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116" windowHeight="9024"/>
  </bookViews>
  <sheets>
    <sheet name="bulbasaur" sheetId="7" r:id="rId1"/>
    <sheet name="squirtle" sheetId="1" r:id="rId2"/>
    <sheet name="charmander" sheetId="8" r:id="rId3"/>
    <sheet name="nidoking" sheetId="9" r:id="rId4"/>
    <sheet name="all_pokemon" sheetId="2" r:id="rId5"/>
    <sheet name="all_attacks" sheetId="3" r:id="rId6"/>
    <sheet name="type_factors" sheetId="6" r:id="rId7"/>
    <sheet name="fights_types" sheetId="10" r:id="rId8"/>
  </sheets>
  <calcPr calcId="145621"/>
</workbook>
</file>

<file path=xl/calcChain.xml><?xml version="1.0" encoding="utf-8"?>
<calcChain xmlns="http://schemas.openxmlformats.org/spreadsheetml/2006/main">
  <c r="F17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2" i="10"/>
  <c r="D17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2" i="10"/>
  <c r="E17" i="10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2" i="10"/>
  <c r="C17" i="10" s="1"/>
  <c r="CI3" i="9" l="1"/>
  <c r="CJ3" i="9"/>
  <c r="CK3" i="9"/>
  <c r="CL3" i="9"/>
  <c r="CM3" i="9"/>
  <c r="CI4" i="9"/>
  <c r="CJ4" i="9"/>
  <c r="CK4" i="9"/>
  <c r="CL4" i="9"/>
  <c r="CM4" i="9"/>
  <c r="CI5" i="9"/>
  <c r="CJ5" i="9"/>
  <c r="CK5" i="9"/>
  <c r="CL5" i="9"/>
  <c r="CM5" i="9"/>
  <c r="CI6" i="9"/>
  <c r="CJ6" i="9"/>
  <c r="CK6" i="9"/>
  <c r="CL6" i="9"/>
  <c r="CM6" i="9"/>
  <c r="CI7" i="9"/>
  <c r="CJ7" i="9"/>
  <c r="CK7" i="9"/>
  <c r="CL7" i="9"/>
  <c r="CM7" i="9"/>
  <c r="CI8" i="9"/>
  <c r="CJ8" i="9"/>
  <c r="CK8" i="9"/>
  <c r="CL8" i="9"/>
  <c r="CM8" i="9"/>
  <c r="CI9" i="9"/>
  <c r="CJ9" i="9"/>
  <c r="CK9" i="9"/>
  <c r="CL9" i="9"/>
  <c r="CM9" i="9"/>
  <c r="CI10" i="9"/>
  <c r="CJ10" i="9"/>
  <c r="CK10" i="9"/>
  <c r="CL10" i="9"/>
  <c r="CM10" i="9"/>
  <c r="CI11" i="9"/>
  <c r="CJ11" i="9"/>
  <c r="CK11" i="9"/>
  <c r="CL11" i="9"/>
  <c r="CM11" i="9"/>
  <c r="CI12" i="9"/>
  <c r="CJ12" i="9"/>
  <c r="CK12" i="9"/>
  <c r="CL12" i="9"/>
  <c r="CM12" i="9"/>
  <c r="CI13" i="9"/>
  <c r="CJ13" i="9"/>
  <c r="CK13" i="9"/>
  <c r="CL13" i="9"/>
  <c r="CM13" i="9"/>
  <c r="CI14" i="9"/>
  <c r="CJ14" i="9"/>
  <c r="CK14" i="9"/>
  <c r="CL14" i="9"/>
  <c r="CM14" i="9"/>
  <c r="CI15" i="9"/>
  <c r="CJ15" i="9"/>
  <c r="CK15" i="9"/>
  <c r="CL15" i="9"/>
  <c r="CM15" i="9"/>
  <c r="CI16" i="9"/>
  <c r="CJ16" i="9"/>
  <c r="CK16" i="9"/>
  <c r="CL16" i="9"/>
  <c r="CM16" i="9"/>
  <c r="CI17" i="9"/>
  <c r="CJ17" i="9"/>
  <c r="CK17" i="9"/>
  <c r="CL17" i="9"/>
  <c r="CM17" i="9"/>
  <c r="CI18" i="9"/>
  <c r="CJ18" i="9"/>
  <c r="CK18" i="9"/>
  <c r="CL18" i="9"/>
  <c r="CM18" i="9"/>
  <c r="CI19" i="9"/>
  <c r="CJ19" i="9"/>
  <c r="CK19" i="9"/>
  <c r="CL19" i="9"/>
  <c r="CM19" i="9"/>
  <c r="CI20" i="9"/>
  <c r="CJ20" i="9"/>
  <c r="CK20" i="9"/>
  <c r="CL20" i="9"/>
  <c r="CM20" i="9"/>
  <c r="CI25" i="9"/>
  <c r="CJ25" i="9"/>
  <c r="CK25" i="9"/>
  <c r="CL25" i="9"/>
  <c r="CM25" i="9"/>
  <c r="CI26" i="9"/>
  <c r="CJ26" i="9"/>
  <c r="CK26" i="9"/>
  <c r="CL26" i="9"/>
  <c r="CM26" i="9"/>
  <c r="CI27" i="9"/>
  <c r="CJ27" i="9"/>
  <c r="CK27" i="9"/>
  <c r="CL27" i="9"/>
  <c r="CM27" i="9"/>
  <c r="CI28" i="9"/>
  <c r="CJ28" i="9"/>
  <c r="CK28" i="9"/>
  <c r="CL28" i="9"/>
  <c r="CM28" i="9"/>
  <c r="CI29" i="9"/>
  <c r="CJ29" i="9"/>
  <c r="CK29" i="9"/>
  <c r="CL29" i="9"/>
  <c r="CM29" i="9"/>
  <c r="CI30" i="9"/>
  <c r="CJ30" i="9"/>
  <c r="CK30" i="9"/>
  <c r="CL30" i="9"/>
  <c r="CM30" i="9"/>
  <c r="CI31" i="9"/>
  <c r="CJ31" i="9"/>
  <c r="CK31" i="9"/>
  <c r="CL31" i="9"/>
  <c r="CM31" i="9"/>
  <c r="CI32" i="9"/>
  <c r="CJ32" i="9"/>
  <c r="CK32" i="9"/>
  <c r="CL32" i="9"/>
  <c r="CM32" i="9"/>
  <c r="CI33" i="9"/>
  <c r="CJ33" i="9"/>
  <c r="CK33" i="9"/>
  <c r="CL33" i="9"/>
  <c r="CM33" i="9"/>
  <c r="CI34" i="9"/>
  <c r="CJ34" i="9"/>
  <c r="CK34" i="9"/>
  <c r="CL34" i="9"/>
  <c r="CM34" i="9"/>
  <c r="CI35" i="9"/>
  <c r="CJ35" i="9"/>
  <c r="CK35" i="9"/>
  <c r="CL35" i="9"/>
  <c r="CM35" i="9"/>
  <c r="CI36" i="9"/>
  <c r="CJ36" i="9"/>
  <c r="CK36" i="9"/>
  <c r="CL36" i="9"/>
  <c r="CM36" i="9"/>
  <c r="CI37" i="9"/>
  <c r="CJ37" i="9"/>
  <c r="CK37" i="9"/>
  <c r="CL37" i="9"/>
  <c r="CM37" i="9"/>
  <c r="CI38" i="9"/>
  <c r="CJ38" i="9"/>
  <c r="CK38" i="9"/>
  <c r="CL38" i="9"/>
  <c r="CM38" i="9"/>
  <c r="CI39" i="9"/>
  <c r="CJ39" i="9"/>
  <c r="CK39" i="9"/>
  <c r="CL39" i="9"/>
  <c r="CM39" i="9"/>
  <c r="CI40" i="9"/>
  <c r="CJ40" i="9"/>
  <c r="CK40" i="9"/>
  <c r="CL40" i="9"/>
  <c r="CM40" i="9"/>
  <c r="CI41" i="9"/>
  <c r="CJ41" i="9"/>
  <c r="CK41" i="9"/>
  <c r="CL41" i="9"/>
  <c r="CM41" i="9"/>
  <c r="CI42" i="9"/>
  <c r="CJ42" i="9"/>
  <c r="CK42" i="9"/>
  <c r="CL42" i="9"/>
  <c r="CM42" i="9"/>
  <c r="CI43" i="9"/>
  <c r="CJ43" i="9"/>
  <c r="CK43" i="9"/>
  <c r="CL43" i="9"/>
  <c r="CM43" i="9"/>
  <c r="CI44" i="9"/>
  <c r="CJ44" i="9"/>
  <c r="CK44" i="9"/>
  <c r="CL44" i="9"/>
  <c r="CM44" i="9"/>
  <c r="CI45" i="9"/>
  <c r="CJ45" i="9"/>
  <c r="CK45" i="9"/>
  <c r="CL45" i="9"/>
  <c r="CM45" i="9"/>
  <c r="CI46" i="9"/>
  <c r="CJ46" i="9"/>
  <c r="CK46" i="9"/>
  <c r="CL46" i="9"/>
  <c r="CM46" i="9"/>
  <c r="CI47" i="9"/>
  <c r="CJ47" i="9"/>
  <c r="CK47" i="9"/>
  <c r="CL47" i="9"/>
  <c r="CM47" i="9"/>
  <c r="CI48" i="9"/>
  <c r="CJ48" i="9"/>
  <c r="CK48" i="9"/>
  <c r="CL48" i="9"/>
  <c r="CM48" i="9"/>
  <c r="CI49" i="9"/>
  <c r="CJ49" i="9"/>
  <c r="CK49" i="9"/>
  <c r="CL49" i="9"/>
  <c r="CM49" i="9"/>
  <c r="CI50" i="9"/>
  <c r="CJ50" i="9"/>
  <c r="CK50" i="9"/>
  <c r="CL50" i="9"/>
  <c r="CM50" i="9"/>
  <c r="CI51" i="9"/>
  <c r="CJ51" i="9"/>
  <c r="CK51" i="9"/>
  <c r="CL51" i="9"/>
  <c r="CM51" i="9"/>
  <c r="CI52" i="9"/>
  <c r="CJ52" i="9"/>
  <c r="CK52" i="9"/>
  <c r="CL52" i="9"/>
  <c r="CM52" i="9"/>
  <c r="CI53" i="9"/>
  <c r="CJ53" i="9"/>
  <c r="CK53" i="9"/>
  <c r="CL53" i="9"/>
  <c r="CM53" i="9"/>
  <c r="CI54" i="9"/>
  <c r="CJ54" i="9"/>
  <c r="CK54" i="9"/>
  <c r="CL54" i="9"/>
  <c r="CM54" i="9"/>
  <c r="CI55" i="9"/>
  <c r="CJ55" i="9"/>
  <c r="CK55" i="9"/>
  <c r="CL55" i="9"/>
  <c r="CM55" i="9"/>
  <c r="CI56" i="9"/>
  <c r="CJ56" i="9"/>
  <c r="CK56" i="9"/>
  <c r="CL56" i="9"/>
  <c r="CM56" i="9"/>
  <c r="CI57" i="9"/>
  <c r="CM57" i="9"/>
  <c r="CM58" i="9"/>
  <c r="CJ59" i="9"/>
  <c r="CJ60" i="9"/>
  <c r="CI61" i="9"/>
  <c r="CJ61" i="9"/>
  <c r="CK61" i="9"/>
  <c r="CL61" i="9"/>
  <c r="CM61" i="9"/>
  <c r="CI62" i="9"/>
  <c r="CJ62" i="9"/>
  <c r="CK62" i="9"/>
  <c r="CL62" i="9"/>
  <c r="CM62" i="9"/>
  <c r="CI63" i="9"/>
  <c r="CJ63" i="9"/>
  <c r="CK63" i="9"/>
  <c r="CL63" i="9"/>
  <c r="CM63" i="9"/>
  <c r="CI64" i="9"/>
  <c r="CJ64" i="9"/>
  <c r="CK64" i="9"/>
  <c r="CL64" i="9"/>
  <c r="CM64" i="9"/>
  <c r="CI65" i="9"/>
  <c r="CJ65" i="9"/>
  <c r="CK65" i="9"/>
  <c r="CL65" i="9"/>
  <c r="CM65" i="9"/>
  <c r="CI66" i="9"/>
  <c r="CJ66" i="9"/>
  <c r="CK66" i="9"/>
  <c r="CL66" i="9"/>
  <c r="CM66" i="9"/>
  <c r="CI67" i="9"/>
  <c r="CJ67" i="9"/>
  <c r="CK67" i="9"/>
  <c r="CL67" i="9"/>
  <c r="CM67" i="9"/>
  <c r="CI68" i="9"/>
  <c r="CJ68" i="9"/>
  <c r="CK68" i="9"/>
  <c r="CL68" i="9"/>
  <c r="CM68" i="9"/>
  <c r="CI69" i="9"/>
  <c r="CJ69" i="9"/>
  <c r="CK69" i="9"/>
  <c r="CL69" i="9"/>
  <c r="CM69" i="9"/>
  <c r="CI70" i="9"/>
  <c r="CJ70" i="9"/>
  <c r="CK70" i="9"/>
  <c r="CL70" i="9"/>
  <c r="CM70" i="9"/>
  <c r="CI71" i="9"/>
  <c r="CJ71" i="9"/>
  <c r="CK71" i="9"/>
  <c r="CL71" i="9"/>
  <c r="CM71" i="9"/>
  <c r="CI72" i="9"/>
  <c r="CJ72" i="9"/>
  <c r="CK72" i="9"/>
  <c r="CL72" i="9"/>
  <c r="CM72" i="9"/>
  <c r="CI73" i="9"/>
  <c r="CJ73" i="9"/>
  <c r="CK73" i="9"/>
  <c r="CL73" i="9"/>
  <c r="CM73" i="9"/>
  <c r="CI74" i="9"/>
  <c r="CJ74" i="9"/>
  <c r="CK74" i="9"/>
  <c r="CL74" i="9"/>
  <c r="CM74" i="9"/>
  <c r="CI75" i="9"/>
  <c r="CJ75" i="9"/>
  <c r="CK75" i="9"/>
  <c r="CL75" i="9"/>
  <c r="CM75" i="9"/>
  <c r="CI76" i="9"/>
  <c r="CJ76" i="9"/>
  <c r="CK76" i="9"/>
  <c r="CL76" i="9"/>
  <c r="CM76" i="9"/>
  <c r="CI77" i="9"/>
  <c r="CJ77" i="9"/>
  <c r="CK77" i="9"/>
  <c r="CL77" i="9"/>
  <c r="CM77" i="9"/>
  <c r="CI78" i="9"/>
  <c r="CJ78" i="9"/>
  <c r="CK78" i="9"/>
  <c r="CL78" i="9"/>
  <c r="CM78" i="9"/>
  <c r="CI79" i="9"/>
  <c r="CJ79" i="9"/>
  <c r="CK79" i="9"/>
  <c r="CL79" i="9"/>
  <c r="CM79" i="9"/>
  <c r="CI80" i="9"/>
  <c r="CJ80" i="9"/>
  <c r="CK80" i="9"/>
  <c r="CL80" i="9"/>
  <c r="CM80" i="9"/>
  <c r="CI81" i="9"/>
  <c r="CJ81" i="9"/>
  <c r="CK81" i="9"/>
  <c r="CL81" i="9"/>
  <c r="CM81" i="9"/>
  <c r="CI82" i="9"/>
  <c r="CJ82" i="9"/>
  <c r="CK82" i="9"/>
  <c r="CL82" i="9"/>
  <c r="CM82" i="9"/>
  <c r="CI83" i="9"/>
  <c r="CJ83" i="9"/>
  <c r="CK83" i="9"/>
  <c r="CL83" i="9"/>
  <c r="CM83" i="9"/>
  <c r="CI89" i="9"/>
  <c r="CJ89" i="9"/>
  <c r="CK89" i="9"/>
  <c r="CL89" i="9"/>
  <c r="CM89" i="9"/>
  <c r="CI90" i="9"/>
  <c r="CJ90" i="9"/>
  <c r="CK90" i="9"/>
  <c r="CL90" i="9"/>
  <c r="CM90" i="9"/>
  <c r="CI91" i="9"/>
  <c r="CJ91" i="9"/>
  <c r="CK91" i="9"/>
  <c r="CL91" i="9"/>
  <c r="CM91" i="9"/>
  <c r="CI92" i="9"/>
  <c r="CJ92" i="9"/>
  <c r="CK92" i="9"/>
  <c r="CL92" i="9"/>
  <c r="CM92" i="9"/>
  <c r="CI93" i="9"/>
  <c r="CJ93" i="9"/>
  <c r="CK93" i="9"/>
  <c r="CL93" i="9"/>
  <c r="CM93" i="9"/>
  <c r="CI94" i="9"/>
  <c r="CJ94" i="9"/>
  <c r="CK94" i="9"/>
  <c r="CL94" i="9"/>
  <c r="CM94" i="9"/>
  <c r="CI95" i="9"/>
  <c r="CJ95" i="9"/>
  <c r="CK95" i="9"/>
  <c r="CL95" i="9"/>
  <c r="CM95" i="9"/>
  <c r="CI96" i="9"/>
  <c r="CJ96" i="9"/>
  <c r="CK96" i="9"/>
  <c r="CL96" i="9"/>
  <c r="CM96" i="9"/>
  <c r="CI97" i="9"/>
  <c r="CJ97" i="9"/>
  <c r="CK97" i="9"/>
  <c r="CL97" i="9"/>
  <c r="CM97" i="9"/>
  <c r="CI98" i="9"/>
  <c r="CJ98" i="9"/>
  <c r="CK98" i="9"/>
  <c r="CL98" i="9"/>
  <c r="CM98" i="9"/>
  <c r="CI99" i="9"/>
  <c r="CJ99" i="9"/>
  <c r="CK99" i="9"/>
  <c r="CL99" i="9"/>
  <c r="CM99" i="9"/>
  <c r="CI100" i="9"/>
  <c r="CJ100" i="9"/>
  <c r="CK100" i="9"/>
  <c r="CL100" i="9"/>
  <c r="CM100" i="9"/>
  <c r="CI101" i="9"/>
  <c r="CJ101" i="9"/>
  <c r="CK101" i="9"/>
  <c r="CL101" i="9"/>
  <c r="CM101" i="9"/>
  <c r="CI102" i="9"/>
  <c r="CJ102" i="9"/>
  <c r="CK102" i="9"/>
  <c r="CL102" i="9"/>
  <c r="CM102" i="9"/>
  <c r="CJ103" i="9"/>
  <c r="CK103" i="9"/>
  <c r="CM103" i="9"/>
  <c r="CI104" i="9"/>
  <c r="CJ104" i="9"/>
  <c r="CM104" i="9"/>
  <c r="CL105" i="9"/>
  <c r="CM105" i="9"/>
  <c r="CJ106" i="9"/>
  <c r="CL106" i="9"/>
  <c r="CJ107" i="9"/>
  <c r="CI108" i="9"/>
  <c r="CJ108" i="9"/>
  <c r="CK108" i="9"/>
  <c r="CL108" i="9"/>
  <c r="CM108" i="9"/>
  <c r="CI109" i="9"/>
  <c r="CJ109" i="9"/>
  <c r="CK109" i="9"/>
  <c r="CL109" i="9"/>
  <c r="CM109" i="9"/>
  <c r="CI110" i="9"/>
  <c r="CJ110" i="9"/>
  <c r="CK110" i="9"/>
  <c r="CL110" i="9"/>
  <c r="CM110" i="9"/>
  <c r="CI111" i="9"/>
  <c r="CJ111" i="9"/>
  <c r="CK111" i="9"/>
  <c r="CL111" i="9"/>
  <c r="CM111" i="9"/>
  <c r="CI112" i="9"/>
  <c r="CJ112" i="9"/>
  <c r="CK112" i="9"/>
  <c r="CL112" i="9"/>
  <c r="CM112" i="9"/>
  <c r="CI113" i="9"/>
  <c r="CJ113" i="9"/>
  <c r="CK113" i="9"/>
  <c r="CL113" i="9"/>
  <c r="CM113" i="9"/>
  <c r="CI114" i="9"/>
  <c r="CJ114" i="9"/>
  <c r="CK114" i="9"/>
  <c r="CL114" i="9"/>
  <c r="CM114" i="9"/>
  <c r="CI115" i="9"/>
  <c r="CJ115" i="9"/>
  <c r="CK115" i="9"/>
  <c r="CL115" i="9"/>
  <c r="CM115" i="9"/>
  <c r="CI116" i="9"/>
  <c r="CJ116" i="9"/>
  <c r="CK116" i="9"/>
  <c r="CL116" i="9"/>
  <c r="CM116" i="9"/>
  <c r="CI117" i="9"/>
  <c r="CJ117" i="9"/>
  <c r="CK117" i="9"/>
  <c r="CL117" i="9"/>
  <c r="CM117" i="9"/>
  <c r="CI118" i="9"/>
  <c r="CJ118" i="9"/>
  <c r="CK118" i="9"/>
  <c r="CL118" i="9"/>
  <c r="CM118" i="9"/>
  <c r="CI119" i="9"/>
  <c r="CJ119" i="9"/>
  <c r="CK119" i="9"/>
  <c r="CL119" i="9"/>
  <c r="CM119" i="9"/>
  <c r="CI120" i="9"/>
  <c r="CJ120" i="9"/>
  <c r="CK120" i="9"/>
  <c r="CL120" i="9"/>
  <c r="CM120" i="9"/>
  <c r="CI121" i="9"/>
  <c r="CJ121" i="9"/>
  <c r="CK121" i="9"/>
  <c r="CL121" i="9"/>
  <c r="CM121" i="9"/>
  <c r="CI122" i="9"/>
  <c r="CJ122" i="9"/>
  <c r="CK122" i="9"/>
  <c r="CL122" i="9"/>
  <c r="CM122" i="9"/>
  <c r="CI123" i="9"/>
  <c r="CJ123" i="9"/>
  <c r="CK123" i="9"/>
  <c r="CL123" i="9"/>
  <c r="CM123" i="9"/>
  <c r="CI124" i="9"/>
  <c r="CJ124" i="9"/>
  <c r="CK124" i="9"/>
  <c r="CL124" i="9"/>
  <c r="CM124" i="9"/>
  <c r="CI125" i="9"/>
  <c r="CJ125" i="9"/>
  <c r="CK125" i="9"/>
  <c r="CL125" i="9"/>
  <c r="CM125" i="9"/>
  <c r="CI126" i="9"/>
  <c r="CJ126" i="9"/>
  <c r="CK126" i="9"/>
  <c r="CL126" i="9"/>
  <c r="CM126" i="9"/>
  <c r="CI127" i="9"/>
  <c r="CJ127" i="9"/>
  <c r="CK127" i="9"/>
  <c r="CL127" i="9"/>
  <c r="CM127" i="9"/>
  <c r="CI128" i="9"/>
  <c r="CJ128" i="9"/>
  <c r="CK128" i="9"/>
  <c r="CL128" i="9"/>
  <c r="CM128" i="9"/>
  <c r="CI129" i="9"/>
  <c r="CJ129" i="9"/>
  <c r="CK129" i="9"/>
  <c r="CL129" i="9"/>
  <c r="CM129" i="9"/>
  <c r="CI130" i="9"/>
  <c r="CJ130" i="9"/>
  <c r="CK130" i="9"/>
  <c r="CL130" i="9"/>
  <c r="CM130" i="9"/>
  <c r="CI131" i="9"/>
  <c r="CJ131" i="9"/>
  <c r="CK131" i="9"/>
  <c r="CL131" i="9"/>
  <c r="CM131" i="9"/>
  <c r="CI132" i="9"/>
  <c r="CJ132" i="9"/>
  <c r="CK132" i="9"/>
  <c r="CL132" i="9"/>
  <c r="CM132" i="9"/>
  <c r="CI133" i="9"/>
  <c r="CJ133" i="9"/>
  <c r="CK133" i="9"/>
  <c r="CL133" i="9"/>
  <c r="CM133" i="9"/>
  <c r="CI134" i="9"/>
  <c r="CJ134" i="9"/>
  <c r="CK134" i="9"/>
  <c r="CL134" i="9"/>
  <c r="CI135" i="9"/>
  <c r="CJ135" i="9"/>
  <c r="CK135" i="9"/>
  <c r="CL135" i="9"/>
  <c r="CI136" i="9"/>
  <c r="CJ136" i="9"/>
  <c r="CK136" i="9"/>
  <c r="CL136" i="9"/>
  <c r="CI137" i="9"/>
  <c r="CJ137" i="9"/>
  <c r="CK137" i="9"/>
  <c r="CL137" i="9"/>
  <c r="CI138" i="9"/>
  <c r="CJ138" i="9"/>
  <c r="CK138" i="9"/>
  <c r="CL138" i="9"/>
  <c r="CI139" i="9"/>
  <c r="CJ139" i="9"/>
  <c r="CK139" i="9"/>
  <c r="CL139" i="9"/>
  <c r="CI140" i="9"/>
  <c r="CJ140" i="9"/>
  <c r="CK140" i="9"/>
  <c r="CL140" i="9"/>
  <c r="CI141" i="9"/>
  <c r="CJ141" i="9"/>
  <c r="CK141" i="9"/>
  <c r="CL141" i="9"/>
  <c r="CI142" i="9"/>
  <c r="CJ142" i="9"/>
  <c r="CK142" i="9"/>
  <c r="CL142" i="9"/>
  <c r="CI143" i="9"/>
  <c r="CJ143" i="9"/>
  <c r="CK143" i="9"/>
  <c r="CL143" i="9"/>
  <c r="CI144" i="9"/>
  <c r="CJ144" i="9"/>
  <c r="CK144" i="9"/>
  <c r="CL144" i="9"/>
  <c r="CI145" i="9"/>
  <c r="CJ145" i="9"/>
  <c r="CK145" i="9"/>
  <c r="CL145" i="9"/>
  <c r="CI153" i="9"/>
  <c r="CJ153" i="9"/>
  <c r="CK153" i="9"/>
  <c r="CL153" i="9"/>
  <c r="CI154" i="9"/>
  <c r="CJ154" i="9"/>
  <c r="CK154" i="9"/>
  <c r="CL154" i="9"/>
  <c r="CI155" i="9"/>
  <c r="CJ155" i="9"/>
  <c r="CK155" i="9"/>
  <c r="CL155" i="9"/>
  <c r="CI156" i="9"/>
  <c r="CJ156" i="9"/>
  <c r="CK156" i="9"/>
  <c r="CL156" i="9"/>
  <c r="CI157" i="9"/>
  <c r="CJ157" i="9"/>
  <c r="CK157" i="9"/>
  <c r="CL157" i="9"/>
  <c r="CI158" i="9"/>
  <c r="CJ158" i="9"/>
  <c r="CK158" i="9"/>
  <c r="CL158" i="9"/>
  <c r="CI159" i="9"/>
  <c r="CJ159" i="9"/>
  <c r="CK159" i="9"/>
  <c r="CL159" i="9"/>
  <c r="CI160" i="9"/>
  <c r="CJ160" i="9"/>
  <c r="CK160" i="9"/>
  <c r="CL160" i="9"/>
  <c r="CI161" i="9"/>
  <c r="CJ161" i="9"/>
  <c r="CK161" i="9"/>
  <c r="CL161" i="9"/>
  <c r="CI162" i="9"/>
  <c r="CJ162" i="9"/>
  <c r="CK162" i="9"/>
  <c r="CL162" i="9"/>
  <c r="CI163" i="9"/>
  <c r="CJ163" i="9"/>
  <c r="CK163" i="9"/>
  <c r="CL163" i="9"/>
  <c r="CI164" i="9"/>
  <c r="CJ164" i="9"/>
  <c r="CK164" i="9"/>
  <c r="CL164" i="9"/>
  <c r="CI165" i="9"/>
  <c r="CJ165" i="9"/>
  <c r="CK165" i="9"/>
  <c r="CL165" i="9"/>
  <c r="CI166" i="9"/>
  <c r="CJ166" i="9"/>
  <c r="CK166" i="9"/>
  <c r="CL166" i="9"/>
  <c r="CI167" i="9"/>
  <c r="CJ167" i="9"/>
  <c r="CK167" i="9"/>
  <c r="CL167" i="9"/>
  <c r="CI168" i="9"/>
  <c r="CJ168" i="9"/>
  <c r="CK168" i="9"/>
  <c r="CL168" i="9"/>
  <c r="CI169" i="9"/>
  <c r="CJ169" i="9"/>
  <c r="CK169" i="9"/>
  <c r="CL169" i="9"/>
  <c r="CI170" i="9"/>
  <c r="CJ170" i="9"/>
  <c r="CK170" i="9"/>
  <c r="CL170" i="9"/>
  <c r="CI171" i="9"/>
  <c r="CJ171" i="9"/>
  <c r="CK171" i="9"/>
  <c r="CL171" i="9"/>
  <c r="CE3" i="9"/>
  <c r="CE4" i="9"/>
  <c r="CE5" i="9"/>
  <c r="CE6" i="9"/>
  <c r="CE7" i="9"/>
  <c r="CE8" i="9"/>
  <c r="CE9" i="9"/>
  <c r="CE10" i="9"/>
  <c r="CE11" i="9"/>
  <c r="CE12" i="9"/>
  <c r="CE13" i="9"/>
  <c r="CE14" i="9"/>
  <c r="CE15" i="9"/>
  <c r="CE16" i="9"/>
  <c r="CE17" i="9"/>
  <c r="CE18" i="9"/>
  <c r="CE19" i="9"/>
  <c r="CE20" i="9"/>
  <c r="CE25" i="9"/>
  <c r="CE26" i="9"/>
  <c r="CE27" i="9"/>
  <c r="CE28" i="9"/>
  <c r="CE29" i="9"/>
  <c r="CE30" i="9"/>
  <c r="CE31" i="9"/>
  <c r="CE32" i="9"/>
  <c r="CE33" i="9"/>
  <c r="CE34" i="9"/>
  <c r="CE35" i="9"/>
  <c r="CE36" i="9"/>
  <c r="CE37" i="9"/>
  <c r="CE38" i="9"/>
  <c r="CE39" i="9"/>
  <c r="CE40" i="9"/>
  <c r="CE41" i="9"/>
  <c r="CE42" i="9"/>
  <c r="CE43" i="9"/>
  <c r="CE44" i="9"/>
  <c r="CE45" i="9"/>
  <c r="CE46" i="9"/>
  <c r="CE47" i="9"/>
  <c r="CE48" i="9"/>
  <c r="CE49" i="9"/>
  <c r="CE50" i="9"/>
  <c r="CE51" i="9"/>
  <c r="CE52" i="9"/>
  <c r="CE53" i="9"/>
  <c r="CE54" i="9"/>
  <c r="CE55" i="9"/>
  <c r="CE56" i="9"/>
  <c r="CE58" i="9"/>
  <c r="CE61" i="9"/>
  <c r="CE62" i="9"/>
  <c r="CE63" i="9"/>
  <c r="CE64" i="9"/>
  <c r="CE65" i="9"/>
  <c r="CE66" i="9"/>
  <c r="CE67" i="9"/>
  <c r="CE68" i="9"/>
  <c r="CE69" i="9"/>
  <c r="CE70" i="9"/>
  <c r="CE71" i="9"/>
  <c r="CE72" i="9"/>
  <c r="CE73" i="9"/>
  <c r="CE74" i="9"/>
  <c r="CE75" i="9"/>
  <c r="CE76" i="9"/>
  <c r="CE77" i="9"/>
  <c r="CE78" i="9"/>
  <c r="CE79" i="9"/>
  <c r="CE80" i="9"/>
  <c r="CE81" i="9"/>
  <c r="CE82" i="9"/>
  <c r="CE83" i="9"/>
  <c r="CF3" i="9"/>
  <c r="CG3" i="9"/>
  <c r="CH3" i="9"/>
  <c r="CF4" i="9"/>
  <c r="CG4" i="9"/>
  <c r="CH4" i="9"/>
  <c r="CF5" i="9"/>
  <c r="CG5" i="9"/>
  <c r="CH5" i="9"/>
  <c r="CF6" i="9"/>
  <c r="CG6" i="9"/>
  <c r="CH6" i="9"/>
  <c r="CF7" i="9"/>
  <c r="CG7" i="9"/>
  <c r="CH7" i="9"/>
  <c r="CF8" i="9"/>
  <c r="CG8" i="9"/>
  <c r="CH8" i="9"/>
  <c r="CF9" i="9"/>
  <c r="CG9" i="9"/>
  <c r="CH9" i="9"/>
  <c r="CF10" i="9"/>
  <c r="CG10" i="9"/>
  <c r="CH10" i="9"/>
  <c r="CF11" i="9"/>
  <c r="CG11" i="9"/>
  <c r="CH11" i="9"/>
  <c r="CF12" i="9"/>
  <c r="CG12" i="9"/>
  <c r="CH12" i="9"/>
  <c r="CF13" i="9"/>
  <c r="CG13" i="9"/>
  <c r="CH13" i="9"/>
  <c r="CF14" i="9"/>
  <c r="CG14" i="9"/>
  <c r="CH14" i="9"/>
  <c r="CF15" i="9"/>
  <c r="CG15" i="9"/>
  <c r="CH15" i="9"/>
  <c r="CF16" i="9"/>
  <c r="CG16" i="9"/>
  <c r="CH16" i="9"/>
  <c r="CF17" i="9"/>
  <c r="CG17" i="9"/>
  <c r="CH17" i="9"/>
  <c r="CF18" i="9"/>
  <c r="CG18" i="9"/>
  <c r="CH18" i="9"/>
  <c r="CF19" i="9"/>
  <c r="CG19" i="9"/>
  <c r="CH19" i="9"/>
  <c r="CF20" i="9"/>
  <c r="CG20" i="9"/>
  <c r="CH20" i="9"/>
  <c r="CF25" i="9"/>
  <c r="CG25" i="9"/>
  <c r="CH25" i="9"/>
  <c r="CF26" i="9"/>
  <c r="CG26" i="9"/>
  <c r="CH26" i="9"/>
  <c r="CF27" i="9"/>
  <c r="CG27" i="9"/>
  <c r="CH27" i="9"/>
  <c r="CF28" i="9"/>
  <c r="CG28" i="9"/>
  <c r="CH28" i="9"/>
  <c r="CF29" i="9"/>
  <c r="CG29" i="9"/>
  <c r="CH29" i="9"/>
  <c r="CF30" i="9"/>
  <c r="CG30" i="9"/>
  <c r="CH30" i="9"/>
  <c r="CF31" i="9"/>
  <c r="CG31" i="9"/>
  <c r="CH31" i="9"/>
  <c r="CF32" i="9"/>
  <c r="CG32" i="9"/>
  <c r="CH32" i="9"/>
  <c r="CF33" i="9"/>
  <c r="CG33" i="9"/>
  <c r="CH33" i="9"/>
  <c r="CF34" i="9"/>
  <c r="CG34" i="9"/>
  <c r="CH34" i="9"/>
  <c r="CF35" i="9"/>
  <c r="CG35" i="9"/>
  <c r="CH35" i="9"/>
  <c r="CF36" i="9"/>
  <c r="CG36" i="9"/>
  <c r="CH36" i="9"/>
  <c r="CF37" i="9"/>
  <c r="CG37" i="9"/>
  <c r="CH37" i="9"/>
  <c r="CF38" i="9"/>
  <c r="CG38" i="9"/>
  <c r="CH38" i="9"/>
  <c r="CF39" i="9"/>
  <c r="CG39" i="9"/>
  <c r="CH39" i="9"/>
  <c r="CF40" i="9"/>
  <c r="CG40" i="9"/>
  <c r="CH40" i="9"/>
  <c r="CF41" i="9"/>
  <c r="CG41" i="9"/>
  <c r="CH41" i="9"/>
  <c r="CF42" i="9"/>
  <c r="CG42" i="9"/>
  <c r="CH42" i="9"/>
  <c r="CF43" i="9"/>
  <c r="CG43" i="9"/>
  <c r="CH43" i="9"/>
  <c r="CF44" i="9"/>
  <c r="CG44" i="9"/>
  <c r="CH44" i="9"/>
  <c r="CF45" i="9"/>
  <c r="CG45" i="9"/>
  <c r="CH45" i="9"/>
  <c r="CF46" i="9"/>
  <c r="CG46" i="9"/>
  <c r="CH46" i="9"/>
  <c r="CF47" i="9"/>
  <c r="CG47" i="9"/>
  <c r="CH47" i="9"/>
  <c r="CF48" i="9"/>
  <c r="CG48" i="9"/>
  <c r="CH48" i="9"/>
  <c r="CF49" i="9"/>
  <c r="CG49" i="9"/>
  <c r="CH49" i="9"/>
  <c r="CF50" i="9"/>
  <c r="CG50" i="9"/>
  <c r="CH50" i="9"/>
  <c r="CF51" i="9"/>
  <c r="CG51" i="9"/>
  <c r="CH51" i="9"/>
  <c r="CF52" i="9"/>
  <c r="CG52" i="9"/>
  <c r="CH52" i="9"/>
  <c r="CF53" i="9"/>
  <c r="CG53" i="9"/>
  <c r="CH53" i="9"/>
  <c r="CF54" i="9"/>
  <c r="CG54" i="9"/>
  <c r="CH54" i="9"/>
  <c r="CF55" i="9"/>
  <c r="CG55" i="9"/>
  <c r="CH55" i="9"/>
  <c r="CF56" i="9"/>
  <c r="CG56" i="9"/>
  <c r="CH56" i="9"/>
  <c r="CH57" i="9"/>
  <c r="CH59" i="9"/>
  <c r="CH60" i="9"/>
  <c r="CF61" i="9"/>
  <c r="CG61" i="9"/>
  <c r="CH61" i="9"/>
  <c r="CF62" i="9"/>
  <c r="CG62" i="9"/>
  <c r="CH62" i="9"/>
  <c r="CF63" i="9"/>
  <c r="CG63" i="9"/>
  <c r="CH63" i="9"/>
  <c r="CF64" i="9"/>
  <c r="CG64" i="9"/>
  <c r="CH64" i="9"/>
  <c r="CF65" i="9"/>
  <c r="CG65" i="9"/>
  <c r="CH65" i="9"/>
  <c r="CF66" i="9"/>
  <c r="CG66" i="9"/>
  <c r="CH66" i="9"/>
  <c r="CF67" i="9"/>
  <c r="CG67" i="9"/>
  <c r="CH67" i="9"/>
  <c r="CF68" i="9"/>
  <c r="CG68" i="9"/>
  <c r="CH68" i="9"/>
  <c r="CF69" i="9"/>
  <c r="CG69" i="9"/>
  <c r="CH69" i="9"/>
  <c r="CF70" i="9"/>
  <c r="CG70" i="9"/>
  <c r="CH70" i="9"/>
  <c r="CF71" i="9"/>
  <c r="CG71" i="9"/>
  <c r="CH71" i="9"/>
  <c r="CF72" i="9"/>
  <c r="CG72" i="9"/>
  <c r="CH72" i="9"/>
  <c r="CF73" i="9"/>
  <c r="CG73" i="9"/>
  <c r="CH73" i="9"/>
  <c r="CF74" i="9"/>
  <c r="CG74" i="9"/>
  <c r="CH74" i="9"/>
  <c r="CF75" i="9"/>
  <c r="CG75" i="9"/>
  <c r="CH75" i="9"/>
  <c r="CF76" i="9"/>
  <c r="CG76" i="9"/>
  <c r="CH76" i="9"/>
  <c r="CF77" i="9"/>
  <c r="CG77" i="9"/>
  <c r="CH77" i="9"/>
  <c r="CF78" i="9"/>
  <c r="CG78" i="9"/>
  <c r="CH78" i="9"/>
  <c r="CF79" i="9"/>
  <c r="CG79" i="9"/>
  <c r="CH79" i="9"/>
  <c r="CF80" i="9"/>
  <c r="CG80" i="9"/>
  <c r="CH80" i="9"/>
  <c r="CF81" i="9"/>
  <c r="CG81" i="9"/>
  <c r="CH81" i="9"/>
  <c r="CF82" i="9"/>
  <c r="CG82" i="9"/>
  <c r="CH82" i="9"/>
  <c r="CF83" i="9"/>
  <c r="CG83" i="9"/>
  <c r="CH83" i="9"/>
  <c r="CG89" i="9"/>
  <c r="CH89" i="9"/>
  <c r="CG90" i="9"/>
  <c r="CH90" i="9"/>
  <c r="CG91" i="9"/>
  <c r="CH91" i="9"/>
  <c r="CG92" i="9"/>
  <c r="CH92" i="9"/>
  <c r="CG93" i="9"/>
  <c r="CH93" i="9"/>
  <c r="CG94" i="9"/>
  <c r="CH94" i="9"/>
  <c r="CG95" i="9"/>
  <c r="CH95" i="9"/>
  <c r="CG96" i="9"/>
  <c r="CH96" i="9"/>
  <c r="CG97" i="9"/>
  <c r="CH97" i="9"/>
  <c r="CG98" i="9"/>
  <c r="CH98" i="9"/>
  <c r="CG99" i="9"/>
  <c r="CH99" i="9"/>
  <c r="CG100" i="9"/>
  <c r="CH100" i="9"/>
  <c r="CG101" i="9"/>
  <c r="CH101" i="9"/>
  <c r="CG102" i="9"/>
  <c r="CH102" i="9"/>
  <c r="CH103" i="9"/>
  <c r="CH104" i="9"/>
  <c r="CH105" i="9"/>
  <c r="CG106" i="9"/>
  <c r="CH106" i="9"/>
  <c r="CG107" i="9"/>
  <c r="CH107" i="9"/>
  <c r="CG108" i="9"/>
  <c r="CH108" i="9"/>
  <c r="CG109" i="9"/>
  <c r="CH109" i="9"/>
  <c r="CG110" i="9"/>
  <c r="CH110" i="9"/>
  <c r="CG111" i="9"/>
  <c r="CH111" i="9"/>
  <c r="CG112" i="9"/>
  <c r="CH112" i="9"/>
  <c r="CG113" i="9"/>
  <c r="CH113" i="9"/>
  <c r="CG114" i="9"/>
  <c r="CH114" i="9"/>
  <c r="CG115" i="9"/>
  <c r="CH115" i="9"/>
  <c r="CG116" i="9"/>
  <c r="CH116" i="9"/>
  <c r="CG117" i="9"/>
  <c r="CH117" i="9"/>
  <c r="CG118" i="9"/>
  <c r="CH118" i="9"/>
  <c r="CG119" i="9"/>
  <c r="CH119" i="9"/>
  <c r="CG120" i="9"/>
  <c r="CH120" i="9"/>
  <c r="CG121" i="9"/>
  <c r="CH121" i="9"/>
  <c r="CG122" i="9"/>
  <c r="CH122" i="9"/>
  <c r="CG123" i="9"/>
  <c r="CH123" i="9"/>
  <c r="CG124" i="9"/>
  <c r="CH124" i="9"/>
  <c r="CG125" i="9"/>
  <c r="CH125" i="9"/>
  <c r="CG126" i="9"/>
  <c r="CH126" i="9"/>
  <c r="CG127" i="9"/>
  <c r="CH127" i="9"/>
  <c r="CG128" i="9"/>
  <c r="CH128" i="9"/>
  <c r="CG129" i="9"/>
  <c r="CH129" i="9"/>
  <c r="CG130" i="9"/>
  <c r="CH130" i="9"/>
  <c r="CG131" i="9"/>
  <c r="CH131" i="9"/>
  <c r="CG132" i="9"/>
  <c r="CH132" i="9"/>
  <c r="CG133" i="9"/>
  <c r="CH133" i="9"/>
  <c r="CG134" i="9"/>
  <c r="CH134" i="9"/>
  <c r="CG135" i="9"/>
  <c r="CH135" i="9"/>
  <c r="CG136" i="9"/>
  <c r="CH136" i="9"/>
  <c r="CG137" i="9"/>
  <c r="CH137" i="9"/>
  <c r="CG138" i="9"/>
  <c r="CH138" i="9"/>
  <c r="CG139" i="9"/>
  <c r="CH139" i="9"/>
  <c r="CG140" i="9"/>
  <c r="CH140" i="9"/>
  <c r="CG141" i="9"/>
  <c r="CH141" i="9"/>
  <c r="CG142" i="9"/>
  <c r="CH142" i="9"/>
  <c r="CG143" i="9"/>
  <c r="CH143" i="9"/>
  <c r="CG144" i="9"/>
  <c r="CH144" i="9"/>
  <c r="CG145" i="9"/>
  <c r="CH145" i="9"/>
  <c r="CG153" i="9"/>
  <c r="CH153" i="9"/>
  <c r="CG154" i="9"/>
  <c r="CH154" i="9"/>
  <c r="CG155" i="9"/>
  <c r="CH155" i="9"/>
  <c r="CG156" i="9"/>
  <c r="CH156" i="9"/>
  <c r="CG157" i="9"/>
  <c r="CH157" i="9"/>
  <c r="CG158" i="9"/>
  <c r="CH158" i="9"/>
  <c r="CG159" i="9"/>
  <c r="CH159" i="9"/>
  <c r="CG160" i="9"/>
  <c r="CH160" i="9"/>
  <c r="CG161" i="9"/>
  <c r="CH161" i="9"/>
  <c r="CG162" i="9"/>
  <c r="CH162" i="9"/>
  <c r="CG163" i="9"/>
  <c r="CH163" i="9"/>
  <c r="CG164" i="9"/>
  <c r="CH164" i="9"/>
  <c r="CG165" i="9"/>
  <c r="CH165" i="9"/>
  <c r="CG166" i="9"/>
  <c r="CH166" i="9"/>
  <c r="CG167" i="9"/>
  <c r="CH167" i="9"/>
  <c r="CG168" i="9"/>
  <c r="CH168" i="9"/>
  <c r="CG169" i="9"/>
  <c r="CH169" i="9"/>
  <c r="CG170" i="9"/>
  <c r="CH170" i="9"/>
  <c r="CG171" i="9"/>
  <c r="CH171" i="9"/>
  <c r="CM2" i="9"/>
  <c r="CI2" i="9"/>
  <c r="CJ2" i="9"/>
  <c r="CK2" i="9"/>
  <c r="CL2" i="9"/>
  <c r="CA3" i="9"/>
  <c r="CS3" i="9" s="1"/>
  <c r="CB3" i="9"/>
  <c r="CT3" i="9" s="1"/>
  <c r="CC3" i="9"/>
  <c r="CU3" i="9" s="1"/>
  <c r="CD3" i="9"/>
  <c r="CV3" i="9" s="1"/>
  <c r="CA4" i="9"/>
  <c r="CS4" i="9" s="1"/>
  <c r="CB4" i="9"/>
  <c r="CT4" i="9" s="1"/>
  <c r="CC4" i="9"/>
  <c r="CU4" i="9" s="1"/>
  <c r="CD4" i="9"/>
  <c r="CV4" i="9" s="1"/>
  <c r="CA5" i="9"/>
  <c r="CS5" i="9" s="1"/>
  <c r="CB5" i="9"/>
  <c r="CT5" i="9" s="1"/>
  <c r="CC5" i="9"/>
  <c r="CU5" i="9" s="1"/>
  <c r="CD5" i="9"/>
  <c r="CV5" i="9" s="1"/>
  <c r="CA6" i="9"/>
  <c r="CS6" i="9" s="1"/>
  <c r="CB6" i="9"/>
  <c r="CT6" i="9" s="1"/>
  <c r="CC6" i="9"/>
  <c r="CU6" i="9" s="1"/>
  <c r="CD6" i="9"/>
  <c r="CV6" i="9" s="1"/>
  <c r="CA7" i="9"/>
  <c r="CS7" i="9" s="1"/>
  <c r="CB7" i="9"/>
  <c r="CT7" i="9" s="1"/>
  <c r="CC7" i="9"/>
  <c r="CU7" i="9" s="1"/>
  <c r="CD7" i="9"/>
  <c r="CV7" i="9" s="1"/>
  <c r="CA8" i="9"/>
  <c r="CS8" i="9" s="1"/>
  <c r="CB8" i="9"/>
  <c r="CT8" i="9" s="1"/>
  <c r="CC8" i="9"/>
  <c r="CU8" i="9" s="1"/>
  <c r="CD8" i="9"/>
  <c r="CV8" i="9" s="1"/>
  <c r="CA9" i="9"/>
  <c r="CB9" i="9"/>
  <c r="CT9" i="9" s="1"/>
  <c r="CC9" i="9"/>
  <c r="CU9" i="9" s="1"/>
  <c r="CD9" i="9"/>
  <c r="CV9" i="9" s="1"/>
  <c r="CA10" i="9"/>
  <c r="CS10" i="9" s="1"/>
  <c r="CB10" i="9"/>
  <c r="CT10" i="9" s="1"/>
  <c r="CC10" i="9"/>
  <c r="CU10" i="9" s="1"/>
  <c r="CD10" i="9"/>
  <c r="CV10" i="9" s="1"/>
  <c r="CA11" i="9"/>
  <c r="CS11" i="9" s="1"/>
  <c r="CB11" i="9"/>
  <c r="CT11" i="9" s="1"/>
  <c r="CC11" i="9"/>
  <c r="CU11" i="9" s="1"/>
  <c r="CD11" i="9"/>
  <c r="CV11" i="9" s="1"/>
  <c r="CA12" i="9"/>
  <c r="CS12" i="9" s="1"/>
  <c r="CB12" i="9"/>
  <c r="CT12" i="9" s="1"/>
  <c r="CC12" i="9"/>
  <c r="CU12" i="9" s="1"/>
  <c r="CD12" i="9"/>
  <c r="CV12" i="9" s="1"/>
  <c r="CA13" i="9"/>
  <c r="CS13" i="9" s="1"/>
  <c r="CB13" i="9"/>
  <c r="CT13" i="9" s="1"/>
  <c r="CC13" i="9"/>
  <c r="CU13" i="9" s="1"/>
  <c r="CD13" i="9"/>
  <c r="CV13" i="9" s="1"/>
  <c r="CA14" i="9"/>
  <c r="CS14" i="9" s="1"/>
  <c r="CB14" i="9"/>
  <c r="CT14" i="9" s="1"/>
  <c r="CC14" i="9"/>
  <c r="CU14" i="9" s="1"/>
  <c r="CD14" i="9"/>
  <c r="CV14" i="9" s="1"/>
  <c r="CA15" i="9"/>
  <c r="CS15" i="9" s="1"/>
  <c r="CB15" i="9"/>
  <c r="CT15" i="9" s="1"/>
  <c r="CC15" i="9"/>
  <c r="CU15" i="9" s="1"/>
  <c r="CD15" i="9"/>
  <c r="CV15" i="9" s="1"/>
  <c r="CA16" i="9"/>
  <c r="CS16" i="9" s="1"/>
  <c r="CB16" i="9"/>
  <c r="CC16" i="9"/>
  <c r="CU16" i="9" s="1"/>
  <c r="CD16" i="9"/>
  <c r="CV16" i="9" s="1"/>
  <c r="CA17" i="9"/>
  <c r="CS17" i="9" s="1"/>
  <c r="CB17" i="9"/>
  <c r="CT17" i="9" s="1"/>
  <c r="CC17" i="9"/>
  <c r="CU17" i="9" s="1"/>
  <c r="CD17" i="9"/>
  <c r="CV17" i="9" s="1"/>
  <c r="CA18" i="9"/>
  <c r="CS18" i="9" s="1"/>
  <c r="CB18" i="9"/>
  <c r="CT18" i="9" s="1"/>
  <c r="CC18" i="9"/>
  <c r="CU18" i="9" s="1"/>
  <c r="CD18" i="9"/>
  <c r="CA19" i="9"/>
  <c r="CS19" i="9" s="1"/>
  <c r="CB19" i="9"/>
  <c r="CT19" i="9" s="1"/>
  <c r="CC19" i="9"/>
  <c r="CU19" i="9" s="1"/>
  <c r="CD19" i="9"/>
  <c r="CV19" i="9" s="1"/>
  <c r="CA20" i="9"/>
  <c r="CS20" i="9" s="1"/>
  <c r="CB20" i="9"/>
  <c r="CT20" i="9" s="1"/>
  <c r="CC20" i="9"/>
  <c r="CU20" i="9" s="1"/>
  <c r="CD20" i="9"/>
  <c r="CV20" i="9" s="1"/>
  <c r="CA25" i="9"/>
  <c r="CB25" i="9"/>
  <c r="CT25" i="9" s="1"/>
  <c r="CC25" i="9"/>
  <c r="CU25" i="9" s="1"/>
  <c r="CD25" i="9"/>
  <c r="CV25" i="9" s="1"/>
  <c r="CA26" i="9"/>
  <c r="CS26" i="9" s="1"/>
  <c r="CB26" i="9"/>
  <c r="CT26" i="9" s="1"/>
  <c r="CC26" i="9"/>
  <c r="CU26" i="9" s="1"/>
  <c r="CD26" i="9"/>
  <c r="CV26" i="9" s="1"/>
  <c r="CA27" i="9"/>
  <c r="CS27" i="9" s="1"/>
  <c r="CB27" i="9"/>
  <c r="CT27" i="9" s="1"/>
  <c r="CC27" i="9"/>
  <c r="CU27" i="9" s="1"/>
  <c r="CD27" i="9"/>
  <c r="CV27" i="9" s="1"/>
  <c r="CA28" i="9"/>
  <c r="CS28" i="9" s="1"/>
  <c r="CB28" i="9"/>
  <c r="CT28" i="9" s="1"/>
  <c r="CC28" i="9"/>
  <c r="CU28" i="9" s="1"/>
  <c r="CD28" i="9"/>
  <c r="CV28" i="9" s="1"/>
  <c r="CA29" i="9"/>
  <c r="CS29" i="9" s="1"/>
  <c r="CB29" i="9"/>
  <c r="CT29" i="9" s="1"/>
  <c r="CC29" i="9"/>
  <c r="CU29" i="9" s="1"/>
  <c r="CD29" i="9"/>
  <c r="CV29" i="9" s="1"/>
  <c r="CA30" i="9"/>
  <c r="CS30" i="9" s="1"/>
  <c r="CB30" i="9"/>
  <c r="CT30" i="9" s="1"/>
  <c r="CC30" i="9"/>
  <c r="CU30" i="9" s="1"/>
  <c r="CD30" i="9"/>
  <c r="CV30" i="9" s="1"/>
  <c r="CA31" i="9"/>
  <c r="CS31" i="9" s="1"/>
  <c r="CB31" i="9"/>
  <c r="CT31" i="9" s="1"/>
  <c r="CC31" i="9"/>
  <c r="CU31" i="9" s="1"/>
  <c r="CD31" i="9"/>
  <c r="CV31" i="9" s="1"/>
  <c r="CA32" i="9"/>
  <c r="CS32" i="9" s="1"/>
  <c r="CB32" i="9"/>
  <c r="CC32" i="9"/>
  <c r="CU32" i="9" s="1"/>
  <c r="CD32" i="9"/>
  <c r="CV32" i="9" s="1"/>
  <c r="CA33" i="9"/>
  <c r="CS33" i="9" s="1"/>
  <c r="CB33" i="9"/>
  <c r="CT33" i="9" s="1"/>
  <c r="CC33" i="9"/>
  <c r="CU33" i="9" s="1"/>
  <c r="CD33" i="9"/>
  <c r="CV33" i="9" s="1"/>
  <c r="CA34" i="9"/>
  <c r="CS34" i="9" s="1"/>
  <c r="CB34" i="9"/>
  <c r="CT34" i="9" s="1"/>
  <c r="CC34" i="9"/>
  <c r="CU34" i="9" s="1"/>
  <c r="CD34" i="9"/>
  <c r="CA35" i="9"/>
  <c r="CS35" i="9" s="1"/>
  <c r="CB35" i="9"/>
  <c r="CT35" i="9" s="1"/>
  <c r="CC35" i="9"/>
  <c r="CU35" i="9" s="1"/>
  <c r="CD35" i="9"/>
  <c r="CV35" i="9" s="1"/>
  <c r="CA36" i="9"/>
  <c r="CS36" i="9" s="1"/>
  <c r="CB36" i="9"/>
  <c r="CT36" i="9" s="1"/>
  <c r="CC36" i="9"/>
  <c r="CU36" i="9" s="1"/>
  <c r="CD36" i="9"/>
  <c r="CV36" i="9" s="1"/>
  <c r="CA37" i="9"/>
  <c r="CB37" i="9"/>
  <c r="CT37" i="9" s="1"/>
  <c r="CC37" i="9"/>
  <c r="CU37" i="9" s="1"/>
  <c r="CD37" i="9"/>
  <c r="CV37" i="9" s="1"/>
  <c r="CA38" i="9"/>
  <c r="CS38" i="9" s="1"/>
  <c r="CB38" i="9"/>
  <c r="CT38" i="9" s="1"/>
  <c r="CC38" i="9"/>
  <c r="CU38" i="9" s="1"/>
  <c r="CD38" i="9"/>
  <c r="CV38" i="9" s="1"/>
  <c r="CA39" i="9"/>
  <c r="CS39" i="9" s="1"/>
  <c r="CB39" i="9"/>
  <c r="CT39" i="9" s="1"/>
  <c r="CC39" i="9"/>
  <c r="CU39" i="9" s="1"/>
  <c r="CD39" i="9"/>
  <c r="CV39" i="9" s="1"/>
  <c r="CA40" i="9"/>
  <c r="CS40" i="9" s="1"/>
  <c r="CB40" i="9"/>
  <c r="CT40" i="9" s="1"/>
  <c r="CC40" i="9"/>
  <c r="CU40" i="9" s="1"/>
  <c r="CD40" i="9"/>
  <c r="CV40" i="9" s="1"/>
  <c r="CA41" i="9"/>
  <c r="CS41" i="9" s="1"/>
  <c r="CB41" i="9"/>
  <c r="CT41" i="9" s="1"/>
  <c r="CC41" i="9"/>
  <c r="CU41" i="9" s="1"/>
  <c r="CD41" i="9"/>
  <c r="CV41" i="9" s="1"/>
  <c r="CA42" i="9"/>
  <c r="CS42" i="9" s="1"/>
  <c r="CB42" i="9"/>
  <c r="CT42" i="9" s="1"/>
  <c r="CC42" i="9"/>
  <c r="CU42" i="9" s="1"/>
  <c r="CD42" i="9"/>
  <c r="CV42" i="9" s="1"/>
  <c r="CA43" i="9"/>
  <c r="CS43" i="9" s="1"/>
  <c r="CB43" i="9"/>
  <c r="CT43" i="9" s="1"/>
  <c r="CC43" i="9"/>
  <c r="CU43" i="9" s="1"/>
  <c r="CD43" i="9"/>
  <c r="CV43" i="9" s="1"/>
  <c r="CA44" i="9"/>
  <c r="CS44" i="9" s="1"/>
  <c r="CB44" i="9"/>
  <c r="CC44" i="9"/>
  <c r="CU44" i="9" s="1"/>
  <c r="CD44" i="9"/>
  <c r="CV44" i="9" s="1"/>
  <c r="CA45" i="9"/>
  <c r="CS45" i="9" s="1"/>
  <c r="CB45" i="9"/>
  <c r="CT45" i="9" s="1"/>
  <c r="CC45" i="9"/>
  <c r="CU45" i="9" s="1"/>
  <c r="CD45" i="9"/>
  <c r="CV45" i="9" s="1"/>
  <c r="CA46" i="9"/>
  <c r="CS46" i="9" s="1"/>
  <c r="CB46" i="9"/>
  <c r="CT46" i="9" s="1"/>
  <c r="CC46" i="9"/>
  <c r="CU46" i="9" s="1"/>
  <c r="CD46" i="9"/>
  <c r="CA47" i="9"/>
  <c r="CS47" i="9" s="1"/>
  <c r="CB47" i="9"/>
  <c r="CT47" i="9" s="1"/>
  <c r="CC47" i="9"/>
  <c r="CU47" i="9" s="1"/>
  <c r="CD47" i="9"/>
  <c r="CV47" i="9" s="1"/>
  <c r="CA48" i="9"/>
  <c r="CS48" i="9" s="1"/>
  <c r="CB48" i="9"/>
  <c r="CT48" i="9" s="1"/>
  <c r="CC48" i="9"/>
  <c r="CU48" i="9" s="1"/>
  <c r="CD48" i="9"/>
  <c r="CV48" i="9" s="1"/>
  <c r="CA49" i="9"/>
  <c r="CB49" i="9"/>
  <c r="CT49" i="9" s="1"/>
  <c r="CC49" i="9"/>
  <c r="CU49" i="9" s="1"/>
  <c r="CD49" i="9"/>
  <c r="CV49" i="9" s="1"/>
  <c r="CA50" i="9"/>
  <c r="CS50" i="9" s="1"/>
  <c r="CB50" i="9"/>
  <c r="CT50" i="9" s="1"/>
  <c r="CC50" i="9"/>
  <c r="CU50" i="9" s="1"/>
  <c r="CD50" i="9"/>
  <c r="CV50" i="9" s="1"/>
  <c r="CA51" i="9"/>
  <c r="CS51" i="9" s="1"/>
  <c r="CB51" i="9"/>
  <c r="CT51" i="9" s="1"/>
  <c r="CC51" i="9"/>
  <c r="CU51" i="9" s="1"/>
  <c r="CD51" i="9"/>
  <c r="CV51" i="9" s="1"/>
  <c r="CA52" i="9"/>
  <c r="CS52" i="9" s="1"/>
  <c r="CB52" i="9"/>
  <c r="CT52" i="9" s="1"/>
  <c r="CC52" i="9"/>
  <c r="CU52" i="9" s="1"/>
  <c r="CD52" i="9"/>
  <c r="CV52" i="9" s="1"/>
  <c r="CA53" i="9"/>
  <c r="CS53" i="9" s="1"/>
  <c r="CB53" i="9"/>
  <c r="CT53" i="9" s="1"/>
  <c r="CC53" i="9"/>
  <c r="CU53" i="9" s="1"/>
  <c r="CD53" i="9"/>
  <c r="CV53" i="9" s="1"/>
  <c r="CA54" i="9"/>
  <c r="CS54" i="9" s="1"/>
  <c r="CB54" i="9"/>
  <c r="CT54" i="9" s="1"/>
  <c r="CC54" i="9"/>
  <c r="CU54" i="9" s="1"/>
  <c r="CD54" i="9"/>
  <c r="CV54" i="9" s="1"/>
  <c r="CA55" i="9"/>
  <c r="CS55" i="9" s="1"/>
  <c r="CB55" i="9"/>
  <c r="CT55" i="9" s="1"/>
  <c r="CC55" i="9"/>
  <c r="CU55" i="9" s="1"/>
  <c r="CD55" i="9"/>
  <c r="CV55" i="9" s="1"/>
  <c r="CA56" i="9"/>
  <c r="CS56" i="9" s="1"/>
  <c r="CB56" i="9"/>
  <c r="CC56" i="9"/>
  <c r="CU56" i="9" s="1"/>
  <c r="CD56" i="9"/>
  <c r="CV56" i="9" s="1"/>
  <c r="CB57" i="9"/>
  <c r="CC57" i="9"/>
  <c r="CD57" i="9"/>
  <c r="CA58" i="9"/>
  <c r="CA59" i="9"/>
  <c r="CS59" i="9" s="1"/>
  <c r="CB60" i="9"/>
  <c r="CC60" i="9"/>
  <c r="CD60" i="9"/>
  <c r="CA61" i="9"/>
  <c r="CS61" i="9" s="1"/>
  <c r="CB61" i="9"/>
  <c r="CT61" i="9" s="1"/>
  <c r="CC61" i="9"/>
  <c r="CU61" i="9" s="1"/>
  <c r="CD61" i="9"/>
  <c r="CA62" i="9"/>
  <c r="CS62" i="9" s="1"/>
  <c r="CB62" i="9"/>
  <c r="CC62" i="9"/>
  <c r="CD62" i="9"/>
  <c r="CV62" i="9" s="1"/>
  <c r="CA63" i="9"/>
  <c r="CS63" i="9" s="1"/>
  <c r="CB63" i="9"/>
  <c r="CT63" i="9" s="1"/>
  <c r="CC63" i="9"/>
  <c r="CU63" i="9" s="1"/>
  <c r="CD63" i="9"/>
  <c r="CV63" i="9" s="1"/>
  <c r="CA64" i="9"/>
  <c r="CS64" i="9" s="1"/>
  <c r="CB64" i="9"/>
  <c r="CT64" i="9" s="1"/>
  <c r="CC64" i="9"/>
  <c r="CU64" i="9" s="1"/>
  <c r="CD64" i="9"/>
  <c r="CV64" i="9" s="1"/>
  <c r="CA65" i="9"/>
  <c r="CS65" i="9" s="1"/>
  <c r="CB65" i="9"/>
  <c r="CT65" i="9" s="1"/>
  <c r="CC65" i="9"/>
  <c r="CU65" i="9" s="1"/>
  <c r="CD65" i="9"/>
  <c r="CV65" i="9" s="1"/>
  <c r="CA66" i="9"/>
  <c r="CS66" i="9" s="1"/>
  <c r="CB66" i="9"/>
  <c r="CT66" i="9" s="1"/>
  <c r="CC66" i="9"/>
  <c r="CU66" i="9" s="1"/>
  <c r="CD66" i="9"/>
  <c r="CV66" i="9" s="1"/>
  <c r="CA67" i="9"/>
  <c r="CS67" i="9" s="1"/>
  <c r="CB67" i="9"/>
  <c r="CT67" i="9" s="1"/>
  <c r="CC67" i="9"/>
  <c r="CU67" i="9" s="1"/>
  <c r="CD67" i="9"/>
  <c r="CV67" i="9" s="1"/>
  <c r="CA68" i="9"/>
  <c r="CS68" i="9" s="1"/>
  <c r="CB68" i="9"/>
  <c r="CT68" i="9" s="1"/>
  <c r="CC68" i="9"/>
  <c r="CU68" i="9" s="1"/>
  <c r="CD68" i="9"/>
  <c r="CV68" i="9" s="1"/>
  <c r="CA69" i="9"/>
  <c r="CS69" i="9" s="1"/>
  <c r="CB69" i="9"/>
  <c r="CT69" i="9" s="1"/>
  <c r="CC69" i="9"/>
  <c r="CU69" i="9" s="1"/>
  <c r="CD69" i="9"/>
  <c r="CV69" i="9" s="1"/>
  <c r="CA70" i="9"/>
  <c r="CS70" i="9" s="1"/>
  <c r="CB70" i="9"/>
  <c r="CT70" i="9" s="1"/>
  <c r="CC70" i="9"/>
  <c r="CU70" i="9" s="1"/>
  <c r="CD70" i="9"/>
  <c r="CV70" i="9" s="1"/>
  <c r="CA71" i="9"/>
  <c r="CS71" i="9" s="1"/>
  <c r="CB71" i="9"/>
  <c r="CT71" i="9" s="1"/>
  <c r="CC71" i="9"/>
  <c r="CU71" i="9" s="1"/>
  <c r="CD71" i="9"/>
  <c r="CV71" i="9" s="1"/>
  <c r="CA72" i="9"/>
  <c r="CS72" i="9" s="1"/>
  <c r="CB72" i="9"/>
  <c r="CT72" i="9" s="1"/>
  <c r="CC72" i="9"/>
  <c r="CU72" i="9" s="1"/>
  <c r="CD72" i="9"/>
  <c r="CV72" i="9" s="1"/>
  <c r="CA73" i="9"/>
  <c r="CS73" i="9" s="1"/>
  <c r="CB73" i="9"/>
  <c r="CT73" i="9" s="1"/>
  <c r="CC73" i="9"/>
  <c r="CU73" i="9" s="1"/>
  <c r="CD73" i="9"/>
  <c r="CA74" i="9"/>
  <c r="CS74" i="9" s="1"/>
  <c r="CB74" i="9"/>
  <c r="CT74" i="9" s="1"/>
  <c r="CC74" i="9"/>
  <c r="CU74" i="9" s="1"/>
  <c r="CD74" i="9"/>
  <c r="CV74" i="9" s="1"/>
  <c r="CA75" i="9"/>
  <c r="CS75" i="9" s="1"/>
  <c r="CB75" i="9"/>
  <c r="CT75" i="9" s="1"/>
  <c r="CC75" i="9"/>
  <c r="CU75" i="9" s="1"/>
  <c r="CD75" i="9"/>
  <c r="CV75" i="9" s="1"/>
  <c r="CA76" i="9"/>
  <c r="CS76" i="9" s="1"/>
  <c r="CB76" i="9"/>
  <c r="CT76" i="9" s="1"/>
  <c r="CC76" i="9"/>
  <c r="CU76" i="9" s="1"/>
  <c r="CD76" i="9"/>
  <c r="CV76" i="9" s="1"/>
  <c r="CA77" i="9"/>
  <c r="CS77" i="9" s="1"/>
  <c r="CB77" i="9"/>
  <c r="CT77" i="9" s="1"/>
  <c r="CC77" i="9"/>
  <c r="CU77" i="9" s="1"/>
  <c r="CD77" i="9"/>
  <c r="CV77" i="9" s="1"/>
  <c r="CA78" i="9"/>
  <c r="CS78" i="9" s="1"/>
  <c r="CB78" i="9"/>
  <c r="CT78" i="9" s="1"/>
  <c r="CC78" i="9"/>
  <c r="CU78" i="9" s="1"/>
  <c r="CD78" i="9"/>
  <c r="CV78" i="9" s="1"/>
  <c r="CA79" i="9"/>
  <c r="CS79" i="9" s="1"/>
  <c r="CB79" i="9"/>
  <c r="CT79" i="9" s="1"/>
  <c r="CC79" i="9"/>
  <c r="CU79" i="9" s="1"/>
  <c r="CD79" i="9"/>
  <c r="CV79" i="9" s="1"/>
  <c r="CA80" i="9"/>
  <c r="CS80" i="9" s="1"/>
  <c r="CB80" i="9"/>
  <c r="CT80" i="9" s="1"/>
  <c r="CC80" i="9"/>
  <c r="CU80" i="9" s="1"/>
  <c r="CD80" i="9"/>
  <c r="CV80" i="9" s="1"/>
  <c r="CA81" i="9"/>
  <c r="CS81" i="9" s="1"/>
  <c r="CB81" i="9"/>
  <c r="CT81" i="9" s="1"/>
  <c r="CC81" i="9"/>
  <c r="CU81" i="9" s="1"/>
  <c r="CD81" i="9"/>
  <c r="CV81" i="9" s="1"/>
  <c r="CA82" i="9"/>
  <c r="CS82" i="9" s="1"/>
  <c r="CB82" i="9"/>
  <c r="CT82" i="9" s="1"/>
  <c r="CC82" i="9"/>
  <c r="CU82" i="9" s="1"/>
  <c r="CD82" i="9"/>
  <c r="CV82" i="9" s="1"/>
  <c r="CA83" i="9"/>
  <c r="CS83" i="9" s="1"/>
  <c r="CB83" i="9"/>
  <c r="CT83" i="9" s="1"/>
  <c r="CC83" i="9"/>
  <c r="CU83" i="9" s="1"/>
  <c r="CD83" i="9"/>
  <c r="CV83" i="9" s="1"/>
  <c r="CA89" i="9"/>
  <c r="CS89" i="9" s="1"/>
  <c r="CB89" i="9"/>
  <c r="CT89" i="9" s="1"/>
  <c r="CC89" i="9"/>
  <c r="CU89" i="9" s="1"/>
  <c r="CD89" i="9"/>
  <c r="CV89" i="9" s="1"/>
  <c r="CA90" i="9"/>
  <c r="CS90" i="9" s="1"/>
  <c r="CB90" i="9"/>
  <c r="CT90" i="9" s="1"/>
  <c r="CC90" i="9"/>
  <c r="CD90" i="9"/>
  <c r="CA91" i="9"/>
  <c r="CS91" i="9" s="1"/>
  <c r="CB91" i="9"/>
  <c r="CT91" i="9" s="1"/>
  <c r="CC91" i="9"/>
  <c r="CU91" i="9" s="1"/>
  <c r="CD91" i="9"/>
  <c r="CV91" i="9" s="1"/>
  <c r="CA92" i="9"/>
  <c r="CS92" i="9" s="1"/>
  <c r="CB92" i="9"/>
  <c r="CT92" i="9" s="1"/>
  <c r="CC92" i="9"/>
  <c r="CU92" i="9" s="1"/>
  <c r="CD92" i="9"/>
  <c r="CV92" i="9" s="1"/>
  <c r="CA93" i="9"/>
  <c r="CS93" i="9" s="1"/>
  <c r="CB93" i="9"/>
  <c r="CT93" i="9" s="1"/>
  <c r="CC93" i="9"/>
  <c r="CU93" i="9" s="1"/>
  <c r="CD93" i="9"/>
  <c r="CV93" i="9" s="1"/>
  <c r="CA94" i="9"/>
  <c r="CS94" i="9" s="1"/>
  <c r="CB94" i="9"/>
  <c r="CT94" i="9" s="1"/>
  <c r="CC94" i="9"/>
  <c r="CU94" i="9" s="1"/>
  <c r="CD94" i="9"/>
  <c r="CV94" i="9" s="1"/>
  <c r="CA95" i="9"/>
  <c r="CS95" i="9" s="1"/>
  <c r="CB95" i="9"/>
  <c r="CT95" i="9" s="1"/>
  <c r="CC95" i="9"/>
  <c r="CU95" i="9" s="1"/>
  <c r="CD95" i="9"/>
  <c r="CV95" i="9" s="1"/>
  <c r="CA96" i="9"/>
  <c r="CS96" i="9" s="1"/>
  <c r="CB96" i="9"/>
  <c r="CT96" i="9" s="1"/>
  <c r="CC96" i="9"/>
  <c r="CU96" i="9" s="1"/>
  <c r="CD96" i="9"/>
  <c r="CV96" i="9" s="1"/>
  <c r="CA97" i="9"/>
  <c r="CS97" i="9" s="1"/>
  <c r="CB97" i="9"/>
  <c r="CT97" i="9" s="1"/>
  <c r="CC97" i="9"/>
  <c r="CU97" i="9" s="1"/>
  <c r="CD97" i="9"/>
  <c r="CV97" i="9" s="1"/>
  <c r="CA98" i="9"/>
  <c r="CS98" i="9" s="1"/>
  <c r="CB98" i="9"/>
  <c r="CT98" i="9" s="1"/>
  <c r="CC98" i="9"/>
  <c r="CU98" i="9" s="1"/>
  <c r="CD98" i="9"/>
  <c r="CV98" i="9" s="1"/>
  <c r="CA99" i="9"/>
  <c r="CS99" i="9" s="1"/>
  <c r="CB99" i="9"/>
  <c r="CT99" i="9" s="1"/>
  <c r="CC99" i="9"/>
  <c r="CU99" i="9" s="1"/>
  <c r="CD99" i="9"/>
  <c r="CV99" i="9" s="1"/>
  <c r="CA100" i="9"/>
  <c r="CS100" i="9" s="1"/>
  <c r="CB100" i="9"/>
  <c r="CT100" i="9" s="1"/>
  <c r="CC100" i="9"/>
  <c r="CU100" i="9" s="1"/>
  <c r="CD100" i="9"/>
  <c r="CV100" i="9" s="1"/>
  <c r="CA101" i="9"/>
  <c r="CS101" i="9" s="1"/>
  <c r="CB101" i="9"/>
  <c r="CT101" i="9" s="1"/>
  <c r="CC101" i="9"/>
  <c r="CU101" i="9" s="1"/>
  <c r="CD101" i="9"/>
  <c r="CV101" i="9" s="1"/>
  <c r="CA102" i="9"/>
  <c r="CS102" i="9" s="1"/>
  <c r="CB102" i="9"/>
  <c r="CT102" i="9" s="1"/>
  <c r="CC102" i="9"/>
  <c r="CU102" i="9" s="1"/>
  <c r="CD102" i="9"/>
  <c r="CA103" i="9"/>
  <c r="CS103" i="9" s="1"/>
  <c r="CB103" i="9"/>
  <c r="CT103" i="9" s="1"/>
  <c r="CC103" i="9"/>
  <c r="CD104" i="9"/>
  <c r="CV104" i="9" s="1"/>
  <c r="CB105" i="9"/>
  <c r="CC105" i="9"/>
  <c r="CU105" i="9" s="1"/>
  <c r="CD105" i="9"/>
  <c r="CV105" i="9" s="1"/>
  <c r="CD107" i="9"/>
  <c r="CA108" i="9"/>
  <c r="CS108" i="9" s="1"/>
  <c r="CB108" i="9"/>
  <c r="CT108" i="9" s="1"/>
  <c r="CC108" i="9"/>
  <c r="CU108" i="9" s="1"/>
  <c r="CD108" i="9"/>
  <c r="CV108" i="9" s="1"/>
  <c r="CA109" i="9"/>
  <c r="CS109" i="9" s="1"/>
  <c r="CB109" i="9"/>
  <c r="CT109" i="9" s="1"/>
  <c r="CC109" i="9"/>
  <c r="CU109" i="9" s="1"/>
  <c r="CD109" i="9"/>
  <c r="CV109" i="9" s="1"/>
  <c r="CA110" i="9"/>
  <c r="CS110" i="9" s="1"/>
  <c r="CB110" i="9"/>
  <c r="CC110" i="9"/>
  <c r="CU110" i="9" s="1"/>
  <c r="CD110" i="9"/>
  <c r="CV110" i="9" s="1"/>
  <c r="CA111" i="9"/>
  <c r="CS111" i="9" s="1"/>
  <c r="CB111" i="9"/>
  <c r="CT111" i="9" s="1"/>
  <c r="CC111" i="9"/>
  <c r="CU111" i="9" s="1"/>
  <c r="CD111" i="9"/>
  <c r="CV111" i="9" s="1"/>
  <c r="CA112" i="9"/>
  <c r="CS112" i="9" s="1"/>
  <c r="CB112" i="9"/>
  <c r="CT112" i="9" s="1"/>
  <c r="CC112" i="9"/>
  <c r="CU112" i="9" s="1"/>
  <c r="CD112" i="9"/>
  <c r="CV112" i="9" s="1"/>
  <c r="CA113" i="9"/>
  <c r="CS113" i="9" s="1"/>
  <c r="CB113" i="9"/>
  <c r="CT113" i="9" s="1"/>
  <c r="CC113" i="9"/>
  <c r="CU113" i="9" s="1"/>
  <c r="CD113" i="9"/>
  <c r="CV113" i="9" s="1"/>
  <c r="CA114" i="9"/>
  <c r="CS114" i="9" s="1"/>
  <c r="CB114" i="9"/>
  <c r="CT114" i="9" s="1"/>
  <c r="CC114" i="9"/>
  <c r="CU114" i="9" s="1"/>
  <c r="CD114" i="9"/>
  <c r="CV114" i="9" s="1"/>
  <c r="CA115" i="9"/>
  <c r="CS115" i="9" s="1"/>
  <c r="CB115" i="9"/>
  <c r="CT115" i="9" s="1"/>
  <c r="CC115" i="9"/>
  <c r="CU115" i="9" s="1"/>
  <c r="CD115" i="9"/>
  <c r="CV115" i="9" s="1"/>
  <c r="CA116" i="9"/>
  <c r="CS116" i="9" s="1"/>
  <c r="CB116" i="9"/>
  <c r="CT116" i="9" s="1"/>
  <c r="CC116" i="9"/>
  <c r="CU116" i="9" s="1"/>
  <c r="CD116" i="9"/>
  <c r="CV116" i="9" s="1"/>
  <c r="CA117" i="9"/>
  <c r="CS117" i="9" s="1"/>
  <c r="CB117" i="9"/>
  <c r="CT117" i="9" s="1"/>
  <c r="CC117" i="9"/>
  <c r="CD117" i="9"/>
  <c r="CV117" i="9" s="1"/>
  <c r="CA118" i="9"/>
  <c r="CS118" i="9" s="1"/>
  <c r="CB118" i="9"/>
  <c r="CT118" i="9" s="1"/>
  <c r="CC118" i="9"/>
  <c r="CU118" i="9" s="1"/>
  <c r="CD118" i="9"/>
  <c r="CV118" i="9" s="1"/>
  <c r="CA119" i="9"/>
  <c r="CS119" i="9" s="1"/>
  <c r="CB119" i="9"/>
  <c r="CT119" i="9" s="1"/>
  <c r="CC119" i="9"/>
  <c r="CU119" i="9" s="1"/>
  <c r="CD119" i="9"/>
  <c r="CV119" i="9" s="1"/>
  <c r="CA120" i="9"/>
  <c r="CS120" i="9" s="1"/>
  <c r="CB120" i="9"/>
  <c r="CT120" i="9" s="1"/>
  <c r="CC120" i="9"/>
  <c r="CU120" i="9" s="1"/>
  <c r="CD120" i="9"/>
  <c r="CV120" i="9" s="1"/>
  <c r="CA121" i="9"/>
  <c r="CS121" i="9" s="1"/>
  <c r="CB121" i="9"/>
  <c r="CT121" i="9" s="1"/>
  <c r="CC121" i="9"/>
  <c r="CU121" i="9" s="1"/>
  <c r="CD121" i="9"/>
  <c r="CV121" i="9" s="1"/>
  <c r="CA122" i="9"/>
  <c r="CS122" i="9" s="1"/>
  <c r="CB122" i="9"/>
  <c r="CC122" i="9"/>
  <c r="CU122" i="9" s="1"/>
  <c r="CD122" i="9"/>
  <c r="CV122" i="9" s="1"/>
  <c r="CA123" i="9"/>
  <c r="CS123" i="9" s="1"/>
  <c r="CB123" i="9"/>
  <c r="CT123" i="9" s="1"/>
  <c r="CC123" i="9"/>
  <c r="CU123" i="9" s="1"/>
  <c r="CD123" i="9"/>
  <c r="CV123" i="9" s="1"/>
  <c r="CA124" i="9"/>
  <c r="CS124" i="9" s="1"/>
  <c r="CB124" i="9"/>
  <c r="CT124" i="9" s="1"/>
  <c r="CC124" i="9"/>
  <c r="CU124" i="9" s="1"/>
  <c r="CD124" i="9"/>
  <c r="CV124" i="9" s="1"/>
  <c r="CA125" i="9"/>
  <c r="CS125" i="9" s="1"/>
  <c r="CB125" i="9"/>
  <c r="CT125" i="9" s="1"/>
  <c r="CC125" i="9"/>
  <c r="CU125" i="9" s="1"/>
  <c r="CD125" i="9"/>
  <c r="CV125" i="9" s="1"/>
  <c r="CA126" i="9"/>
  <c r="CS126" i="9" s="1"/>
  <c r="CB126" i="9"/>
  <c r="CT126" i="9" s="1"/>
  <c r="CC126" i="9"/>
  <c r="CU126" i="9" s="1"/>
  <c r="CD126" i="9"/>
  <c r="CV126" i="9" s="1"/>
  <c r="CA127" i="9"/>
  <c r="CS127" i="9" s="1"/>
  <c r="CB127" i="9"/>
  <c r="CT127" i="9" s="1"/>
  <c r="CC127" i="9"/>
  <c r="CU127" i="9" s="1"/>
  <c r="CD127" i="9"/>
  <c r="CV127" i="9" s="1"/>
  <c r="CA128" i="9"/>
  <c r="CS128" i="9" s="1"/>
  <c r="CB128" i="9"/>
  <c r="CT128" i="9" s="1"/>
  <c r="CC128" i="9"/>
  <c r="CU128" i="9" s="1"/>
  <c r="CD128" i="9"/>
  <c r="CV128" i="9" s="1"/>
  <c r="CA129" i="9"/>
  <c r="CS129" i="9" s="1"/>
  <c r="CB129" i="9"/>
  <c r="CT129" i="9" s="1"/>
  <c r="CC129" i="9"/>
  <c r="CD129" i="9"/>
  <c r="CV129" i="9" s="1"/>
  <c r="CA130" i="9"/>
  <c r="CS130" i="9" s="1"/>
  <c r="CB130" i="9"/>
  <c r="CT130" i="9" s="1"/>
  <c r="CC130" i="9"/>
  <c r="CU130" i="9" s="1"/>
  <c r="CD130" i="9"/>
  <c r="CV130" i="9" s="1"/>
  <c r="CA131" i="9"/>
  <c r="CS131" i="9" s="1"/>
  <c r="CB131" i="9"/>
  <c r="CT131" i="9" s="1"/>
  <c r="CC131" i="9"/>
  <c r="CU131" i="9" s="1"/>
  <c r="CD131" i="9"/>
  <c r="CV131" i="9" s="1"/>
  <c r="CA132" i="9"/>
  <c r="CS132" i="9" s="1"/>
  <c r="CB132" i="9"/>
  <c r="CT132" i="9" s="1"/>
  <c r="CC132" i="9"/>
  <c r="CU132" i="9" s="1"/>
  <c r="CD132" i="9"/>
  <c r="CV132" i="9" s="1"/>
  <c r="CA133" i="9"/>
  <c r="CS133" i="9" s="1"/>
  <c r="CB133" i="9"/>
  <c r="CT133" i="9" s="1"/>
  <c r="CC133" i="9"/>
  <c r="CU133" i="9" s="1"/>
  <c r="CD133" i="9"/>
  <c r="CV133" i="9" s="1"/>
  <c r="CA134" i="9"/>
  <c r="CS134" i="9" s="1"/>
  <c r="CB134" i="9"/>
  <c r="CC134" i="9"/>
  <c r="CU134" i="9" s="1"/>
  <c r="CA135" i="9"/>
  <c r="CS135" i="9" s="1"/>
  <c r="CB135" i="9"/>
  <c r="CT135" i="9" s="1"/>
  <c r="CC135" i="9"/>
  <c r="CU135" i="9" s="1"/>
  <c r="CA136" i="9"/>
  <c r="CS136" i="9" s="1"/>
  <c r="CB136" i="9"/>
  <c r="CT136" i="9" s="1"/>
  <c r="CC136" i="9"/>
  <c r="CU136" i="9" s="1"/>
  <c r="CA137" i="9"/>
  <c r="CS137" i="9" s="1"/>
  <c r="CB137" i="9"/>
  <c r="CT137" i="9" s="1"/>
  <c r="CC137" i="9"/>
  <c r="CU137" i="9" s="1"/>
  <c r="CA138" i="9"/>
  <c r="CS138" i="9" s="1"/>
  <c r="CB138" i="9"/>
  <c r="CT138" i="9" s="1"/>
  <c r="CC138" i="9"/>
  <c r="CU138" i="9" s="1"/>
  <c r="CA139" i="9"/>
  <c r="CS139" i="9" s="1"/>
  <c r="CB139" i="9"/>
  <c r="CT139" i="9" s="1"/>
  <c r="CC139" i="9"/>
  <c r="CU139" i="9" s="1"/>
  <c r="CA140" i="9"/>
  <c r="CS140" i="9" s="1"/>
  <c r="CB140" i="9"/>
  <c r="CC140" i="9"/>
  <c r="CU140" i="9" s="1"/>
  <c r="CA141" i="9"/>
  <c r="CS141" i="9" s="1"/>
  <c r="CB141" i="9"/>
  <c r="CT141" i="9" s="1"/>
  <c r="CC141" i="9"/>
  <c r="CU141" i="9" s="1"/>
  <c r="CA142" i="9"/>
  <c r="CS142" i="9" s="1"/>
  <c r="CB142" i="9"/>
  <c r="CT142" i="9" s="1"/>
  <c r="CC142" i="9"/>
  <c r="CU142" i="9" s="1"/>
  <c r="CA143" i="9"/>
  <c r="CS143" i="9" s="1"/>
  <c r="CB143" i="9"/>
  <c r="CT143" i="9" s="1"/>
  <c r="CC143" i="9"/>
  <c r="CU143" i="9" s="1"/>
  <c r="CA144" i="9"/>
  <c r="CS144" i="9" s="1"/>
  <c r="CB144" i="9"/>
  <c r="CT144" i="9" s="1"/>
  <c r="CC144" i="9"/>
  <c r="CU144" i="9" s="1"/>
  <c r="CA145" i="9"/>
  <c r="CS145" i="9" s="1"/>
  <c r="CB145" i="9"/>
  <c r="CT145" i="9" s="1"/>
  <c r="CC145" i="9"/>
  <c r="CU145" i="9" s="1"/>
  <c r="CA153" i="9"/>
  <c r="CS153" i="9" s="1"/>
  <c r="CB153" i="9"/>
  <c r="CC153" i="9"/>
  <c r="CU153" i="9" s="1"/>
  <c r="CA154" i="9"/>
  <c r="CS154" i="9" s="1"/>
  <c r="CB154" i="9"/>
  <c r="CT154" i="9" s="1"/>
  <c r="CC154" i="9"/>
  <c r="CU154" i="9" s="1"/>
  <c r="CA155" i="9"/>
  <c r="CS155" i="9" s="1"/>
  <c r="CB155" i="9"/>
  <c r="CT155" i="9" s="1"/>
  <c r="CC155" i="9"/>
  <c r="CU155" i="9" s="1"/>
  <c r="CA156" i="9"/>
  <c r="CS156" i="9" s="1"/>
  <c r="CB156" i="9"/>
  <c r="CT156" i="9" s="1"/>
  <c r="CC156" i="9"/>
  <c r="CU156" i="9" s="1"/>
  <c r="CA157" i="9"/>
  <c r="CS157" i="9" s="1"/>
  <c r="CB157" i="9"/>
  <c r="CT157" i="9" s="1"/>
  <c r="CC157" i="9"/>
  <c r="CU157" i="9" s="1"/>
  <c r="CA158" i="9"/>
  <c r="CS158" i="9" s="1"/>
  <c r="CB158" i="9"/>
  <c r="CT158" i="9" s="1"/>
  <c r="CC158" i="9"/>
  <c r="CU158" i="9" s="1"/>
  <c r="CA159" i="9"/>
  <c r="CS159" i="9" s="1"/>
  <c r="CB159" i="9"/>
  <c r="CC159" i="9"/>
  <c r="CU159" i="9" s="1"/>
  <c r="CA160" i="9"/>
  <c r="CS160" i="9" s="1"/>
  <c r="CB160" i="9"/>
  <c r="CT160" i="9" s="1"/>
  <c r="CC160" i="9"/>
  <c r="CU160" i="9" s="1"/>
  <c r="CA161" i="9"/>
  <c r="CS161" i="9" s="1"/>
  <c r="CB161" i="9"/>
  <c r="CT161" i="9" s="1"/>
  <c r="CC161" i="9"/>
  <c r="CU161" i="9" s="1"/>
  <c r="CA162" i="9"/>
  <c r="CS162" i="9" s="1"/>
  <c r="CB162" i="9"/>
  <c r="CT162" i="9" s="1"/>
  <c r="CC162" i="9"/>
  <c r="CU162" i="9" s="1"/>
  <c r="CA163" i="9"/>
  <c r="CS163" i="9" s="1"/>
  <c r="CB163" i="9"/>
  <c r="CT163" i="9" s="1"/>
  <c r="CC163" i="9"/>
  <c r="CU163" i="9" s="1"/>
  <c r="CA164" i="9"/>
  <c r="CS164" i="9" s="1"/>
  <c r="CB164" i="9"/>
  <c r="CT164" i="9" s="1"/>
  <c r="CC164" i="9"/>
  <c r="CU164" i="9" s="1"/>
  <c r="CA165" i="9"/>
  <c r="CS165" i="9" s="1"/>
  <c r="CB165" i="9"/>
  <c r="CC165" i="9"/>
  <c r="CU165" i="9" s="1"/>
  <c r="CA166" i="9"/>
  <c r="CS166" i="9" s="1"/>
  <c r="CB166" i="9"/>
  <c r="CT166" i="9" s="1"/>
  <c r="CC166" i="9"/>
  <c r="CU166" i="9" s="1"/>
  <c r="CA167" i="9"/>
  <c r="CS167" i="9" s="1"/>
  <c r="CB167" i="9"/>
  <c r="CT167" i="9" s="1"/>
  <c r="CC167" i="9"/>
  <c r="CU167" i="9" s="1"/>
  <c r="CA168" i="9"/>
  <c r="CS168" i="9" s="1"/>
  <c r="CB168" i="9"/>
  <c r="CT168" i="9" s="1"/>
  <c r="CC168" i="9"/>
  <c r="CU168" i="9" s="1"/>
  <c r="CA169" i="9"/>
  <c r="CS169" i="9" s="1"/>
  <c r="CB169" i="9"/>
  <c r="CT169" i="9" s="1"/>
  <c r="CC169" i="9"/>
  <c r="CU169" i="9" s="1"/>
  <c r="CA170" i="9"/>
  <c r="CS170" i="9" s="1"/>
  <c r="CB170" i="9"/>
  <c r="CT170" i="9" s="1"/>
  <c r="CC170" i="9"/>
  <c r="CU170" i="9" s="1"/>
  <c r="CA171" i="9"/>
  <c r="CS171" i="9" s="1"/>
  <c r="CB171" i="9"/>
  <c r="CC171" i="9"/>
  <c r="CU171" i="9" s="1"/>
  <c r="BZ3" i="9"/>
  <c r="CR3" i="9" s="1"/>
  <c r="BZ4" i="9"/>
  <c r="CR4" i="9" s="1"/>
  <c r="BZ5" i="9"/>
  <c r="CR5" i="9" s="1"/>
  <c r="BZ6" i="9"/>
  <c r="CR6" i="9" s="1"/>
  <c r="BZ7" i="9"/>
  <c r="CR7" i="9" s="1"/>
  <c r="BZ8" i="9"/>
  <c r="CR8" i="9" s="1"/>
  <c r="BZ9" i="9"/>
  <c r="CR9" i="9" s="1"/>
  <c r="BZ10" i="9"/>
  <c r="CR10" i="9" s="1"/>
  <c r="BZ11" i="9"/>
  <c r="CR11" i="9" s="1"/>
  <c r="BZ12" i="9"/>
  <c r="CR12" i="9" s="1"/>
  <c r="BZ13" i="9"/>
  <c r="CR13" i="9" s="1"/>
  <c r="BZ14" i="9"/>
  <c r="CR14" i="9" s="1"/>
  <c r="BZ15" i="9"/>
  <c r="CR15" i="9" s="1"/>
  <c r="BZ16" i="9"/>
  <c r="CR16" i="9" s="1"/>
  <c r="BZ17" i="9"/>
  <c r="CR17" i="9" s="1"/>
  <c r="BZ18" i="9"/>
  <c r="CR18" i="9" s="1"/>
  <c r="BZ19" i="9"/>
  <c r="CR19" i="9" s="1"/>
  <c r="BZ20" i="9"/>
  <c r="CR20" i="9" s="1"/>
  <c r="BZ25" i="9"/>
  <c r="CR25" i="9" s="1"/>
  <c r="BZ26" i="9"/>
  <c r="CR26" i="9" s="1"/>
  <c r="BZ27" i="9"/>
  <c r="CR27" i="9" s="1"/>
  <c r="BZ28" i="9"/>
  <c r="CR28" i="9" s="1"/>
  <c r="BZ29" i="9"/>
  <c r="CR29" i="9" s="1"/>
  <c r="BZ30" i="9"/>
  <c r="CR30" i="9" s="1"/>
  <c r="BZ31" i="9"/>
  <c r="CR31" i="9" s="1"/>
  <c r="BZ32" i="9"/>
  <c r="CR32" i="9" s="1"/>
  <c r="BZ33" i="9"/>
  <c r="CR33" i="9" s="1"/>
  <c r="BZ34" i="9"/>
  <c r="CR34" i="9" s="1"/>
  <c r="BZ35" i="9"/>
  <c r="CR35" i="9" s="1"/>
  <c r="BZ36" i="9"/>
  <c r="CR36" i="9" s="1"/>
  <c r="BZ37" i="9"/>
  <c r="CR37" i="9" s="1"/>
  <c r="BZ38" i="9"/>
  <c r="CR38" i="9" s="1"/>
  <c r="BZ39" i="9"/>
  <c r="CR39" i="9" s="1"/>
  <c r="BZ40" i="9"/>
  <c r="CR40" i="9" s="1"/>
  <c r="BZ41" i="9"/>
  <c r="CR41" i="9" s="1"/>
  <c r="BZ42" i="9"/>
  <c r="CR42" i="9" s="1"/>
  <c r="BZ43" i="9"/>
  <c r="CR43" i="9" s="1"/>
  <c r="BZ44" i="9"/>
  <c r="CR44" i="9" s="1"/>
  <c r="BZ45" i="9"/>
  <c r="CR45" i="9" s="1"/>
  <c r="BZ46" i="9"/>
  <c r="CR46" i="9" s="1"/>
  <c r="BZ47" i="9"/>
  <c r="CR47" i="9" s="1"/>
  <c r="BZ48" i="9"/>
  <c r="CR48" i="9" s="1"/>
  <c r="BZ49" i="9"/>
  <c r="CR49" i="9" s="1"/>
  <c r="BZ50" i="9"/>
  <c r="CR50" i="9" s="1"/>
  <c r="BZ51" i="9"/>
  <c r="CR51" i="9" s="1"/>
  <c r="BZ52" i="9"/>
  <c r="CR52" i="9" s="1"/>
  <c r="BZ53" i="9"/>
  <c r="CR53" i="9" s="1"/>
  <c r="BZ54" i="9"/>
  <c r="CR54" i="9" s="1"/>
  <c r="BZ55" i="9"/>
  <c r="CR55" i="9" s="1"/>
  <c r="BZ56" i="9"/>
  <c r="CR56" i="9" s="1"/>
  <c r="BZ60" i="9"/>
  <c r="BZ61" i="9"/>
  <c r="CR61" i="9" s="1"/>
  <c r="BZ62" i="9"/>
  <c r="CR62" i="9" s="1"/>
  <c r="BZ63" i="9"/>
  <c r="CR63" i="9" s="1"/>
  <c r="BZ64" i="9"/>
  <c r="CR64" i="9" s="1"/>
  <c r="BZ65" i="9"/>
  <c r="CR65" i="9" s="1"/>
  <c r="BZ66" i="9"/>
  <c r="CR66" i="9" s="1"/>
  <c r="BZ67" i="9"/>
  <c r="CR67" i="9" s="1"/>
  <c r="BZ68" i="9"/>
  <c r="CR68" i="9" s="1"/>
  <c r="BZ69" i="9"/>
  <c r="CR69" i="9" s="1"/>
  <c r="BZ70" i="9"/>
  <c r="CR70" i="9" s="1"/>
  <c r="BZ71" i="9"/>
  <c r="CR71" i="9" s="1"/>
  <c r="BZ72" i="9"/>
  <c r="CR72" i="9" s="1"/>
  <c r="BZ73" i="9"/>
  <c r="CR73" i="9" s="1"/>
  <c r="BZ74" i="9"/>
  <c r="CR74" i="9" s="1"/>
  <c r="BZ75" i="9"/>
  <c r="CR75" i="9" s="1"/>
  <c r="BZ76" i="9"/>
  <c r="CR76" i="9" s="1"/>
  <c r="BZ77" i="9"/>
  <c r="CR77" i="9" s="1"/>
  <c r="BZ78" i="9"/>
  <c r="CR78" i="9" s="1"/>
  <c r="BZ79" i="9"/>
  <c r="CR79" i="9" s="1"/>
  <c r="BZ80" i="9"/>
  <c r="CR80" i="9" s="1"/>
  <c r="BZ81" i="9"/>
  <c r="CR81" i="9" s="1"/>
  <c r="BZ82" i="9"/>
  <c r="CR82" i="9" s="1"/>
  <c r="BZ83" i="9"/>
  <c r="CR83" i="9" s="1"/>
  <c r="BZ89" i="9"/>
  <c r="CR89" i="9" s="1"/>
  <c r="BZ90" i="9"/>
  <c r="CR90" i="9" s="1"/>
  <c r="BZ91" i="9"/>
  <c r="CR91" i="9" s="1"/>
  <c r="BZ92" i="9"/>
  <c r="CR92" i="9" s="1"/>
  <c r="BZ93" i="9"/>
  <c r="CR93" i="9" s="1"/>
  <c r="BZ94" i="9"/>
  <c r="CR94" i="9" s="1"/>
  <c r="BZ95" i="9"/>
  <c r="CR95" i="9" s="1"/>
  <c r="BZ96" i="9"/>
  <c r="CR96" i="9" s="1"/>
  <c r="BZ97" i="9"/>
  <c r="CR97" i="9" s="1"/>
  <c r="BZ98" i="9"/>
  <c r="CR98" i="9" s="1"/>
  <c r="BZ99" i="9"/>
  <c r="CR99" i="9" s="1"/>
  <c r="BZ100" i="9"/>
  <c r="CR100" i="9" s="1"/>
  <c r="BZ101" i="9"/>
  <c r="CR101" i="9" s="1"/>
  <c r="BZ102" i="9"/>
  <c r="CR102" i="9" s="1"/>
  <c r="BZ103" i="9"/>
  <c r="BZ105" i="9"/>
  <c r="BZ108" i="9"/>
  <c r="BZ109" i="9"/>
  <c r="CR109" i="9" s="1"/>
  <c r="BZ110" i="9"/>
  <c r="CR110" i="9" s="1"/>
  <c r="BZ111" i="9"/>
  <c r="CR111" i="9" s="1"/>
  <c r="BZ112" i="9"/>
  <c r="CR112" i="9" s="1"/>
  <c r="BZ113" i="9"/>
  <c r="CR113" i="9" s="1"/>
  <c r="BZ114" i="9"/>
  <c r="CR114" i="9" s="1"/>
  <c r="BZ115" i="9"/>
  <c r="CR115" i="9" s="1"/>
  <c r="BZ116" i="9"/>
  <c r="CR116" i="9" s="1"/>
  <c r="BZ117" i="9"/>
  <c r="CR117" i="9" s="1"/>
  <c r="BZ118" i="9"/>
  <c r="CR118" i="9" s="1"/>
  <c r="BZ119" i="9"/>
  <c r="CR119" i="9" s="1"/>
  <c r="BZ120" i="9"/>
  <c r="BZ121" i="9"/>
  <c r="CR121" i="9" s="1"/>
  <c r="BZ122" i="9"/>
  <c r="CR122" i="9" s="1"/>
  <c r="BZ123" i="9"/>
  <c r="CR123" i="9" s="1"/>
  <c r="BZ124" i="9"/>
  <c r="CR124" i="9" s="1"/>
  <c r="BZ125" i="9"/>
  <c r="CR125" i="9" s="1"/>
  <c r="BZ126" i="9"/>
  <c r="CR126" i="9" s="1"/>
  <c r="BZ127" i="9"/>
  <c r="CR127" i="9" s="1"/>
  <c r="BZ128" i="9"/>
  <c r="CR128" i="9" s="1"/>
  <c r="BZ129" i="9"/>
  <c r="CR129" i="9" s="1"/>
  <c r="BZ130" i="9"/>
  <c r="CR130" i="9" s="1"/>
  <c r="BZ131" i="9"/>
  <c r="CR131" i="9" s="1"/>
  <c r="BZ132" i="9"/>
  <c r="BZ133" i="9"/>
  <c r="CR133" i="9" s="1"/>
  <c r="BZ134" i="9"/>
  <c r="CR134" i="9" s="1"/>
  <c r="BZ135" i="9"/>
  <c r="CR135" i="9" s="1"/>
  <c r="BZ136" i="9"/>
  <c r="CR136" i="9" s="1"/>
  <c r="BZ137" i="9"/>
  <c r="CR137" i="9" s="1"/>
  <c r="BZ138" i="9"/>
  <c r="CR138" i="9" s="1"/>
  <c r="BZ139" i="9"/>
  <c r="CR139" i="9" s="1"/>
  <c r="BZ140" i="9"/>
  <c r="CR140" i="9" s="1"/>
  <c r="BZ141" i="9"/>
  <c r="CR141" i="9" s="1"/>
  <c r="BZ142" i="9"/>
  <c r="CR142" i="9" s="1"/>
  <c r="BZ143" i="9"/>
  <c r="CR143" i="9" s="1"/>
  <c r="BZ144" i="9"/>
  <c r="CR144" i="9" s="1"/>
  <c r="BZ145" i="9"/>
  <c r="CR145" i="9" s="1"/>
  <c r="BZ153" i="9"/>
  <c r="CR153" i="9" s="1"/>
  <c r="BZ154" i="9"/>
  <c r="CR154" i="9" s="1"/>
  <c r="BZ155" i="9"/>
  <c r="CR155" i="9" s="1"/>
  <c r="BZ156" i="9"/>
  <c r="CR156" i="9" s="1"/>
  <c r="BZ157" i="9"/>
  <c r="CR157" i="9" s="1"/>
  <c r="BZ158" i="9"/>
  <c r="CR158" i="9" s="1"/>
  <c r="BZ159" i="9"/>
  <c r="CR159" i="9" s="1"/>
  <c r="BZ160" i="9"/>
  <c r="CR160" i="9" s="1"/>
  <c r="BZ161" i="9"/>
  <c r="CR161" i="9" s="1"/>
  <c r="BZ162" i="9"/>
  <c r="CR162" i="9" s="1"/>
  <c r="BZ163" i="9"/>
  <c r="CR163" i="9" s="1"/>
  <c r="BZ164" i="9"/>
  <c r="CR164" i="9" s="1"/>
  <c r="BZ165" i="9"/>
  <c r="CR165" i="9" s="1"/>
  <c r="BZ166" i="9"/>
  <c r="CR166" i="9" s="1"/>
  <c r="BZ167" i="9"/>
  <c r="CR167" i="9" s="1"/>
  <c r="BZ168" i="9"/>
  <c r="CR168" i="9" s="1"/>
  <c r="BZ169" i="9"/>
  <c r="CR169" i="9" s="1"/>
  <c r="BZ170" i="9"/>
  <c r="CR170" i="9" s="1"/>
  <c r="BZ171" i="9"/>
  <c r="CR171" i="9" s="1"/>
  <c r="BY3" i="9"/>
  <c r="CQ3" i="9" s="1"/>
  <c r="BY4" i="9"/>
  <c r="CQ4" i="9" s="1"/>
  <c r="BY5" i="9"/>
  <c r="CQ5" i="9" s="1"/>
  <c r="BY6" i="9"/>
  <c r="CQ6" i="9" s="1"/>
  <c r="BY7" i="9"/>
  <c r="CQ7" i="9" s="1"/>
  <c r="BY8" i="9"/>
  <c r="CQ8" i="9" s="1"/>
  <c r="BY9" i="9"/>
  <c r="BY10" i="9"/>
  <c r="CQ10" i="9" s="1"/>
  <c r="BY11" i="9"/>
  <c r="CQ11" i="9" s="1"/>
  <c r="BY12" i="9"/>
  <c r="CQ12" i="9" s="1"/>
  <c r="BY13" i="9"/>
  <c r="CQ13" i="9" s="1"/>
  <c r="BY14" i="9"/>
  <c r="CQ14" i="9" s="1"/>
  <c r="BY15" i="9"/>
  <c r="CQ15" i="9" s="1"/>
  <c r="BY16" i="9"/>
  <c r="CQ16" i="9" s="1"/>
  <c r="BY17" i="9"/>
  <c r="CQ17" i="9" s="1"/>
  <c r="BY18" i="9"/>
  <c r="CQ18" i="9" s="1"/>
  <c r="BY19" i="9"/>
  <c r="CQ19" i="9" s="1"/>
  <c r="BY20" i="9"/>
  <c r="CQ20" i="9" s="1"/>
  <c r="BY25" i="9"/>
  <c r="BY26" i="9"/>
  <c r="CQ26" i="9" s="1"/>
  <c r="BY27" i="9"/>
  <c r="CQ27" i="9" s="1"/>
  <c r="BY28" i="9"/>
  <c r="CQ28" i="9" s="1"/>
  <c r="BY29" i="9"/>
  <c r="CQ29" i="9" s="1"/>
  <c r="BY30" i="9"/>
  <c r="CQ30" i="9" s="1"/>
  <c r="BY31" i="9"/>
  <c r="CQ31" i="9" s="1"/>
  <c r="BY32" i="9"/>
  <c r="CQ32" i="9" s="1"/>
  <c r="BY33" i="9"/>
  <c r="CQ33" i="9" s="1"/>
  <c r="BY34" i="9"/>
  <c r="CQ34" i="9" s="1"/>
  <c r="BY35" i="9"/>
  <c r="CQ35" i="9" s="1"/>
  <c r="BY36" i="9"/>
  <c r="CQ36" i="9" s="1"/>
  <c r="BY37" i="9"/>
  <c r="BY38" i="9"/>
  <c r="CQ38" i="9" s="1"/>
  <c r="BY39" i="9"/>
  <c r="CQ39" i="9" s="1"/>
  <c r="BY40" i="9"/>
  <c r="CQ40" i="9" s="1"/>
  <c r="BY41" i="9"/>
  <c r="CQ41" i="9" s="1"/>
  <c r="BY42" i="9"/>
  <c r="CQ42" i="9" s="1"/>
  <c r="BY43" i="9"/>
  <c r="CQ43" i="9" s="1"/>
  <c r="BY44" i="9"/>
  <c r="CQ44" i="9" s="1"/>
  <c r="BY45" i="9"/>
  <c r="CQ45" i="9" s="1"/>
  <c r="BY46" i="9"/>
  <c r="CQ46" i="9" s="1"/>
  <c r="BY47" i="9"/>
  <c r="CQ47" i="9" s="1"/>
  <c r="BY48" i="9"/>
  <c r="CQ48" i="9" s="1"/>
  <c r="BY49" i="9"/>
  <c r="BY50" i="9"/>
  <c r="CQ50" i="9" s="1"/>
  <c r="BY51" i="9"/>
  <c r="CQ51" i="9" s="1"/>
  <c r="BY52" i="9"/>
  <c r="CQ52" i="9" s="1"/>
  <c r="BY53" i="9"/>
  <c r="CQ53" i="9" s="1"/>
  <c r="BY54" i="9"/>
  <c r="CQ54" i="9" s="1"/>
  <c r="BY55" i="9"/>
  <c r="CQ55" i="9" s="1"/>
  <c r="BY56" i="9"/>
  <c r="CQ56" i="9" s="1"/>
  <c r="BY57" i="9"/>
  <c r="CQ57" i="9" s="1"/>
  <c r="BY61" i="9"/>
  <c r="CQ61" i="9" s="1"/>
  <c r="BY62" i="9"/>
  <c r="CQ62" i="9" s="1"/>
  <c r="BY63" i="9"/>
  <c r="CQ63" i="9" s="1"/>
  <c r="BY64" i="9"/>
  <c r="BY65" i="9"/>
  <c r="CQ65" i="9" s="1"/>
  <c r="BY66" i="9"/>
  <c r="CQ66" i="9" s="1"/>
  <c r="BY67" i="9"/>
  <c r="CQ67" i="9" s="1"/>
  <c r="BY68" i="9"/>
  <c r="CQ68" i="9" s="1"/>
  <c r="BY69" i="9"/>
  <c r="CQ69" i="9" s="1"/>
  <c r="BY70" i="9"/>
  <c r="CQ70" i="9" s="1"/>
  <c r="BY71" i="9"/>
  <c r="CQ71" i="9" s="1"/>
  <c r="BY72" i="9"/>
  <c r="BY73" i="9"/>
  <c r="CQ73" i="9" s="1"/>
  <c r="BY74" i="9"/>
  <c r="CQ74" i="9" s="1"/>
  <c r="BY75" i="9"/>
  <c r="CQ75" i="9" s="1"/>
  <c r="BY76" i="9"/>
  <c r="BY77" i="9"/>
  <c r="CQ77" i="9" s="1"/>
  <c r="BY78" i="9"/>
  <c r="CQ78" i="9" s="1"/>
  <c r="BY79" i="9"/>
  <c r="CQ79" i="9" s="1"/>
  <c r="BY80" i="9"/>
  <c r="CQ80" i="9" s="1"/>
  <c r="BY81" i="9"/>
  <c r="CQ81" i="9" s="1"/>
  <c r="BY82" i="9"/>
  <c r="CQ82" i="9" s="1"/>
  <c r="BY83" i="9"/>
  <c r="CQ83" i="9" s="1"/>
  <c r="BY89" i="9"/>
  <c r="CQ89" i="9" s="1"/>
  <c r="BY90" i="9"/>
  <c r="CQ90" i="9" s="1"/>
  <c r="BY91" i="9"/>
  <c r="CQ91" i="9" s="1"/>
  <c r="BY92" i="9"/>
  <c r="CQ92" i="9" s="1"/>
  <c r="BY93" i="9"/>
  <c r="CQ93" i="9" s="1"/>
  <c r="BY94" i="9"/>
  <c r="CQ94" i="9" s="1"/>
  <c r="BY95" i="9"/>
  <c r="CQ95" i="9" s="1"/>
  <c r="BY96" i="9"/>
  <c r="CQ96" i="9" s="1"/>
  <c r="BY97" i="9"/>
  <c r="CQ97" i="9" s="1"/>
  <c r="BY98" i="9"/>
  <c r="CQ98" i="9" s="1"/>
  <c r="BY99" i="9"/>
  <c r="CQ99" i="9" s="1"/>
  <c r="BY100" i="9"/>
  <c r="CQ100" i="9" s="1"/>
  <c r="BY101" i="9"/>
  <c r="CQ101" i="9" s="1"/>
  <c r="BY102" i="9"/>
  <c r="CQ102" i="9" s="1"/>
  <c r="BY103" i="9"/>
  <c r="CQ103" i="9" s="1"/>
  <c r="BY104" i="9"/>
  <c r="CQ104" i="9" s="1"/>
  <c r="BY105" i="9"/>
  <c r="CQ105" i="9" s="1"/>
  <c r="BY106" i="9"/>
  <c r="CQ106" i="9" s="1"/>
  <c r="BY107" i="9"/>
  <c r="CQ107" i="9" s="1"/>
  <c r="BY108" i="9"/>
  <c r="CQ108" i="9" s="1"/>
  <c r="BY109" i="9"/>
  <c r="CQ109" i="9" s="1"/>
  <c r="BY110" i="9"/>
  <c r="CQ110" i="9" s="1"/>
  <c r="BY111" i="9"/>
  <c r="CQ111" i="9" s="1"/>
  <c r="BY112" i="9"/>
  <c r="CQ112" i="9" s="1"/>
  <c r="BY113" i="9"/>
  <c r="CQ113" i="9" s="1"/>
  <c r="BY114" i="9"/>
  <c r="CQ114" i="9" s="1"/>
  <c r="BY115" i="9"/>
  <c r="CQ115" i="9" s="1"/>
  <c r="BY116" i="9"/>
  <c r="CQ116" i="9" s="1"/>
  <c r="BY117" i="9"/>
  <c r="CQ117" i="9" s="1"/>
  <c r="BY118" i="9"/>
  <c r="CQ118" i="9" s="1"/>
  <c r="BY119" i="9"/>
  <c r="CQ119" i="9" s="1"/>
  <c r="BY120" i="9"/>
  <c r="CQ120" i="9" s="1"/>
  <c r="BY121" i="9"/>
  <c r="CQ121" i="9" s="1"/>
  <c r="BY122" i="9"/>
  <c r="CQ122" i="9" s="1"/>
  <c r="BY123" i="9"/>
  <c r="CQ123" i="9" s="1"/>
  <c r="BY124" i="9"/>
  <c r="CQ124" i="9" s="1"/>
  <c r="BY125" i="9"/>
  <c r="CQ125" i="9" s="1"/>
  <c r="BY126" i="9"/>
  <c r="CQ126" i="9" s="1"/>
  <c r="BY127" i="9"/>
  <c r="CQ127" i="9" s="1"/>
  <c r="BY128" i="9"/>
  <c r="CQ128" i="9" s="1"/>
  <c r="BY129" i="9"/>
  <c r="CQ129" i="9" s="1"/>
  <c r="BY130" i="9"/>
  <c r="CQ130" i="9" s="1"/>
  <c r="BY131" i="9"/>
  <c r="CQ131" i="9" s="1"/>
  <c r="BY132" i="9"/>
  <c r="CQ132" i="9" s="1"/>
  <c r="BY133" i="9"/>
  <c r="CQ133" i="9" s="1"/>
  <c r="BY134" i="9"/>
  <c r="CQ134" i="9" s="1"/>
  <c r="BY135" i="9"/>
  <c r="CQ135" i="9" s="1"/>
  <c r="BY136" i="9"/>
  <c r="CQ136" i="9" s="1"/>
  <c r="BY137" i="9"/>
  <c r="CQ137" i="9" s="1"/>
  <c r="BY138" i="9"/>
  <c r="CQ138" i="9" s="1"/>
  <c r="BY139" i="9"/>
  <c r="CQ139" i="9" s="1"/>
  <c r="BY140" i="9"/>
  <c r="CQ140" i="9" s="1"/>
  <c r="BY141" i="9"/>
  <c r="CQ141" i="9" s="1"/>
  <c r="BY142" i="9"/>
  <c r="CQ142" i="9" s="1"/>
  <c r="BY143" i="9"/>
  <c r="CQ143" i="9" s="1"/>
  <c r="BY144" i="9"/>
  <c r="CQ144" i="9" s="1"/>
  <c r="BY145" i="9"/>
  <c r="CQ145" i="9" s="1"/>
  <c r="BY153" i="9"/>
  <c r="CQ153" i="9" s="1"/>
  <c r="BY154" i="9"/>
  <c r="CQ154" i="9" s="1"/>
  <c r="BY155" i="9"/>
  <c r="CQ155" i="9" s="1"/>
  <c r="BY156" i="9"/>
  <c r="CQ156" i="9" s="1"/>
  <c r="BY157" i="9"/>
  <c r="CQ157" i="9" s="1"/>
  <c r="BY158" i="9"/>
  <c r="CQ158" i="9" s="1"/>
  <c r="BY159" i="9"/>
  <c r="CQ159" i="9" s="1"/>
  <c r="BY160" i="9"/>
  <c r="CQ160" i="9" s="1"/>
  <c r="BY161" i="9"/>
  <c r="CQ161" i="9" s="1"/>
  <c r="BY162" i="9"/>
  <c r="CQ162" i="9" s="1"/>
  <c r="BY163" i="9"/>
  <c r="CQ163" i="9" s="1"/>
  <c r="BY164" i="9"/>
  <c r="CQ164" i="9" s="1"/>
  <c r="BY165" i="9"/>
  <c r="CQ165" i="9" s="1"/>
  <c r="BY166" i="9"/>
  <c r="CQ166" i="9" s="1"/>
  <c r="BY167" i="9"/>
  <c r="CQ167" i="9" s="1"/>
  <c r="BY168" i="9"/>
  <c r="CQ168" i="9" s="1"/>
  <c r="BY169" i="9"/>
  <c r="CQ169" i="9" s="1"/>
  <c r="BY170" i="9"/>
  <c r="CQ170" i="9" s="1"/>
  <c r="BY171" i="9"/>
  <c r="CQ171" i="9" s="1"/>
  <c r="BX3" i="9"/>
  <c r="CP3" i="9" s="1"/>
  <c r="BX4" i="9"/>
  <c r="CP4" i="9" s="1"/>
  <c r="BX5" i="9"/>
  <c r="CP5" i="9" s="1"/>
  <c r="BX6" i="9"/>
  <c r="CP6" i="9" s="1"/>
  <c r="BX7" i="9"/>
  <c r="CP7" i="9" s="1"/>
  <c r="BX8" i="9"/>
  <c r="CP8" i="9" s="1"/>
  <c r="BX9" i="9"/>
  <c r="CP9" i="9" s="1"/>
  <c r="BX10" i="9"/>
  <c r="CP10" i="9" s="1"/>
  <c r="BX11" i="9"/>
  <c r="CP11" i="9" s="1"/>
  <c r="BX12" i="9"/>
  <c r="CP12" i="9" s="1"/>
  <c r="BX13" i="9"/>
  <c r="CP13" i="9" s="1"/>
  <c r="BX14" i="9"/>
  <c r="CP14" i="9" s="1"/>
  <c r="BX15" i="9"/>
  <c r="CP15" i="9" s="1"/>
  <c r="BX16" i="9"/>
  <c r="CP16" i="9" s="1"/>
  <c r="BX17" i="9"/>
  <c r="CP17" i="9" s="1"/>
  <c r="BX18" i="9"/>
  <c r="CP18" i="9" s="1"/>
  <c r="BX19" i="9"/>
  <c r="CP19" i="9" s="1"/>
  <c r="BX20" i="9"/>
  <c r="CP20" i="9" s="1"/>
  <c r="BX25" i="9"/>
  <c r="CP25" i="9" s="1"/>
  <c r="BX26" i="9"/>
  <c r="CP26" i="9" s="1"/>
  <c r="BX27" i="9"/>
  <c r="CP27" i="9" s="1"/>
  <c r="BX28" i="9"/>
  <c r="CP28" i="9" s="1"/>
  <c r="BX29" i="9"/>
  <c r="CP29" i="9" s="1"/>
  <c r="BX30" i="9"/>
  <c r="CP30" i="9" s="1"/>
  <c r="BX31" i="9"/>
  <c r="CP31" i="9" s="1"/>
  <c r="BX32" i="9"/>
  <c r="CP32" i="9" s="1"/>
  <c r="BX33" i="9"/>
  <c r="CP33" i="9" s="1"/>
  <c r="BX34" i="9"/>
  <c r="CP34" i="9" s="1"/>
  <c r="BX35" i="9"/>
  <c r="CP35" i="9" s="1"/>
  <c r="BX36" i="9"/>
  <c r="CP36" i="9" s="1"/>
  <c r="BX37" i="9"/>
  <c r="CP37" i="9" s="1"/>
  <c r="BX38" i="9"/>
  <c r="CP38" i="9" s="1"/>
  <c r="BX39" i="9"/>
  <c r="CP39" i="9" s="1"/>
  <c r="BX40" i="9"/>
  <c r="CP40" i="9" s="1"/>
  <c r="BX41" i="9"/>
  <c r="CP41" i="9" s="1"/>
  <c r="BX42" i="9"/>
  <c r="CP42" i="9" s="1"/>
  <c r="BX43" i="9"/>
  <c r="CP43" i="9" s="1"/>
  <c r="BX44" i="9"/>
  <c r="CP44" i="9" s="1"/>
  <c r="BX45" i="9"/>
  <c r="CP45" i="9" s="1"/>
  <c r="BX46" i="9"/>
  <c r="CP46" i="9" s="1"/>
  <c r="BX47" i="9"/>
  <c r="CP47" i="9" s="1"/>
  <c r="BX48" i="9"/>
  <c r="CP48" i="9" s="1"/>
  <c r="BX49" i="9"/>
  <c r="CP49" i="9" s="1"/>
  <c r="BX50" i="9"/>
  <c r="CP50" i="9" s="1"/>
  <c r="BX51" i="9"/>
  <c r="CP51" i="9" s="1"/>
  <c r="BX52" i="9"/>
  <c r="CP52" i="9" s="1"/>
  <c r="BX53" i="9"/>
  <c r="CP53" i="9" s="1"/>
  <c r="BX54" i="9"/>
  <c r="CP54" i="9" s="1"/>
  <c r="BX55" i="9"/>
  <c r="CP55" i="9" s="1"/>
  <c r="BX56" i="9"/>
  <c r="CP56" i="9" s="1"/>
  <c r="BX61" i="9"/>
  <c r="CP61" i="9" s="1"/>
  <c r="BX62" i="9"/>
  <c r="CP62" i="9" s="1"/>
  <c r="BX63" i="9"/>
  <c r="CP63" i="9" s="1"/>
  <c r="BX64" i="9"/>
  <c r="CP64" i="9" s="1"/>
  <c r="BX65" i="9"/>
  <c r="CP65" i="9" s="1"/>
  <c r="BX66" i="9"/>
  <c r="CP66" i="9" s="1"/>
  <c r="BX67" i="9"/>
  <c r="CP67" i="9" s="1"/>
  <c r="BX68" i="9"/>
  <c r="CP68" i="9" s="1"/>
  <c r="BX69" i="9"/>
  <c r="CP69" i="9" s="1"/>
  <c r="BX70" i="9"/>
  <c r="CP70" i="9" s="1"/>
  <c r="BX71" i="9"/>
  <c r="CP71" i="9" s="1"/>
  <c r="BX72" i="9"/>
  <c r="CP72" i="9" s="1"/>
  <c r="BX73" i="9"/>
  <c r="CP73" i="9" s="1"/>
  <c r="BX74" i="9"/>
  <c r="CP74" i="9" s="1"/>
  <c r="BX75" i="9"/>
  <c r="CP75" i="9" s="1"/>
  <c r="BX76" i="9"/>
  <c r="CP76" i="9" s="1"/>
  <c r="BX77" i="9"/>
  <c r="CP77" i="9" s="1"/>
  <c r="BX78" i="9"/>
  <c r="CP78" i="9" s="1"/>
  <c r="BX79" i="9"/>
  <c r="CP79" i="9" s="1"/>
  <c r="BX80" i="9"/>
  <c r="CP80" i="9" s="1"/>
  <c r="BX81" i="9"/>
  <c r="CP81" i="9" s="1"/>
  <c r="BX82" i="9"/>
  <c r="CP82" i="9" s="1"/>
  <c r="BX83" i="9"/>
  <c r="CP83" i="9" s="1"/>
  <c r="BX89" i="9"/>
  <c r="CP89" i="9" s="1"/>
  <c r="BX90" i="9"/>
  <c r="CP90" i="9" s="1"/>
  <c r="BX91" i="9"/>
  <c r="CP91" i="9" s="1"/>
  <c r="BX92" i="9"/>
  <c r="CP92" i="9" s="1"/>
  <c r="BX93" i="9"/>
  <c r="CP93" i="9" s="1"/>
  <c r="BX94" i="9"/>
  <c r="CP94" i="9" s="1"/>
  <c r="BX95" i="9"/>
  <c r="CP95" i="9" s="1"/>
  <c r="BX96" i="9"/>
  <c r="CP96" i="9" s="1"/>
  <c r="BX97" i="9"/>
  <c r="CP97" i="9" s="1"/>
  <c r="BX98" i="9"/>
  <c r="CP98" i="9" s="1"/>
  <c r="BX99" i="9"/>
  <c r="CP99" i="9" s="1"/>
  <c r="BX100" i="9"/>
  <c r="CP100" i="9" s="1"/>
  <c r="BX101" i="9"/>
  <c r="CP101" i="9" s="1"/>
  <c r="BX102" i="9"/>
  <c r="CP102" i="9" s="1"/>
  <c r="BX108" i="9"/>
  <c r="CP108" i="9" s="1"/>
  <c r="BX109" i="9"/>
  <c r="CP109" i="9" s="1"/>
  <c r="BX110" i="9"/>
  <c r="CP110" i="9" s="1"/>
  <c r="BX111" i="9"/>
  <c r="CP111" i="9" s="1"/>
  <c r="BX112" i="9"/>
  <c r="CP112" i="9" s="1"/>
  <c r="BX113" i="9"/>
  <c r="CP113" i="9" s="1"/>
  <c r="BX114" i="9"/>
  <c r="CP114" i="9" s="1"/>
  <c r="BX115" i="9"/>
  <c r="CP115" i="9" s="1"/>
  <c r="BX116" i="9"/>
  <c r="CP116" i="9" s="1"/>
  <c r="BX117" i="9"/>
  <c r="CP117" i="9" s="1"/>
  <c r="BX118" i="9"/>
  <c r="CP118" i="9" s="1"/>
  <c r="BX119" i="9"/>
  <c r="CP119" i="9" s="1"/>
  <c r="BX120" i="9"/>
  <c r="CP120" i="9" s="1"/>
  <c r="BX121" i="9"/>
  <c r="CP121" i="9" s="1"/>
  <c r="BX122" i="9"/>
  <c r="CP122" i="9" s="1"/>
  <c r="BX123" i="9"/>
  <c r="CP123" i="9" s="1"/>
  <c r="BX124" i="9"/>
  <c r="CP124" i="9" s="1"/>
  <c r="BX125" i="9"/>
  <c r="CP125" i="9" s="1"/>
  <c r="BX126" i="9"/>
  <c r="CP126" i="9" s="1"/>
  <c r="BX127" i="9"/>
  <c r="CP127" i="9" s="1"/>
  <c r="BX128" i="9"/>
  <c r="CP128" i="9" s="1"/>
  <c r="BX129" i="9"/>
  <c r="CP129" i="9" s="1"/>
  <c r="BX130" i="9"/>
  <c r="CP130" i="9" s="1"/>
  <c r="BX131" i="9"/>
  <c r="CP131" i="9" s="1"/>
  <c r="BX132" i="9"/>
  <c r="CP132" i="9" s="1"/>
  <c r="BX133" i="9"/>
  <c r="CP133" i="9" s="1"/>
  <c r="BX134" i="9"/>
  <c r="CP134" i="9" s="1"/>
  <c r="BX135" i="9"/>
  <c r="CP135" i="9" s="1"/>
  <c r="BX136" i="9"/>
  <c r="CP136" i="9" s="1"/>
  <c r="BX137" i="9"/>
  <c r="CP137" i="9" s="1"/>
  <c r="BX138" i="9"/>
  <c r="CP138" i="9" s="1"/>
  <c r="BX139" i="9"/>
  <c r="CP139" i="9" s="1"/>
  <c r="BX140" i="9"/>
  <c r="CP140" i="9" s="1"/>
  <c r="BX141" i="9"/>
  <c r="CP141" i="9" s="1"/>
  <c r="BX142" i="9"/>
  <c r="CP142" i="9" s="1"/>
  <c r="BX143" i="9"/>
  <c r="CP143" i="9" s="1"/>
  <c r="BX144" i="9"/>
  <c r="CP144" i="9" s="1"/>
  <c r="BX145" i="9"/>
  <c r="CP145" i="9" s="1"/>
  <c r="BX153" i="9"/>
  <c r="CP153" i="9" s="1"/>
  <c r="BX154" i="9"/>
  <c r="CP154" i="9" s="1"/>
  <c r="BX155" i="9"/>
  <c r="CP155" i="9" s="1"/>
  <c r="BX156" i="9"/>
  <c r="CP156" i="9" s="1"/>
  <c r="BX157" i="9"/>
  <c r="CP157" i="9" s="1"/>
  <c r="BX158" i="9"/>
  <c r="CP158" i="9" s="1"/>
  <c r="BX159" i="9"/>
  <c r="CP159" i="9" s="1"/>
  <c r="BX160" i="9"/>
  <c r="CP160" i="9" s="1"/>
  <c r="BX161" i="9"/>
  <c r="CP161" i="9" s="1"/>
  <c r="BX162" i="9"/>
  <c r="CP162" i="9" s="1"/>
  <c r="BX163" i="9"/>
  <c r="CP163" i="9" s="1"/>
  <c r="BX164" i="9"/>
  <c r="CP164" i="9" s="1"/>
  <c r="BX165" i="9"/>
  <c r="CP165" i="9" s="1"/>
  <c r="BX166" i="9"/>
  <c r="CP166" i="9" s="1"/>
  <c r="BX167" i="9"/>
  <c r="CP167" i="9" s="1"/>
  <c r="BX168" i="9"/>
  <c r="CP168" i="9" s="1"/>
  <c r="BX169" i="9"/>
  <c r="CP169" i="9" s="1"/>
  <c r="BX170" i="9"/>
  <c r="CP170" i="9" s="1"/>
  <c r="BX171" i="9"/>
  <c r="CP171" i="9" s="1"/>
  <c r="BW3" i="9"/>
  <c r="CO3" i="9" s="1"/>
  <c r="BW4" i="9"/>
  <c r="CO4" i="9" s="1"/>
  <c r="BW5" i="9"/>
  <c r="CO5" i="9" s="1"/>
  <c r="BW6" i="9"/>
  <c r="CO6" i="9" s="1"/>
  <c r="BW7" i="9"/>
  <c r="CO7" i="9" s="1"/>
  <c r="BW8" i="9"/>
  <c r="CO8" i="9" s="1"/>
  <c r="BW9" i="9"/>
  <c r="CO9" i="9" s="1"/>
  <c r="BW10" i="9"/>
  <c r="CO10" i="9" s="1"/>
  <c r="BW11" i="9"/>
  <c r="CO11" i="9" s="1"/>
  <c r="BW12" i="9"/>
  <c r="CO12" i="9" s="1"/>
  <c r="BW13" i="9"/>
  <c r="CO13" i="9" s="1"/>
  <c r="BW14" i="9"/>
  <c r="CO14" i="9" s="1"/>
  <c r="BW15" i="9"/>
  <c r="CO15" i="9" s="1"/>
  <c r="BW16" i="9"/>
  <c r="CO16" i="9" s="1"/>
  <c r="BW17" i="9"/>
  <c r="CO17" i="9" s="1"/>
  <c r="BW18" i="9"/>
  <c r="CO18" i="9" s="1"/>
  <c r="BW19" i="9"/>
  <c r="CO19" i="9" s="1"/>
  <c r="BW20" i="9"/>
  <c r="CO20" i="9" s="1"/>
  <c r="BW25" i="9"/>
  <c r="CO25" i="9" s="1"/>
  <c r="BW26" i="9"/>
  <c r="CO26" i="9" s="1"/>
  <c r="BW27" i="9"/>
  <c r="CO27" i="9" s="1"/>
  <c r="BW28" i="9"/>
  <c r="CO28" i="9" s="1"/>
  <c r="BW29" i="9"/>
  <c r="CO29" i="9" s="1"/>
  <c r="BW30" i="9"/>
  <c r="CO30" i="9" s="1"/>
  <c r="BW31" i="9"/>
  <c r="CO31" i="9" s="1"/>
  <c r="BW32" i="9"/>
  <c r="CO32" i="9" s="1"/>
  <c r="BW33" i="9"/>
  <c r="CO33" i="9" s="1"/>
  <c r="BW34" i="9"/>
  <c r="CO34" i="9" s="1"/>
  <c r="BW35" i="9"/>
  <c r="CO35" i="9" s="1"/>
  <c r="BW36" i="9"/>
  <c r="CO36" i="9" s="1"/>
  <c r="BW37" i="9"/>
  <c r="CO37" i="9" s="1"/>
  <c r="BW38" i="9"/>
  <c r="CO38" i="9" s="1"/>
  <c r="BW39" i="9"/>
  <c r="CO39" i="9" s="1"/>
  <c r="BW40" i="9"/>
  <c r="CO40" i="9" s="1"/>
  <c r="BW41" i="9"/>
  <c r="CO41" i="9" s="1"/>
  <c r="BW42" i="9"/>
  <c r="CO42" i="9" s="1"/>
  <c r="BW43" i="9"/>
  <c r="CO43" i="9" s="1"/>
  <c r="BW44" i="9"/>
  <c r="CO44" i="9" s="1"/>
  <c r="BW45" i="9"/>
  <c r="CO45" i="9" s="1"/>
  <c r="BW46" i="9"/>
  <c r="CO46" i="9" s="1"/>
  <c r="BW47" i="9"/>
  <c r="CO47" i="9" s="1"/>
  <c r="BW48" i="9"/>
  <c r="CO48" i="9" s="1"/>
  <c r="BW49" i="9"/>
  <c r="CO49" i="9" s="1"/>
  <c r="BW50" i="9"/>
  <c r="CO50" i="9" s="1"/>
  <c r="BW51" i="9"/>
  <c r="CO51" i="9" s="1"/>
  <c r="BW52" i="9"/>
  <c r="CO52" i="9" s="1"/>
  <c r="BW53" i="9"/>
  <c r="CO53" i="9" s="1"/>
  <c r="BW54" i="9"/>
  <c r="CO54" i="9" s="1"/>
  <c r="BW55" i="9"/>
  <c r="CO55" i="9" s="1"/>
  <c r="BW56" i="9"/>
  <c r="CO56" i="9" s="1"/>
  <c r="BW58" i="9"/>
  <c r="BW60" i="9"/>
  <c r="BW61" i="9"/>
  <c r="CO61" i="9" s="1"/>
  <c r="BW62" i="9"/>
  <c r="CO62" i="9" s="1"/>
  <c r="BW63" i="9"/>
  <c r="CO63" i="9" s="1"/>
  <c r="BW64" i="9"/>
  <c r="CO64" i="9" s="1"/>
  <c r="BW65" i="9"/>
  <c r="CO65" i="9" s="1"/>
  <c r="BW66" i="9"/>
  <c r="CO66" i="9" s="1"/>
  <c r="BW67" i="9"/>
  <c r="CO67" i="9" s="1"/>
  <c r="BW68" i="9"/>
  <c r="CO68" i="9" s="1"/>
  <c r="BW69" i="9"/>
  <c r="CO69" i="9" s="1"/>
  <c r="BW70" i="9"/>
  <c r="CO70" i="9" s="1"/>
  <c r="BW71" i="9"/>
  <c r="CO71" i="9" s="1"/>
  <c r="BW72" i="9"/>
  <c r="CO72" i="9" s="1"/>
  <c r="BW73" i="9"/>
  <c r="CO73" i="9" s="1"/>
  <c r="BW74" i="9"/>
  <c r="CO74" i="9" s="1"/>
  <c r="BW75" i="9"/>
  <c r="CO75" i="9" s="1"/>
  <c r="BW76" i="9"/>
  <c r="CO76" i="9" s="1"/>
  <c r="BW77" i="9"/>
  <c r="CO77" i="9" s="1"/>
  <c r="BW78" i="9"/>
  <c r="CO78" i="9" s="1"/>
  <c r="BW79" i="9"/>
  <c r="CO79" i="9" s="1"/>
  <c r="BW80" i="9"/>
  <c r="CO80" i="9" s="1"/>
  <c r="BW81" i="9"/>
  <c r="CO81" i="9" s="1"/>
  <c r="BW82" i="9"/>
  <c r="CO82" i="9" s="1"/>
  <c r="BW83" i="9"/>
  <c r="CO83" i="9" s="1"/>
  <c r="BX2" i="9"/>
  <c r="BV3" i="9"/>
  <c r="CN3" i="9" s="1"/>
  <c r="CW3" i="9" s="1" a="1"/>
  <c r="CW3" i="9" s="1"/>
  <c r="BV4" i="9"/>
  <c r="CN4" i="9" s="1"/>
  <c r="CW4" i="9" s="1" a="1"/>
  <c r="CW4" i="9" s="1"/>
  <c r="BV5" i="9"/>
  <c r="CN5" i="9" s="1"/>
  <c r="BV6" i="9"/>
  <c r="CN6" i="9" s="1"/>
  <c r="CW6" i="9" s="1" a="1"/>
  <c r="CW6" i="9" s="1"/>
  <c r="BV7" i="9"/>
  <c r="CN7" i="9" s="1"/>
  <c r="BV8" i="9"/>
  <c r="CN8" i="9" s="1"/>
  <c r="BV9" i="9"/>
  <c r="CN9" i="9" s="1"/>
  <c r="BV10" i="9"/>
  <c r="CN10" i="9" s="1"/>
  <c r="BV11" i="9"/>
  <c r="CN11" i="9" s="1"/>
  <c r="BV12" i="9"/>
  <c r="CN12" i="9" s="1"/>
  <c r="BV13" i="9"/>
  <c r="CN13" i="9" s="1"/>
  <c r="BV14" i="9"/>
  <c r="CN14" i="9" s="1"/>
  <c r="BV15" i="9"/>
  <c r="CN15" i="9" s="1"/>
  <c r="CW15" i="9" s="1" a="1"/>
  <c r="CW15" i="9" s="1"/>
  <c r="BV16" i="9"/>
  <c r="CN16" i="9" s="1"/>
  <c r="BV17" i="9"/>
  <c r="CN17" i="9" s="1"/>
  <c r="CW17" i="9" s="1" a="1"/>
  <c r="CW17" i="9" s="1"/>
  <c r="BV18" i="9"/>
  <c r="CN18" i="9" s="1"/>
  <c r="BV19" i="9"/>
  <c r="CN19" i="9" s="1"/>
  <c r="CW19" i="9" s="1" a="1"/>
  <c r="CW19" i="9" s="1"/>
  <c r="BV20" i="9"/>
  <c r="CN20" i="9" s="1"/>
  <c r="CW20" i="9" s="1" a="1"/>
  <c r="CW20" i="9" s="1"/>
  <c r="BV25" i="9"/>
  <c r="CN25" i="9" s="1"/>
  <c r="BV26" i="9"/>
  <c r="CN26" i="9" s="1"/>
  <c r="CW26" i="9" s="1" a="1"/>
  <c r="CW26" i="9" s="1"/>
  <c r="BV27" i="9"/>
  <c r="CN27" i="9" s="1"/>
  <c r="CW27" i="9" s="1" a="1"/>
  <c r="CW27" i="9" s="1"/>
  <c r="BV28" i="9"/>
  <c r="CN28" i="9" s="1"/>
  <c r="CW28" i="9" s="1" a="1"/>
  <c r="CW28" i="9" s="1"/>
  <c r="BV29" i="9"/>
  <c r="CN29" i="9" s="1"/>
  <c r="CW29" i="9" s="1" a="1"/>
  <c r="CW29" i="9" s="1"/>
  <c r="BV30" i="9"/>
  <c r="CN30" i="9" s="1"/>
  <c r="CW30" i="9" s="1" a="1"/>
  <c r="CW30" i="9" s="1"/>
  <c r="BV31" i="9"/>
  <c r="CN31" i="9" s="1"/>
  <c r="CW31" i="9" s="1" a="1"/>
  <c r="CW31" i="9" s="1"/>
  <c r="BV32" i="9"/>
  <c r="CN32" i="9" s="1"/>
  <c r="BV33" i="9"/>
  <c r="CN33" i="9" s="1"/>
  <c r="CW33" i="9" s="1" a="1"/>
  <c r="CW33" i="9" s="1"/>
  <c r="BV34" i="9"/>
  <c r="CN34" i="9" s="1"/>
  <c r="BV35" i="9"/>
  <c r="CN35" i="9" s="1"/>
  <c r="CW35" i="9" s="1" a="1"/>
  <c r="CW35" i="9" s="1"/>
  <c r="BV36" i="9"/>
  <c r="CN36" i="9" s="1"/>
  <c r="CW36" i="9" s="1" a="1"/>
  <c r="CW36" i="9" s="1"/>
  <c r="BV37" i="9"/>
  <c r="CN37" i="9" s="1"/>
  <c r="BV38" i="9"/>
  <c r="CN38" i="9" s="1"/>
  <c r="CW38" i="9" s="1" a="1"/>
  <c r="CW38" i="9" s="1"/>
  <c r="BV39" i="9"/>
  <c r="CN39" i="9" s="1"/>
  <c r="CW39" i="9" s="1" a="1"/>
  <c r="CW39" i="9" s="1"/>
  <c r="BV40" i="9"/>
  <c r="CN40" i="9" s="1"/>
  <c r="CW40" i="9" s="1" a="1"/>
  <c r="CW40" i="9" s="1"/>
  <c r="BV41" i="9"/>
  <c r="CN41" i="9" s="1"/>
  <c r="CW41" i="9" s="1" a="1"/>
  <c r="CW41" i="9" s="1"/>
  <c r="BV42" i="9"/>
  <c r="CN42" i="9" s="1"/>
  <c r="CW42" i="9" s="1" a="1"/>
  <c r="CW42" i="9" s="1"/>
  <c r="BV43" i="9"/>
  <c r="CN43" i="9" s="1"/>
  <c r="CW43" i="9" s="1" a="1"/>
  <c r="CW43" i="9" s="1"/>
  <c r="BV44" i="9"/>
  <c r="CN44" i="9" s="1"/>
  <c r="BV45" i="9"/>
  <c r="CN45" i="9" s="1"/>
  <c r="CW45" i="9" s="1" a="1"/>
  <c r="CW45" i="9" s="1"/>
  <c r="BV46" i="9"/>
  <c r="CN46" i="9" s="1"/>
  <c r="BV47" i="9"/>
  <c r="CN47" i="9" s="1"/>
  <c r="CW47" i="9" s="1" a="1"/>
  <c r="CW47" i="9" s="1"/>
  <c r="BV48" i="9"/>
  <c r="CN48" i="9" s="1"/>
  <c r="CW48" i="9" s="1" a="1"/>
  <c r="CW48" i="9" s="1"/>
  <c r="BV49" i="9"/>
  <c r="CN49" i="9" s="1"/>
  <c r="BV50" i="9"/>
  <c r="CN50" i="9" s="1"/>
  <c r="CW50" i="9" s="1" a="1"/>
  <c r="CW50" i="9" s="1"/>
  <c r="BV51" i="9"/>
  <c r="CN51" i="9" s="1"/>
  <c r="CW51" i="9" s="1" a="1"/>
  <c r="CW51" i="9" s="1"/>
  <c r="BV52" i="9"/>
  <c r="CN52" i="9" s="1"/>
  <c r="CW52" i="9" s="1" a="1"/>
  <c r="CW52" i="9" s="1"/>
  <c r="BV53" i="9"/>
  <c r="CN53" i="9" s="1"/>
  <c r="CW53" i="9" s="1" a="1"/>
  <c r="CW53" i="9" s="1"/>
  <c r="BV54" i="9"/>
  <c r="CN54" i="9" s="1"/>
  <c r="CW54" i="9" s="1" a="1"/>
  <c r="CW54" i="9" s="1"/>
  <c r="BV55" i="9"/>
  <c r="CN55" i="9" s="1"/>
  <c r="CW55" i="9" s="1" a="1"/>
  <c r="CW55" i="9" s="1"/>
  <c r="BV56" i="9"/>
  <c r="CN56" i="9" s="1"/>
  <c r="BV58" i="9"/>
  <c r="CN58" i="9" s="1"/>
  <c r="BV59" i="9"/>
  <c r="BV61" i="9"/>
  <c r="CN61" i="9" s="1"/>
  <c r="BV62" i="9"/>
  <c r="CN62" i="9" s="1"/>
  <c r="BV63" i="9"/>
  <c r="CN63" i="9" s="1"/>
  <c r="CW63" i="9" s="1" a="1"/>
  <c r="CW63" i="9" s="1"/>
  <c r="BV64" i="9"/>
  <c r="CN64" i="9" s="1"/>
  <c r="BV65" i="9"/>
  <c r="CN65" i="9" s="1"/>
  <c r="BV66" i="9"/>
  <c r="CN66" i="9" s="1"/>
  <c r="CW66" i="9" s="1" a="1"/>
  <c r="CW66" i="9" s="1"/>
  <c r="BV67" i="9"/>
  <c r="CN67" i="9" s="1"/>
  <c r="CW67" i="9" s="1" a="1"/>
  <c r="CW67" i="9" s="1"/>
  <c r="BV68" i="9"/>
  <c r="CN68" i="9" s="1"/>
  <c r="CW68" i="9" s="1" a="1"/>
  <c r="CW68" i="9" s="1"/>
  <c r="BV69" i="9"/>
  <c r="CN69" i="9" s="1"/>
  <c r="BV70" i="9"/>
  <c r="CN70" i="9" s="1"/>
  <c r="CW70" i="9" s="1" a="1"/>
  <c r="CW70" i="9" s="1"/>
  <c r="BV71" i="9"/>
  <c r="CN71" i="9" s="1"/>
  <c r="CW71" i="9" s="1" a="1"/>
  <c r="CW71" i="9" s="1"/>
  <c r="BV72" i="9"/>
  <c r="CN72" i="9" s="1"/>
  <c r="BV73" i="9"/>
  <c r="CN73" i="9" s="1"/>
  <c r="BV74" i="9"/>
  <c r="CN74" i="9" s="1"/>
  <c r="CW74" i="9" s="1" a="1"/>
  <c r="CW74" i="9" s="1"/>
  <c r="BV75" i="9"/>
  <c r="CN75" i="9" s="1"/>
  <c r="CW75" i="9" s="1" a="1"/>
  <c r="CW75" i="9" s="1"/>
  <c r="BV76" i="9"/>
  <c r="CN76" i="9" s="1"/>
  <c r="BV77" i="9"/>
  <c r="CN77" i="9" s="1"/>
  <c r="BV78" i="9"/>
  <c r="CN78" i="9" s="1"/>
  <c r="CW78" i="9" s="1" a="1"/>
  <c r="CW78" i="9" s="1"/>
  <c r="BV79" i="9"/>
  <c r="CN79" i="9" s="1"/>
  <c r="CW79" i="9" s="1" a="1"/>
  <c r="CW79" i="9" s="1"/>
  <c r="BV80" i="9"/>
  <c r="CN80" i="9" s="1"/>
  <c r="CW80" i="9" s="1" a="1"/>
  <c r="CW80" i="9" s="1"/>
  <c r="BV81" i="9"/>
  <c r="CN81" i="9" s="1"/>
  <c r="BV82" i="9"/>
  <c r="CN82" i="9" s="1"/>
  <c r="CW82" i="9" s="1" a="1"/>
  <c r="CW82" i="9" s="1"/>
  <c r="BV83" i="9"/>
  <c r="CN83" i="9" s="1"/>
  <c r="CW83" i="9" s="1" a="1"/>
  <c r="CW83" i="9" s="1"/>
  <c r="BW2" i="9"/>
  <c r="CO2" i="9" s="1"/>
  <c r="BY2" i="9"/>
  <c r="CQ2" i="9" s="1"/>
  <c r="BZ2" i="9"/>
  <c r="CR2" i="9" s="1"/>
  <c r="CA2" i="9"/>
  <c r="CS2" i="9" s="1"/>
  <c r="CB2" i="9"/>
  <c r="CT2" i="9" s="1"/>
  <c r="CC2" i="9"/>
  <c r="CU2" i="9" s="1"/>
  <c r="CD2" i="9"/>
  <c r="CV2" i="9" s="1"/>
  <c r="BV2" i="9"/>
  <c r="CN2" i="9" s="1"/>
  <c r="BU3" i="9"/>
  <c r="BU4" i="9"/>
  <c r="BU5" i="9"/>
  <c r="BU6" i="9"/>
  <c r="BU7" i="9"/>
  <c r="BU8" i="9"/>
  <c r="BU9" i="9"/>
  <c r="BU10" i="9"/>
  <c r="BU11" i="9"/>
  <c r="BU12" i="9"/>
  <c r="BU13" i="9"/>
  <c r="BU14" i="9"/>
  <c r="BU15" i="9"/>
  <c r="BU16" i="9"/>
  <c r="BU17" i="9"/>
  <c r="BU18" i="9"/>
  <c r="BU19" i="9"/>
  <c r="BU20" i="9"/>
  <c r="BU21" i="9"/>
  <c r="CM21" i="9" s="1"/>
  <c r="BU22" i="9"/>
  <c r="CM22" i="9" s="1"/>
  <c r="BU23" i="9"/>
  <c r="CM23" i="9" s="1"/>
  <c r="BU24" i="9"/>
  <c r="CM24" i="9" s="1"/>
  <c r="BU25" i="9"/>
  <c r="BU26" i="9"/>
  <c r="BU27" i="9"/>
  <c r="BU28" i="9"/>
  <c r="BU29" i="9"/>
  <c r="BU30" i="9"/>
  <c r="BU31" i="9"/>
  <c r="BU32" i="9"/>
  <c r="BU33" i="9"/>
  <c r="BU34" i="9"/>
  <c r="BU35" i="9"/>
  <c r="BU36" i="9"/>
  <c r="BU37" i="9"/>
  <c r="BU38" i="9"/>
  <c r="BU39" i="9"/>
  <c r="BU40" i="9"/>
  <c r="BU41" i="9"/>
  <c r="BU42" i="9"/>
  <c r="BU43" i="9"/>
  <c r="BU44" i="9"/>
  <c r="BU45" i="9"/>
  <c r="BU46" i="9"/>
  <c r="BU47" i="9"/>
  <c r="BU48" i="9"/>
  <c r="BU49" i="9"/>
  <c r="BU50" i="9"/>
  <c r="BU51" i="9"/>
  <c r="BU52" i="9"/>
  <c r="BU53" i="9"/>
  <c r="BU54" i="9"/>
  <c r="BU55" i="9"/>
  <c r="BU56" i="9"/>
  <c r="BU57" i="9"/>
  <c r="BU58" i="9"/>
  <c r="BU59" i="9"/>
  <c r="CM59" i="9" s="1"/>
  <c r="BU60" i="9"/>
  <c r="CM60" i="9" s="1"/>
  <c r="BU61" i="9"/>
  <c r="BU62" i="9"/>
  <c r="BU63" i="9"/>
  <c r="BU64" i="9"/>
  <c r="BU65" i="9"/>
  <c r="BU66" i="9"/>
  <c r="BU67" i="9"/>
  <c r="BU68" i="9"/>
  <c r="BU69" i="9"/>
  <c r="BU70" i="9"/>
  <c r="BU71" i="9"/>
  <c r="BU72" i="9"/>
  <c r="BU73" i="9"/>
  <c r="BU74" i="9"/>
  <c r="BU75" i="9"/>
  <c r="BU76" i="9"/>
  <c r="BU77" i="9"/>
  <c r="BU78" i="9"/>
  <c r="BU79" i="9"/>
  <c r="BU80" i="9"/>
  <c r="BU81" i="9"/>
  <c r="BU82" i="9"/>
  <c r="BU83" i="9"/>
  <c r="BU84" i="9"/>
  <c r="CM84" i="9" s="1"/>
  <c r="BU85" i="9"/>
  <c r="CM85" i="9" s="1"/>
  <c r="BU86" i="9"/>
  <c r="CM86" i="9" s="1"/>
  <c r="BU87" i="9"/>
  <c r="CM87" i="9" s="1"/>
  <c r="BU88" i="9"/>
  <c r="CM88" i="9" s="1"/>
  <c r="BU89" i="9"/>
  <c r="BU90" i="9"/>
  <c r="BU91" i="9"/>
  <c r="BU92" i="9"/>
  <c r="BU93" i="9"/>
  <c r="BU94" i="9"/>
  <c r="BU95" i="9"/>
  <c r="BU96" i="9"/>
  <c r="BU97" i="9"/>
  <c r="BU98" i="9"/>
  <c r="BU99" i="9"/>
  <c r="BU100" i="9"/>
  <c r="BU101" i="9"/>
  <c r="BU102" i="9"/>
  <c r="BU103" i="9"/>
  <c r="BU104" i="9"/>
  <c r="BU105" i="9"/>
  <c r="BU106" i="9"/>
  <c r="CM106" i="9" s="1"/>
  <c r="BU107" i="9"/>
  <c r="CM107" i="9" s="1"/>
  <c r="BU108" i="9"/>
  <c r="BU109" i="9"/>
  <c r="BU110" i="9"/>
  <c r="BU111" i="9"/>
  <c r="BU112" i="9"/>
  <c r="BU113" i="9"/>
  <c r="BU114" i="9"/>
  <c r="BU115" i="9"/>
  <c r="BU116" i="9"/>
  <c r="BU117" i="9"/>
  <c r="BU118" i="9"/>
  <c r="BU119" i="9"/>
  <c r="BU120" i="9"/>
  <c r="BU121" i="9"/>
  <c r="BU122" i="9"/>
  <c r="BU123" i="9"/>
  <c r="BU124" i="9"/>
  <c r="BU125" i="9"/>
  <c r="BU126" i="9"/>
  <c r="BU127" i="9"/>
  <c r="BU128" i="9"/>
  <c r="BU129" i="9"/>
  <c r="BU130" i="9"/>
  <c r="BU131" i="9"/>
  <c r="BU132" i="9"/>
  <c r="BU133" i="9"/>
  <c r="BU134" i="9"/>
  <c r="CM134" i="9" s="1"/>
  <c r="BU135" i="9"/>
  <c r="CM135" i="9" s="1"/>
  <c r="BU136" i="9"/>
  <c r="CM136" i="9" s="1"/>
  <c r="BU137" i="9"/>
  <c r="CM137" i="9" s="1"/>
  <c r="BU138" i="9"/>
  <c r="CM138" i="9" s="1"/>
  <c r="BU139" i="9"/>
  <c r="CM139" i="9" s="1"/>
  <c r="BU140" i="9"/>
  <c r="CM140" i="9" s="1"/>
  <c r="BU141" i="9"/>
  <c r="CM141" i="9" s="1"/>
  <c r="BU142" i="9"/>
  <c r="CM142" i="9" s="1"/>
  <c r="BU143" i="9"/>
  <c r="CM143" i="9" s="1"/>
  <c r="BU144" i="9"/>
  <c r="CM144" i="9" s="1"/>
  <c r="BU145" i="9"/>
  <c r="CM145" i="9" s="1"/>
  <c r="BU146" i="9"/>
  <c r="CM146" i="9" s="1"/>
  <c r="BU147" i="9"/>
  <c r="CM147" i="9" s="1"/>
  <c r="BU148" i="9"/>
  <c r="CM148" i="9" s="1"/>
  <c r="BU149" i="9"/>
  <c r="CM149" i="9" s="1"/>
  <c r="BU150" i="9"/>
  <c r="CM150" i="9" s="1"/>
  <c r="BU151" i="9"/>
  <c r="CM151" i="9" s="1"/>
  <c r="BU152" i="9"/>
  <c r="CM152" i="9" s="1"/>
  <c r="BU153" i="9"/>
  <c r="CM153" i="9" s="1"/>
  <c r="BU154" i="9"/>
  <c r="CM154" i="9" s="1"/>
  <c r="BU155" i="9"/>
  <c r="CM155" i="9" s="1"/>
  <c r="BU156" i="9"/>
  <c r="CM156" i="9" s="1"/>
  <c r="BU157" i="9"/>
  <c r="CM157" i="9" s="1"/>
  <c r="BU158" i="9"/>
  <c r="CM158" i="9" s="1"/>
  <c r="BU159" i="9"/>
  <c r="CM159" i="9" s="1"/>
  <c r="BU160" i="9"/>
  <c r="CM160" i="9" s="1"/>
  <c r="BU161" i="9"/>
  <c r="CM161" i="9" s="1"/>
  <c r="BU162" i="9"/>
  <c r="CM162" i="9" s="1"/>
  <c r="BU163" i="9"/>
  <c r="CM163" i="9" s="1"/>
  <c r="BU164" i="9"/>
  <c r="CM164" i="9" s="1"/>
  <c r="BU165" i="9"/>
  <c r="CM165" i="9" s="1"/>
  <c r="BU166" i="9"/>
  <c r="CM166" i="9" s="1"/>
  <c r="BU167" i="9"/>
  <c r="CM167" i="9" s="1"/>
  <c r="BU168" i="9"/>
  <c r="CM168" i="9" s="1"/>
  <c r="BU169" i="9"/>
  <c r="CM169" i="9" s="1"/>
  <c r="BU170" i="9"/>
  <c r="CM170" i="9" s="1"/>
  <c r="BU171" i="9"/>
  <c r="CM171" i="9" s="1"/>
  <c r="BU172" i="9"/>
  <c r="CM172" i="9" s="1"/>
  <c r="BU173" i="9"/>
  <c r="CM173" i="9" s="1"/>
  <c r="BU174" i="9"/>
  <c r="CM174" i="9" s="1"/>
  <c r="BU175" i="9"/>
  <c r="CM175" i="9" s="1"/>
  <c r="BU176" i="9"/>
  <c r="CM176" i="9" s="1"/>
  <c r="BU177" i="9"/>
  <c r="CM177" i="9" s="1"/>
  <c r="BT3" i="9"/>
  <c r="BT4" i="9"/>
  <c r="BT5" i="9"/>
  <c r="BT6" i="9"/>
  <c r="BT7" i="9"/>
  <c r="BT8" i="9"/>
  <c r="BT9" i="9"/>
  <c r="BT10" i="9"/>
  <c r="BT11" i="9"/>
  <c r="BT12" i="9"/>
  <c r="BT13" i="9"/>
  <c r="BT14" i="9"/>
  <c r="BT15" i="9"/>
  <c r="BT16" i="9"/>
  <c r="BT17" i="9"/>
  <c r="BT18" i="9"/>
  <c r="BT19" i="9"/>
  <c r="BT20" i="9"/>
  <c r="BT21" i="9"/>
  <c r="CL21" i="9" s="1"/>
  <c r="BT22" i="9"/>
  <c r="CL22" i="9" s="1"/>
  <c r="BT23" i="9"/>
  <c r="CL23" i="9" s="1"/>
  <c r="BT24" i="9"/>
  <c r="CL24" i="9" s="1"/>
  <c r="BT25" i="9"/>
  <c r="BT26" i="9"/>
  <c r="BT27" i="9"/>
  <c r="BT28" i="9"/>
  <c r="BT29" i="9"/>
  <c r="BT30" i="9"/>
  <c r="BT31" i="9"/>
  <c r="BT32" i="9"/>
  <c r="BT33" i="9"/>
  <c r="BT34" i="9"/>
  <c r="BT35" i="9"/>
  <c r="BT36" i="9"/>
  <c r="BT37" i="9"/>
  <c r="BT38" i="9"/>
  <c r="BT39" i="9"/>
  <c r="BT40" i="9"/>
  <c r="BT41" i="9"/>
  <c r="BT42" i="9"/>
  <c r="BT43" i="9"/>
  <c r="BT44" i="9"/>
  <c r="BT45" i="9"/>
  <c r="BT46" i="9"/>
  <c r="BT47" i="9"/>
  <c r="BT48" i="9"/>
  <c r="BT49" i="9"/>
  <c r="BT50" i="9"/>
  <c r="BT51" i="9"/>
  <c r="BT52" i="9"/>
  <c r="BT53" i="9"/>
  <c r="BT54" i="9"/>
  <c r="BT55" i="9"/>
  <c r="BT56" i="9"/>
  <c r="BT57" i="9"/>
  <c r="CL57" i="9" s="1"/>
  <c r="BT58" i="9"/>
  <c r="CL58" i="9" s="1"/>
  <c r="BT59" i="9"/>
  <c r="CL59" i="9" s="1"/>
  <c r="BT60" i="9"/>
  <c r="CL60" i="9" s="1"/>
  <c r="BT61" i="9"/>
  <c r="BT62" i="9"/>
  <c r="BT63" i="9"/>
  <c r="BT64" i="9"/>
  <c r="BT65" i="9"/>
  <c r="BT66" i="9"/>
  <c r="BT67" i="9"/>
  <c r="BT68" i="9"/>
  <c r="BT69" i="9"/>
  <c r="BT70" i="9"/>
  <c r="BT71" i="9"/>
  <c r="BT72" i="9"/>
  <c r="BT73" i="9"/>
  <c r="BT74" i="9"/>
  <c r="BT75" i="9"/>
  <c r="BT76" i="9"/>
  <c r="BT77" i="9"/>
  <c r="BT78" i="9"/>
  <c r="BT79" i="9"/>
  <c r="BT80" i="9"/>
  <c r="BT81" i="9"/>
  <c r="BT82" i="9"/>
  <c r="BT83" i="9"/>
  <c r="BT84" i="9"/>
  <c r="CL84" i="9" s="1"/>
  <c r="BT85" i="9"/>
  <c r="CL85" i="9" s="1"/>
  <c r="BT86" i="9"/>
  <c r="CL86" i="9" s="1"/>
  <c r="BT87" i="9"/>
  <c r="CL87" i="9" s="1"/>
  <c r="BT88" i="9"/>
  <c r="CL88" i="9" s="1"/>
  <c r="BT89" i="9"/>
  <c r="BT90" i="9"/>
  <c r="BT91" i="9"/>
  <c r="BT92" i="9"/>
  <c r="BT93" i="9"/>
  <c r="BT94" i="9"/>
  <c r="BT95" i="9"/>
  <c r="BT96" i="9"/>
  <c r="BT97" i="9"/>
  <c r="BT98" i="9"/>
  <c r="BT99" i="9"/>
  <c r="BT100" i="9"/>
  <c r="BT101" i="9"/>
  <c r="BT102" i="9"/>
  <c r="BT103" i="9"/>
  <c r="CL103" i="9" s="1"/>
  <c r="BT104" i="9"/>
  <c r="CL104" i="9" s="1"/>
  <c r="BT105" i="9"/>
  <c r="BT106" i="9"/>
  <c r="BT107" i="9"/>
  <c r="CL107" i="9" s="1"/>
  <c r="BT108" i="9"/>
  <c r="BT109" i="9"/>
  <c r="BT110" i="9"/>
  <c r="BT111" i="9"/>
  <c r="BT112" i="9"/>
  <c r="BT113" i="9"/>
  <c r="BT114" i="9"/>
  <c r="BT115" i="9"/>
  <c r="BT116" i="9"/>
  <c r="BT117" i="9"/>
  <c r="BT118" i="9"/>
  <c r="BT119" i="9"/>
  <c r="BT120" i="9"/>
  <c r="BT121" i="9"/>
  <c r="BT122" i="9"/>
  <c r="BT123" i="9"/>
  <c r="BT124" i="9"/>
  <c r="BT125" i="9"/>
  <c r="BT126" i="9"/>
  <c r="BT127" i="9"/>
  <c r="BT128" i="9"/>
  <c r="BT129" i="9"/>
  <c r="BT130" i="9"/>
  <c r="BT131" i="9"/>
  <c r="BT132" i="9"/>
  <c r="BT133" i="9"/>
  <c r="BT134" i="9"/>
  <c r="BT135" i="9"/>
  <c r="BT136" i="9"/>
  <c r="BT137" i="9"/>
  <c r="BT138" i="9"/>
  <c r="BT139" i="9"/>
  <c r="BT140" i="9"/>
  <c r="BT141" i="9"/>
  <c r="BT142" i="9"/>
  <c r="BT143" i="9"/>
  <c r="BT144" i="9"/>
  <c r="BT145" i="9"/>
  <c r="BT146" i="9"/>
  <c r="CL146" i="9" s="1"/>
  <c r="BT147" i="9"/>
  <c r="CL147" i="9" s="1"/>
  <c r="BT148" i="9"/>
  <c r="CL148" i="9" s="1"/>
  <c r="BT149" i="9"/>
  <c r="CL149" i="9" s="1"/>
  <c r="BT150" i="9"/>
  <c r="CL150" i="9" s="1"/>
  <c r="BT151" i="9"/>
  <c r="CL151" i="9" s="1"/>
  <c r="BT152" i="9"/>
  <c r="CL152" i="9" s="1"/>
  <c r="BT153" i="9"/>
  <c r="BT154" i="9"/>
  <c r="BT155" i="9"/>
  <c r="BT156" i="9"/>
  <c r="BT157" i="9"/>
  <c r="BT158" i="9"/>
  <c r="BT159" i="9"/>
  <c r="BT160" i="9"/>
  <c r="BT161" i="9"/>
  <c r="BT162" i="9"/>
  <c r="BT163" i="9"/>
  <c r="BT164" i="9"/>
  <c r="BT165" i="9"/>
  <c r="BT166" i="9"/>
  <c r="BT167" i="9"/>
  <c r="BT168" i="9"/>
  <c r="BT169" i="9"/>
  <c r="BT170" i="9"/>
  <c r="BT171" i="9"/>
  <c r="BT172" i="9"/>
  <c r="CL172" i="9" s="1"/>
  <c r="BT173" i="9"/>
  <c r="CL173" i="9" s="1"/>
  <c r="BT174" i="9"/>
  <c r="CL174" i="9" s="1"/>
  <c r="BT175" i="9"/>
  <c r="CL175" i="9" s="1"/>
  <c r="BT176" i="9"/>
  <c r="CL176" i="9" s="1"/>
  <c r="BT177" i="9"/>
  <c r="CL177" i="9" s="1"/>
  <c r="BS3" i="9"/>
  <c r="BS4" i="9"/>
  <c r="BS5" i="9"/>
  <c r="BS6" i="9"/>
  <c r="BS7" i="9"/>
  <c r="BS8" i="9"/>
  <c r="BS9" i="9"/>
  <c r="BS10" i="9"/>
  <c r="BS11" i="9"/>
  <c r="BS12" i="9"/>
  <c r="BS13" i="9"/>
  <c r="BS14" i="9"/>
  <c r="BS15" i="9"/>
  <c r="BS16" i="9"/>
  <c r="BS17" i="9"/>
  <c r="BS18" i="9"/>
  <c r="BS19" i="9"/>
  <c r="BS20" i="9"/>
  <c r="BS21" i="9"/>
  <c r="CK21" i="9" s="1"/>
  <c r="BS22" i="9"/>
  <c r="CK22" i="9" s="1"/>
  <c r="BS23" i="9"/>
  <c r="CK23" i="9" s="1"/>
  <c r="BS24" i="9"/>
  <c r="CK24" i="9" s="1"/>
  <c r="BS25" i="9"/>
  <c r="BS26" i="9"/>
  <c r="BS27" i="9"/>
  <c r="BS28" i="9"/>
  <c r="BS29" i="9"/>
  <c r="BS30" i="9"/>
  <c r="BS31" i="9"/>
  <c r="BS32" i="9"/>
  <c r="BS33" i="9"/>
  <c r="BS34" i="9"/>
  <c r="BS35" i="9"/>
  <c r="BS36" i="9"/>
  <c r="BS37" i="9"/>
  <c r="BS38" i="9"/>
  <c r="BS39" i="9"/>
  <c r="BS40" i="9"/>
  <c r="BS41" i="9"/>
  <c r="BS42" i="9"/>
  <c r="BS43" i="9"/>
  <c r="BS44" i="9"/>
  <c r="BS45" i="9"/>
  <c r="BS46" i="9"/>
  <c r="BS47" i="9"/>
  <c r="BS48" i="9"/>
  <c r="BS49" i="9"/>
  <c r="BS50" i="9"/>
  <c r="BS51" i="9"/>
  <c r="BS52" i="9"/>
  <c r="BS53" i="9"/>
  <c r="BS54" i="9"/>
  <c r="BS55" i="9"/>
  <c r="BS56" i="9"/>
  <c r="BS57" i="9"/>
  <c r="CK57" i="9" s="1"/>
  <c r="BS58" i="9"/>
  <c r="CK58" i="9" s="1"/>
  <c r="BS59" i="9"/>
  <c r="CK59" i="9" s="1"/>
  <c r="BS60" i="9"/>
  <c r="CK60" i="9" s="1"/>
  <c r="BS61" i="9"/>
  <c r="BS62" i="9"/>
  <c r="BS63" i="9"/>
  <c r="BS64" i="9"/>
  <c r="BS65" i="9"/>
  <c r="BS66" i="9"/>
  <c r="BS67" i="9"/>
  <c r="BS68" i="9"/>
  <c r="BS69" i="9"/>
  <c r="BS70" i="9"/>
  <c r="BS71" i="9"/>
  <c r="BS72" i="9"/>
  <c r="BS73" i="9"/>
  <c r="BS74" i="9"/>
  <c r="BS75" i="9"/>
  <c r="BS76" i="9"/>
  <c r="BS77" i="9"/>
  <c r="BS78" i="9"/>
  <c r="BS79" i="9"/>
  <c r="BS80" i="9"/>
  <c r="BS81" i="9"/>
  <c r="BS82" i="9"/>
  <c r="BS83" i="9"/>
  <c r="BS84" i="9"/>
  <c r="CK84" i="9" s="1"/>
  <c r="BS85" i="9"/>
  <c r="CK85" i="9" s="1"/>
  <c r="BS86" i="9"/>
  <c r="CK86" i="9" s="1"/>
  <c r="BS87" i="9"/>
  <c r="CK87" i="9" s="1"/>
  <c r="BS88" i="9"/>
  <c r="CK88" i="9" s="1"/>
  <c r="BS89" i="9"/>
  <c r="BS90" i="9"/>
  <c r="BS91" i="9"/>
  <c r="BS92" i="9"/>
  <c r="BS93" i="9"/>
  <c r="BS94" i="9"/>
  <c r="BS95" i="9"/>
  <c r="BS96" i="9"/>
  <c r="BS97" i="9"/>
  <c r="BS98" i="9"/>
  <c r="BS99" i="9"/>
  <c r="BS100" i="9"/>
  <c r="BS101" i="9"/>
  <c r="BS102" i="9"/>
  <c r="BS103" i="9"/>
  <c r="BS104" i="9"/>
  <c r="CK104" i="9" s="1"/>
  <c r="BS105" i="9"/>
  <c r="CK105" i="9" s="1"/>
  <c r="BS106" i="9"/>
  <c r="CK106" i="9" s="1"/>
  <c r="BS107" i="9"/>
  <c r="CK107" i="9" s="1"/>
  <c r="BS108" i="9"/>
  <c r="BS109" i="9"/>
  <c r="BS110" i="9"/>
  <c r="BS111" i="9"/>
  <c r="BS112" i="9"/>
  <c r="BS113" i="9"/>
  <c r="BS114" i="9"/>
  <c r="BS115" i="9"/>
  <c r="BS116" i="9"/>
  <c r="BS117" i="9"/>
  <c r="BS118" i="9"/>
  <c r="BS119" i="9"/>
  <c r="BS120" i="9"/>
  <c r="BS121" i="9"/>
  <c r="BS122" i="9"/>
  <c r="BS123" i="9"/>
  <c r="BS124" i="9"/>
  <c r="BS125" i="9"/>
  <c r="BS126" i="9"/>
  <c r="BS127" i="9"/>
  <c r="BS128" i="9"/>
  <c r="BS129" i="9"/>
  <c r="BS130" i="9"/>
  <c r="BS131" i="9"/>
  <c r="BS132" i="9"/>
  <c r="BS133" i="9"/>
  <c r="BS134" i="9"/>
  <c r="BS135" i="9"/>
  <c r="BS136" i="9"/>
  <c r="BS137" i="9"/>
  <c r="BS138" i="9"/>
  <c r="BS139" i="9"/>
  <c r="BS140" i="9"/>
  <c r="BS141" i="9"/>
  <c r="BS142" i="9"/>
  <c r="BS143" i="9"/>
  <c r="BS144" i="9"/>
  <c r="BS145" i="9"/>
  <c r="BS146" i="9"/>
  <c r="CK146" i="9" s="1"/>
  <c r="BS147" i="9"/>
  <c r="CK147" i="9" s="1"/>
  <c r="BS148" i="9"/>
  <c r="CK148" i="9" s="1"/>
  <c r="BS149" i="9"/>
  <c r="CK149" i="9" s="1"/>
  <c r="BS150" i="9"/>
  <c r="CK150" i="9" s="1"/>
  <c r="BS151" i="9"/>
  <c r="CK151" i="9" s="1"/>
  <c r="BS152" i="9"/>
  <c r="CK152" i="9" s="1"/>
  <c r="BS153" i="9"/>
  <c r="BS154" i="9"/>
  <c r="BS155" i="9"/>
  <c r="BS156" i="9"/>
  <c r="BS157" i="9"/>
  <c r="BS158" i="9"/>
  <c r="BS159" i="9"/>
  <c r="BS160" i="9"/>
  <c r="BS161" i="9"/>
  <c r="BS162" i="9"/>
  <c r="BS163" i="9"/>
  <c r="BS164" i="9"/>
  <c r="BS165" i="9"/>
  <c r="BS166" i="9"/>
  <c r="BS167" i="9"/>
  <c r="BS168" i="9"/>
  <c r="BS169" i="9"/>
  <c r="BS170" i="9"/>
  <c r="BS171" i="9"/>
  <c r="BS172" i="9"/>
  <c r="CK172" i="9" s="1"/>
  <c r="BS173" i="9"/>
  <c r="CK173" i="9" s="1"/>
  <c r="BS174" i="9"/>
  <c r="CK174" i="9" s="1"/>
  <c r="BS175" i="9"/>
  <c r="CK175" i="9" s="1"/>
  <c r="BS176" i="9"/>
  <c r="CK176" i="9" s="1"/>
  <c r="BS177" i="9"/>
  <c r="CK177" i="9" s="1"/>
  <c r="BR3" i="9"/>
  <c r="BR4" i="9"/>
  <c r="BR5" i="9"/>
  <c r="BR6" i="9"/>
  <c r="BR7" i="9"/>
  <c r="BR8" i="9"/>
  <c r="BR9" i="9"/>
  <c r="BR10" i="9"/>
  <c r="BR11" i="9"/>
  <c r="BR12" i="9"/>
  <c r="BR13" i="9"/>
  <c r="BR14" i="9"/>
  <c r="BR15" i="9"/>
  <c r="BR16" i="9"/>
  <c r="BR17" i="9"/>
  <c r="BR18" i="9"/>
  <c r="BR19" i="9"/>
  <c r="BR20" i="9"/>
  <c r="BR21" i="9"/>
  <c r="CJ21" i="9" s="1"/>
  <c r="BR22" i="9"/>
  <c r="CJ22" i="9" s="1"/>
  <c r="BR23" i="9"/>
  <c r="CJ23" i="9" s="1"/>
  <c r="BR24" i="9"/>
  <c r="CJ24" i="9" s="1"/>
  <c r="BR25" i="9"/>
  <c r="BR26" i="9"/>
  <c r="BR27" i="9"/>
  <c r="BR28" i="9"/>
  <c r="BR29" i="9"/>
  <c r="BR30" i="9"/>
  <c r="BR31" i="9"/>
  <c r="BR32" i="9"/>
  <c r="BR33" i="9"/>
  <c r="BR34" i="9"/>
  <c r="BR35" i="9"/>
  <c r="BR36" i="9"/>
  <c r="BR37" i="9"/>
  <c r="BR38" i="9"/>
  <c r="BR39" i="9"/>
  <c r="BR40" i="9"/>
  <c r="BR41" i="9"/>
  <c r="BR42" i="9"/>
  <c r="BR43" i="9"/>
  <c r="BR44" i="9"/>
  <c r="BR45" i="9"/>
  <c r="BR46" i="9"/>
  <c r="BR47" i="9"/>
  <c r="BR48" i="9"/>
  <c r="BR49" i="9"/>
  <c r="BR50" i="9"/>
  <c r="BR51" i="9"/>
  <c r="BR52" i="9"/>
  <c r="BR53" i="9"/>
  <c r="BR54" i="9"/>
  <c r="BR55" i="9"/>
  <c r="BR56" i="9"/>
  <c r="BR57" i="9"/>
  <c r="CJ57" i="9" s="1"/>
  <c r="BR58" i="9"/>
  <c r="CJ58" i="9" s="1"/>
  <c r="BR59" i="9"/>
  <c r="BR60" i="9"/>
  <c r="BR61" i="9"/>
  <c r="BR62" i="9"/>
  <c r="BR63" i="9"/>
  <c r="BR64" i="9"/>
  <c r="BR65" i="9"/>
  <c r="BR66" i="9"/>
  <c r="BR67" i="9"/>
  <c r="BR68" i="9"/>
  <c r="BR69" i="9"/>
  <c r="BR70" i="9"/>
  <c r="BR71" i="9"/>
  <c r="BR72" i="9"/>
  <c r="BR73" i="9"/>
  <c r="BR74" i="9"/>
  <c r="BR75" i="9"/>
  <c r="BR76" i="9"/>
  <c r="BR77" i="9"/>
  <c r="BR78" i="9"/>
  <c r="BR79" i="9"/>
  <c r="BR80" i="9"/>
  <c r="BR81" i="9"/>
  <c r="BR82" i="9"/>
  <c r="BR83" i="9"/>
  <c r="BR84" i="9"/>
  <c r="CJ84" i="9" s="1"/>
  <c r="BR85" i="9"/>
  <c r="CJ85" i="9" s="1"/>
  <c r="BR86" i="9"/>
  <c r="CJ86" i="9" s="1"/>
  <c r="BR87" i="9"/>
  <c r="CJ87" i="9" s="1"/>
  <c r="BR88" i="9"/>
  <c r="CJ88" i="9" s="1"/>
  <c r="BR89" i="9"/>
  <c r="BR90" i="9"/>
  <c r="BR91" i="9"/>
  <c r="BR92" i="9"/>
  <c r="BR93" i="9"/>
  <c r="BR94" i="9"/>
  <c r="BR95" i="9"/>
  <c r="BR96" i="9"/>
  <c r="BR97" i="9"/>
  <c r="BR98" i="9"/>
  <c r="BR99" i="9"/>
  <c r="BR100" i="9"/>
  <c r="BR101" i="9"/>
  <c r="BR102" i="9"/>
  <c r="BR103" i="9"/>
  <c r="BR104" i="9"/>
  <c r="BR105" i="9"/>
  <c r="CJ105" i="9" s="1"/>
  <c r="BR106" i="9"/>
  <c r="BR107" i="9"/>
  <c r="BR108" i="9"/>
  <c r="BR109" i="9"/>
  <c r="BR110" i="9"/>
  <c r="BR111" i="9"/>
  <c r="BR112" i="9"/>
  <c r="BR113" i="9"/>
  <c r="BR114" i="9"/>
  <c r="BR115" i="9"/>
  <c r="BR116" i="9"/>
  <c r="BR117" i="9"/>
  <c r="BR118" i="9"/>
  <c r="BR119" i="9"/>
  <c r="BR120" i="9"/>
  <c r="BR121" i="9"/>
  <c r="BR122" i="9"/>
  <c r="BR123" i="9"/>
  <c r="BR124" i="9"/>
  <c r="BR125" i="9"/>
  <c r="BR126" i="9"/>
  <c r="BR127" i="9"/>
  <c r="BR128" i="9"/>
  <c r="BR129" i="9"/>
  <c r="BR130" i="9"/>
  <c r="BR131" i="9"/>
  <c r="BR132" i="9"/>
  <c r="BR133" i="9"/>
  <c r="BR134" i="9"/>
  <c r="BR135" i="9"/>
  <c r="BR136" i="9"/>
  <c r="BR137" i="9"/>
  <c r="BR138" i="9"/>
  <c r="BR139" i="9"/>
  <c r="BR140" i="9"/>
  <c r="BR141" i="9"/>
  <c r="BR142" i="9"/>
  <c r="BR143" i="9"/>
  <c r="BR144" i="9"/>
  <c r="BR145" i="9"/>
  <c r="BR146" i="9"/>
  <c r="CJ146" i="9" s="1"/>
  <c r="BR147" i="9"/>
  <c r="CJ147" i="9" s="1"/>
  <c r="BR148" i="9"/>
  <c r="CJ148" i="9" s="1"/>
  <c r="BR149" i="9"/>
  <c r="CJ149" i="9" s="1"/>
  <c r="BR150" i="9"/>
  <c r="CJ150" i="9" s="1"/>
  <c r="BR151" i="9"/>
  <c r="CJ151" i="9" s="1"/>
  <c r="BR152" i="9"/>
  <c r="CJ152" i="9" s="1"/>
  <c r="BR153" i="9"/>
  <c r="BR154" i="9"/>
  <c r="BR155" i="9"/>
  <c r="BR156" i="9"/>
  <c r="BR157" i="9"/>
  <c r="BR158" i="9"/>
  <c r="BR159" i="9"/>
  <c r="BR160" i="9"/>
  <c r="BR161" i="9"/>
  <c r="BR162" i="9"/>
  <c r="BR163" i="9"/>
  <c r="BR164" i="9"/>
  <c r="BR165" i="9"/>
  <c r="BR166" i="9"/>
  <c r="BR167" i="9"/>
  <c r="BR168" i="9"/>
  <c r="BR169" i="9"/>
  <c r="BR170" i="9"/>
  <c r="BR171" i="9"/>
  <c r="BR172" i="9"/>
  <c r="CJ172" i="9" s="1"/>
  <c r="BR173" i="9"/>
  <c r="CJ173" i="9" s="1"/>
  <c r="BR174" i="9"/>
  <c r="CJ174" i="9" s="1"/>
  <c r="BR175" i="9"/>
  <c r="CJ175" i="9" s="1"/>
  <c r="BR176" i="9"/>
  <c r="CJ176" i="9" s="1"/>
  <c r="BR177" i="9"/>
  <c r="CJ177" i="9" s="1"/>
  <c r="BN3" i="9"/>
  <c r="BN4" i="9"/>
  <c r="BN5" i="9"/>
  <c r="BN6" i="9"/>
  <c r="BN7" i="9"/>
  <c r="BN8" i="9"/>
  <c r="BN9" i="9"/>
  <c r="BN10" i="9"/>
  <c r="BN11" i="9"/>
  <c r="BN12" i="9"/>
  <c r="BN13" i="9"/>
  <c r="BN14" i="9"/>
  <c r="BN15" i="9"/>
  <c r="BN16" i="9"/>
  <c r="BN17" i="9"/>
  <c r="BN18" i="9"/>
  <c r="BN19" i="9"/>
  <c r="BN20" i="9"/>
  <c r="BN21" i="9"/>
  <c r="CF21" i="9" s="1"/>
  <c r="BN22" i="9"/>
  <c r="CF22" i="9" s="1"/>
  <c r="BN23" i="9"/>
  <c r="CF23" i="9" s="1"/>
  <c r="BN24" i="9"/>
  <c r="CF24" i="9" s="1"/>
  <c r="BN25" i="9"/>
  <c r="BN26" i="9"/>
  <c r="BN27" i="9"/>
  <c r="BN28" i="9"/>
  <c r="BN29" i="9"/>
  <c r="BN30" i="9"/>
  <c r="BN31" i="9"/>
  <c r="BN32" i="9"/>
  <c r="BN33" i="9"/>
  <c r="BN34" i="9"/>
  <c r="BN35" i="9"/>
  <c r="BN36" i="9"/>
  <c r="BN37" i="9"/>
  <c r="BN38" i="9"/>
  <c r="BN39" i="9"/>
  <c r="BN40" i="9"/>
  <c r="BN41" i="9"/>
  <c r="BN42" i="9"/>
  <c r="BN43" i="9"/>
  <c r="BN44" i="9"/>
  <c r="BN45" i="9"/>
  <c r="BN46" i="9"/>
  <c r="BN47" i="9"/>
  <c r="BN48" i="9"/>
  <c r="BN49" i="9"/>
  <c r="BN50" i="9"/>
  <c r="BN51" i="9"/>
  <c r="BN52" i="9"/>
  <c r="BN53" i="9"/>
  <c r="BN54" i="9"/>
  <c r="BN55" i="9"/>
  <c r="BN56" i="9"/>
  <c r="BN57" i="9"/>
  <c r="CF57" i="9" s="1"/>
  <c r="BN58" i="9"/>
  <c r="CF58" i="9" s="1"/>
  <c r="BN59" i="9"/>
  <c r="CF59" i="9" s="1"/>
  <c r="BN60" i="9"/>
  <c r="CF60" i="9" s="1"/>
  <c r="BN61" i="9"/>
  <c r="BN62" i="9"/>
  <c r="BN63" i="9"/>
  <c r="BN64" i="9"/>
  <c r="BN65" i="9"/>
  <c r="BN66" i="9"/>
  <c r="BN67" i="9"/>
  <c r="BN68" i="9"/>
  <c r="BN69" i="9"/>
  <c r="BN70" i="9"/>
  <c r="BN71" i="9"/>
  <c r="BN72" i="9"/>
  <c r="BN73" i="9"/>
  <c r="BN74" i="9"/>
  <c r="BN75" i="9"/>
  <c r="BN76" i="9"/>
  <c r="BN77" i="9"/>
  <c r="BN78" i="9"/>
  <c r="BN79" i="9"/>
  <c r="BN80" i="9"/>
  <c r="BN81" i="9"/>
  <c r="BN82" i="9"/>
  <c r="BN83" i="9"/>
  <c r="BN84" i="9"/>
  <c r="CF84" i="9" s="1"/>
  <c r="BN85" i="9"/>
  <c r="CF85" i="9" s="1"/>
  <c r="BN86" i="9"/>
  <c r="CF86" i="9" s="1"/>
  <c r="BN87" i="9"/>
  <c r="CF87" i="9" s="1"/>
  <c r="BN88" i="9"/>
  <c r="CF88" i="9" s="1"/>
  <c r="BN89" i="9"/>
  <c r="CF89" i="9" s="1"/>
  <c r="BN90" i="9"/>
  <c r="CF90" i="9" s="1"/>
  <c r="BN91" i="9"/>
  <c r="CF91" i="9" s="1"/>
  <c r="BN92" i="9"/>
  <c r="CF92" i="9" s="1"/>
  <c r="BN93" i="9"/>
  <c r="CF93" i="9" s="1"/>
  <c r="BN94" i="9"/>
  <c r="CF94" i="9" s="1"/>
  <c r="BN95" i="9"/>
  <c r="CF95" i="9" s="1"/>
  <c r="BN96" i="9"/>
  <c r="CF96" i="9" s="1"/>
  <c r="BN97" i="9"/>
  <c r="CF97" i="9" s="1"/>
  <c r="BN98" i="9"/>
  <c r="CF98" i="9" s="1"/>
  <c r="BN99" i="9"/>
  <c r="CF99" i="9" s="1"/>
  <c r="BN100" i="9"/>
  <c r="CF100" i="9" s="1"/>
  <c r="BN101" i="9"/>
  <c r="CF101" i="9" s="1"/>
  <c r="BN102" i="9"/>
  <c r="CF102" i="9" s="1"/>
  <c r="BN103" i="9"/>
  <c r="CF103" i="9" s="1"/>
  <c r="BN104" i="9"/>
  <c r="CF104" i="9" s="1"/>
  <c r="BN105" i="9"/>
  <c r="CF105" i="9" s="1"/>
  <c r="BN106" i="9"/>
  <c r="CF106" i="9" s="1"/>
  <c r="BN107" i="9"/>
  <c r="CF107" i="9" s="1"/>
  <c r="BN108" i="9"/>
  <c r="CF108" i="9" s="1"/>
  <c r="BN109" i="9"/>
  <c r="CF109" i="9" s="1"/>
  <c r="BN110" i="9"/>
  <c r="CF110" i="9" s="1"/>
  <c r="BN111" i="9"/>
  <c r="CF111" i="9" s="1"/>
  <c r="BN112" i="9"/>
  <c r="CF112" i="9" s="1"/>
  <c r="BN113" i="9"/>
  <c r="CF113" i="9" s="1"/>
  <c r="BN114" i="9"/>
  <c r="CF114" i="9" s="1"/>
  <c r="BN115" i="9"/>
  <c r="CF115" i="9" s="1"/>
  <c r="BN116" i="9"/>
  <c r="CF116" i="9" s="1"/>
  <c r="BN117" i="9"/>
  <c r="CF117" i="9" s="1"/>
  <c r="BN118" i="9"/>
  <c r="CF118" i="9" s="1"/>
  <c r="BN119" i="9"/>
  <c r="CF119" i="9" s="1"/>
  <c r="BN120" i="9"/>
  <c r="CF120" i="9" s="1"/>
  <c r="BN121" i="9"/>
  <c r="CF121" i="9" s="1"/>
  <c r="BN122" i="9"/>
  <c r="CF122" i="9" s="1"/>
  <c r="BN123" i="9"/>
  <c r="CF123" i="9" s="1"/>
  <c r="BN124" i="9"/>
  <c r="CF124" i="9" s="1"/>
  <c r="BN125" i="9"/>
  <c r="CF125" i="9" s="1"/>
  <c r="BN126" i="9"/>
  <c r="CF126" i="9" s="1"/>
  <c r="BN127" i="9"/>
  <c r="CF127" i="9" s="1"/>
  <c r="BN128" i="9"/>
  <c r="CF128" i="9" s="1"/>
  <c r="BN129" i="9"/>
  <c r="CF129" i="9" s="1"/>
  <c r="BN130" i="9"/>
  <c r="CF130" i="9" s="1"/>
  <c r="BN131" i="9"/>
  <c r="CF131" i="9" s="1"/>
  <c r="BN132" i="9"/>
  <c r="CF132" i="9" s="1"/>
  <c r="BN133" i="9"/>
  <c r="CF133" i="9" s="1"/>
  <c r="BN134" i="9"/>
  <c r="CF134" i="9" s="1"/>
  <c r="BN135" i="9"/>
  <c r="CF135" i="9" s="1"/>
  <c r="BN136" i="9"/>
  <c r="CF136" i="9" s="1"/>
  <c r="BN137" i="9"/>
  <c r="CF137" i="9" s="1"/>
  <c r="BN138" i="9"/>
  <c r="CF138" i="9" s="1"/>
  <c r="BN139" i="9"/>
  <c r="CF139" i="9" s="1"/>
  <c r="BN140" i="9"/>
  <c r="CF140" i="9" s="1"/>
  <c r="BN141" i="9"/>
  <c r="CF141" i="9" s="1"/>
  <c r="BN142" i="9"/>
  <c r="CF142" i="9" s="1"/>
  <c r="BN143" i="9"/>
  <c r="CF143" i="9" s="1"/>
  <c r="BN144" i="9"/>
  <c r="CF144" i="9" s="1"/>
  <c r="BN145" i="9"/>
  <c r="CF145" i="9" s="1"/>
  <c r="BN146" i="9"/>
  <c r="CF146" i="9" s="1"/>
  <c r="BN147" i="9"/>
  <c r="CF147" i="9" s="1"/>
  <c r="BN148" i="9"/>
  <c r="CF148" i="9" s="1"/>
  <c r="BN149" i="9"/>
  <c r="CF149" i="9" s="1"/>
  <c r="BN150" i="9"/>
  <c r="CF150" i="9" s="1"/>
  <c r="BN151" i="9"/>
  <c r="CF151" i="9" s="1"/>
  <c r="BN152" i="9"/>
  <c r="CF152" i="9" s="1"/>
  <c r="BN153" i="9"/>
  <c r="CF153" i="9" s="1"/>
  <c r="BN154" i="9"/>
  <c r="CF154" i="9" s="1"/>
  <c r="BN155" i="9"/>
  <c r="CF155" i="9" s="1"/>
  <c r="BN156" i="9"/>
  <c r="CF156" i="9" s="1"/>
  <c r="BN157" i="9"/>
  <c r="CF157" i="9" s="1"/>
  <c r="BN158" i="9"/>
  <c r="CF158" i="9" s="1"/>
  <c r="BN159" i="9"/>
  <c r="CF159" i="9" s="1"/>
  <c r="BN160" i="9"/>
  <c r="CF160" i="9" s="1"/>
  <c r="BN161" i="9"/>
  <c r="CF161" i="9" s="1"/>
  <c r="BN162" i="9"/>
  <c r="CF162" i="9" s="1"/>
  <c r="BN163" i="9"/>
  <c r="CF163" i="9" s="1"/>
  <c r="BN164" i="9"/>
  <c r="CF164" i="9" s="1"/>
  <c r="BN165" i="9"/>
  <c r="CF165" i="9" s="1"/>
  <c r="BN166" i="9"/>
  <c r="CF166" i="9" s="1"/>
  <c r="BN167" i="9"/>
  <c r="CF167" i="9" s="1"/>
  <c r="BN168" i="9"/>
  <c r="CF168" i="9" s="1"/>
  <c r="BN169" i="9"/>
  <c r="CF169" i="9" s="1"/>
  <c r="BN170" i="9"/>
  <c r="CF170" i="9" s="1"/>
  <c r="BN171" i="9"/>
  <c r="CF171" i="9" s="1"/>
  <c r="BN172" i="9"/>
  <c r="CF172" i="9" s="1"/>
  <c r="BN173" i="9"/>
  <c r="CF173" i="9" s="1"/>
  <c r="BN174" i="9"/>
  <c r="CF174" i="9" s="1"/>
  <c r="BN175" i="9"/>
  <c r="CF175" i="9" s="1"/>
  <c r="BN176" i="9"/>
  <c r="CF176" i="9" s="1"/>
  <c r="BN177" i="9"/>
  <c r="CF177" i="9" s="1"/>
  <c r="BP3" i="9"/>
  <c r="BP4" i="9"/>
  <c r="BP5" i="9"/>
  <c r="BP6" i="9"/>
  <c r="BP7" i="9"/>
  <c r="BP8" i="9"/>
  <c r="BP9" i="9"/>
  <c r="BP10" i="9"/>
  <c r="BP11" i="9"/>
  <c r="BP12" i="9"/>
  <c r="BP13" i="9"/>
  <c r="BP14" i="9"/>
  <c r="BP15" i="9"/>
  <c r="BP16" i="9"/>
  <c r="BP17" i="9"/>
  <c r="BP18" i="9"/>
  <c r="BP19" i="9"/>
  <c r="BP20" i="9"/>
  <c r="BP21" i="9"/>
  <c r="CH21" i="9" s="1"/>
  <c r="BP22" i="9"/>
  <c r="CH22" i="9" s="1"/>
  <c r="BP23" i="9"/>
  <c r="CH23" i="9" s="1"/>
  <c r="BP24" i="9"/>
  <c r="CH24" i="9" s="1"/>
  <c r="BP25" i="9"/>
  <c r="BP26" i="9"/>
  <c r="BP27" i="9"/>
  <c r="BP28" i="9"/>
  <c r="BP29" i="9"/>
  <c r="BP30" i="9"/>
  <c r="BP31" i="9"/>
  <c r="BP32" i="9"/>
  <c r="BP33" i="9"/>
  <c r="BP34" i="9"/>
  <c r="BP35" i="9"/>
  <c r="BP36" i="9"/>
  <c r="BP37" i="9"/>
  <c r="BP38" i="9"/>
  <c r="BP39" i="9"/>
  <c r="BP40" i="9"/>
  <c r="BP41" i="9"/>
  <c r="BP42" i="9"/>
  <c r="BP43" i="9"/>
  <c r="BP44" i="9"/>
  <c r="BP45" i="9"/>
  <c r="BP46" i="9"/>
  <c r="BP47" i="9"/>
  <c r="BP48" i="9"/>
  <c r="BP49" i="9"/>
  <c r="BP50" i="9"/>
  <c r="BP51" i="9"/>
  <c r="BP52" i="9"/>
  <c r="BP53" i="9"/>
  <c r="BP54" i="9"/>
  <c r="BP55" i="9"/>
  <c r="BP56" i="9"/>
  <c r="BP57" i="9"/>
  <c r="BP58" i="9"/>
  <c r="CH58" i="9" s="1"/>
  <c r="BP59" i="9"/>
  <c r="BP60" i="9"/>
  <c r="BP61" i="9"/>
  <c r="BP62" i="9"/>
  <c r="BP63" i="9"/>
  <c r="BP64" i="9"/>
  <c r="BP65" i="9"/>
  <c r="BP66" i="9"/>
  <c r="BP67" i="9"/>
  <c r="BP68" i="9"/>
  <c r="BP69" i="9"/>
  <c r="BP70" i="9"/>
  <c r="BP71" i="9"/>
  <c r="BP72" i="9"/>
  <c r="BP73" i="9"/>
  <c r="BP74" i="9"/>
  <c r="BP75" i="9"/>
  <c r="BP76" i="9"/>
  <c r="BP77" i="9"/>
  <c r="BP78" i="9"/>
  <c r="BP79" i="9"/>
  <c r="BP80" i="9"/>
  <c r="BP81" i="9"/>
  <c r="BP82" i="9"/>
  <c r="BP83" i="9"/>
  <c r="BP84" i="9"/>
  <c r="CH84" i="9" s="1"/>
  <c r="BP85" i="9"/>
  <c r="CH85" i="9" s="1"/>
  <c r="BP86" i="9"/>
  <c r="CH86" i="9" s="1"/>
  <c r="BP87" i="9"/>
  <c r="CH87" i="9" s="1"/>
  <c r="BP88" i="9"/>
  <c r="CH88" i="9" s="1"/>
  <c r="BP89" i="9"/>
  <c r="BP90" i="9"/>
  <c r="BP91" i="9"/>
  <c r="BP92" i="9"/>
  <c r="BP93" i="9"/>
  <c r="BP94" i="9"/>
  <c r="BP95" i="9"/>
  <c r="BP96" i="9"/>
  <c r="BP97" i="9"/>
  <c r="BP98" i="9"/>
  <c r="BP99" i="9"/>
  <c r="BP100" i="9"/>
  <c r="BP101" i="9"/>
  <c r="BP102" i="9"/>
  <c r="BP103" i="9"/>
  <c r="BP104" i="9"/>
  <c r="BP105" i="9"/>
  <c r="BP106" i="9"/>
  <c r="BP107" i="9"/>
  <c r="BP108" i="9"/>
  <c r="BP109" i="9"/>
  <c r="BP110" i="9"/>
  <c r="BP111" i="9"/>
  <c r="BP112" i="9"/>
  <c r="BP113" i="9"/>
  <c r="BP114" i="9"/>
  <c r="BP115" i="9"/>
  <c r="BP116" i="9"/>
  <c r="BP117" i="9"/>
  <c r="BP118" i="9"/>
  <c r="BP119" i="9"/>
  <c r="BP120" i="9"/>
  <c r="BP121" i="9"/>
  <c r="BP122" i="9"/>
  <c r="BP123" i="9"/>
  <c r="BP124" i="9"/>
  <c r="BP125" i="9"/>
  <c r="BP126" i="9"/>
  <c r="BP127" i="9"/>
  <c r="BP128" i="9"/>
  <c r="BP129" i="9"/>
  <c r="BP130" i="9"/>
  <c r="BP131" i="9"/>
  <c r="BP132" i="9"/>
  <c r="BP133" i="9"/>
  <c r="BP134" i="9"/>
  <c r="BP135" i="9"/>
  <c r="BP136" i="9"/>
  <c r="BP137" i="9"/>
  <c r="BP138" i="9"/>
  <c r="BP139" i="9"/>
  <c r="BP140" i="9"/>
  <c r="BP141" i="9"/>
  <c r="BP142" i="9"/>
  <c r="BP143" i="9"/>
  <c r="BP144" i="9"/>
  <c r="BP145" i="9"/>
  <c r="BP146" i="9"/>
  <c r="CH146" i="9" s="1"/>
  <c r="BP147" i="9"/>
  <c r="CH147" i="9" s="1"/>
  <c r="BP148" i="9"/>
  <c r="CH148" i="9" s="1"/>
  <c r="BP149" i="9"/>
  <c r="CH149" i="9" s="1"/>
  <c r="BP150" i="9"/>
  <c r="CH150" i="9" s="1"/>
  <c r="BP151" i="9"/>
  <c r="CH151" i="9" s="1"/>
  <c r="BP152" i="9"/>
  <c r="CH152" i="9" s="1"/>
  <c r="BP153" i="9"/>
  <c r="BP154" i="9"/>
  <c r="BP155" i="9"/>
  <c r="BP156" i="9"/>
  <c r="BP157" i="9"/>
  <c r="BP158" i="9"/>
  <c r="BP159" i="9"/>
  <c r="BP160" i="9"/>
  <c r="BP161" i="9"/>
  <c r="BP162" i="9"/>
  <c r="BP163" i="9"/>
  <c r="BP164" i="9"/>
  <c r="BP165" i="9"/>
  <c r="BP166" i="9"/>
  <c r="BP167" i="9"/>
  <c r="BP168" i="9"/>
  <c r="BP169" i="9"/>
  <c r="BP170" i="9"/>
  <c r="BP171" i="9"/>
  <c r="BP172" i="9"/>
  <c r="CH172" i="9" s="1"/>
  <c r="BP173" i="9"/>
  <c r="CH173" i="9" s="1"/>
  <c r="BP174" i="9"/>
  <c r="CH174" i="9" s="1"/>
  <c r="BP175" i="9"/>
  <c r="CH175" i="9" s="1"/>
  <c r="BP176" i="9"/>
  <c r="CH176" i="9" s="1"/>
  <c r="BP177" i="9"/>
  <c r="CH177" i="9" s="1"/>
  <c r="BO3" i="9"/>
  <c r="BO4" i="9"/>
  <c r="BO5" i="9"/>
  <c r="BO6" i="9"/>
  <c r="BO7" i="9"/>
  <c r="BO8" i="9"/>
  <c r="BO9" i="9"/>
  <c r="BO10" i="9"/>
  <c r="BO11" i="9"/>
  <c r="BO12" i="9"/>
  <c r="BO13" i="9"/>
  <c r="BO14" i="9"/>
  <c r="BO15" i="9"/>
  <c r="BO16" i="9"/>
  <c r="BO17" i="9"/>
  <c r="BO18" i="9"/>
  <c r="BO19" i="9"/>
  <c r="BO20" i="9"/>
  <c r="BO21" i="9"/>
  <c r="CG21" i="9" s="1"/>
  <c r="BO22" i="9"/>
  <c r="CG22" i="9" s="1"/>
  <c r="BO23" i="9"/>
  <c r="CG23" i="9" s="1"/>
  <c r="BO24" i="9"/>
  <c r="CG24" i="9" s="1"/>
  <c r="BO25" i="9"/>
  <c r="BO26" i="9"/>
  <c r="BO27" i="9"/>
  <c r="BO28" i="9"/>
  <c r="BO29" i="9"/>
  <c r="BO30" i="9"/>
  <c r="BO31" i="9"/>
  <c r="BO32" i="9"/>
  <c r="BO33" i="9"/>
  <c r="BO34" i="9"/>
  <c r="BO35" i="9"/>
  <c r="BO36" i="9"/>
  <c r="BO37" i="9"/>
  <c r="BO38" i="9"/>
  <c r="BO39" i="9"/>
  <c r="BO40" i="9"/>
  <c r="BO41" i="9"/>
  <c r="BO42" i="9"/>
  <c r="BO43" i="9"/>
  <c r="BO44" i="9"/>
  <c r="BO45" i="9"/>
  <c r="BO46" i="9"/>
  <c r="BO47" i="9"/>
  <c r="BO48" i="9"/>
  <c r="BO49" i="9"/>
  <c r="BO50" i="9"/>
  <c r="BO51" i="9"/>
  <c r="BO52" i="9"/>
  <c r="BO53" i="9"/>
  <c r="BO54" i="9"/>
  <c r="BO55" i="9"/>
  <c r="BO56" i="9"/>
  <c r="BO57" i="9"/>
  <c r="CG57" i="9" s="1"/>
  <c r="BO58" i="9"/>
  <c r="CG58" i="9" s="1"/>
  <c r="BO59" i="9"/>
  <c r="CG59" i="9" s="1"/>
  <c r="BO60" i="9"/>
  <c r="CG60" i="9" s="1"/>
  <c r="BO61" i="9"/>
  <c r="BO62" i="9"/>
  <c r="BO63" i="9"/>
  <c r="BO64" i="9"/>
  <c r="BO65" i="9"/>
  <c r="BO66" i="9"/>
  <c r="BO67" i="9"/>
  <c r="BO68" i="9"/>
  <c r="BO69" i="9"/>
  <c r="BO70" i="9"/>
  <c r="BO71" i="9"/>
  <c r="BO72" i="9"/>
  <c r="BO73" i="9"/>
  <c r="BO74" i="9"/>
  <c r="BO75" i="9"/>
  <c r="BO76" i="9"/>
  <c r="BO77" i="9"/>
  <c r="BO78" i="9"/>
  <c r="BO79" i="9"/>
  <c r="BO80" i="9"/>
  <c r="BO81" i="9"/>
  <c r="BO82" i="9"/>
  <c r="BO83" i="9"/>
  <c r="BO84" i="9"/>
  <c r="CG84" i="9" s="1"/>
  <c r="BO85" i="9"/>
  <c r="CG85" i="9" s="1"/>
  <c r="BO86" i="9"/>
  <c r="CG86" i="9" s="1"/>
  <c r="BO87" i="9"/>
  <c r="CG87" i="9" s="1"/>
  <c r="BO88" i="9"/>
  <c r="CG88" i="9" s="1"/>
  <c r="BO89" i="9"/>
  <c r="BO90" i="9"/>
  <c r="BO91" i="9"/>
  <c r="BO92" i="9"/>
  <c r="BO93" i="9"/>
  <c r="BO94" i="9"/>
  <c r="BO95" i="9"/>
  <c r="BO96" i="9"/>
  <c r="BO97" i="9"/>
  <c r="BO98" i="9"/>
  <c r="BO99" i="9"/>
  <c r="BO100" i="9"/>
  <c r="BO101" i="9"/>
  <c r="BO102" i="9"/>
  <c r="BO103" i="9"/>
  <c r="CG103" i="9" s="1"/>
  <c r="BO104" i="9"/>
  <c r="CG104" i="9" s="1"/>
  <c r="BO105" i="9"/>
  <c r="CG105" i="9" s="1"/>
  <c r="BO106" i="9"/>
  <c r="BO107" i="9"/>
  <c r="BO108" i="9"/>
  <c r="BO109" i="9"/>
  <c r="BO110" i="9"/>
  <c r="BO111" i="9"/>
  <c r="BO112" i="9"/>
  <c r="BO113" i="9"/>
  <c r="BO114" i="9"/>
  <c r="BO115" i="9"/>
  <c r="BO116" i="9"/>
  <c r="BO117" i="9"/>
  <c r="BO118" i="9"/>
  <c r="BO119" i="9"/>
  <c r="BO120" i="9"/>
  <c r="BO121" i="9"/>
  <c r="BO122" i="9"/>
  <c r="BO123" i="9"/>
  <c r="BO124" i="9"/>
  <c r="BO125" i="9"/>
  <c r="BO126" i="9"/>
  <c r="BO127" i="9"/>
  <c r="BO128" i="9"/>
  <c r="BO129" i="9"/>
  <c r="BO130" i="9"/>
  <c r="BO131" i="9"/>
  <c r="BO132" i="9"/>
  <c r="BO133" i="9"/>
  <c r="BO134" i="9"/>
  <c r="BO135" i="9"/>
  <c r="BO136" i="9"/>
  <c r="BO137" i="9"/>
  <c r="BO138" i="9"/>
  <c r="BO139" i="9"/>
  <c r="BO140" i="9"/>
  <c r="BO141" i="9"/>
  <c r="BO142" i="9"/>
  <c r="BO143" i="9"/>
  <c r="BO144" i="9"/>
  <c r="BO145" i="9"/>
  <c r="BO146" i="9"/>
  <c r="CG146" i="9" s="1"/>
  <c r="BO147" i="9"/>
  <c r="CG147" i="9" s="1"/>
  <c r="BO148" i="9"/>
  <c r="CG148" i="9" s="1"/>
  <c r="BO149" i="9"/>
  <c r="CG149" i="9" s="1"/>
  <c r="BO150" i="9"/>
  <c r="CG150" i="9" s="1"/>
  <c r="BO151" i="9"/>
  <c r="CG151" i="9" s="1"/>
  <c r="BO152" i="9"/>
  <c r="CG152" i="9" s="1"/>
  <c r="BO153" i="9"/>
  <c r="BO154" i="9"/>
  <c r="BO155" i="9"/>
  <c r="BO156" i="9"/>
  <c r="BO157" i="9"/>
  <c r="BO158" i="9"/>
  <c r="BO159" i="9"/>
  <c r="BO160" i="9"/>
  <c r="BO161" i="9"/>
  <c r="BO162" i="9"/>
  <c r="BO163" i="9"/>
  <c r="BO164" i="9"/>
  <c r="BO165" i="9"/>
  <c r="BO166" i="9"/>
  <c r="BO167" i="9"/>
  <c r="BO168" i="9"/>
  <c r="BO169" i="9"/>
  <c r="BO170" i="9"/>
  <c r="BO171" i="9"/>
  <c r="BO172" i="9"/>
  <c r="CG172" i="9" s="1"/>
  <c r="BO173" i="9"/>
  <c r="CG173" i="9" s="1"/>
  <c r="BO174" i="9"/>
  <c r="CG174" i="9" s="1"/>
  <c r="BO175" i="9"/>
  <c r="CG175" i="9" s="1"/>
  <c r="BO176" i="9"/>
  <c r="CG176" i="9" s="1"/>
  <c r="BO177" i="9"/>
  <c r="CG177" i="9" s="1"/>
  <c r="BQ3" i="9"/>
  <c r="BQ4" i="9"/>
  <c r="BQ5" i="9"/>
  <c r="BQ6" i="9"/>
  <c r="BQ7" i="9"/>
  <c r="BQ8" i="9"/>
  <c r="BQ9" i="9"/>
  <c r="BQ10" i="9"/>
  <c r="BQ11" i="9"/>
  <c r="BQ12" i="9"/>
  <c r="BQ13" i="9"/>
  <c r="BQ14" i="9"/>
  <c r="BQ15" i="9"/>
  <c r="BQ16" i="9"/>
  <c r="BQ17" i="9"/>
  <c r="BQ18" i="9"/>
  <c r="BQ19" i="9"/>
  <c r="BQ20" i="9"/>
  <c r="BQ21" i="9"/>
  <c r="CI21" i="9" s="1"/>
  <c r="BQ22" i="9"/>
  <c r="CI22" i="9" s="1"/>
  <c r="BQ23" i="9"/>
  <c r="CI23" i="9" s="1"/>
  <c r="BQ24" i="9"/>
  <c r="CI24" i="9" s="1"/>
  <c r="BQ25" i="9"/>
  <c r="BQ26" i="9"/>
  <c r="BQ27" i="9"/>
  <c r="BQ28" i="9"/>
  <c r="BQ29" i="9"/>
  <c r="BQ30" i="9"/>
  <c r="BQ31" i="9"/>
  <c r="BQ32" i="9"/>
  <c r="BQ33" i="9"/>
  <c r="BQ34" i="9"/>
  <c r="BQ35" i="9"/>
  <c r="BQ36" i="9"/>
  <c r="BQ37" i="9"/>
  <c r="BQ38" i="9"/>
  <c r="BQ39" i="9"/>
  <c r="BQ40" i="9"/>
  <c r="BQ41" i="9"/>
  <c r="BQ42" i="9"/>
  <c r="BQ43" i="9"/>
  <c r="BQ44" i="9"/>
  <c r="BQ45" i="9"/>
  <c r="BQ46" i="9"/>
  <c r="BQ47" i="9"/>
  <c r="BQ48" i="9"/>
  <c r="BQ49" i="9"/>
  <c r="BQ50" i="9"/>
  <c r="BQ51" i="9"/>
  <c r="BQ52" i="9"/>
  <c r="BQ53" i="9"/>
  <c r="BQ54" i="9"/>
  <c r="BQ55" i="9"/>
  <c r="BQ56" i="9"/>
  <c r="BQ57" i="9"/>
  <c r="BQ58" i="9"/>
  <c r="CI58" i="9" s="1"/>
  <c r="BQ59" i="9"/>
  <c r="CI59" i="9" s="1"/>
  <c r="BQ60" i="9"/>
  <c r="CI60" i="9" s="1"/>
  <c r="BQ61" i="9"/>
  <c r="BQ62" i="9"/>
  <c r="BQ63" i="9"/>
  <c r="BQ64" i="9"/>
  <c r="BQ65" i="9"/>
  <c r="BQ66" i="9"/>
  <c r="BQ67" i="9"/>
  <c r="BQ68" i="9"/>
  <c r="BQ69" i="9"/>
  <c r="BQ70" i="9"/>
  <c r="BQ71" i="9"/>
  <c r="BQ72" i="9"/>
  <c r="BQ73" i="9"/>
  <c r="BQ74" i="9"/>
  <c r="BQ75" i="9"/>
  <c r="BQ76" i="9"/>
  <c r="BQ77" i="9"/>
  <c r="BQ78" i="9"/>
  <c r="BQ79" i="9"/>
  <c r="BQ80" i="9"/>
  <c r="BQ81" i="9"/>
  <c r="BQ82" i="9"/>
  <c r="BQ83" i="9"/>
  <c r="BQ84" i="9"/>
  <c r="CI84" i="9" s="1"/>
  <c r="BQ85" i="9"/>
  <c r="CI85" i="9" s="1"/>
  <c r="BQ86" i="9"/>
  <c r="CI86" i="9" s="1"/>
  <c r="BQ87" i="9"/>
  <c r="CI87" i="9" s="1"/>
  <c r="BQ88" i="9"/>
  <c r="CI88" i="9" s="1"/>
  <c r="BQ89" i="9"/>
  <c r="BQ90" i="9"/>
  <c r="BQ91" i="9"/>
  <c r="BQ92" i="9"/>
  <c r="BQ93" i="9"/>
  <c r="BQ94" i="9"/>
  <c r="BQ95" i="9"/>
  <c r="BQ96" i="9"/>
  <c r="BQ97" i="9"/>
  <c r="BQ98" i="9"/>
  <c r="BQ99" i="9"/>
  <c r="BQ100" i="9"/>
  <c r="BQ101" i="9"/>
  <c r="BQ102" i="9"/>
  <c r="BQ103" i="9"/>
  <c r="CI103" i="9" s="1"/>
  <c r="CR103" i="9" s="1"/>
  <c r="BQ104" i="9"/>
  <c r="BQ105" i="9"/>
  <c r="CI105" i="9" s="1"/>
  <c r="BQ106" i="9"/>
  <c r="CI106" i="9" s="1"/>
  <c r="BQ107" i="9"/>
  <c r="CI107" i="9" s="1"/>
  <c r="BQ108" i="9"/>
  <c r="BQ109" i="9"/>
  <c r="BQ110" i="9"/>
  <c r="BQ111" i="9"/>
  <c r="BQ112" i="9"/>
  <c r="BQ113" i="9"/>
  <c r="BQ114" i="9"/>
  <c r="BQ115" i="9"/>
  <c r="BQ116" i="9"/>
  <c r="BQ117" i="9"/>
  <c r="BQ118" i="9"/>
  <c r="BQ119" i="9"/>
  <c r="BQ120" i="9"/>
  <c r="BQ121" i="9"/>
  <c r="BQ122" i="9"/>
  <c r="BQ123" i="9"/>
  <c r="BQ124" i="9"/>
  <c r="BQ125" i="9"/>
  <c r="BQ126" i="9"/>
  <c r="BQ127" i="9"/>
  <c r="BQ128" i="9"/>
  <c r="BQ129" i="9"/>
  <c r="BQ130" i="9"/>
  <c r="BQ131" i="9"/>
  <c r="BQ132" i="9"/>
  <c r="BQ133" i="9"/>
  <c r="BQ134" i="9"/>
  <c r="BQ135" i="9"/>
  <c r="BQ136" i="9"/>
  <c r="BQ137" i="9"/>
  <c r="BQ138" i="9"/>
  <c r="BQ139" i="9"/>
  <c r="BQ140" i="9"/>
  <c r="BQ141" i="9"/>
  <c r="BQ142" i="9"/>
  <c r="BQ143" i="9"/>
  <c r="BQ144" i="9"/>
  <c r="BQ145" i="9"/>
  <c r="BQ146" i="9"/>
  <c r="CI146" i="9" s="1"/>
  <c r="BQ147" i="9"/>
  <c r="CI147" i="9" s="1"/>
  <c r="BQ148" i="9"/>
  <c r="CI148" i="9" s="1"/>
  <c r="BQ149" i="9"/>
  <c r="CI149" i="9" s="1"/>
  <c r="BQ150" i="9"/>
  <c r="CI150" i="9" s="1"/>
  <c r="BQ151" i="9"/>
  <c r="CI151" i="9" s="1"/>
  <c r="BQ152" i="9"/>
  <c r="CI152" i="9" s="1"/>
  <c r="BQ153" i="9"/>
  <c r="BQ154" i="9"/>
  <c r="BQ155" i="9"/>
  <c r="BQ156" i="9"/>
  <c r="BQ157" i="9"/>
  <c r="BQ158" i="9"/>
  <c r="BQ159" i="9"/>
  <c r="BQ160" i="9"/>
  <c r="BQ161" i="9"/>
  <c r="BQ162" i="9"/>
  <c r="BQ163" i="9"/>
  <c r="BQ164" i="9"/>
  <c r="BQ165" i="9"/>
  <c r="BQ166" i="9"/>
  <c r="BQ167" i="9"/>
  <c r="BQ168" i="9"/>
  <c r="BQ169" i="9"/>
  <c r="BQ170" i="9"/>
  <c r="BQ171" i="9"/>
  <c r="BQ172" i="9"/>
  <c r="CI172" i="9" s="1"/>
  <c r="BQ173" i="9"/>
  <c r="CI173" i="9" s="1"/>
  <c r="BQ174" i="9"/>
  <c r="CI174" i="9" s="1"/>
  <c r="BQ175" i="9"/>
  <c r="CI175" i="9" s="1"/>
  <c r="BQ176" i="9"/>
  <c r="CI176" i="9" s="1"/>
  <c r="BQ177" i="9"/>
  <c r="CI177" i="9" s="1"/>
  <c r="BQ2" i="9"/>
  <c r="BR2" i="9"/>
  <c r="BS2" i="9"/>
  <c r="BT2" i="9"/>
  <c r="BU2" i="9"/>
  <c r="BG3" i="9"/>
  <c r="BG4" i="9"/>
  <c r="BG5" i="9"/>
  <c r="BG6" i="9"/>
  <c r="BG7" i="9"/>
  <c r="BG8" i="9"/>
  <c r="BG9" i="9"/>
  <c r="BG10" i="9"/>
  <c r="BG11" i="9"/>
  <c r="BG12" i="9"/>
  <c r="BG13" i="9"/>
  <c r="BG14" i="9"/>
  <c r="BG15" i="9"/>
  <c r="BG16" i="9"/>
  <c r="BG17" i="9"/>
  <c r="BG18" i="9"/>
  <c r="BG19" i="9"/>
  <c r="BG20" i="9"/>
  <c r="BG21" i="9"/>
  <c r="BY21" i="9" s="1"/>
  <c r="CQ21" i="9" s="1"/>
  <c r="BG22" i="9"/>
  <c r="BY22" i="9" s="1"/>
  <c r="CQ22" i="9" s="1"/>
  <c r="BG23" i="9"/>
  <c r="BY23" i="9" s="1"/>
  <c r="BG24" i="9"/>
  <c r="BY24" i="9" s="1"/>
  <c r="BG25" i="9"/>
  <c r="BG26" i="9"/>
  <c r="BG27" i="9"/>
  <c r="BG28" i="9"/>
  <c r="BG29" i="9"/>
  <c r="BG30" i="9"/>
  <c r="BG31" i="9"/>
  <c r="BG32" i="9"/>
  <c r="BG33" i="9"/>
  <c r="BG34" i="9"/>
  <c r="BG35" i="9"/>
  <c r="BG36" i="9"/>
  <c r="BG37" i="9"/>
  <c r="BG38" i="9"/>
  <c r="BG39" i="9"/>
  <c r="BG40" i="9"/>
  <c r="BG41" i="9"/>
  <c r="BG42" i="9"/>
  <c r="BG43" i="9"/>
  <c r="BG44" i="9"/>
  <c r="BG45" i="9"/>
  <c r="BG46" i="9"/>
  <c r="BG47" i="9"/>
  <c r="BG48" i="9"/>
  <c r="BG49" i="9"/>
  <c r="BG50" i="9"/>
  <c r="BG51" i="9"/>
  <c r="BG52" i="9"/>
  <c r="BG53" i="9"/>
  <c r="BG54" i="9"/>
  <c r="BG55" i="9"/>
  <c r="BG56" i="9"/>
  <c r="BG57" i="9"/>
  <c r="BG58" i="9"/>
  <c r="BY58" i="9" s="1"/>
  <c r="CQ58" i="9" s="1"/>
  <c r="BG59" i="9"/>
  <c r="BY59" i="9" s="1"/>
  <c r="CQ59" i="9" s="1"/>
  <c r="BG60" i="9"/>
  <c r="BY60" i="9" s="1"/>
  <c r="CQ60" i="9" s="1"/>
  <c r="BG61" i="9"/>
  <c r="BG62" i="9"/>
  <c r="BG63" i="9"/>
  <c r="BG64" i="9"/>
  <c r="BG65" i="9"/>
  <c r="BG66" i="9"/>
  <c r="BG67" i="9"/>
  <c r="BG68" i="9"/>
  <c r="BG69" i="9"/>
  <c r="BG70" i="9"/>
  <c r="BG71" i="9"/>
  <c r="BG72" i="9"/>
  <c r="BG73" i="9"/>
  <c r="BG74" i="9"/>
  <c r="BG75" i="9"/>
  <c r="BG76" i="9"/>
  <c r="BG77" i="9"/>
  <c r="BG78" i="9"/>
  <c r="BG79" i="9"/>
  <c r="BG80" i="9"/>
  <c r="BG81" i="9"/>
  <c r="BG82" i="9"/>
  <c r="BG83" i="9"/>
  <c r="BG84" i="9"/>
  <c r="BY84" i="9" s="1"/>
  <c r="BG85" i="9"/>
  <c r="BY85" i="9" s="1"/>
  <c r="CQ85" i="9" s="1"/>
  <c r="BG86" i="9"/>
  <c r="BY86" i="9" s="1"/>
  <c r="BG87" i="9"/>
  <c r="BY87" i="9" s="1"/>
  <c r="BG88" i="9"/>
  <c r="BY88" i="9" s="1"/>
  <c r="BG89" i="9"/>
  <c r="BG90" i="9"/>
  <c r="BG91" i="9"/>
  <c r="BG92" i="9"/>
  <c r="BG93" i="9"/>
  <c r="BG94" i="9"/>
  <c r="BG95" i="9"/>
  <c r="BG96" i="9"/>
  <c r="BG97" i="9"/>
  <c r="BG98" i="9"/>
  <c r="BG99" i="9"/>
  <c r="BG100" i="9"/>
  <c r="BG101" i="9"/>
  <c r="BG102" i="9"/>
  <c r="BG103" i="9"/>
  <c r="BG104" i="9"/>
  <c r="BG105" i="9"/>
  <c r="BG106" i="9"/>
  <c r="BG107" i="9"/>
  <c r="BG108" i="9"/>
  <c r="BG109" i="9"/>
  <c r="BG110" i="9"/>
  <c r="BG111" i="9"/>
  <c r="BG112" i="9"/>
  <c r="BG113" i="9"/>
  <c r="BG114" i="9"/>
  <c r="BG115" i="9"/>
  <c r="BG116" i="9"/>
  <c r="BG117" i="9"/>
  <c r="BG118" i="9"/>
  <c r="BG119" i="9"/>
  <c r="BG120" i="9"/>
  <c r="BG121" i="9"/>
  <c r="BG122" i="9"/>
  <c r="BG123" i="9"/>
  <c r="BG124" i="9"/>
  <c r="BG125" i="9"/>
  <c r="BG126" i="9"/>
  <c r="BG127" i="9"/>
  <c r="BG128" i="9"/>
  <c r="BG129" i="9"/>
  <c r="BG130" i="9"/>
  <c r="BG131" i="9"/>
  <c r="BG132" i="9"/>
  <c r="BG133" i="9"/>
  <c r="BG134" i="9"/>
  <c r="BG135" i="9"/>
  <c r="BG136" i="9"/>
  <c r="BG137" i="9"/>
  <c r="BG138" i="9"/>
  <c r="BG139" i="9"/>
  <c r="BG140" i="9"/>
  <c r="BG141" i="9"/>
  <c r="BG142" i="9"/>
  <c r="BG143" i="9"/>
  <c r="BG144" i="9"/>
  <c r="BG145" i="9"/>
  <c r="BG146" i="9"/>
  <c r="BY146" i="9" s="1"/>
  <c r="CQ146" i="9" s="1"/>
  <c r="BG147" i="9"/>
  <c r="BY147" i="9" s="1"/>
  <c r="BG148" i="9"/>
  <c r="BY148" i="9" s="1"/>
  <c r="BG149" i="9"/>
  <c r="BY149" i="9" s="1"/>
  <c r="BG150" i="9"/>
  <c r="BY150" i="9" s="1"/>
  <c r="CQ150" i="9" s="1"/>
  <c r="BG151" i="9"/>
  <c r="BY151" i="9" s="1"/>
  <c r="CQ151" i="9" s="1"/>
  <c r="BG152" i="9"/>
  <c r="BY152" i="9" s="1"/>
  <c r="BG153" i="9"/>
  <c r="BG154" i="9"/>
  <c r="BG155" i="9"/>
  <c r="BG156" i="9"/>
  <c r="BG157" i="9"/>
  <c r="BG158" i="9"/>
  <c r="BG159" i="9"/>
  <c r="BG160" i="9"/>
  <c r="BG161" i="9"/>
  <c r="BG162" i="9"/>
  <c r="BG163" i="9"/>
  <c r="BG164" i="9"/>
  <c r="BG165" i="9"/>
  <c r="BG166" i="9"/>
  <c r="BG167" i="9"/>
  <c r="BG168" i="9"/>
  <c r="BG169" i="9"/>
  <c r="BG170" i="9"/>
  <c r="BG171" i="9"/>
  <c r="BG172" i="9"/>
  <c r="BY172" i="9" s="1"/>
  <c r="BG173" i="9"/>
  <c r="BY173" i="9" s="1"/>
  <c r="BG174" i="9"/>
  <c r="BY174" i="9" s="1"/>
  <c r="BG175" i="9"/>
  <c r="BY175" i="9" s="1"/>
  <c r="CQ175" i="9" s="1"/>
  <c r="BG176" i="9"/>
  <c r="BY176" i="9" s="1"/>
  <c r="BG177" i="9"/>
  <c r="BY177" i="9" s="1"/>
  <c r="BH3" i="9"/>
  <c r="BI3" i="9"/>
  <c r="BJ3" i="9"/>
  <c r="BK3" i="9"/>
  <c r="BL3" i="9"/>
  <c r="BH4" i="9"/>
  <c r="BI4" i="9"/>
  <c r="BJ4" i="9"/>
  <c r="BK4" i="9"/>
  <c r="BL4" i="9"/>
  <c r="BH5" i="9"/>
  <c r="BI5" i="9"/>
  <c r="BJ5" i="9"/>
  <c r="BK5" i="9"/>
  <c r="BL5" i="9"/>
  <c r="BH6" i="9"/>
  <c r="BI6" i="9"/>
  <c r="BJ6" i="9"/>
  <c r="BK6" i="9"/>
  <c r="BL6" i="9"/>
  <c r="BH7" i="9"/>
  <c r="BI7" i="9"/>
  <c r="BJ7" i="9"/>
  <c r="BK7" i="9"/>
  <c r="BL7" i="9"/>
  <c r="BH8" i="9"/>
  <c r="BI8" i="9"/>
  <c r="BJ8" i="9"/>
  <c r="BK8" i="9"/>
  <c r="BL8" i="9"/>
  <c r="BH9" i="9"/>
  <c r="BI9" i="9"/>
  <c r="BJ9" i="9"/>
  <c r="BK9" i="9"/>
  <c r="BL9" i="9"/>
  <c r="BH10" i="9"/>
  <c r="BI10" i="9"/>
  <c r="BJ10" i="9"/>
  <c r="BK10" i="9"/>
  <c r="BL10" i="9"/>
  <c r="BH11" i="9"/>
  <c r="BI11" i="9"/>
  <c r="BJ11" i="9"/>
  <c r="BK11" i="9"/>
  <c r="BL11" i="9"/>
  <c r="BH12" i="9"/>
  <c r="BI12" i="9"/>
  <c r="BJ12" i="9"/>
  <c r="BK12" i="9"/>
  <c r="BL12" i="9"/>
  <c r="BH13" i="9"/>
  <c r="BI13" i="9"/>
  <c r="BJ13" i="9"/>
  <c r="BK13" i="9"/>
  <c r="BL13" i="9"/>
  <c r="BH14" i="9"/>
  <c r="BI14" i="9"/>
  <c r="BJ14" i="9"/>
  <c r="BK14" i="9"/>
  <c r="BL14" i="9"/>
  <c r="BH15" i="9"/>
  <c r="BI15" i="9"/>
  <c r="BJ15" i="9"/>
  <c r="BK15" i="9"/>
  <c r="BL15" i="9"/>
  <c r="BH16" i="9"/>
  <c r="BI16" i="9"/>
  <c r="BJ16" i="9"/>
  <c r="BK16" i="9"/>
  <c r="BL16" i="9"/>
  <c r="BH17" i="9"/>
  <c r="BI17" i="9"/>
  <c r="BJ17" i="9"/>
  <c r="BK17" i="9"/>
  <c r="BL17" i="9"/>
  <c r="BH18" i="9"/>
  <c r="BI18" i="9"/>
  <c r="BJ18" i="9"/>
  <c r="BK18" i="9"/>
  <c r="BL18" i="9"/>
  <c r="BH19" i="9"/>
  <c r="BI19" i="9"/>
  <c r="BJ19" i="9"/>
  <c r="BK19" i="9"/>
  <c r="BL19" i="9"/>
  <c r="BH20" i="9"/>
  <c r="BI20" i="9"/>
  <c r="BJ20" i="9"/>
  <c r="BK20" i="9"/>
  <c r="BL20" i="9"/>
  <c r="BH21" i="9"/>
  <c r="BZ21" i="9" s="1"/>
  <c r="BI21" i="9"/>
  <c r="CA21" i="9" s="1"/>
  <c r="CS21" i="9" s="1"/>
  <c r="BJ21" i="9"/>
  <c r="CB21" i="9" s="1"/>
  <c r="CT21" i="9" s="1"/>
  <c r="BK21" i="9"/>
  <c r="CC21" i="9" s="1"/>
  <c r="BL21" i="9"/>
  <c r="CD21" i="9" s="1"/>
  <c r="CV21" i="9" s="1"/>
  <c r="BH22" i="9"/>
  <c r="BZ22" i="9" s="1"/>
  <c r="BI22" i="9"/>
  <c r="CA22" i="9" s="1"/>
  <c r="BJ22" i="9"/>
  <c r="CB22" i="9" s="1"/>
  <c r="CT22" i="9" s="1"/>
  <c r="BK22" i="9"/>
  <c r="CC22" i="9" s="1"/>
  <c r="CU22" i="9" s="1"/>
  <c r="BL22" i="9"/>
  <c r="CD22" i="9" s="1"/>
  <c r="CV22" i="9" s="1"/>
  <c r="BH23" i="9"/>
  <c r="BZ23" i="9" s="1"/>
  <c r="BI23" i="9"/>
  <c r="CA23" i="9" s="1"/>
  <c r="CS23" i="9" s="1"/>
  <c r="BJ23" i="9"/>
  <c r="CB23" i="9" s="1"/>
  <c r="BK23" i="9"/>
  <c r="CC23" i="9" s="1"/>
  <c r="CU23" i="9" s="1"/>
  <c r="BL23" i="9"/>
  <c r="CD23" i="9" s="1"/>
  <c r="CV23" i="9" s="1"/>
  <c r="BH24" i="9"/>
  <c r="BZ24" i="9" s="1"/>
  <c r="BI24" i="9"/>
  <c r="CA24" i="9" s="1"/>
  <c r="CS24" i="9" s="1"/>
  <c r="BJ24" i="9"/>
  <c r="CB24" i="9" s="1"/>
  <c r="BK24" i="9"/>
  <c r="CC24" i="9" s="1"/>
  <c r="CU24" i="9" s="1"/>
  <c r="BL24" i="9"/>
  <c r="CD24" i="9" s="1"/>
  <c r="CV24" i="9" s="1"/>
  <c r="BH25" i="9"/>
  <c r="BI25" i="9"/>
  <c r="BJ25" i="9"/>
  <c r="BK25" i="9"/>
  <c r="BL25" i="9"/>
  <c r="BH26" i="9"/>
  <c r="BI26" i="9"/>
  <c r="BJ26" i="9"/>
  <c r="BK26" i="9"/>
  <c r="BL26" i="9"/>
  <c r="BH27" i="9"/>
  <c r="BI27" i="9"/>
  <c r="BJ27" i="9"/>
  <c r="BK27" i="9"/>
  <c r="BL27" i="9"/>
  <c r="BH28" i="9"/>
  <c r="BI28" i="9"/>
  <c r="BJ28" i="9"/>
  <c r="BK28" i="9"/>
  <c r="BL28" i="9"/>
  <c r="BH29" i="9"/>
  <c r="BI29" i="9"/>
  <c r="BJ29" i="9"/>
  <c r="BK29" i="9"/>
  <c r="BL29" i="9"/>
  <c r="BH30" i="9"/>
  <c r="BI30" i="9"/>
  <c r="BJ30" i="9"/>
  <c r="BK30" i="9"/>
  <c r="BL30" i="9"/>
  <c r="BH31" i="9"/>
  <c r="BI31" i="9"/>
  <c r="BJ31" i="9"/>
  <c r="BK31" i="9"/>
  <c r="BL31" i="9"/>
  <c r="BH32" i="9"/>
  <c r="BI32" i="9"/>
  <c r="BJ32" i="9"/>
  <c r="BK32" i="9"/>
  <c r="BL32" i="9"/>
  <c r="BH33" i="9"/>
  <c r="BI33" i="9"/>
  <c r="BJ33" i="9"/>
  <c r="BK33" i="9"/>
  <c r="BL33" i="9"/>
  <c r="BH34" i="9"/>
  <c r="BI34" i="9"/>
  <c r="BJ34" i="9"/>
  <c r="BK34" i="9"/>
  <c r="BL34" i="9"/>
  <c r="BH35" i="9"/>
  <c r="BI35" i="9"/>
  <c r="BJ35" i="9"/>
  <c r="BK35" i="9"/>
  <c r="BL35" i="9"/>
  <c r="BH36" i="9"/>
  <c r="BI36" i="9"/>
  <c r="BJ36" i="9"/>
  <c r="BK36" i="9"/>
  <c r="BL36" i="9"/>
  <c r="BH37" i="9"/>
  <c r="BI37" i="9"/>
  <c r="BJ37" i="9"/>
  <c r="BK37" i="9"/>
  <c r="BL37" i="9"/>
  <c r="BH38" i="9"/>
  <c r="BI38" i="9"/>
  <c r="BJ38" i="9"/>
  <c r="BK38" i="9"/>
  <c r="BL38" i="9"/>
  <c r="BH39" i="9"/>
  <c r="BI39" i="9"/>
  <c r="BJ39" i="9"/>
  <c r="BK39" i="9"/>
  <c r="BL39" i="9"/>
  <c r="BH40" i="9"/>
  <c r="BI40" i="9"/>
  <c r="BJ40" i="9"/>
  <c r="BK40" i="9"/>
  <c r="BL40" i="9"/>
  <c r="BH41" i="9"/>
  <c r="BI41" i="9"/>
  <c r="BJ41" i="9"/>
  <c r="BK41" i="9"/>
  <c r="BL41" i="9"/>
  <c r="BH42" i="9"/>
  <c r="BI42" i="9"/>
  <c r="BJ42" i="9"/>
  <c r="BK42" i="9"/>
  <c r="BL42" i="9"/>
  <c r="BH43" i="9"/>
  <c r="BI43" i="9"/>
  <c r="BJ43" i="9"/>
  <c r="BK43" i="9"/>
  <c r="BL43" i="9"/>
  <c r="BH44" i="9"/>
  <c r="BI44" i="9"/>
  <c r="BJ44" i="9"/>
  <c r="BK44" i="9"/>
  <c r="BL44" i="9"/>
  <c r="BH45" i="9"/>
  <c r="BI45" i="9"/>
  <c r="BJ45" i="9"/>
  <c r="BK45" i="9"/>
  <c r="BL45" i="9"/>
  <c r="BH46" i="9"/>
  <c r="BI46" i="9"/>
  <c r="BJ46" i="9"/>
  <c r="BK46" i="9"/>
  <c r="BL46" i="9"/>
  <c r="BH47" i="9"/>
  <c r="BI47" i="9"/>
  <c r="BJ47" i="9"/>
  <c r="BK47" i="9"/>
  <c r="BL47" i="9"/>
  <c r="BH48" i="9"/>
  <c r="BI48" i="9"/>
  <c r="BJ48" i="9"/>
  <c r="BK48" i="9"/>
  <c r="BL48" i="9"/>
  <c r="BH49" i="9"/>
  <c r="BI49" i="9"/>
  <c r="BJ49" i="9"/>
  <c r="BK49" i="9"/>
  <c r="BL49" i="9"/>
  <c r="BH50" i="9"/>
  <c r="BI50" i="9"/>
  <c r="BJ50" i="9"/>
  <c r="BK50" i="9"/>
  <c r="BL50" i="9"/>
  <c r="BH51" i="9"/>
  <c r="BI51" i="9"/>
  <c r="BJ51" i="9"/>
  <c r="BK51" i="9"/>
  <c r="BL51" i="9"/>
  <c r="BH52" i="9"/>
  <c r="BI52" i="9"/>
  <c r="BJ52" i="9"/>
  <c r="BK52" i="9"/>
  <c r="BL52" i="9"/>
  <c r="BH53" i="9"/>
  <c r="BI53" i="9"/>
  <c r="BJ53" i="9"/>
  <c r="BK53" i="9"/>
  <c r="BL53" i="9"/>
  <c r="BH54" i="9"/>
  <c r="BI54" i="9"/>
  <c r="BJ54" i="9"/>
  <c r="BK54" i="9"/>
  <c r="BL54" i="9"/>
  <c r="BH55" i="9"/>
  <c r="BI55" i="9"/>
  <c r="BJ55" i="9"/>
  <c r="BK55" i="9"/>
  <c r="BL55" i="9"/>
  <c r="BH56" i="9"/>
  <c r="BI56" i="9"/>
  <c r="BJ56" i="9"/>
  <c r="BK56" i="9"/>
  <c r="BL56" i="9"/>
  <c r="BH57" i="9"/>
  <c r="BZ57" i="9" s="1"/>
  <c r="CR57" i="9" s="1"/>
  <c r="BI57" i="9"/>
  <c r="CA57" i="9" s="1"/>
  <c r="CS57" i="9" s="1"/>
  <c r="BJ57" i="9"/>
  <c r="BK57" i="9"/>
  <c r="BL57" i="9"/>
  <c r="BH58" i="9"/>
  <c r="BZ58" i="9" s="1"/>
  <c r="BI58" i="9"/>
  <c r="BJ58" i="9"/>
  <c r="CB58" i="9" s="1"/>
  <c r="CT58" i="9" s="1"/>
  <c r="BK58" i="9"/>
  <c r="CC58" i="9" s="1"/>
  <c r="CU58" i="9" s="1"/>
  <c r="BL58" i="9"/>
  <c r="CD58" i="9" s="1"/>
  <c r="CV58" i="9" s="1"/>
  <c r="BH59" i="9"/>
  <c r="BZ59" i="9" s="1"/>
  <c r="BI59" i="9"/>
  <c r="BJ59" i="9"/>
  <c r="CB59" i="9" s="1"/>
  <c r="BK59" i="9"/>
  <c r="CC59" i="9" s="1"/>
  <c r="CU59" i="9" s="1"/>
  <c r="BL59" i="9"/>
  <c r="CD59" i="9" s="1"/>
  <c r="CV59" i="9" s="1"/>
  <c r="BH60" i="9"/>
  <c r="BI60" i="9"/>
  <c r="CA60" i="9" s="1"/>
  <c r="CS60" i="9" s="1"/>
  <c r="BJ60" i="9"/>
  <c r="BK60" i="9"/>
  <c r="BL60" i="9"/>
  <c r="BH61" i="9"/>
  <c r="BI61" i="9"/>
  <c r="BJ61" i="9"/>
  <c r="BK61" i="9"/>
  <c r="BL61" i="9"/>
  <c r="BH62" i="9"/>
  <c r="BI62" i="9"/>
  <c r="BJ62" i="9"/>
  <c r="BK62" i="9"/>
  <c r="BL62" i="9"/>
  <c r="BH63" i="9"/>
  <c r="BI63" i="9"/>
  <c r="BJ63" i="9"/>
  <c r="BK63" i="9"/>
  <c r="BL63" i="9"/>
  <c r="BH64" i="9"/>
  <c r="BI64" i="9"/>
  <c r="BJ64" i="9"/>
  <c r="BK64" i="9"/>
  <c r="BL64" i="9"/>
  <c r="BH65" i="9"/>
  <c r="BI65" i="9"/>
  <c r="BJ65" i="9"/>
  <c r="BK65" i="9"/>
  <c r="BL65" i="9"/>
  <c r="BH66" i="9"/>
  <c r="BI66" i="9"/>
  <c r="BJ66" i="9"/>
  <c r="BK66" i="9"/>
  <c r="BL66" i="9"/>
  <c r="BH67" i="9"/>
  <c r="BI67" i="9"/>
  <c r="BJ67" i="9"/>
  <c r="BK67" i="9"/>
  <c r="BL67" i="9"/>
  <c r="BH68" i="9"/>
  <c r="BI68" i="9"/>
  <c r="BJ68" i="9"/>
  <c r="BK68" i="9"/>
  <c r="BL68" i="9"/>
  <c r="BH69" i="9"/>
  <c r="BI69" i="9"/>
  <c r="BJ69" i="9"/>
  <c r="BK69" i="9"/>
  <c r="BL69" i="9"/>
  <c r="BH70" i="9"/>
  <c r="BI70" i="9"/>
  <c r="BJ70" i="9"/>
  <c r="BK70" i="9"/>
  <c r="BL70" i="9"/>
  <c r="BH71" i="9"/>
  <c r="BI71" i="9"/>
  <c r="BJ71" i="9"/>
  <c r="BK71" i="9"/>
  <c r="BL71" i="9"/>
  <c r="BH72" i="9"/>
  <c r="BI72" i="9"/>
  <c r="BJ72" i="9"/>
  <c r="BK72" i="9"/>
  <c r="BL72" i="9"/>
  <c r="BH73" i="9"/>
  <c r="BI73" i="9"/>
  <c r="BJ73" i="9"/>
  <c r="BK73" i="9"/>
  <c r="BL73" i="9"/>
  <c r="BH74" i="9"/>
  <c r="BI74" i="9"/>
  <c r="BJ74" i="9"/>
  <c r="BK74" i="9"/>
  <c r="BL74" i="9"/>
  <c r="BH75" i="9"/>
  <c r="BI75" i="9"/>
  <c r="BJ75" i="9"/>
  <c r="BK75" i="9"/>
  <c r="BL75" i="9"/>
  <c r="BH76" i="9"/>
  <c r="BI76" i="9"/>
  <c r="BJ76" i="9"/>
  <c r="BK76" i="9"/>
  <c r="BL76" i="9"/>
  <c r="BH77" i="9"/>
  <c r="BI77" i="9"/>
  <c r="BJ77" i="9"/>
  <c r="BK77" i="9"/>
  <c r="BL77" i="9"/>
  <c r="BH78" i="9"/>
  <c r="BI78" i="9"/>
  <c r="BJ78" i="9"/>
  <c r="BK78" i="9"/>
  <c r="BL78" i="9"/>
  <c r="BH79" i="9"/>
  <c r="BI79" i="9"/>
  <c r="BJ79" i="9"/>
  <c r="BK79" i="9"/>
  <c r="BL79" i="9"/>
  <c r="BH80" i="9"/>
  <c r="BI80" i="9"/>
  <c r="BJ80" i="9"/>
  <c r="BK80" i="9"/>
  <c r="BL80" i="9"/>
  <c r="BH81" i="9"/>
  <c r="BI81" i="9"/>
  <c r="BJ81" i="9"/>
  <c r="BK81" i="9"/>
  <c r="BL81" i="9"/>
  <c r="BH82" i="9"/>
  <c r="BI82" i="9"/>
  <c r="BJ82" i="9"/>
  <c r="BK82" i="9"/>
  <c r="BL82" i="9"/>
  <c r="BH83" i="9"/>
  <c r="BI83" i="9"/>
  <c r="BJ83" i="9"/>
  <c r="BK83" i="9"/>
  <c r="BL83" i="9"/>
  <c r="BH84" i="9"/>
  <c r="BZ84" i="9" s="1"/>
  <c r="BI84" i="9"/>
  <c r="CA84" i="9" s="1"/>
  <c r="CS84" i="9" s="1"/>
  <c r="BJ84" i="9"/>
  <c r="CB84" i="9" s="1"/>
  <c r="BK84" i="9"/>
  <c r="CC84" i="9" s="1"/>
  <c r="CU84" i="9" s="1"/>
  <c r="BL84" i="9"/>
  <c r="CD84" i="9" s="1"/>
  <c r="CV84" i="9" s="1"/>
  <c r="BH85" i="9"/>
  <c r="BZ85" i="9" s="1"/>
  <c r="BI85" i="9"/>
  <c r="CA85" i="9" s="1"/>
  <c r="CS85" i="9" s="1"/>
  <c r="BJ85" i="9"/>
  <c r="CB85" i="9" s="1"/>
  <c r="CT85" i="9" s="1"/>
  <c r="BK85" i="9"/>
  <c r="CC85" i="9" s="1"/>
  <c r="CU85" i="9" s="1"/>
  <c r="BL85" i="9"/>
  <c r="CD85" i="9" s="1"/>
  <c r="BH86" i="9"/>
  <c r="BZ86" i="9" s="1"/>
  <c r="BI86" i="9"/>
  <c r="CA86" i="9" s="1"/>
  <c r="CS86" i="9" s="1"/>
  <c r="BJ86" i="9"/>
  <c r="CB86" i="9" s="1"/>
  <c r="BK86" i="9"/>
  <c r="CC86" i="9" s="1"/>
  <c r="CU86" i="9" s="1"/>
  <c r="BL86" i="9"/>
  <c r="CD86" i="9" s="1"/>
  <c r="BH87" i="9"/>
  <c r="BZ87" i="9" s="1"/>
  <c r="CR87" i="9" s="1"/>
  <c r="BI87" i="9"/>
  <c r="CA87" i="9" s="1"/>
  <c r="CS87" i="9" s="1"/>
  <c r="BJ87" i="9"/>
  <c r="CB87" i="9" s="1"/>
  <c r="CT87" i="9" s="1"/>
  <c r="BK87" i="9"/>
  <c r="CC87" i="9" s="1"/>
  <c r="CU87" i="9" s="1"/>
  <c r="BL87" i="9"/>
  <c r="CD87" i="9" s="1"/>
  <c r="CV87" i="9" s="1"/>
  <c r="BH88" i="9"/>
  <c r="BZ88" i="9" s="1"/>
  <c r="BI88" i="9"/>
  <c r="CA88" i="9" s="1"/>
  <c r="BJ88" i="9"/>
  <c r="CB88" i="9" s="1"/>
  <c r="CT88" i="9" s="1"/>
  <c r="BK88" i="9"/>
  <c r="CC88" i="9" s="1"/>
  <c r="CU88" i="9" s="1"/>
  <c r="BL88" i="9"/>
  <c r="CD88" i="9" s="1"/>
  <c r="BH89" i="9"/>
  <c r="BI89" i="9"/>
  <c r="BJ89" i="9"/>
  <c r="BK89" i="9"/>
  <c r="BL89" i="9"/>
  <c r="BH90" i="9"/>
  <c r="BI90" i="9"/>
  <c r="BJ90" i="9"/>
  <c r="BK90" i="9"/>
  <c r="BL90" i="9"/>
  <c r="BH91" i="9"/>
  <c r="BI91" i="9"/>
  <c r="BJ91" i="9"/>
  <c r="BK91" i="9"/>
  <c r="BL91" i="9"/>
  <c r="BH92" i="9"/>
  <c r="BI92" i="9"/>
  <c r="BJ92" i="9"/>
  <c r="BK92" i="9"/>
  <c r="BL92" i="9"/>
  <c r="BH93" i="9"/>
  <c r="BI93" i="9"/>
  <c r="BJ93" i="9"/>
  <c r="BK93" i="9"/>
  <c r="BL93" i="9"/>
  <c r="BH94" i="9"/>
  <c r="BI94" i="9"/>
  <c r="BJ94" i="9"/>
  <c r="BK94" i="9"/>
  <c r="BL94" i="9"/>
  <c r="BH95" i="9"/>
  <c r="BI95" i="9"/>
  <c r="BJ95" i="9"/>
  <c r="BK95" i="9"/>
  <c r="BL95" i="9"/>
  <c r="BH96" i="9"/>
  <c r="BI96" i="9"/>
  <c r="BJ96" i="9"/>
  <c r="BK96" i="9"/>
  <c r="BL96" i="9"/>
  <c r="BH97" i="9"/>
  <c r="BI97" i="9"/>
  <c r="BJ97" i="9"/>
  <c r="BK97" i="9"/>
  <c r="BL97" i="9"/>
  <c r="BH98" i="9"/>
  <c r="BI98" i="9"/>
  <c r="BJ98" i="9"/>
  <c r="BK98" i="9"/>
  <c r="BL98" i="9"/>
  <c r="BH99" i="9"/>
  <c r="BI99" i="9"/>
  <c r="BJ99" i="9"/>
  <c r="BK99" i="9"/>
  <c r="BL99" i="9"/>
  <c r="BH100" i="9"/>
  <c r="BI100" i="9"/>
  <c r="BJ100" i="9"/>
  <c r="BK100" i="9"/>
  <c r="BL100" i="9"/>
  <c r="BH101" i="9"/>
  <c r="BI101" i="9"/>
  <c r="BJ101" i="9"/>
  <c r="BK101" i="9"/>
  <c r="BL101" i="9"/>
  <c r="BH102" i="9"/>
  <c r="BI102" i="9"/>
  <c r="BJ102" i="9"/>
  <c r="BK102" i="9"/>
  <c r="BL102" i="9"/>
  <c r="BH103" i="9"/>
  <c r="BI103" i="9"/>
  <c r="BJ103" i="9"/>
  <c r="BK103" i="9"/>
  <c r="BL103" i="9"/>
  <c r="CD103" i="9" s="1"/>
  <c r="CV103" i="9" s="1"/>
  <c r="BH104" i="9"/>
  <c r="BZ104" i="9" s="1"/>
  <c r="CR104" i="9" s="1"/>
  <c r="BI104" i="9"/>
  <c r="CA104" i="9" s="1"/>
  <c r="CS104" i="9" s="1"/>
  <c r="BJ104" i="9"/>
  <c r="CB104" i="9" s="1"/>
  <c r="CT104" i="9" s="1"/>
  <c r="BK104" i="9"/>
  <c r="CC104" i="9" s="1"/>
  <c r="CU104" i="9" s="1"/>
  <c r="BL104" i="9"/>
  <c r="BH105" i="9"/>
  <c r="BI105" i="9"/>
  <c r="CA105" i="9" s="1"/>
  <c r="CS105" i="9" s="1"/>
  <c r="BJ105" i="9"/>
  <c r="BK105" i="9"/>
  <c r="BL105" i="9"/>
  <c r="BH106" i="9"/>
  <c r="BZ106" i="9" s="1"/>
  <c r="BI106" i="9"/>
  <c r="CA106" i="9" s="1"/>
  <c r="CS106" i="9" s="1"/>
  <c r="BJ106" i="9"/>
  <c r="CB106" i="9" s="1"/>
  <c r="CT106" i="9" s="1"/>
  <c r="BK106" i="9"/>
  <c r="CC106" i="9" s="1"/>
  <c r="CU106" i="9" s="1"/>
  <c r="BL106" i="9"/>
  <c r="CD106" i="9" s="1"/>
  <c r="CV106" i="9" s="1"/>
  <c r="BH107" i="9"/>
  <c r="BZ107" i="9" s="1"/>
  <c r="CR107" i="9" s="1"/>
  <c r="BI107" i="9"/>
  <c r="CA107" i="9" s="1"/>
  <c r="CS107" i="9" s="1"/>
  <c r="BJ107" i="9"/>
  <c r="CB107" i="9" s="1"/>
  <c r="BK107" i="9"/>
  <c r="CC107" i="9" s="1"/>
  <c r="CU107" i="9" s="1"/>
  <c r="BL107" i="9"/>
  <c r="BH108" i="9"/>
  <c r="BI108" i="9"/>
  <c r="BJ108" i="9"/>
  <c r="BK108" i="9"/>
  <c r="BL108" i="9"/>
  <c r="BH109" i="9"/>
  <c r="BI109" i="9"/>
  <c r="BJ109" i="9"/>
  <c r="BK109" i="9"/>
  <c r="BL109" i="9"/>
  <c r="BH110" i="9"/>
  <c r="BI110" i="9"/>
  <c r="BJ110" i="9"/>
  <c r="BK110" i="9"/>
  <c r="BL110" i="9"/>
  <c r="BH111" i="9"/>
  <c r="BI111" i="9"/>
  <c r="BJ111" i="9"/>
  <c r="BK111" i="9"/>
  <c r="BL111" i="9"/>
  <c r="BH112" i="9"/>
  <c r="BI112" i="9"/>
  <c r="BJ112" i="9"/>
  <c r="BK112" i="9"/>
  <c r="BL112" i="9"/>
  <c r="BH113" i="9"/>
  <c r="BI113" i="9"/>
  <c r="BJ113" i="9"/>
  <c r="BK113" i="9"/>
  <c r="BL113" i="9"/>
  <c r="BH114" i="9"/>
  <c r="BI114" i="9"/>
  <c r="BJ114" i="9"/>
  <c r="BK114" i="9"/>
  <c r="BL114" i="9"/>
  <c r="BH115" i="9"/>
  <c r="BI115" i="9"/>
  <c r="BJ115" i="9"/>
  <c r="BK115" i="9"/>
  <c r="BL115" i="9"/>
  <c r="BH116" i="9"/>
  <c r="BI116" i="9"/>
  <c r="BJ116" i="9"/>
  <c r="BK116" i="9"/>
  <c r="BL116" i="9"/>
  <c r="BH117" i="9"/>
  <c r="BI117" i="9"/>
  <c r="BJ117" i="9"/>
  <c r="BK117" i="9"/>
  <c r="BL117" i="9"/>
  <c r="BH118" i="9"/>
  <c r="BI118" i="9"/>
  <c r="BJ118" i="9"/>
  <c r="BK118" i="9"/>
  <c r="BL118" i="9"/>
  <c r="BH119" i="9"/>
  <c r="BI119" i="9"/>
  <c r="BJ119" i="9"/>
  <c r="BK119" i="9"/>
  <c r="BL119" i="9"/>
  <c r="BH120" i="9"/>
  <c r="BI120" i="9"/>
  <c r="BJ120" i="9"/>
  <c r="BK120" i="9"/>
  <c r="BL120" i="9"/>
  <c r="BH121" i="9"/>
  <c r="BI121" i="9"/>
  <c r="BJ121" i="9"/>
  <c r="BK121" i="9"/>
  <c r="BL121" i="9"/>
  <c r="BH122" i="9"/>
  <c r="BI122" i="9"/>
  <c r="BJ122" i="9"/>
  <c r="BK122" i="9"/>
  <c r="BL122" i="9"/>
  <c r="BH123" i="9"/>
  <c r="BI123" i="9"/>
  <c r="BJ123" i="9"/>
  <c r="BK123" i="9"/>
  <c r="BL123" i="9"/>
  <c r="BH124" i="9"/>
  <c r="BI124" i="9"/>
  <c r="BJ124" i="9"/>
  <c r="BK124" i="9"/>
  <c r="BL124" i="9"/>
  <c r="BH125" i="9"/>
  <c r="BI125" i="9"/>
  <c r="BJ125" i="9"/>
  <c r="BK125" i="9"/>
  <c r="BL125" i="9"/>
  <c r="BH126" i="9"/>
  <c r="BI126" i="9"/>
  <c r="BJ126" i="9"/>
  <c r="BK126" i="9"/>
  <c r="BL126" i="9"/>
  <c r="BH127" i="9"/>
  <c r="BI127" i="9"/>
  <c r="BJ127" i="9"/>
  <c r="BK127" i="9"/>
  <c r="BL127" i="9"/>
  <c r="BH128" i="9"/>
  <c r="BI128" i="9"/>
  <c r="BJ128" i="9"/>
  <c r="BK128" i="9"/>
  <c r="BL128" i="9"/>
  <c r="BH129" i="9"/>
  <c r="BI129" i="9"/>
  <c r="BJ129" i="9"/>
  <c r="BK129" i="9"/>
  <c r="BL129" i="9"/>
  <c r="BH130" i="9"/>
  <c r="BI130" i="9"/>
  <c r="BJ130" i="9"/>
  <c r="BK130" i="9"/>
  <c r="BL130" i="9"/>
  <c r="BH131" i="9"/>
  <c r="BI131" i="9"/>
  <c r="BJ131" i="9"/>
  <c r="BK131" i="9"/>
  <c r="BL131" i="9"/>
  <c r="BH132" i="9"/>
  <c r="BI132" i="9"/>
  <c r="BJ132" i="9"/>
  <c r="BK132" i="9"/>
  <c r="BL132" i="9"/>
  <c r="BH133" i="9"/>
  <c r="BI133" i="9"/>
  <c r="BJ133" i="9"/>
  <c r="BK133" i="9"/>
  <c r="BL133" i="9"/>
  <c r="BH134" i="9"/>
  <c r="BI134" i="9"/>
  <c r="BJ134" i="9"/>
  <c r="BK134" i="9"/>
  <c r="BL134" i="9"/>
  <c r="CD134" i="9" s="1"/>
  <c r="BH135" i="9"/>
  <c r="BI135" i="9"/>
  <c r="BJ135" i="9"/>
  <c r="BK135" i="9"/>
  <c r="BL135" i="9"/>
  <c r="CD135" i="9" s="1"/>
  <c r="CV135" i="9" s="1"/>
  <c r="BH136" i="9"/>
  <c r="BI136" i="9"/>
  <c r="BJ136" i="9"/>
  <c r="BK136" i="9"/>
  <c r="BL136" i="9"/>
  <c r="CD136" i="9" s="1"/>
  <c r="BH137" i="9"/>
  <c r="BI137" i="9"/>
  <c r="BJ137" i="9"/>
  <c r="BK137" i="9"/>
  <c r="BL137" i="9"/>
  <c r="CD137" i="9" s="1"/>
  <c r="CV137" i="9" s="1"/>
  <c r="BH138" i="9"/>
  <c r="BI138" i="9"/>
  <c r="BJ138" i="9"/>
  <c r="BK138" i="9"/>
  <c r="BL138" i="9"/>
  <c r="CD138" i="9" s="1"/>
  <c r="CV138" i="9" s="1"/>
  <c r="BH139" i="9"/>
  <c r="BI139" i="9"/>
  <c r="BJ139" i="9"/>
  <c r="BK139" i="9"/>
  <c r="BL139" i="9"/>
  <c r="CD139" i="9" s="1"/>
  <c r="CV139" i="9" s="1"/>
  <c r="BH140" i="9"/>
  <c r="BI140" i="9"/>
  <c r="BJ140" i="9"/>
  <c r="BK140" i="9"/>
  <c r="BL140" i="9"/>
  <c r="CD140" i="9" s="1"/>
  <c r="CV140" i="9" s="1"/>
  <c r="BH141" i="9"/>
  <c r="BI141" i="9"/>
  <c r="BJ141" i="9"/>
  <c r="BK141" i="9"/>
  <c r="BL141" i="9"/>
  <c r="CD141" i="9" s="1"/>
  <c r="CV141" i="9" s="1"/>
  <c r="BH142" i="9"/>
  <c r="BI142" i="9"/>
  <c r="BJ142" i="9"/>
  <c r="BK142" i="9"/>
  <c r="BL142" i="9"/>
  <c r="CD142" i="9" s="1"/>
  <c r="CV142" i="9" s="1"/>
  <c r="BH143" i="9"/>
  <c r="BI143" i="9"/>
  <c r="BJ143" i="9"/>
  <c r="BK143" i="9"/>
  <c r="BL143" i="9"/>
  <c r="CD143" i="9" s="1"/>
  <c r="CV143" i="9" s="1"/>
  <c r="BH144" i="9"/>
  <c r="BI144" i="9"/>
  <c r="BJ144" i="9"/>
  <c r="BK144" i="9"/>
  <c r="BL144" i="9"/>
  <c r="CD144" i="9" s="1"/>
  <c r="CV144" i="9" s="1"/>
  <c r="BH145" i="9"/>
  <c r="BI145" i="9"/>
  <c r="BJ145" i="9"/>
  <c r="BK145" i="9"/>
  <c r="BL145" i="9"/>
  <c r="CD145" i="9" s="1"/>
  <c r="BH146" i="9"/>
  <c r="BZ146" i="9" s="1"/>
  <c r="BI146" i="9"/>
  <c r="CA146" i="9" s="1"/>
  <c r="CS146" i="9" s="1"/>
  <c r="BJ146" i="9"/>
  <c r="CB146" i="9" s="1"/>
  <c r="BK146" i="9"/>
  <c r="CC146" i="9" s="1"/>
  <c r="CU146" i="9" s="1"/>
  <c r="BL146" i="9"/>
  <c r="CD146" i="9" s="1"/>
  <c r="BH147" i="9"/>
  <c r="BZ147" i="9" s="1"/>
  <c r="CR147" i="9" s="1"/>
  <c r="BI147" i="9"/>
  <c r="CA147" i="9" s="1"/>
  <c r="CS147" i="9" s="1"/>
  <c r="BJ147" i="9"/>
  <c r="CB147" i="9" s="1"/>
  <c r="CT147" i="9" s="1"/>
  <c r="BK147" i="9"/>
  <c r="CC147" i="9" s="1"/>
  <c r="CU147" i="9" s="1"/>
  <c r="BL147" i="9"/>
  <c r="CD147" i="9" s="1"/>
  <c r="CV147" i="9" s="1"/>
  <c r="BH148" i="9"/>
  <c r="BZ148" i="9" s="1"/>
  <c r="BI148" i="9"/>
  <c r="CA148" i="9" s="1"/>
  <c r="BJ148" i="9"/>
  <c r="CB148" i="9" s="1"/>
  <c r="CT148" i="9" s="1"/>
  <c r="BK148" i="9"/>
  <c r="CC148" i="9" s="1"/>
  <c r="CU148" i="9" s="1"/>
  <c r="BL148" i="9"/>
  <c r="CD148" i="9" s="1"/>
  <c r="BH149" i="9"/>
  <c r="BZ149" i="9" s="1"/>
  <c r="CR149" i="9" s="1"/>
  <c r="BI149" i="9"/>
  <c r="CA149" i="9" s="1"/>
  <c r="BJ149" i="9"/>
  <c r="CB149" i="9" s="1"/>
  <c r="CT149" i="9" s="1"/>
  <c r="BK149" i="9"/>
  <c r="CC149" i="9" s="1"/>
  <c r="CU149" i="9" s="1"/>
  <c r="BL149" i="9"/>
  <c r="CD149" i="9" s="1"/>
  <c r="BH150" i="9"/>
  <c r="BZ150" i="9" s="1"/>
  <c r="BI150" i="9"/>
  <c r="CA150" i="9" s="1"/>
  <c r="CS150" i="9" s="1"/>
  <c r="BJ150" i="9"/>
  <c r="CB150" i="9" s="1"/>
  <c r="CT150" i="9" s="1"/>
  <c r="BK150" i="9"/>
  <c r="CC150" i="9" s="1"/>
  <c r="BL150" i="9"/>
  <c r="CD150" i="9" s="1"/>
  <c r="CV150" i="9" s="1"/>
  <c r="BH151" i="9"/>
  <c r="BZ151" i="9" s="1"/>
  <c r="CR151" i="9" s="1"/>
  <c r="BI151" i="9"/>
  <c r="CA151" i="9" s="1"/>
  <c r="BJ151" i="9"/>
  <c r="CB151" i="9" s="1"/>
  <c r="CT151" i="9" s="1"/>
  <c r="BK151" i="9"/>
  <c r="CC151" i="9" s="1"/>
  <c r="BL151" i="9"/>
  <c r="CD151" i="9" s="1"/>
  <c r="CV151" i="9" s="1"/>
  <c r="BH152" i="9"/>
  <c r="BZ152" i="9" s="1"/>
  <c r="BI152" i="9"/>
  <c r="CA152" i="9" s="1"/>
  <c r="CS152" i="9" s="1"/>
  <c r="BJ152" i="9"/>
  <c r="CB152" i="9" s="1"/>
  <c r="CT152" i="9" s="1"/>
  <c r="BK152" i="9"/>
  <c r="CC152" i="9" s="1"/>
  <c r="CU152" i="9" s="1"/>
  <c r="BL152" i="9"/>
  <c r="CD152" i="9" s="1"/>
  <c r="CV152" i="9" s="1"/>
  <c r="BH153" i="9"/>
  <c r="BI153" i="9"/>
  <c r="BJ153" i="9"/>
  <c r="BK153" i="9"/>
  <c r="BL153" i="9"/>
  <c r="CD153" i="9" s="1"/>
  <c r="CV153" i="9" s="1"/>
  <c r="BH154" i="9"/>
  <c r="BI154" i="9"/>
  <c r="BJ154" i="9"/>
  <c r="BK154" i="9"/>
  <c r="BL154" i="9"/>
  <c r="CD154" i="9" s="1"/>
  <c r="CV154" i="9" s="1"/>
  <c r="BH155" i="9"/>
  <c r="BI155" i="9"/>
  <c r="BJ155" i="9"/>
  <c r="BK155" i="9"/>
  <c r="BL155" i="9"/>
  <c r="CD155" i="9" s="1"/>
  <c r="CV155" i="9" s="1"/>
  <c r="BH156" i="9"/>
  <c r="BI156" i="9"/>
  <c r="BJ156" i="9"/>
  <c r="BK156" i="9"/>
  <c r="BL156" i="9"/>
  <c r="CD156" i="9" s="1"/>
  <c r="CV156" i="9" s="1"/>
  <c r="BH157" i="9"/>
  <c r="BI157" i="9"/>
  <c r="BJ157" i="9"/>
  <c r="BK157" i="9"/>
  <c r="BL157" i="9"/>
  <c r="CD157" i="9" s="1"/>
  <c r="BH158" i="9"/>
  <c r="BI158" i="9"/>
  <c r="BJ158" i="9"/>
  <c r="BK158" i="9"/>
  <c r="BL158" i="9"/>
  <c r="CD158" i="9" s="1"/>
  <c r="BH159" i="9"/>
  <c r="BI159" i="9"/>
  <c r="BJ159" i="9"/>
  <c r="BK159" i="9"/>
  <c r="BL159" i="9"/>
  <c r="CD159" i="9" s="1"/>
  <c r="CV159" i="9" s="1"/>
  <c r="BH160" i="9"/>
  <c r="BI160" i="9"/>
  <c r="BJ160" i="9"/>
  <c r="BK160" i="9"/>
  <c r="BL160" i="9"/>
  <c r="CD160" i="9" s="1"/>
  <c r="BH161" i="9"/>
  <c r="BI161" i="9"/>
  <c r="BJ161" i="9"/>
  <c r="BK161" i="9"/>
  <c r="BL161" i="9"/>
  <c r="CD161" i="9" s="1"/>
  <c r="BH162" i="9"/>
  <c r="BI162" i="9"/>
  <c r="BJ162" i="9"/>
  <c r="BK162" i="9"/>
  <c r="BL162" i="9"/>
  <c r="CD162" i="9" s="1"/>
  <c r="CV162" i="9" s="1"/>
  <c r="BH163" i="9"/>
  <c r="BI163" i="9"/>
  <c r="BJ163" i="9"/>
  <c r="BK163" i="9"/>
  <c r="BL163" i="9"/>
  <c r="CD163" i="9" s="1"/>
  <c r="CV163" i="9" s="1"/>
  <c r="BH164" i="9"/>
  <c r="BI164" i="9"/>
  <c r="BJ164" i="9"/>
  <c r="BK164" i="9"/>
  <c r="BL164" i="9"/>
  <c r="CD164" i="9" s="1"/>
  <c r="CV164" i="9" s="1"/>
  <c r="BH165" i="9"/>
  <c r="BI165" i="9"/>
  <c r="BJ165" i="9"/>
  <c r="BK165" i="9"/>
  <c r="BL165" i="9"/>
  <c r="CD165" i="9" s="1"/>
  <c r="CV165" i="9" s="1"/>
  <c r="BH166" i="9"/>
  <c r="BI166" i="9"/>
  <c r="BJ166" i="9"/>
  <c r="BK166" i="9"/>
  <c r="BL166" i="9"/>
  <c r="CD166" i="9" s="1"/>
  <c r="CV166" i="9" s="1"/>
  <c r="BH167" i="9"/>
  <c r="BI167" i="9"/>
  <c r="BJ167" i="9"/>
  <c r="BK167" i="9"/>
  <c r="BL167" i="9"/>
  <c r="CD167" i="9" s="1"/>
  <c r="CV167" i="9" s="1"/>
  <c r="BH168" i="9"/>
  <c r="BI168" i="9"/>
  <c r="BJ168" i="9"/>
  <c r="BK168" i="9"/>
  <c r="BL168" i="9"/>
  <c r="CD168" i="9" s="1"/>
  <c r="CV168" i="9" s="1"/>
  <c r="BH169" i="9"/>
  <c r="BI169" i="9"/>
  <c r="BJ169" i="9"/>
  <c r="BK169" i="9"/>
  <c r="BL169" i="9"/>
  <c r="CD169" i="9" s="1"/>
  <c r="BH170" i="9"/>
  <c r="BI170" i="9"/>
  <c r="BJ170" i="9"/>
  <c r="BK170" i="9"/>
  <c r="BL170" i="9"/>
  <c r="CD170" i="9" s="1"/>
  <c r="BH171" i="9"/>
  <c r="BI171" i="9"/>
  <c r="BJ171" i="9"/>
  <c r="BK171" i="9"/>
  <c r="BL171" i="9"/>
  <c r="CD171" i="9" s="1"/>
  <c r="CV171" i="9" s="1"/>
  <c r="BH172" i="9"/>
  <c r="BZ172" i="9" s="1"/>
  <c r="BI172" i="9"/>
  <c r="CA172" i="9" s="1"/>
  <c r="BJ172" i="9"/>
  <c r="CB172" i="9" s="1"/>
  <c r="CT172" i="9" s="1"/>
  <c r="BK172" i="9"/>
  <c r="CC172" i="9" s="1"/>
  <c r="CU172" i="9" s="1"/>
  <c r="BL172" i="9"/>
  <c r="CD172" i="9" s="1"/>
  <c r="BH173" i="9"/>
  <c r="BZ173" i="9" s="1"/>
  <c r="CR173" i="9" s="1"/>
  <c r="BI173" i="9"/>
  <c r="CA173" i="9" s="1"/>
  <c r="BJ173" i="9"/>
  <c r="CB173" i="9" s="1"/>
  <c r="CT173" i="9" s="1"/>
  <c r="BK173" i="9"/>
  <c r="CC173" i="9" s="1"/>
  <c r="CU173" i="9" s="1"/>
  <c r="BL173" i="9"/>
  <c r="CD173" i="9" s="1"/>
  <c r="BH174" i="9"/>
  <c r="BZ174" i="9" s="1"/>
  <c r="BI174" i="9"/>
  <c r="CA174" i="9" s="1"/>
  <c r="CS174" i="9" s="1"/>
  <c r="BJ174" i="9"/>
  <c r="CB174" i="9" s="1"/>
  <c r="BK174" i="9"/>
  <c r="CC174" i="9" s="1"/>
  <c r="BL174" i="9"/>
  <c r="CD174" i="9" s="1"/>
  <c r="CV174" i="9" s="1"/>
  <c r="BH175" i="9"/>
  <c r="BZ175" i="9" s="1"/>
  <c r="CR175" i="9" s="1"/>
  <c r="BI175" i="9"/>
  <c r="CA175" i="9" s="1"/>
  <c r="BJ175" i="9"/>
  <c r="CB175" i="9" s="1"/>
  <c r="CT175" i="9" s="1"/>
  <c r="BK175" i="9"/>
  <c r="CC175" i="9" s="1"/>
  <c r="BL175" i="9"/>
  <c r="CD175" i="9" s="1"/>
  <c r="CV175" i="9" s="1"/>
  <c r="BH176" i="9"/>
  <c r="BZ176" i="9" s="1"/>
  <c r="BI176" i="9"/>
  <c r="CA176" i="9" s="1"/>
  <c r="CS176" i="9" s="1"/>
  <c r="BJ176" i="9"/>
  <c r="CB176" i="9" s="1"/>
  <c r="CT176" i="9" s="1"/>
  <c r="BK176" i="9"/>
  <c r="CC176" i="9" s="1"/>
  <c r="CU176" i="9" s="1"/>
  <c r="BL176" i="9"/>
  <c r="CD176" i="9" s="1"/>
  <c r="CV176" i="9" s="1"/>
  <c r="BH177" i="9"/>
  <c r="BZ177" i="9" s="1"/>
  <c r="CR177" i="9" s="1"/>
  <c r="BI177" i="9"/>
  <c r="CA177" i="9" s="1"/>
  <c r="CS177" i="9" s="1"/>
  <c r="BJ177" i="9"/>
  <c r="CB177" i="9" s="1"/>
  <c r="CT177" i="9" s="1"/>
  <c r="BK177" i="9"/>
  <c r="CC177" i="9" s="1"/>
  <c r="CU177" i="9" s="1"/>
  <c r="BL177" i="9"/>
  <c r="CD177" i="9" s="1"/>
  <c r="CV177" i="9" s="1"/>
  <c r="BH2" i="9"/>
  <c r="BI2" i="9"/>
  <c r="BJ2" i="9"/>
  <c r="BK2" i="9"/>
  <c r="BL2" i="9"/>
  <c r="BE2" i="9"/>
  <c r="BD2" i="9"/>
  <c r="BM177" i="9"/>
  <c r="CE177" i="9" s="1"/>
  <c r="BF177" i="9"/>
  <c r="BX177" i="9" s="1"/>
  <c r="BE177" i="9"/>
  <c r="BW177" i="9" s="1"/>
  <c r="BD177" i="9"/>
  <c r="BV177" i="9" s="1"/>
  <c r="O177" i="9"/>
  <c r="W177" i="9" s="1"/>
  <c r="AC177" i="9" s="1"/>
  <c r="AK177" i="9" s="1"/>
  <c r="N177" i="9"/>
  <c r="V177" i="9" s="1"/>
  <c r="AB177" i="9" s="1"/>
  <c r="AJ177" i="9" s="1"/>
  <c r="M177" i="9"/>
  <c r="U177" i="9" s="1"/>
  <c r="L177" i="9"/>
  <c r="P177" i="9" s="1"/>
  <c r="BM176" i="9"/>
  <c r="CE176" i="9" s="1"/>
  <c r="BF176" i="9"/>
  <c r="BX176" i="9" s="1"/>
  <c r="CP176" i="9" s="1"/>
  <c r="BE176" i="9"/>
  <c r="BW176" i="9" s="1"/>
  <c r="BD176" i="9"/>
  <c r="BV176" i="9" s="1"/>
  <c r="O176" i="9"/>
  <c r="W176" i="9" s="1"/>
  <c r="N176" i="9"/>
  <c r="V176" i="9" s="1"/>
  <c r="AB176" i="9" s="1"/>
  <c r="AJ176" i="9" s="1"/>
  <c r="M176" i="9"/>
  <c r="L176" i="9"/>
  <c r="BM175" i="9"/>
  <c r="CE175" i="9" s="1"/>
  <c r="BF175" i="9"/>
  <c r="BX175" i="9" s="1"/>
  <c r="BE175" i="9"/>
  <c r="BW175" i="9" s="1"/>
  <c r="CO175" i="9" s="1"/>
  <c r="BD175" i="9"/>
  <c r="BV175" i="9" s="1"/>
  <c r="O175" i="9"/>
  <c r="W175" i="9" s="1"/>
  <c r="AG175" i="9" s="1"/>
  <c r="AO175" i="9" s="1"/>
  <c r="N175" i="9"/>
  <c r="V175" i="9" s="1"/>
  <c r="AF175" i="9" s="1"/>
  <c r="AN175" i="9" s="1"/>
  <c r="M175" i="9"/>
  <c r="U175" i="9" s="1"/>
  <c r="AE175" i="9" s="1"/>
  <c r="AM175" i="9" s="1"/>
  <c r="L175" i="9"/>
  <c r="P175" i="9" s="1"/>
  <c r="BM174" i="9"/>
  <c r="CE174" i="9" s="1"/>
  <c r="BF174" i="9"/>
  <c r="BX174" i="9" s="1"/>
  <c r="BE174" i="9"/>
  <c r="BW174" i="9" s="1"/>
  <c r="BD174" i="9"/>
  <c r="BV174" i="9" s="1"/>
  <c r="O174" i="9"/>
  <c r="W174" i="9" s="1"/>
  <c r="AC174" i="9" s="1"/>
  <c r="AK174" i="9" s="1"/>
  <c r="N174" i="9"/>
  <c r="V174" i="9" s="1"/>
  <c r="AF174" i="9" s="1"/>
  <c r="AN174" i="9" s="1"/>
  <c r="M174" i="9"/>
  <c r="U174" i="9" s="1"/>
  <c r="AE174" i="9" s="1"/>
  <c r="AM174" i="9" s="1"/>
  <c r="L174" i="9"/>
  <c r="P174" i="9" s="1"/>
  <c r="BM173" i="9"/>
  <c r="CE173" i="9" s="1"/>
  <c r="BF173" i="9"/>
  <c r="BX173" i="9" s="1"/>
  <c r="CP173" i="9" s="1"/>
  <c r="BE173" i="9"/>
  <c r="BW173" i="9" s="1"/>
  <c r="BD173" i="9"/>
  <c r="BV173" i="9" s="1"/>
  <c r="O173" i="9"/>
  <c r="W173" i="9" s="1"/>
  <c r="AC173" i="9" s="1"/>
  <c r="AK173" i="9" s="1"/>
  <c r="N173" i="9"/>
  <c r="V173" i="9" s="1"/>
  <c r="AB173" i="9" s="1"/>
  <c r="AJ173" i="9" s="1"/>
  <c r="M173" i="9"/>
  <c r="U173" i="9" s="1"/>
  <c r="AE173" i="9" s="1"/>
  <c r="AM173" i="9" s="1"/>
  <c r="L173" i="9"/>
  <c r="P173" i="9" s="1"/>
  <c r="BM172" i="9"/>
  <c r="CE172" i="9" s="1"/>
  <c r="BF172" i="9"/>
  <c r="BX172" i="9" s="1"/>
  <c r="CP172" i="9" s="1"/>
  <c r="BE172" i="9"/>
  <c r="BW172" i="9" s="1"/>
  <c r="CO172" i="9" s="1"/>
  <c r="BD172" i="9"/>
  <c r="BV172" i="9" s="1"/>
  <c r="O172" i="9"/>
  <c r="S172" i="9" s="1"/>
  <c r="N172" i="9"/>
  <c r="V172" i="9" s="1"/>
  <c r="AB172" i="9" s="1"/>
  <c r="AJ172" i="9" s="1"/>
  <c r="M172" i="9"/>
  <c r="U172" i="9" s="1"/>
  <c r="AA172" i="9" s="1"/>
  <c r="AI172" i="9" s="1"/>
  <c r="L172" i="9"/>
  <c r="P172" i="9" s="1"/>
  <c r="BM171" i="9"/>
  <c r="CE171" i="9" s="1"/>
  <c r="BF171" i="9"/>
  <c r="BE171" i="9"/>
  <c r="BW171" i="9" s="1"/>
  <c r="CO171" i="9" s="1"/>
  <c r="BD171" i="9"/>
  <c r="BV171" i="9" s="1"/>
  <c r="O171" i="9"/>
  <c r="S171" i="9" s="1"/>
  <c r="N171" i="9"/>
  <c r="V171" i="9" s="1"/>
  <c r="AB171" i="9" s="1"/>
  <c r="AJ171" i="9" s="1"/>
  <c r="M171" i="9"/>
  <c r="U171" i="9" s="1"/>
  <c r="AA171" i="9" s="1"/>
  <c r="AI171" i="9" s="1"/>
  <c r="L171" i="9"/>
  <c r="P171" i="9" s="1"/>
  <c r="D171" i="9"/>
  <c r="BM170" i="9"/>
  <c r="CE170" i="9" s="1"/>
  <c r="BF170" i="9"/>
  <c r="BE170" i="9"/>
  <c r="BW170" i="9" s="1"/>
  <c r="CO170" i="9" s="1"/>
  <c r="BD170" i="9"/>
  <c r="BV170" i="9" s="1"/>
  <c r="O170" i="9"/>
  <c r="W170" i="9" s="1"/>
  <c r="AG170" i="9" s="1"/>
  <c r="AO170" i="9" s="1"/>
  <c r="N170" i="9"/>
  <c r="M170" i="9"/>
  <c r="U170" i="9" s="1"/>
  <c r="AA170" i="9" s="1"/>
  <c r="AI170" i="9" s="1"/>
  <c r="L170" i="9"/>
  <c r="P170" i="9" s="1"/>
  <c r="D170" i="9"/>
  <c r="BM169" i="9"/>
  <c r="CE169" i="9" s="1"/>
  <c r="BF169" i="9"/>
  <c r="BE169" i="9"/>
  <c r="BW169" i="9" s="1"/>
  <c r="CO169" i="9" s="1"/>
  <c r="BD169" i="9"/>
  <c r="BV169" i="9" s="1"/>
  <c r="O169" i="9"/>
  <c r="W169" i="9" s="1"/>
  <c r="N169" i="9"/>
  <c r="V169" i="9" s="1"/>
  <c r="AB169" i="9" s="1"/>
  <c r="AJ169" i="9" s="1"/>
  <c r="M169" i="9"/>
  <c r="U169" i="9" s="1"/>
  <c r="AE169" i="9" s="1"/>
  <c r="AM169" i="9" s="1"/>
  <c r="L169" i="9"/>
  <c r="T169" i="9" s="1"/>
  <c r="D169" i="9"/>
  <c r="BM168" i="9"/>
  <c r="CE168" i="9" s="1"/>
  <c r="BF168" i="9"/>
  <c r="BE168" i="9"/>
  <c r="BW168" i="9" s="1"/>
  <c r="BD168" i="9"/>
  <c r="BV168" i="9" s="1"/>
  <c r="O168" i="9"/>
  <c r="W168" i="9" s="1"/>
  <c r="N168" i="9"/>
  <c r="M168" i="9"/>
  <c r="U168" i="9" s="1"/>
  <c r="AE168" i="9" s="1"/>
  <c r="AM168" i="9" s="1"/>
  <c r="L168" i="9"/>
  <c r="T168" i="9" s="1"/>
  <c r="Z168" i="9" s="1"/>
  <c r="AH168" i="9" s="1"/>
  <c r="D168" i="9"/>
  <c r="BM167" i="9"/>
  <c r="CE167" i="9" s="1"/>
  <c r="BF167" i="9"/>
  <c r="BE167" i="9"/>
  <c r="BW167" i="9" s="1"/>
  <c r="CO167" i="9" s="1"/>
  <c r="BD167" i="9"/>
  <c r="BV167" i="9" s="1"/>
  <c r="O167" i="9"/>
  <c r="W167" i="9" s="1"/>
  <c r="AG167" i="9" s="1"/>
  <c r="AO167" i="9" s="1"/>
  <c r="N167" i="9"/>
  <c r="M167" i="9"/>
  <c r="U167" i="9" s="1"/>
  <c r="L167" i="9"/>
  <c r="T167" i="9" s="1"/>
  <c r="AD167" i="9" s="1"/>
  <c r="AL167" i="9" s="1"/>
  <c r="D167" i="9"/>
  <c r="BM166" i="9"/>
  <c r="CE166" i="9" s="1"/>
  <c r="BF166" i="9"/>
  <c r="BE166" i="9"/>
  <c r="BW166" i="9" s="1"/>
  <c r="BD166" i="9"/>
  <c r="BV166" i="9" s="1"/>
  <c r="O166" i="9"/>
  <c r="W166" i="9" s="1"/>
  <c r="AC166" i="9" s="1"/>
  <c r="AK166" i="9" s="1"/>
  <c r="N166" i="9"/>
  <c r="R166" i="9" s="1"/>
  <c r="M166" i="9"/>
  <c r="U166" i="9" s="1"/>
  <c r="AE166" i="9" s="1"/>
  <c r="AM166" i="9" s="1"/>
  <c r="L166" i="9"/>
  <c r="P166" i="9" s="1"/>
  <c r="D166" i="9"/>
  <c r="BM165" i="9"/>
  <c r="CE165" i="9" s="1"/>
  <c r="BF165" i="9"/>
  <c r="BE165" i="9"/>
  <c r="BW165" i="9" s="1"/>
  <c r="CO165" i="9" s="1"/>
  <c r="BD165" i="9"/>
  <c r="BV165" i="9" s="1"/>
  <c r="O165" i="9"/>
  <c r="N165" i="9"/>
  <c r="R165" i="9" s="1"/>
  <c r="M165" i="9"/>
  <c r="L165" i="9"/>
  <c r="T165" i="9" s="1"/>
  <c r="D165" i="9"/>
  <c r="BM164" i="9"/>
  <c r="CE164" i="9" s="1"/>
  <c r="BF164" i="9"/>
  <c r="BE164" i="9"/>
  <c r="BW164" i="9" s="1"/>
  <c r="CO164" i="9" s="1"/>
  <c r="BD164" i="9"/>
  <c r="BV164" i="9" s="1"/>
  <c r="O164" i="9"/>
  <c r="W164" i="9" s="1"/>
  <c r="AC164" i="9" s="1"/>
  <c r="AK164" i="9" s="1"/>
  <c r="N164" i="9"/>
  <c r="R164" i="9" s="1"/>
  <c r="M164" i="9"/>
  <c r="U164" i="9" s="1"/>
  <c r="AA164" i="9" s="1"/>
  <c r="AI164" i="9" s="1"/>
  <c r="L164" i="9"/>
  <c r="T164" i="9" s="1"/>
  <c r="D164" i="9"/>
  <c r="BM163" i="9"/>
  <c r="CE163" i="9" s="1"/>
  <c r="BF163" i="9"/>
  <c r="BE163" i="9"/>
  <c r="BW163" i="9" s="1"/>
  <c r="BD163" i="9"/>
  <c r="BV163" i="9" s="1"/>
  <c r="O163" i="9"/>
  <c r="N163" i="9"/>
  <c r="V163" i="9" s="1"/>
  <c r="M163" i="9"/>
  <c r="L163" i="9"/>
  <c r="D163" i="9"/>
  <c r="BM162" i="9"/>
  <c r="CE162" i="9" s="1"/>
  <c r="BF162" i="9"/>
  <c r="BE162" i="9"/>
  <c r="BW162" i="9" s="1"/>
  <c r="BD162" i="9"/>
  <c r="BV162" i="9" s="1"/>
  <c r="O162" i="9"/>
  <c r="N162" i="9"/>
  <c r="V162" i="9" s="1"/>
  <c r="M162" i="9"/>
  <c r="U162" i="9" s="1"/>
  <c r="AA162" i="9" s="1"/>
  <c r="AI162" i="9" s="1"/>
  <c r="L162" i="9"/>
  <c r="T162" i="9" s="1"/>
  <c r="D162" i="9"/>
  <c r="BM161" i="9"/>
  <c r="CE161" i="9" s="1"/>
  <c r="BF161" i="9"/>
  <c r="BE161" i="9"/>
  <c r="BW161" i="9" s="1"/>
  <c r="BD161" i="9"/>
  <c r="BV161" i="9" s="1"/>
  <c r="O161" i="9"/>
  <c r="W161" i="9" s="1"/>
  <c r="N161" i="9"/>
  <c r="V161" i="9" s="1"/>
  <c r="AF161" i="9" s="1"/>
  <c r="AN161" i="9" s="1"/>
  <c r="M161" i="9"/>
  <c r="U161" i="9" s="1"/>
  <c r="AE161" i="9" s="1"/>
  <c r="AM161" i="9" s="1"/>
  <c r="L161" i="9"/>
  <c r="P161" i="9" s="1"/>
  <c r="D161" i="9"/>
  <c r="BM160" i="9"/>
  <c r="CE160" i="9" s="1"/>
  <c r="BF160" i="9"/>
  <c r="BE160" i="9"/>
  <c r="BW160" i="9" s="1"/>
  <c r="CO160" i="9" s="1"/>
  <c r="BD160" i="9"/>
  <c r="BV160" i="9" s="1"/>
  <c r="O160" i="9"/>
  <c r="W160" i="9" s="1"/>
  <c r="AC160" i="9" s="1"/>
  <c r="AK160" i="9" s="1"/>
  <c r="N160" i="9"/>
  <c r="R160" i="9" s="1"/>
  <c r="M160" i="9"/>
  <c r="L160" i="9"/>
  <c r="T160" i="9" s="1"/>
  <c r="Z160" i="9" s="1"/>
  <c r="AH160" i="9" s="1"/>
  <c r="D160" i="9"/>
  <c r="BM159" i="9"/>
  <c r="CE159" i="9" s="1"/>
  <c r="BF159" i="9"/>
  <c r="BE159" i="9"/>
  <c r="BW159" i="9" s="1"/>
  <c r="CO159" i="9" s="1"/>
  <c r="BD159" i="9"/>
  <c r="BV159" i="9" s="1"/>
  <c r="O159" i="9"/>
  <c r="S159" i="9" s="1"/>
  <c r="N159" i="9"/>
  <c r="M159" i="9"/>
  <c r="U159" i="9" s="1"/>
  <c r="AA159" i="9" s="1"/>
  <c r="AI159" i="9" s="1"/>
  <c r="L159" i="9"/>
  <c r="T159" i="9" s="1"/>
  <c r="AD159" i="9" s="1"/>
  <c r="AL159" i="9" s="1"/>
  <c r="D159" i="9"/>
  <c r="BM158" i="9"/>
  <c r="CE158" i="9" s="1"/>
  <c r="BF158" i="9"/>
  <c r="BE158" i="9"/>
  <c r="BW158" i="9" s="1"/>
  <c r="CO158" i="9" s="1"/>
  <c r="BD158" i="9"/>
  <c r="BV158" i="9" s="1"/>
  <c r="O158" i="9"/>
  <c r="N158" i="9"/>
  <c r="V158" i="9" s="1"/>
  <c r="AB158" i="9" s="1"/>
  <c r="AJ158" i="9" s="1"/>
  <c r="M158" i="9"/>
  <c r="U158" i="9" s="1"/>
  <c r="AA158" i="9" s="1"/>
  <c r="AI158" i="9" s="1"/>
  <c r="L158" i="9"/>
  <c r="D158" i="9"/>
  <c r="BM157" i="9"/>
  <c r="CE157" i="9" s="1"/>
  <c r="BF157" i="9"/>
  <c r="BE157" i="9"/>
  <c r="BW157" i="9" s="1"/>
  <c r="CO157" i="9" s="1"/>
  <c r="BD157" i="9"/>
  <c r="BV157" i="9" s="1"/>
  <c r="O157" i="9"/>
  <c r="S157" i="9" s="1"/>
  <c r="N157" i="9"/>
  <c r="V157" i="9" s="1"/>
  <c r="AF157" i="9" s="1"/>
  <c r="AN157" i="9" s="1"/>
  <c r="M157" i="9"/>
  <c r="L157" i="9"/>
  <c r="T157" i="9" s="1"/>
  <c r="AD157" i="9" s="1"/>
  <c r="AL157" i="9" s="1"/>
  <c r="D157" i="9"/>
  <c r="BM156" i="9"/>
  <c r="CE156" i="9" s="1"/>
  <c r="BF156" i="9"/>
  <c r="BE156" i="9"/>
  <c r="BW156" i="9" s="1"/>
  <c r="CO156" i="9" s="1"/>
  <c r="BD156" i="9"/>
  <c r="BV156" i="9" s="1"/>
  <c r="O156" i="9"/>
  <c r="N156" i="9"/>
  <c r="V156" i="9" s="1"/>
  <c r="AB156" i="9" s="1"/>
  <c r="AJ156" i="9" s="1"/>
  <c r="M156" i="9"/>
  <c r="L156" i="9"/>
  <c r="T156" i="9" s="1"/>
  <c r="AD156" i="9" s="1"/>
  <c r="AL156" i="9" s="1"/>
  <c r="D156" i="9"/>
  <c r="BM155" i="9"/>
  <c r="CE155" i="9" s="1"/>
  <c r="BF155" i="9"/>
  <c r="BE155" i="9"/>
  <c r="BW155" i="9" s="1"/>
  <c r="CO155" i="9" s="1"/>
  <c r="BD155" i="9"/>
  <c r="BV155" i="9" s="1"/>
  <c r="O155" i="9"/>
  <c r="W155" i="9" s="1"/>
  <c r="AC155" i="9" s="1"/>
  <c r="AK155" i="9" s="1"/>
  <c r="N155" i="9"/>
  <c r="V155" i="9" s="1"/>
  <c r="AB155" i="9" s="1"/>
  <c r="AJ155" i="9" s="1"/>
  <c r="M155" i="9"/>
  <c r="L155" i="9"/>
  <c r="D155" i="9"/>
  <c r="BM154" i="9"/>
  <c r="CE154" i="9" s="1"/>
  <c r="BF154" i="9"/>
  <c r="BE154" i="9"/>
  <c r="BW154" i="9" s="1"/>
  <c r="BD154" i="9"/>
  <c r="BV154" i="9" s="1"/>
  <c r="O154" i="9"/>
  <c r="N154" i="9"/>
  <c r="M154" i="9"/>
  <c r="L154" i="9"/>
  <c r="T154" i="9" s="1"/>
  <c r="AD154" i="9" s="1"/>
  <c r="AL154" i="9" s="1"/>
  <c r="D154" i="9"/>
  <c r="BM153" i="9"/>
  <c r="CE153" i="9" s="1"/>
  <c r="BF153" i="9"/>
  <c r="BE153" i="9"/>
  <c r="BW153" i="9" s="1"/>
  <c r="CO153" i="9" s="1"/>
  <c r="BD153" i="9"/>
  <c r="BV153" i="9" s="1"/>
  <c r="O153" i="9"/>
  <c r="S153" i="9" s="1"/>
  <c r="N153" i="9"/>
  <c r="M153" i="9"/>
  <c r="U153" i="9" s="1"/>
  <c r="L153" i="9"/>
  <c r="P153" i="9" s="1"/>
  <c r="D153" i="9"/>
  <c r="BM152" i="9"/>
  <c r="CE152" i="9" s="1"/>
  <c r="BF152" i="9"/>
  <c r="BX152" i="9" s="1"/>
  <c r="BE152" i="9"/>
  <c r="BW152" i="9" s="1"/>
  <c r="BD152" i="9"/>
  <c r="BV152" i="9" s="1"/>
  <c r="O152" i="9"/>
  <c r="S152" i="9" s="1"/>
  <c r="N152" i="9"/>
  <c r="M152" i="9"/>
  <c r="U152" i="9" s="1"/>
  <c r="L152" i="9"/>
  <c r="P152" i="9" s="1"/>
  <c r="BM151" i="9"/>
  <c r="CE151" i="9" s="1"/>
  <c r="BF151" i="9"/>
  <c r="BX151" i="9" s="1"/>
  <c r="BE151" i="9"/>
  <c r="BW151" i="9" s="1"/>
  <c r="BD151" i="9"/>
  <c r="BV151" i="9" s="1"/>
  <c r="O151" i="9"/>
  <c r="W151" i="9" s="1"/>
  <c r="AG151" i="9" s="1"/>
  <c r="AO151" i="9" s="1"/>
  <c r="N151" i="9"/>
  <c r="M151" i="9"/>
  <c r="L151" i="9"/>
  <c r="BM150" i="9"/>
  <c r="CE150" i="9" s="1"/>
  <c r="BF150" i="9"/>
  <c r="BX150" i="9" s="1"/>
  <c r="CP150" i="9" s="1"/>
  <c r="BE150" i="9"/>
  <c r="BW150" i="9" s="1"/>
  <c r="CO150" i="9" s="1"/>
  <c r="BD150" i="9"/>
  <c r="BV150" i="9" s="1"/>
  <c r="O150" i="9"/>
  <c r="S150" i="9" s="1"/>
  <c r="N150" i="9"/>
  <c r="V150" i="9" s="1"/>
  <c r="AF150" i="9" s="1"/>
  <c r="AN150" i="9" s="1"/>
  <c r="M150" i="9"/>
  <c r="U150" i="9" s="1"/>
  <c r="L150" i="9"/>
  <c r="P150" i="9" s="1"/>
  <c r="BM149" i="9"/>
  <c r="CE149" i="9" s="1"/>
  <c r="BF149" i="9"/>
  <c r="BX149" i="9" s="1"/>
  <c r="CP149" i="9" s="1"/>
  <c r="BE149" i="9"/>
  <c r="BW149" i="9" s="1"/>
  <c r="BD149" i="9"/>
  <c r="BV149" i="9" s="1"/>
  <c r="O149" i="9"/>
  <c r="N149" i="9"/>
  <c r="R149" i="9" s="1"/>
  <c r="M149" i="9"/>
  <c r="U149" i="9" s="1"/>
  <c r="AE149" i="9" s="1"/>
  <c r="AM149" i="9" s="1"/>
  <c r="L149" i="9"/>
  <c r="P149" i="9" s="1"/>
  <c r="BM148" i="9"/>
  <c r="CE148" i="9" s="1"/>
  <c r="BF148" i="9"/>
  <c r="BX148" i="9" s="1"/>
  <c r="CP148" i="9" s="1"/>
  <c r="BE148" i="9"/>
  <c r="BW148" i="9" s="1"/>
  <c r="BD148" i="9"/>
  <c r="BV148" i="9" s="1"/>
  <c r="O148" i="9"/>
  <c r="W148" i="9" s="1"/>
  <c r="AC148" i="9" s="1"/>
  <c r="AK148" i="9" s="1"/>
  <c r="N148" i="9"/>
  <c r="V148" i="9" s="1"/>
  <c r="AB148" i="9" s="1"/>
  <c r="AJ148" i="9" s="1"/>
  <c r="M148" i="9"/>
  <c r="Q148" i="9" s="1"/>
  <c r="L148" i="9"/>
  <c r="P148" i="9" s="1"/>
  <c r="BM147" i="9"/>
  <c r="CE147" i="9" s="1"/>
  <c r="BF147" i="9"/>
  <c r="BX147" i="9" s="1"/>
  <c r="BE147" i="9"/>
  <c r="BW147" i="9" s="1"/>
  <c r="BD147" i="9"/>
  <c r="BV147" i="9" s="1"/>
  <c r="O147" i="9"/>
  <c r="W147" i="9" s="1"/>
  <c r="AG147" i="9" s="1"/>
  <c r="AO147" i="9" s="1"/>
  <c r="N147" i="9"/>
  <c r="M147" i="9"/>
  <c r="L147" i="9"/>
  <c r="BM146" i="9"/>
  <c r="CE146" i="9" s="1"/>
  <c r="BF146" i="9"/>
  <c r="BX146" i="9" s="1"/>
  <c r="CP146" i="9" s="1"/>
  <c r="BE146" i="9"/>
  <c r="BW146" i="9" s="1"/>
  <c r="CO146" i="9" s="1"/>
  <c r="BD146" i="9"/>
  <c r="BV146" i="9" s="1"/>
  <c r="O146" i="9"/>
  <c r="W146" i="9" s="1"/>
  <c r="AC146" i="9" s="1"/>
  <c r="AK146" i="9" s="1"/>
  <c r="N146" i="9"/>
  <c r="V146" i="9" s="1"/>
  <c r="AF146" i="9" s="1"/>
  <c r="AN146" i="9" s="1"/>
  <c r="M146" i="9"/>
  <c r="L146" i="9"/>
  <c r="P146" i="9" s="1"/>
  <c r="BM145" i="9"/>
  <c r="CE145" i="9" s="1"/>
  <c r="BF145" i="9"/>
  <c r="BE145" i="9"/>
  <c r="BW145" i="9" s="1"/>
  <c r="BD145" i="9"/>
  <c r="BV145" i="9" s="1"/>
  <c r="O145" i="9"/>
  <c r="N145" i="9"/>
  <c r="M145" i="9"/>
  <c r="L145" i="9"/>
  <c r="T145" i="9" s="1"/>
  <c r="AD145" i="9" s="1"/>
  <c r="AL145" i="9" s="1"/>
  <c r="D145" i="9"/>
  <c r="BM144" i="9"/>
  <c r="CE144" i="9" s="1"/>
  <c r="BF144" i="9"/>
  <c r="BE144" i="9"/>
  <c r="BW144" i="9" s="1"/>
  <c r="CO144" i="9" s="1"/>
  <c r="BD144" i="9"/>
  <c r="BV144" i="9" s="1"/>
  <c r="O144" i="9"/>
  <c r="S144" i="9" s="1"/>
  <c r="N144" i="9"/>
  <c r="V144" i="9" s="1"/>
  <c r="M144" i="9"/>
  <c r="U144" i="9" s="1"/>
  <c r="AA144" i="9" s="1"/>
  <c r="AI144" i="9" s="1"/>
  <c r="L144" i="9"/>
  <c r="P144" i="9" s="1"/>
  <c r="D144" i="9"/>
  <c r="BM143" i="9"/>
  <c r="CE143" i="9" s="1"/>
  <c r="BF143" i="9"/>
  <c r="BE143" i="9"/>
  <c r="BW143" i="9" s="1"/>
  <c r="BD143" i="9"/>
  <c r="BV143" i="9" s="1"/>
  <c r="CN143" i="9" s="1"/>
  <c r="O143" i="9"/>
  <c r="S143" i="9" s="1"/>
  <c r="N143" i="9"/>
  <c r="V143" i="9" s="1"/>
  <c r="M143" i="9"/>
  <c r="U143" i="9" s="1"/>
  <c r="AA143" i="9" s="1"/>
  <c r="AI143" i="9" s="1"/>
  <c r="L143" i="9"/>
  <c r="T143" i="9" s="1"/>
  <c r="Z143" i="9" s="1"/>
  <c r="AH143" i="9" s="1"/>
  <c r="D143" i="9"/>
  <c r="BM142" i="9"/>
  <c r="CE142" i="9" s="1"/>
  <c r="BF142" i="9"/>
  <c r="BE142" i="9"/>
  <c r="BW142" i="9" s="1"/>
  <c r="CO142" i="9" s="1"/>
  <c r="BD142" i="9"/>
  <c r="BV142" i="9" s="1"/>
  <c r="O142" i="9"/>
  <c r="S142" i="9" s="1"/>
  <c r="N142" i="9"/>
  <c r="R142" i="9" s="1"/>
  <c r="M142" i="9"/>
  <c r="U142" i="9" s="1"/>
  <c r="AE142" i="9" s="1"/>
  <c r="AM142" i="9" s="1"/>
  <c r="L142" i="9"/>
  <c r="P142" i="9" s="1"/>
  <c r="D142" i="9"/>
  <c r="BM141" i="9"/>
  <c r="CE141" i="9" s="1"/>
  <c r="BF141" i="9"/>
  <c r="BE141" i="9"/>
  <c r="BW141" i="9" s="1"/>
  <c r="BD141" i="9"/>
  <c r="BV141" i="9" s="1"/>
  <c r="O141" i="9"/>
  <c r="N141" i="9"/>
  <c r="V141" i="9" s="1"/>
  <c r="M141" i="9"/>
  <c r="U141" i="9" s="1"/>
  <c r="AA141" i="9" s="1"/>
  <c r="AI141" i="9" s="1"/>
  <c r="L141" i="9"/>
  <c r="T141" i="9" s="1"/>
  <c r="D141" i="9"/>
  <c r="BM140" i="9"/>
  <c r="CE140" i="9" s="1"/>
  <c r="BF140" i="9"/>
  <c r="BE140" i="9"/>
  <c r="BW140" i="9" s="1"/>
  <c r="CO140" i="9" s="1"/>
  <c r="BD140" i="9"/>
  <c r="BV140" i="9" s="1"/>
  <c r="O140" i="9"/>
  <c r="W140" i="9" s="1"/>
  <c r="N140" i="9"/>
  <c r="V140" i="9" s="1"/>
  <c r="AB140" i="9" s="1"/>
  <c r="AJ140" i="9" s="1"/>
  <c r="M140" i="9"/>
  <c r="U140" i="9" s="1"/>
  <c r="AA140" i="9" s="1"/>
  <c r="AI140" i="9" s="1"/>
  <c r="L140" i="9"/>
  <c r="P140" i="9" s="1"/>
  <c r="D140" i="9"/>
  <c r="BM139" i="9"/>
  <c r="CE139" i="9" s="1"/>
  <c r="BF139" i="9"/>
  <c r="BE139" i="9"/>
  <c r="BW139" i="9" s="1"/>
  <c r="BD139" i="9"/>
  <c r="BV139" i="9" s="1"/>
  <c r="CN139" i="9" s="1"/>
  <c r="O139" i="9"/>
  <c r="W139" i="9" s="1"/>
  <c r="N139" i="9"/>
  <c r="M139" i="9"/>
  <c r="Q139" i="9" s="1"/>
  <c r="L139" i="9"/>
  <c r="T139" i="9" s="1"/>
  <c r="D139" i="9"/>
  <c r="BM138" i="9"/>
  <c r="CE138" i="9" s="1"/>
  <c r="BF138" i="9"/>
  <c r="BE138" i="9"/>
  <c r="BW138" i="9" s="1"/>
  <c r="BD138" i="9"/>
  <c r="BV138" i="9" s="1"/>
  <c r="O138" i="9"/>
  <c r="W138" i="9" s="1"/>
  <c r="AC138" i="9" s="1"/>
  <c r="AK138" i="9" s="1"/>
  <c r="N138" i="9"/>
  <c r="M138" i="9"/>
  <c r="Q138" i="9" s="1"/>
  <c r="L138" i="9"/>
  <c r="T138" i="9" s="1"/>
  <c r="D138" i="9"/>
  <c r="BM137" i="9"/>
  <c r="CE137" i="9" s="1"/>
  <c r="BF137" i="9"/>
  <c r="BE137" i="9"/>
  <c r="BW137" i="9" s="1"/>
  <c r="BD137" i="9"/>
  <c r="BV137" i="9" s="1"/>
  <c r="O137" i="9"/>
  <c r="S137" i="9" s="1"/>
  <c r="N137" i="9"/>
  <c r="V137" i="9" s="1"/>
  <c r="AF137" i="9" s="1"/>
  <c r="AN137" i="9" s="1"/>
  <c r="M137" i="9"/>
  <c r="U137" i="9" s="1"/>
  <c r="AA137" i="9" s="1"/>
  <c r="AI137" i="9" s="1"/>
  <c r="L137" i="9"/>
  <c r="D137" i="9"/>
  <c r="BM136" i="9"/>
  <c r="CE136" i="9" s="1"/>
  <c r="BF136" i="9"/>
  <c r="BE136" i="9"/>
  <c r="BW136" i="9" s="1"/>
  <c r="CO136" i="9" s="1"/>
  <c r="BD136" i="9"/>
  <c r="BV136" i="9" s="1"/>
  <c r="O136" i="9"/>
  <c r="W136" i="9" s="1"/>
  <c r="N136" i="9"/>
  <c r="V136" i="9" s="1"/>
  <c r="AF136" i="9" s="1"/>
  <c r="AN136" i="9" s="1"/>
  <c r="M136" i="9"/>
  <c r="Q136" i="9" s="1"/>
  <c r="L136" i="9"/>
  <c r="T136" i="9" s="1"/>
  <c r="D136" i="9"/>
  <c r="BM135" i="9"/>
  <c r="CE135" i="9" s="1"/>
  <c r="BF135" i="9"/>
  <c r="BE135" i="9"/>
  <c r="BW135" i="9" s="1"/>
  <c r="BD135" i="9"/>
  <c r="BV135" i="9" s="1"/>
  <c r="CN135" i="9" s="1"/>
  <c r="O135" i="9"/>
  <c r="S135" i="9" s="1"/>
  <c r="N135" i="9"/>
  <c r="V135" i="9" s="1"/>
  <c r="AF135" i="9" s="1"/>
  <c r="AN135" i="9" s="1"/>
  <c r="M135" i="9"/>
  <c r="Q135" i="9" s="1"/>
  <c r="L135" i="9"/>
  <c r="P135" i="9" s="1"/>
  <c r="D135" i="9"/>
  <c r="BM134" i="9"/>
  <c r="CE134" i="9" s="1"/>
  <c r="BF134" i="9"/>
  <c r="BE134" i="9"/>
  <c r="BW134" i="9" s="1"/>
  <c r="CO134" i="9" s="1"/>
  <c r="BD134" i="9"/>
  <c r="BV134" i="9" s="1"/>
  <c r="O134" i="9"/>
  <c r="W134" i="9" s="1"/>
  <c r="N134" i="9"/>
  <c r="V134" i="9" s="1"/>
  <c r="AF134" i="9" s="1"/>
  <c r="AN134" i="9" s="1"/>
  <c r="M134" i="9"/>
  <c r="U134" i="9" s="1"/>
  <c r="AA134" i="9" s="1"/>
  <c r="AI134" i="9" s="1"/>
  <c r="L134" i="9"/>
  <c r="T134" i="9" s="1"/>
  <c r="D134" i="9"/>
  <c r="BM133" i="9"/>
  <c r="CE133" i="9" s="1"/>
  <c r="BF133" i="9"/>
  <c r="BE133" i="9"/>
  <c r="BW133" i="9" s="1"/>
  <c r="BD133" i="9"/>
  <c r="BV133" i="9" s="1"/>
  <c r="O133" i="9"/>
  <c r="W133" i="9" s="1"/>
  <c r="N133" i="9"/>
  <c r="V133" i="9" s="1"/>
  <c r="AF133" i="9" s="1"/>
  <c r="AN133" i="9" s="1"/>
  <c r="M133" i="9"/>
  <c r="U133" i="9" s="1"/>
  <c r="AA133" i="9" s="1"/>
  <c r="AI133" i="9" s="1"/>
  <c r="L133" i="9"/>
  <c r="D133" i="9"/>
  <c r="BM132" i="9"/>
  <c r="CE132" i="9" s="1"/>
  <c r="BF132" i="9"/>
  <c r="BE132" i="9"/>
  <c r="BW132" i="9" s="1"/>
  <c r="CO132" i="9" s="1"/>
  <c r="BD132" i="9"/>
  <c r="BV132" i="9" s="1"/>
  <c r="O132" i="9"/>
  <c r="S132" i="9" s="1"/>
  <c r="N132" i="9"/>
  <c r="V132" i="9" s="1"/>
  <c r="AF132" i="9" s="1"/>
  <c r="AN132" i="9" s="1"/>
  <c r="M132" i="9"/>
  <c r="L132" i="9"/>
  <c r="T132" i="9" s="1"/>
  <c r="D132" i="9"/>
  <c r="BM131" i="9"/>
  <c r="CE131" i="9" s="1"/>
  <c r="BF131" i="9"/>
  <c r="BE131" i="9"/>
  <c r="BW131" i="9" s="1"/>
  <c r="BD131" i="9"/>
  <c r="BV131" i="9" s="1"/>
  <c r="CN131" i="9" s="1"/>
  <c r="O131" i="9"/>
  <c r="W131" i="9" s="1"/>
  <c r="AC131" i="9" s="1"/>
  <c r="AK131" i="9" s="1"/>
  <c r="N131" i="9"/>
  <c r="V131" i="9" s="1"/>
  <c r="M131" i="9"/>
  <c r="U131" i="9" s="1"/>
  <c r="L131" i="9"/>
  <c r="P131" i="9" s="1"/>
  <c r="D131" i="9"/>
  <c r="BM130" i="9"/>
  <c r="CE130" i="9" s="1"/>
  <c r="BF130" i="9"/>
  <c r="BE130" i="9"/>
  <c r="BW130" i="9" s="1"/>
  <c r="CO130" i="9" s="1"/>
  <c r="BD130" i="9"/>
  <c r="BV130" i="9" s="1"/>
  <c r="O130" i="9"/>
  <c r="S130" i="9" s="1"/>
  <c r="N130" i="9"/>
  <c r="M130" i="9"/>
  <c r="U130" i="9" s="1"/>
  <c r="AA130" i="9" s="1"/>
  <c r="AI130" i="9" s="1"/>
  <c r="L130" i="9"/>
  <c r="P130" i="9" s="1"/>
  <c r="D130" i="9"/>
  <c r="BM129" i="9"/>
  <c r="CE129" i="9" s="1"/>
  <c r="BF129" i="9"/>
  <c r="BE129" i="9"/>
  <c r="BW129" i="9" s="1"/>
  <c r="BD129" i="9"/>
  <c r="BV129" i="9" s="1"/>
  <c r="O129" i="9"/>
  <c r="S129" i="9" s="1"/>
  <c r="N129" i="9"/>
  <c r="V129" i="9" s="1"/>
  <c r="AF129" i="9" s="1"/>
  <c r="AN129" i="9" s="1"/>
  <c r="M129" i="9"/>
  <c r="U129" i="9" s="1"/>
  <c r="AA129" i="9" s="1"/>
  <c r="AI129" i="9" s="1"/>
  <c r="L129" i="9"/>
  <c r="T129" i="9" s="1"/>
  <c r="D129" i="9"/>
  <c r="BM128" i="9"/>
  <c r="CE128" i="9" s="1"/>
  <c r="BF128" i="9"/>
  <c r="BE128" i="9"/>
  <c r="BW128" i="9" s="1"/>
  <c r="CO128" i="9" s="1"/>
  <c r="BD128" i="9"/>
  <c r="BV128" i="9" s="1"/>
  <c r="O128" i="9"/>
  <c r="W128" i="9" s="1"/>
  <c r="N128" i="9"/>
  <c r="R128" i="9" s="1"/>
  <c r="M128" i="9"/>
  <c r="U128" i="9" s="1"/>
  <c r="AA128" i="9" s="1"/>
  <c r="AI128" i="9" s="1"/>
  <c r="L128" i="9"/>
  <c r="T128" i="9" s="1"/>
  <c r="Z128" i="9" s="1"/>
  <c r="AH128" i="9" s="1"/>
  <c r="D128" i="9"/>
  <c r="BM127" i="9"/>
  <c r="CE127" i="9" s="1"/>
  <c r="BF127" i="9"/>
  <c r="BE127" i="9"/>
  <c r="BW127" i="9" s="1"/>
  <c r="BD127" i="9"/>
  <c r="BV127" i="9" s="1"/>
  <c r="CN127" i="9" s="1"/>
  <c r="O127" i="9"/>
  <c r="W127" i="9" s="1"/>
  <c r="N127" i="9"/>
  <c r="V127" i="9" s="1"/>
  <c r="M127" i="9"/>
  <c r="U127" i="9" s="1"/>
  <c r="AA127" i="9" s="1"/>
  <c r="AI127" i="9" s="1"/>
  <c r="L127" i="9"/>
  <c r="T127" i="9" s="1"/>
  <c r="Z127" i="9" s="1"/>
  <c r="AH127" i="9" s="1"/>
  <c r="D127" i="9"/>
  <c r="BM126" i="9"/>
  <c r="CE126" i="9" s="1"/>
  <c r="BF126" i="9"/>
  <c r="BE126" i="9"/>
  <c r="BW126" i="9" s="1"/>
  <c r="CO126" i="9" s="1"/>
  <c r="BD126" i="9"/>
  <c r="BV126" i="9" s="1"/>
  <c r="O126" i="9"/>
  <c r="S126" i="9" s="1"/>
  <c r="N126" i="9"/>
  <c r="M126" i="9"/>
  <c r="Q126" i="9" s="1"/>
  <c r="L126" i="9"/>
  <c r="T126" i="9" s="1"/>
  <c r="D126" i="9"/>
  <c r="BM125" i="9"/>
  <c r="CE125" i="9" s="1"/>
  <c r="BF125" i="9"/>
  <c r="BE125" i="9"/>
  <c r="BW125" i="9" s="1"/>
  <c r="BD125" i="9"/>
  <c r="BV125" i="9" s="1"/>
  <c r="O125" i="9"/>
  <c r="S125" i="9" s="1"/>
  <c r="N125" i="9"/>
  <c r="R125" i="9" s="1"/>
  <c r="M125" i="9"/>
  <c r="U125" i="9" s="1"/>
  <c r="L125" i="9"/>
  <c r="T125" i="9" s="1"/>
  <c r="D125" i="9"/>
  <c r="BM124" i="9"/>
  <c r="CE124" i="9" s="1"/>
  <c r="BF124" i="9"/>
  <c r="BE124" i="9"/>
  <c r="BW124" i="9" s="1"/>
  <c r="CO124" i="9" s="1"/>
  <c r="BD124" i="9"/>
  <c r="BV124" i="9" s="1"/>
  <c r="O124" i="9"/>
  <c r="S124" i="9" s="1"/>
  <c r="N124" i="9"/>
  <c r="R124" i="9" s="1"/>
  <c r="M124" i="9"/>
  <c r="Q124" i="9" s="1"/>
  <c r="L124" i="9"/>
  <c r="T124" i="9" s="1"/>
  <c r="Z124" i="9" s="1"/>
  <c r="AH124" i="9" s="1"/>
  <c r="D124" i="9"/>
  <c r="BM123" i="9"/>
  <c r="CE123" i="9" s="1"/>
  <c r="BF123" i="9"/>
  <c r="BE123" i="9"/>
  <c r="BW123" i="9" s="1"/>
  <c r="BD123" i="9"/>
  <c r="BV123" i="9" s="1"/>
  <c r="CN123" i="9" s="1"/>
  <c r="O123" i="9"/>
  <c r="S123" i="9" s="1"/>
  <c r="N123" i="9"/>
  <c r="M123" i="9"/>
  <c r="U123" i="9" s="1"/>
  <c r="AA123" i="9" s="1"/>
  <c r="AI123" i="9" s="1"/>
  <c r="L123" i="9"/>
  <c r="T123" i="9" s="1"/>
  <c r="D123" i="9"/>
  <c r="BM122" i="9"/>
  <c r="CE122" i="9" s="1"/>
  <c r="BF122" i="9"/>
  <c r="BE122" i="9"/>
  <c r="BW122" i="9" s="1"/>
  <c r="CO122" i="9" s="1"/>
  <c r="BD122" i="9"/>
  <c r="BV122" i="9" s="1"/>
  <c r="O122" i="9"/>
  <c r="W122" i="9" s="1"/>
  <c r="N122" i="9"/>
  <c r="M122" i="9"/>
  <c r="Q122" i="9" s="1"/>
  <c r="L122" i="9"/>
  <c r="P122" i="9" s="1"/>
  <c r="D122" i="9"/>
  <c r="BM121" i="9"/>
  <c r="CE121" i="9" s="1"/>
  <c r="BF121" i="9"/>
  <c r="BE121" i="9"/>
  <c r="BW121" i="9" s="1"/>
  <c r="CO121" i="9" s="1"/>
  <c r="BD121" i="9"/>
  <c r="BV121" i="9" s="1"/>
  <c r="O121" i="9"/>
  <c r="N121" i="9"/>
  <c r="R121" i="9" s="1"/>
  <c r="M121" i="9"/>
  <c r="U121" i="9" s="1"/>
  <c r="L121" i="9"/>
  <c r="P121" i="9" s="1"/>
  <c r="D121" i="9"/>
  <c r="BM120" i="9"/>
  <c r="CE120" i="9" s="1"/>
  <c r="BF120" i="9"/>
  <c r="BE120" i="9"/>
  <c r="BW120" i="9" s="1"/>
  <c r="CO120" i="9" s="1"/>
  <c r="BD120" i="9"/>
  <c r="BV120" i="9" s="1"/>
  <c r="O120" i="9"/>
  <c r="N120" i="9"/>
  <c r="M120" i="9"/>
  <c r="U120" i="9" s="1"/>
  <c r="AA120" i="9" s="1"/>
  <c r="AI120" i="9" s="1"/>
  <c r="L120" i="9"/>
  <c r="T120" i="9" s="1"/>
  <c r="D120" i="9"/>
  <c r="BM119" i="9"/>
  <c r="CE119" i="9" s="1"/>
  <c r="BF119" i="9"/>
  <c r="BE119" i="9"/>
  <c r="BW119" i="9" s="1"/>
  <c r="BD119" i="9"/>
  <c r="BV119" i="9" s="1"/>
  <c r="CN119" i="9" s="1"/>
  <c r="O119" i="9"/>
  <c r="W119" i="9" s="1"/>
  <c r="N119" i="9"/>
  <c r="R119" i="9" s="1"/>
  <c r="M119" i="9"/>
  <c r="Q119" i="9" s="1"/>
  <c r="L119" i="9"/>
  <c r="T119" i="9" s="1"/>
  <c r="Z119" i="9" s="1"/>
  <c r="AH119" i="9" s="1"/>
  <c r="D119" i="9"/>
  <c r="BM118" i="9"/>
  <c r="CE118" i="9" s="1"/>
  <c r="BF118" i="9"/>
  <c r="BE118" i="9"/>
  <c r="BW118" i="9" s="1"/>
  <c r="CO118" i="9" s="1"/>
  <c r="BD118" i="9"/>
  <c r="BV118" i="9" s="1"/>
  <c r="O118" i="9"/>
  <c r="S118" i="9" s="1"/>
  <c r="N118" i="9"/>
  <c r="R118" i="9" s="1"/>
  <c r="M118" i="9"/>
  <c r="U118" i="9" s="1"/>
  <c r="L118" i="9"/>
  <c r="T118" i="9" s="1"/>
  <c r="Z118" i="9" s="1"/>
  <c r="AH118" i="9" s="1"/>
  <c r="D118" i="9"/>
  <c r="BM117" i="9"/>
  <c r="CE117" i="9" s="1"/>
  <c r="BF117" i="9"/>
  <c r="BE117" i="9"/>
  <c r="BW117" i="9" s="1"/>
  <c r="CO117" i="9" s="1"/>
  <c r="BD117" i="9"/>
  <c r="BV117" i="9" s="1"/>
  <c r="O117" i="9"/>
  <c r="W117" i="9" s="1"/>
  <c r="N117" i="9"/>
  <c r="M117" i="9"/>
  <c r="U117" i="9" s="1"/>
  <c r="L117" i="9"/>
  <c r="P117" i="9" s="1"/>
  <c r="D117" i="9"/>
  <c r="BM116" i="9"/>
  <c r="CE116" i="9" s="1"/>
  <c r="BF116" i="9"/>
  <c r="BE116" i="9"/>
  <c r="BW116" i="9" s="1"/>
  <c r="CO116" i="9" s="1"/>
  <c r="BD116" i="9"/>
  <c r="BV116" i="9" s="1"/>
  <c r="O116" i="9"/>
  <c r="N116" i="9"/>
  <c r="M116" i="9"/>
  <c r="Q116" i="9" s="1"/>
  <c r="L116" i="9"/>
  <c r="T116" i="9" s="1"/>
  <c r="Z116" i="9" s="1"/>
  <c r="AH116" i="9" s="1"/>
  <c r="D116" i="9"/>
  <c r="BM115" i="9"/>
  <c r="CE115" i="9" s="1"/>
  <c r="BF115" i="9"/>
  <c r="BE115" i="9"/>
  <c r="BW115" i="9" s="1"/>
  <c r="BD115" i="9"/>
  <c r="BV115" i="9" s="1"/>
  <c r="CN115" i="9" s="1"/>
  <c r="O115" i="9"/>
  <c r="S115" i="9" s="1"/>
  <c r="N115" i="9"/>
  <c r="M115" i="9"/>
  <c r="U115" i="9" s="1"/>
  <c r="L115" i="9"/>
  <c r="T115" i="9" s="1"/>
  <c r="Z115" i="9" s="1"/>
  <c r="AH115" i="9" s="1"/>
  <c r="D115" i="9"/>
  <c r="BM114" i="9"/>
  <c r="CE114" i="9" s="1"/>
  <c r="BF114" i="9"/>
  <c r="BE114" i="9"/>
  <c r="BW114" i="9" s="1"/>
  <c r="CO114" i="9" s="1"/>
  <c r="BD114" i="9"/>
  <c r="BV114" i="9" s="1"/>
  <c r="O114" i="9"/>
  <c r="W114" i="9" s="1"/>
  <c r="AC114" i="9" s="1"/>
  <c r="AK114" i="9" s="1"/>
  <c r="N114" i="9"/>
  <c r="V114" i="9" s="1"/>
  <c r="M114" i="9"/>
  <c r="L114" i="9"/>
  <c r="D114" i="9"/>
  <c r="BM113" i="9"/>
  <c r="CE113" i="9" s="1"/>
  <c r="BF113" i="9"/>
  <c r="BE113" i="9"/>
  <c r="BW113" i="9" s="1"/>
  <c r="CO113" i="9" s="1"/>
  <c r="BD113" i="9"/>
  <c r="BV113" i="9" s="1"/>
  <c r="O113" i="9"/>
  <c r="S113" i="9" s="1"/>
  <c r="N113" i="9"/>
  <c r="V113" i="9" s="1"/>
  <c r="M113" i="9"/>
  <c r="Q113" i="9" s="1"/>
  <c r="L113" i="9"/>
  <c r="D113" i="9"/>
  <c r="BM112" i="9"/>
  <c r="CE112" i="9" s="1"/>
  <c r="BF112" i="9"/>
  <c r="BE112" i="9"/>
  <c r="BW112" i="9" s="1"/>
  <c r="CO112" i="9" s="1"/>
  <c r="BD112" i="9"/>
  <c r="BV112" i="9" s="1"/>
  <c r="O112" i="9"/>
  <c r="S112" i="9" s="1"/>
  <c r="N112" i="9"/>
  <c r="M112" i="9"/>
  <c r="Q112" i="9" s="1"/>
  <c r="L112" i="9"/>
  <c r="P112" i="9" s="1"/>
  <c r="D112" i="9"/>
  <c r="BM111" i="9"/>
  <c r="CE111" i="9" s="1"/>
  <c r="BF111" i="9"/>
  <c r="BE111" i="9"/>
  <c r="BW111" i="9" s="1"/>
  <c r="BD111" i="9"/>
  <c r="BV111" i="9" s="1"/>
  <c r="CN111" i="9" s="1"/>
  <c r="O111" i="9"/>
  <c r="W111" i="9" s="1"/>
  <c r="AC111" i="9" s="1"/>
  <c r="AK111" i="9" s="1"/>
  <c r="N111" i="9"/>
  <c r="M111" i="9"/>
  <c r="L111" i="9"/>
  <c r="T111" i="9" s="1"/>
  <c r="AD111" i="9" s="1"/>
  <c r="AL111" i="9" s="1"/>
  <c r="D111" i="9"/>
  <c r="BM110" i="9"/>
  <c r="CE110" i="9" s="1"/>
  <c r="BF110" i="9"/>
  <c r="BE110" i="9"/>
  <c r="BW110" i="9" s="1"/>
  <c r="CO110" i="9" s="1"/>
  <c r="BD110" i="9"/>
  <c r="BV110" i="9" s="1"/>
  <c r="O110" i="9"/>
  <c r="W110" i="9" s="1"/>
  <c r="AC110" i="9" s="1"/>
  <c r="AK110" i="9" s="1"/>
  <c r="N110" i="9"/>
  <c r="M110" i="9"/>
  <c r="Q110" i="9" s="1"/>
  <c r="L110" i="9"/>
  <c r="T110" i="9" s="1"/>
  <c r="D110" i="9"/>
  <c r="BM109" i="9"/>
  <c r="CE109" i="9" s="1"/>
  <c r="BF109" i="9"/>
  <c r="BE109" i="9"/>
  <c r="BW109" i="9" s="1"/>
  <c r="CO109" i="9" s="1"/>
  <c r="BD109" i="9"/>
  <c r="BV109" i="9" s="1"/>
  <c r="O109" i="9"/>
  <c r="W109" i="9" s="1"/>
  <c r="N109" i="9"/>
  <c r="V109" i="9" s="1"/>
  <c r="M109" i="9"/>
  <c r="Q109" i="9" s="1"/>
  <c r="L109" i="9"/>
  <c r="D109" i="9"/>
  <c r="BM108" i="9"/>
  <c r="CE108" i="9" s="1"/>
  <c r="BF108" i="9"/>
  <c r="BE108" i="9"/>
  <c r="BW108" i="9" s="1"/>
  <c r="CO108" i="9" s="1"/>
  <c r="BD108" i="9"/>
  <c r="BV108" i="9" s="1"/>
  <c r="O108" i="9"/>
  <c r="S108" i="9" s="1"/>
  <c r="N108" i="9"/>
  <c r="R108" i="9" s="1"/>
  <c r="M108" i="9"/>
  <c r="U108" i="9" s="1"/>
  <c r="L108" i="9"/>
  <c r="D108" i="9"/>
  <c r="BM107" i="9"/>
  <c r="CE107" i="9" s="1"/>
  <c r="BF107" i="9"/>
  <c r="BX107" i="9" s="1"/>
  <c r="CP107" i="9" s="1"/>
  <c r="BE107" i="9"/>
  <c r="BW107" i="9" s="1"/>
  <c r="BD107" i="9"/>
  <c r="BV107" i="9" s="1"/>
  <c r="O107" i="9"/>
  <c r="S107" i="9" s="1"/>
  <c r="N107" i="9"/>
  <c r="V107" i="9" s="1"/>
  <c r="AF107" i="9" s="1"/>
  <c r="AN107" i="9" s="1"/>
  <c r="M107" i="9"/>
  <c r="L107" i="9"/>
  <c r="T107" i="9" s="1"/>
  <c r="AD107" i="9" s="1"/>
  <c r="AL107" i="9" s="1"/>
  <c r="BM106" i="9"/>
  <c r="CE106" i="9" s="1"/>
  <c r="BF106" i="9"/>
  <c r="BX106" i="9" s="1"/>
  <c r="CP106" i="9" s="1"/>
  <c r="BE106" i="9"/>
  <c r="BW106" i="9" s="1"/>
  <c r="BD106" i="9"/>
  <c r="BV106" i="9" s="1"/>
  <c r="O106" i="9"/>
  <c r="S106" i="9" s="1"/>
  <c r="N106" i="9"/>
  <c r="V106" i="9" s="1"/>
  <c r="AF106" i="9" s="1"/>
  <c r="AN106" i="9" s="1"/>
  <c r="M106" i="9"/>
  <c r="L106" i="9"/>
  <c r="BM105" i="9"/>
  <c r="CE105" i="9" s="1"/>
  <c r="BF105" i="9"/>
  <c r="BX105" i="9" s="1"/>
  <c r="CP105" i="9" s="1"/>
  <c r="BE105" i="9"/>
  <c r="BW105" i="9" s="1"/>
  <c r="BD105" i="9"/>
  <c r="BV105" i="9" s="1"/>
  <c r="O105" i="9"/>
  <c r="W105" i="9" s="1"/>
  <c r="N105" i="9"/>
  <c r="R105" i="9" s="1"/>
  <c r="M105" i="9"/>
  <c r="Q105" i="9" s="1"/>
  <c r="L105" i="9"/>
  <c r="T105" i="9" s="1"/>
  <c r="BM104" i="9"/>
  <c r="CE104" i="9" s="1"/>
  <c r="BF104" i="9"/>
  <c r="BX104" i="9" s="1"/>
  <c r="CP104" i="9" s="1"/>
  <c r="BE104" i="9"/>
  <c r="BW104" i="9" s="1"/>
  <c r="CO104" i="9" s="1"/>
  <c r="BD104" i="9"/>
  <c r="BV104" i="9" s="1"/>
  <c r="O104" i="9"/>
  <c r="N104" i="9"/>
  <c r="M104" i="9"/>
  <c r="Q104" i="9" s="1"/>
  <c r="L104" i="9"/>
  <c r="P104" i="9" s="1"/>
  <c r="BM103" i="9"/>
  <c r="CE103" i="9" s="1"/>
  <c r="BF103" i="9"/>
  <c r="BX103" i="9" s="1"/>
  <c r="CP103" i="9" s="1"/>
  <c r="BE103" i="9"/>
  <c r="BW103" i="9" s="1"/>
  <c r="CO103" i="9" s="1"/>
  <c r="BD103" i="9"/>
  <c r="BV103" i="9" s="1"/>
  <c r="O103" i="9"/>
  <c r="N103" i="9"/>
  <c r="V103" i="9" s="1"/>
  <c r="AB103" i="9" s="1"/>
  <c r="AJ103" i="9" s="1"/>
  <c r="M103" i="9"/>
  <c r="Q103" i="9" s="1"/>
  <c r="L103" i="9"/>
  <c r="BM102" i="9"/>
  <c r="CE102" i="9" s="1"/>
  <c r="BF102" i="9"/>
  <c r="BE102" i="9"/>
  <c r="BW102" i="9" s="1"/>
  <c r="CO102" i="9" s="1"/>
  <c r="BD102" i="9"/>
  <c r="BV102" i="9" s="1"/>
  <c r="O102" i="9"/>
  <c r="N102" i="9"/>
  <c r="V102" i="9" s="1"/>
  <c r="AF102" i="9" s="1"/>
  <c r="AN102" i="9" s="1"/>
  <c r="M102" i="9"/>
  <c r="L102" i="9"/>
  <c r="D102" i="9"/>
  <c r="BM101" i="9"/>
  <c r="CE101" i="9" s="1"/>
  <c r="BF101" i="9"/>
  <c r="BE101" i="9"/>
  <c r="BW101" i="9" s="1"/>
  <c r="CO101" i="9" s="1"/>
  <c r="BD101" i="9"/>
  <c r="BV101" i="9" s="1"/>
  <c r="O101" i="9"/>
  <c r="N101" i="9"/>
  <c r="M101" i="9"/>
  <c r="L101" i="9"/>
  <c r="P101" i="9" s="1"/>
  <c r="D101" i="9"/>
  <c r="BM100" i="9"/>
  <c r="CE100" i="9" s="1"/>
  <c r="BF100" i="9"/>
  <c r="BE100" i="9"/>
  <c r="BW100" i="9" s="1"/>
  <c r="CO100" i="9" s="1"/>
  <c r="BD100" i="9"/>
  <c r="BV100" i="9" s="1"/>
  <c r="O100" i="9"/>
  <c r="W100" i="9" s="1"/>
  <c r="N100" i="9"/>
  <c r="M100" i="9"/>
  <c r="L100" i="9"/>
  <c r="T100" i="9" s="1"/>
  <c r="D100" i="9"/>
  <c r="BM99" i="9"/>
  <c r="CE99" i="9" s="1"/>
  <c r="BF99" i="9"/>
  <c r="BE99" i="9"/>
  <c r="BW99" i="9" s="1"/>
  <c r="CO99" i="9" s="1"/>
  <c r="BD99" i="9"/>
  <c r="BV99" i="9" s="1"/>
  <c r="O99" i="9"/>
  <c r="W99" i="9" s="1"/>
  <c r="AC99" i="9" s="1"/>
  <c r="AK99" i="9" s="1"/>
  <c r="N99" i="9"/>
  <c r="M99" i="9"/>
  <c r="U99" i="9" s="1"/>
  <c r="AA99" i="9" s="1"/>
  <c r="AI99" i="9" s="1"/>
  <c r="L99" i="9"/>
  <c r="T99" i="9" s="1"/>
  <c r="D99" i="9"/>
  <c r="BM98" i="9"/>
  <c r="CE98" i="9" s="1"/>
  <c r="BF98" i="9"/>
  <c r="BE98" i="9"/>
  <c r="BW98" i="9" s="1"/>
  <c r="CO98" i="9" s="1"/>
  <c r="BD98" i="9"/>
  <c r="BV98" i="9" s="1"/>
  <c r="O98" i="9"/>
  <c r="S98" i="9" s="1"/>
  <c r="N98" i="9"/>
  <c r="M98" i="9"/>
  <c r="L98" i="9"/>
  <c r="T98" i="9" s="1"/>
  <c r="Z98" i="9" s="1"/>
  <c r="AH98" i="9" s="1"/>
  <c r="D98" i="9"/>
  <c r="BM97" i="9"/>
  <c r="CE97" i="9" s="1"/>
  <c r="BF97" i="9"/>
  <c r="BE97" i="9"/>
  <c r="BW97" i="9" s="1"/>
  <c r="CO97" i="9" s="1"/>
  <c r="BD97" i="9"/>
  <c r="BV97" i="9" s="1"/>
  <c r="O97" i="9"/>
  <c r="S97" i="9" s="1"/>
  <c r="N97" i="9"/>
  <c r="V97" i="9" s="1"/>
  <c r="AF97" i="9" s="1"/>
  <c r="AN97" i="9" s="1"/>
  <c r="M97" i="9"/>
  <c r="L97" i="9"/>
  <c r="D97" i="9"/>
  <c r="BM96" i="9"/>
  <c r="CE96" i="9" s="1"/>
  <c r="BF96" i="9"/>
  <c r="BE96" i="9"/>
  <c r="BW96" i="9" s="1"/>
  <c r="CO96" i="9" s="1"/>
  <c r="BD96" i="9"/>
  <c r="BV96" i="9" s="1"/>
  <c r="O96" i="9"/>
  <c r="N96" i="9"/>
  <c r="V96" i="9" s="1"/>
  <c r="AF96" i="9" s="1"/>
  <c r="AN96" i="9" s="1"/>
  <c r="M96" i="9"/>
  <c r="L96" i="9"/>
  <c r="D96" i="9"/>
  <c r="BM95" i="9"/>
  <c r="CE95" i="9" s="1"/>
  <c r="BF95" i="9"/>
  <c r="BE95" i="9"/>
  <c r="BW95" i="9" s="1"/>
  <c r="CO95" i="9" s="1"/>
  <c r="BD95" i="9"/>
  <c r="BV95" i="9" s="1"/>
  <c r="O95" i="9"/>
  <c r="W95" i="9" s="1"/>
  <c r="N95" i="9"/>
  <c r="V95" i="9" s="1"/>
  <c r="M95" i="9"/>
  <c r="L95" i="9"/>
  <c r="P95" i="9" s="1"/>
  <c r="D95" i="9"/>
  <c r="BM94" i="9"/>
  <c r="CE94" i="9" s="1"/>
  <c r="BF94" i="9"/>
  <c r="BE94" i="9"/>
  <c r="BW94" i="9" s="1"/>
  <c r="BD94" i="9"/>
  <c r="BV94" i="9" s="1"/>
  <c r="O94" i="9"/>
  <c r="S94" i="9" s="1"/>
  <c r="N94" i="9"/>
  <c r="M94" i="9"/>
  <c r="U94" i="9" s="1"/>
  <c r="L94" i="9"/>
  <c r="T94" i="9" s="1"/>
  <c r="D94" i="9"/>
  <c r="BM93" i="9"/>
  <c r="CE93" i="9" s="1"/>
  <c r="BF93" i="9"/>
  <c r="BE93" i="9"/>
  <c r="BW93" i="9" s="1"/>
  <c r="CO93" i="9" s="1"/>
  <c r="BD93" i="9"/>
  <c r="BV93" i="9" s="1"/>
  <c r="O93" i="9"/>
  <c r="N93" i="9"/>
  <c r="V93" i="9" s="1"/>
  <c r="M93" i="9"/>
  <c r="U93" i="9" s="1"/>
  <c r="AA93" i="9" s="1"/>
  <c r="AI93" i="9" s="1"/>
  <c r="L93" i="9"/>
  <c r="P93" i="9" s="1"/>
  <c r="D93" i="9"/>
  <c r="BM92" i="9"/>
  <c r="CE92" i="9" s="1"/>
  <c r="BF92" i="9"/>
  <c r="BE92" i="9"/>
  <c r="BW92" i="9" s="1"/>
  <c r="CO92" i="9" s="1"/>
  <c r="BD92" i="9"/>
  <c r="BV92" i="9" s="1"/>
  <c r="O92" i="9"/>
  <c r="W92" i="9" s="1"/>
  <c r="N92" i="9"/>
  <c r="R92" i="9" s="1"/>
  <c r="M92" i="9"/>
  <c r="U92" i="9" s="1"/>
  <c r="AE92" i="9" s="1"/>
  <c r="AM92" i="9" s="1"/>
  <c r="L92" i="9"/>
  <c r="T92" i="9" s="1"/>
  <c r="D92" i="9"/>
  <c r="BM91" i="9"/>
  <c r="CE91" i="9" s="1"/>
  <c r="BF91" i="9"/>
  <c r="BE91" i="9"/>
  <c r="BW91" i="9" s="1"/>
  <c r="CO91" i="9" s="1"/>
  <c r="BD91" i="9"/>
  <c r="BV91" i="9" s="1"/>
  <c r="O91" i="9"/>
  <c r="N91" i="9"/>
  <c r="R91" i="9" s="1"/>
  <c r="M91" i="9"/>
  <c r="L91" i="9"/>
  <c r="T91" i="9" s="1"/>
  <c r="D91" i="9"/>
  <c r="BM90" i="9"/>
  <c r="CE90" i="9" s="1"/>
  <c r="BF90" i="9"/>
  <c r="BE90" i="9"/>
  <c r="BW90" i="9" s="1"/>
  <c r="CO90" i="9" s="1"/>
  <c r="BD90" i="9"/>
  <c r="BV90" i="9" s="1"/>
  <c r="O90" i="9"/>
  <c r="N90" i="9"/>
  <c r="M90" i="9"/>
  <c r="U90" i="9" s="1"/>
  <c r="AA90" i="9" s="1"/>
  <c r="AI90" i="9" s="1"/>
  <c r="L90" i="9"/>
  <c r="T90" i="9" s="1"/>
  <c r="AD90" i="9" s="1"/>
  <c r="AL90" i="9" s="1"/>
  <c r="D90" i="9"/>
  <c r="BM89" i="9"/>
  <c r="CE89" i="9" s="1"/>
  <c r="BF89" i="9"/>
  <c r="BE89" i="9"/>
  <c r="BW89" i="9" s="1"/>
  <c r="CO89" i="9" s="1"/>
  <c r="BD89" i="9"/>
  <c r="BV89" i="9" s="1"/>
  <c r="O89" i="9"/>
  <c r="W89" i="9" s="1"/>
  <c r="N89" i="9"/>
  <c r="M89" i="9"/>
  <c r="L89" i="9"/>
  <c r="T89" i="9" s="1"/>
  <c r="AD89" i="9" s="1"/>
  <c r="AL89" i="9" s="1"/>
  <c r="D89" i="9"/>
  <c r="BM88" i="9"/>
  <c r="CE88" i="9" s="1"/>
  <c r="BF88" i="9"/>
  <c r="BX88" i="9" s="1"/>
  <c r="CP88" i="9" s="1"/>
  <c r="BE88" i="9"/>
  <c r="BW88" i="9" s="1"/>
  <c r="CO88" i="9" s="1"/>
  <c r="BD88" i="9"/>
  <c r="BV88" i="9" s="1"/>
  <c r="O88" i="9"/>
  <c r="W88" i="9" s="1"/>
  <c r="N88" i="9"/>
  <c r="R88" i="9" s="1"/>
  <c r="M88" i="9"/>
  <c r="L88" i="9"/>
  <c r="P88" i="9" s="1"/>
  <c r="BM87" i="9"/>
  <c r="CE87" i="9" s="1"/>
  <c r="BF87" i="9"/>
  <c r="BX87" i="9" s="1"/>
  <c r="BE87" i="9"/>
  <c r="BW87" i="9" s="1"/>
  <c r="BD87" i="9"/>
  <c r="BV87" i="9" s="1"/>
  <c r="O87" i="9"/>
  <c r="N87" i="9"/>
  <c r="V87" i="9" s="1"/>
  <c r="M87" i="9"/>
  <c r="L87" i="9"/>
  <c r="BM86" i="9"/>
  <c r="CE86" i="9" s="1"/>
  <c r="BF86" i="9"/>
  <c r="BX86" i="9" s="1"/>
  <c r="CP86" i="9" s="1"/>
  <c r="BE86" i="9"/>
  <c r="BW86" i="9" s="1"/>
  <c r="CO86" i="9" s="1"/>
  <c r="BD86" i="9"/>
  <c r="BV86" i="9" s="1"/>
  <c r="O86" i="9"/>
  <c r="W86" i="9" s="1"/>
  <c r="N86" i="9"/>
  <c r="R86" i="9" s="1"/>
  <c r="M86" i="9"/>
  <c r="L86" i="9"/>
  <c r="T86" i="9" s="1"/>
  <c r="BM85" i="9"/>
  <c r="CE85" i="9" s="1"/>
  <c r="BF85" i="9"/>
  <c r="BX85" i="9" s="1"/>
  <c r="BE85" i="9"/>
  <c r="BW85" i="9" s="1"/>
  <c r="CO85" i="9" s="1"/>
  <c r="BD85" i="9"/>
  <c r="BV85" i="9" s="1"/>
  <c r="O85" i="9"/>
  <c r="N85" i="9"/>
  <c r="V85" i="9" s="1"/>
  <c r="M85" i="9"/>
  <c r="L85" i="9"/>
  <c r="BM84" i="9"/>
  <c r="CE84" i="9" s="1"/>
  <c r="BF84" i="9"/>
  <c r="BX84" i="9" s="1"/>
  <c r="CP84" i="9" s="1"/>
  <c r="BE84" i="9"/>
  <c r="BW84" i="9" s="1"/>
  <c r="CO84" i="9" s="1"/>
  <c r="BD84" i="9"/>
  <c r="BV84" i="9" s="1"/>
  <c r="O84" i="9"/>
  <c r="S84" i="9" s="1"/>
  <c r="N84" i="9"/>
  <c r="V84" i="9" s="1"/>
  <c r="AB84" i="9" s="1"/>
  <c r="AJ84" i="9" s="1"/>
  <c r="M84" i="9"/>
  <c r="U84" i="9" s="1"/>
  <c r="AE84" i="9" s="1"/>
  <c r="AM84" i="9" s="1"/>
  <c r="L84" i="9"/>
  <c r="BM83" i="9"/>
  <c r="BF83" i="9"/>
  <c r="BE83" i="9"/>
  <c r="BD83" i="9"/>
  <c r="O83" i="9"/>
  <c r="N83" i="9"/>
  <c r="M83" i="9"/>
  <c r="L83" i="9"/>
  <c r="D83" i="9"/>
  <c r="BM82" i="9"/>
  <c r="BF82" i="9"/>
  <c r="BE82" i="9"/>
  <c r="BD82" i="9"/>
  <c r="O82" i="9"/>
  <c r="S82" i="9" s="1"/>
  <c r="N82" i="9"/>
  <c r="R82" i="9" s="1"/>
  <c r="M82" i="9"/>
  <c r="U82" i="9" s="1"/>
  <c r="L82" i="9"/>
  <c r="D82" i="9"/>
  <c r="BM81" i="9"/>
  <c r="BF81" i="9"/>
  <c r="BE81" i="9"/>
  <c r="BD81" i="9"/>
  <c r="O81" i="9"/>
  <c r="W81" i="9" s="1"/>
  <c r="N81" i="9"/>
  <c r="R81" i="9" s="1"/>
  <c r="M81" i="9"/>
  <c r="U81" i="9" s="1"/>
  <c r="AE81" i="9" s="1"/>
  <c r="AM81" i="9" s="1"/>
  <c r="L81" i="9"/>
  <c r="T81" i="9" s="1"/>
  <c r="D81" i="9"/>
  <c r="BM80" i="9"/>
  <c r="BF80" i="9"/>
  <c r="BE80" i="9"/>
  <c r="BD80" i="9"/>
  <c r="O80" i="9"/>
  <c r="W80" i="9" s="1"/>
  <c r="AG80" i="9" s="1"/>
  <c r="AO80" i="9" s="1"/>
  <c r="N80" i="9"/>
  <c r="R80" i="9" s="1"/>
  <c r="M80" i="9"/>
  <c r="L80" i="9"/>
  <c r="T80" i="9" s="1"/>
  <c r="AD80" i="9" s="1"/>
  <c r="AL80" i="9" s="1"/>
  <c r="D80" i="9"/>
  <c r="BM79" i="9"/>
  <c r="BF79" i="9"/>
  <c r="BE79" i="9"/>
  <c r="BD79" i="9"/>
  <c r="O79" i="9"/>
  <c r="W79" i="9" s="1"/>
  <c r="AG79" i="9" s="1"/>
  <c r="AO79" i="9" s="1"/>
  <c r="N79" i="9"/>
  <c r="R79" i="9" s="1"/>
  <c r="M79" i="9"/>
  <c r="U79" i="9" s="1"/>
  <c r="AE79" i="9" s="1"/>
  <c r="AM79" i="9" s="1"/>
  <c r="L79" i="9"/>
  <c r="T79" i="9" s="1"/>
  <c r="AD79" i="9" s="1"/>
  <c r="AL79" i="9" s="1"/>
  <c r="D79" i="9"/>
  <c r="BM78" i="9"/>
  <c r="BF78" i="9"/>
  <c r="BE78" i="9"/>
  <c r="BD78" i="9"/>
  <c r="O78" i="9"/>
  <c r="W78" i="9" s="1"/>
  <c r="AG78" i="9" s="1"/>
  <c r="AO78" i="9" s="1"/>
  <c r="N78" i="9"/>
  <c r="M78" i="9"/>
  <c r="L78" i="9"/>
  <c r="D78" i="9"/>
  <c r="BM77" i="9"/>
  <c r="BF77" i="9"/>
  <c r="BE77" i="9"/>
  <c r="BD77" i="9"/>
  <c r="O77" i="9"/>
  <c r="W77" i="9" s="1"/>
  <c r="AG77" i="9" s="1"/>
  <c r="AO77" i="9" s="1"/>
  <c r="N77" i="9"/>
  <c r="R77" i="9" s="1"/>
  <c r="M77" i="9"/>
  <c r="L77" i="9"/>
  <c r="P77" i="9" s="1"/>
  <c r="D77" i="9"/>
  <c r="BM76" i="9"/>
  <c r="BF76" i="9"/>
  <c r="BE76" i="9"/>
  <c r="BD76" i="9"/>
  <c r="O76" i="9"/>
  <c r="W76" i="9" s="1"/>
  <c r="N76" i="9"/>
  <c r="R76" i="9" s="1"/>
  <c r="M76" i="9"/>
  <c r="U76" i="9" s="1"/>
  <c r="L76" i="9"/>
  <c r="P76" i="9" s="1"/>
  <c r="D76" i="9"/>
  <c r="BM75" i="9"/>
  <c r="BF75" i="9"/>
  <c r="BE75" i="9"/>
  <c r="BD75" i="9"/>
  <c r="O75" i="9"/>
  <c r="W75" i="9" s="1"/>
  <c r="AG75" i="9" s="1"/>
  <c r="AO75" i="9" s="1"/>
  <c r="N75" i="9"/>
  <c r="V75" i="9" s="1"/>
  <c r="M75" i="9"/>
  <c r="U75" i="9" s="1"/>
  <c r="L75" i="9"/>
  <c r="T75" i="9" s="1"/>
  <c r="D75" i="9"/>
  <c r="BM74" i="9"/>
  <c r="BF74" i="9"/>
  <c r="BE74" i="9"/>
  <c r="BD74" i="9"/>
  <c r="O74" i="9"/>
  <c r="W74" i="9" s="1"/>
  <c r="AG74" i="9" s="1"/>
  <c r="AO74" i="9" s="1"/>
  <c r="N74" i="9"/>
  <c r="V74" i="9" s="1"/>
  <c r="AB74" i="9" s="1"/>
  <c r="AJ74" i="9" s="1"/>
  <c r="M74" i="9"/>
  <c r="Q74" i="9" s="1"/>
  <c r="L74" i="9"/>
  <c r="D74" i="9"/>
  <c r="BM73" i="9"/>
  <c r="BF73" i="9"/>
  <c r="BE73" i="9"/>
  <c r="BD73" i="9"/>
  <c r="O73" i="9"/>
  <c r="S73" i="9" s="1"/>
  <c r="N73" i="9"/>
  <c r="V73" i="9" s="1"/>
  <c r="M73" i="9"/>
  <c r="Q73" i="9" s="1"/>
  <c r="L73" i="9"/>
  <c r="P73" i="9" s="1"/>
  <c r="D73" i="9"/>
  <c r="BM72" i="9"/>
  <c r="BF72" i="9"/>
  <c r="BE72" i="9"/>
  <c r="BD72" i="9"/>
  <c r="O72" i="9"/>
  <c r="N72" i="9"/>
  <c r="V72" i="9" s="1"/>
  <c r="AB72" i="9" s="1"/>
  <c r="AJ72" i="9" s="1"/>
  <c r="M72" i="9"/>
  <c r="Q72" i="9" s="1"/>
  <c r="L72" i="9"/>
  <c r="T72" i="9" s="1"/>
  <c r="AD72" i="9" s="1"/>
  <c r="AL72" i="9" s="1"/>
  <c r="D72" i="9"/>
  <c r="BM71" i="9"/>
  <c r="BF71" i="9"/>
  <c r="BE71" i="9"/>
  <c r="BD71" i="9"/>
  <c r="O71" i="9"/>
  <c r="N71" i="9"/>
  <c r="V71" i="9" s="1"/>
  <c r="M71" i="9"/>
  <c r="Q71" i="9" s="1"/>
  <c r="L71" i="9"/>
  <c r="P71" i="9" s="1"/>
  <c r="D71" i="9"/>
  <c r="BM70" i="9"/>
  <c r="BF70" i="9"/>
  <c r="BE70" i="9"/>
  <c r="BD70" i="9"/>
  <c r="O70" i="9"/>
  <c r="N70" i="9"/>
  <c r="M70" i="9"/>
  <c r="U70" i="9" s="1"/>
  <c r="L70" i="9"/>
  <c r="T70" i="9" s="1"/>
  <c r="Z70" i="9" s="1"/>
  <c r="AH70" i="9" s="1"/>
  <c r="D70" i="9"/>
  <c r="BM69" i="9"/>
  <c r="BF69" i="9"/>
  <c r="BE69" i="9"/>
  <c r="BD69" i="9"/>
  <c r="O69" i="9"/>
  <c r="W69" i="9" s="1"/>
  <c r="AC69" i="9" s="1"/>
  <c r="AK69" i="9" s="1"/>
  <c r="N69" i="9"/>
  <c r="R69" i="9" s="1"/>
  <c r="M69" i="9"/>
  <c r="Q69" i="9" s="1"/>
  <c r="L69" i="9"/>
  <c r="P69" i="9" s="1"/>
  <c r="D69" i="9"/>
  <c r="BM68" i="9"/>
  <c r="BF68" i="9"/>
  <c r="BE68" i="9"/>
  <c r="BD68" i="9"/>
  <c r="O68" i="9"/>
  <c r="W68" i="9" s="1"/>
  <c r="AC68" i="9" s="1"/>
  <c r="AK68" i="9" s="1"/>
  <c r="N68" i="9"/>
  <c r="R68" i="9" s="1"/>
  <c r="M68" i="9"/>
  <c r="L68" i="9"/>
  <c r="T68" i="9" s="1"/>
  <c r="Z68" i="9" s="1"/>
  <c r="AH68" i="9" s="1"/>
  <c r="D68" i="9"/>
  <c r="BM67" i="9"/>
  <c r="BF67" i="9"/>
  <c r="BE67" i="9"/>
  <c r="BD67" i="9"/>
  <c r="O67" i="9"/>
  <c r="S67" i="9" s="1"/>
  <c r="N67" i="9"/>
  <c r="V67" i="9" s="1"/>
  <c r="M67" i="9"/>
  <c r="L67" i="9"/>
  <c r="D67" i="9"/>
  <c r="BM66" i="9"/>
  <c r="BF66" i="9"/>
  <c r="BE66" i="9"/>
  <c r="BD66" i="9"/>
  <c r="O66" i="9"/>
  <c r="W66" i="9" s="1"/>
  <c r="AC66" i="9" s="1"/>
  <c r="AK66" i="9" s="1"/>
  <c r="N66" i="9"/>
  <c r="V66" i="9" s="1"/>
  <c r="M66" i="9"/>
  <c r="Q66" i="9" s="1"/>
  <c r="L66" i="9"/>
  <c r="T66" i="9" s="1"/>
  <c r="D66" i="9"/>
  <c r="BM65" i="9"/>
  <c r="BF65" i="9"/>
  <c r="BE65" i="9"/>
  <c r="BD65" i="9"/>
  <c r="O65" i="9"/>
  <c r="W65" i="9" s="1"/>
  <c r="AG65" i="9" s="1"/>
  <c r="AO65" i="9" s="1"/>
  <c r="N65" i="9"/>
  <c r="M65" i="9"/>
  <c r="L65" i="9"/>
  <c r="T65" i="9" s="1"/>
  <c r="Z65" i="9" s="1"/>
  <c r="AH65" i="9" s="1"/>
  <c r="D65" i="9"/>
  <c r="BM64" i="9"/>
  <c r="BF64" i="9"/>
  <c r="BE64" i="9"/>
  <c r="BD64" i="9"/>
  <c r="O64" i="9"/>
  <c r="S64" i="9" s="1"/>
  <c r="N64" i="9"/>
  <c r="V64" i="9" s="1"/>
  <c r="M64" i="9"/>
  <c r="L64" i="9"/>
  <c r="P64" i="9" s="1"/>
  <c r="D64" i="9"/>
  <c r="BM63" i="9"/>
  <c r="BF63" i="9"/>
  <c r="BE63" i="9"/>
  <c r="BD63" i="9"/>
  <c r="O63" i="9"/>
  <c r="W63" i="9" s="1"/>
  <c r="AC63" i="9" s="1"/>
  <c r="AK63" i="9" s="1"/>
  <c r="N63" i="9"/>
  <c r="R63" i="9" s="1"/>
  <c r="M63" i="9"/>
  <c r="Q63" i="9" s="1"/>
  <c r="L63" i="9"/>
  <c r="T63" i="9" s="1"/>
  <c r="Z63" i="9" s="1"/>
  <c r="AH63" i="9" s="1"/>
  <c r="D63" i="9"/>
  <c r="BM62" i="9"/>
  <c r="BF62" i="9"/>
  <c r="BE62" i="9"/>
  <c r="BD62" i="9"/>
  <c r="O62" i="9"/>
  <c r="W62" i="9" s="1"/>
  <c r="AG62" i="9" s="1"/>
  <c r="AO62" i="9" s="1"/>
  <c r="N62" i="9"/>
  <c r="V62" i="9" s="1"/>
  <c r="M62" i="9"/>
  <c r="L62" i="9"/>
  <c r="T62" i="9" s="1"/>
  <c r="AD62" i="9" s="1"/>
  <c r="AL62" i="9" s="1"/>
  <c r="D62" i="9"/>
  <c r="BM61" i="9"/>
  <c r="BF61" i="9"/>
  <c r="BE61" i="9"/>
  <c r="BD61" i="9"/>
  <c r="O61" i="9"/>
  <c r="S61" i="9" s="1"/>
  <c r="N61" i="9"/>
  <c r="R61" i="9" s="1"/>
  <c r="M61" i="9"/>
  <c r="Q61" i="9" s="1"/>
  <c r="L61" i="9"/>
  <c r="P61" i="9" s="1"/>
  <c r="D61" i="9"/>
  <c r="BM60" i="9"/>
  <c r="CE60" i="9" s="1"/>
  <c r="BF60" i="9"/>
  <c r="BX60" i="9" s="1"/>
  <c r="CP60" i="9" s="1"/>
  <c r="BE60" i="9"/>
  <c r="BD60" i="9"/>
  <c r="BV60" i="9" s="1"/>
  <c r="CN60" i="9" s="1"/>
  <c r="O60" i="9"/>
  <c r="W60" i="9" s="1"/>
  <c r="AC60" i="9" s="1"/>
  <c r="AK60" i="9" s="1"/>
  <c r="N60" i="9"/>
  <c r="M60" i="9"/>
  <c r="Q60" i="9" s="1"/>
  <c r="L60" i="9"/>
  <c r="T60" i="9" s="1"/>
  <c r="BM59" i="9"/>
  <c r="CE59" i="9" s="1"/>
  <c r="BF59" i="9"/>
  <c r="BX59" i="9" s="1"/>
  <c r="CP59" i="9" s="1"/>
  <c r="BE59" i="9"/>
  <c r="BW59" i="9" s="1"/>
  <c r="BD59" i="9"/>
  <c r="O59" i="9"/>
  <c r="W58" i="9" s="1"/>
  <c r="N59" i="9"/>
  <c r="V58" i="9" s="1"/>
  <c r="M59" i="9"/>
  <c r="Q58" i="9" s="1"/>
  <c r="L59" i="9"/>
  <c r="P58" i="9" s="1"/>
  <c r="BM58" i="9"/>
  <c r="BF58" i="9"/>
  <c r="BX58" i="9" s="1"/>
  <c r="BE58" i="9"/>
  <c r="BD58" i="9"/>
  <c r="O58" i="9"/>
  <c r="W59" i="9" s="1"/>
  <c r="N58" i="9"/>
  <c r="V59" i="9" s="1"/>
  <c r="M58" i="9"/>
  <c r="L58" i="9"/>
  <c r="T59" i="9" s="1"/>
  <c r="AD59" i="9" s="1"/>
  <c r="AL59" i="9" s="1"/>
  <c r="BM57" i="9"/>
  <c r="CE57" i="9" s="1"/>
  <c r="BF57" i="9"/>
  <c r="BX57" i="9" s="1"/>
  <c r="BE57" i="9"/>
  <c r="BW57" i="9" s="1"/>
  <c r="CO57" i="9" s="1"/>
  <c r="BD57" i="9"/>
  <c r="BV57" i="9" s="1"/>
  <c r="CN57" i="9" s="1"/>
  <c r="O57" i="9"/>
  <c r="S57" i="9" s="1"/>
  <c r="N57" i="9"/>
  <c r="V57" i="9" s="1"/>
  <c r="AF57" i="9" s="1"/>
  <c r="AN57" i="9" s="1"/>
  <c r="M57" i="9"/>
  <c r="Q57" i="9" s="1"/>
  <c r="L57" i="9"/>
  <c r="T57" i="9" s="1"/>
  <c r="AD57" i="9" s="1"/>
  <c r="AL57" i="9" s="1"/>
  <c r="BM56" i="9"/>
  <c r="BF56" i="9"/>
  <c r="BE56" i="9"/>
  <c r="BD56" i="9"/>
  <c r="O56" i="9"/>
  <c r="W56" i="9" s="1"/>
  <c r="AG56" i="9" s="1"/>
  <c r="AO56" i="9" s="1"/>
  <c r="N56" i="9"/>
  <c r="V56" i="9" s="1"/>
  <c r="M56" i="9"/>
  <c r="L56" i="9"/>
  <c r="T56" i="9" s="1"/>
  <c r="Z56" i="9" s="1"/>
  <c r="AH56" i="9" s="1"/>
  <c r="D56" i="9"/>
  <c r="BM55" i="9"/>
  <c r="BF55" i="9"/>
  <c r="BE55" i="9"/>
  <c r="BD55" i="9"/>
  <c r="O55" i="9"/>
  <c r="W55" i="9" s="1"/>
  <c r="N55" i="9"/>
  <c r="V55" i="9" s="1"/>
  <c r="AF55" i="9" s="1"/>
  <c r="AN55" i="9" s="1"/>
  <c r="M55" i="9"/>
  <c r="Q55" i="9" s="1"/>
  <c r="L55" i="9"/>
  <c r="D55" i="9"/>
  <c r="BM54" i="9"/>
  <c r="BF54" i="9"/>
  <c r="BE54" i="9"/>
  <c r="BD54" i="9"/>
  <c r="O54" i="9"/>
  <c r="W54" i="9" s="1"/>
  <c r="AG54" i="9" s="1"/>
  <c r="AO54" i="9" s="1"/>
  <c r="N54" i="9"/>
  <c r="R54" i="9" s="1"/>
  <c r="M54" i="9"/>
  <c r="L54" i="9"/>
  <c r="T54" i="9" s="1"/>
  <c r="D54" i="9"/>
  <c r="BM53" i="9"/>
  <c r="BF53" i="9"/>
  <c r="BE53" i="9"/>
  <c r="BD53" i="9"/>
  <c r="O53" i="9"/>
  <c r="N53" i="9"/>
  <c r="M53" i="9"/>
  <c r="L53" i="9"/>
  <c r="P53" i="9" s="1"/>
  <c r="D53" i="9"/>
  <c r="BM52" i="9"/>
  <c r="BF52" i="9"/>
  <c r="BE52" i="9"/>
  <c r="BD52" i="9"/>
  <c r="O52" i="9"/>
  <c r="S52" i="9" s="1"/>
  <c r="N52" i="9"/>
  <c r="M52" i="9"/>
  <c r="L52" i="9"/>
  <c r="P52" i="9" s="1"/>
  <c r="D52" i="9"/>
  <c r="BM51" i="9"/>
  <c r="BF51" i="9"/>
  <c r="BE51" i="9"/>
  <c r="BD51" i="9"/>
  <c r="O51" i="9"/>
  <c r="W51" i="9" s="1"/>
  <c r="N51" i="9"/>
  <c r="M51" i="9"/>
  <c r="Q51" i="9" s="1"/>
  <c r="L51" i="9"/>
  <c r="P51" i="9" s="1"/>
  <c r="D51" i="9"/>
  <c r="BM50" i="9"/>
  <c r="BF50" i="9"/>
  <c r="BE50" i="9"/>
  <c r="BD50" i="9"/>
  <c r="O50" i="9"/>
  <c r="N50" i="9"/>
  <c r="R50" i="9" s="1"/>
  <c r="M50" i="9"/>
  <c r="L50" i="9"/>
  <c r="T50" i="9" s="1"/>
  <c r="D50" i="9"/>
  <c r="BM49" i="9"/>
  <c r="BF49" i="9"/>
  <c r="BE49" i="9"/>
  <c r="BD49" i="9"/>
  <c r="O49" i="9"/>
  <c r="N49" i="9"/>
  <c r="V49" i="9" s="1"/>
  <c r="M49" i="9"/>
  <c r="Q49" i="9" s="1"/>
  <c r="L49" i="9"/>
  <c r="P49" i="9" s="1"/>
  <c r="D49" i="9"/>
  <c r="BM48" i="9"/>
  <c r="BF48" i="9"/>
  <c r="BE48" i="9"/>
  <c r="BD48" i="9"/>
  <c r="O48" i="9"/>
  <c r="W48" i="9" s="1"/>
  <c r="AC48" i="9" s="1"/>
  <c r="AK48" i="9" s="1"/>
  <c r="N48" i="9"/>
  <c r="V48" i="9" s="1"/>
  <c r="AB48" i="9" s="1"/>
  <c r="AJ48" i="9" s="1"/>
  <c r="M48" i="9"/>
  <c r="Q48" i="9" s="1"/>
  <c r="L48" i="9"/>
  <c r="T48" i="9" s="1"/>
  <c r="D48" i="9"/>
  <c r="BM47" i="9"/>
  <c r="BF47" i="9"/>
  <c r="BE47" i="9"/>
  <c r="BD47" i="9"/>
  <c r="O47" i="9"/>
  <c r="S47" i="9" s="1"/>
  <c r="N47" i="9"/>
  <c r="V47" i="9" s="1"/>
  <c r="M47" i="9"/>
  <c r="L47" i="9"/>
  <c r="T47" i="9" s="1"/>
  <c r="Z47" i="9" s="1"/>
  <c r="AH47" i="9" s="1"/>
  <c r="D47" i="9"/>
  <c r="BM46" i="9"/>
  <c r="BF46" i="9"/>
  <c r="BE46" i="9"/>
  <c r="BD46" i="9"/>
  <c r="O46" i="9"/>
  <c r="S46" i="9" s="1"/>
  <c r="N46" i="9"/>
  <c r="V46" i="9" s="1"/>
  <c r="AB46" i="9" s="1"/>
  <c r="AJ46" i="9" s="1"/>
  <c r="M46" i="9"/>
  <c r="U46" i="9" s="1"/>
  <c r="L46" i="9"/>
  <c r="T46" i="9" s="1"/>
  <c r="AD46" i="9" s="1"/>
  <c r="AL46" i="9" s="1"/>
  <c r="D46" i="9"/>
  <c r="BM45" i="9"/>
  <c r="BF45" i="9"/>
  <c r="BE45" i="9"/>
  <c r="BD45" i="9"/>
  <c r="O45" i="9"/>
  <c r="N45" i="9"/>
  <c r="V45" i="9" s="1"/>
  <c r="M45" i="9"/>
  <c r="U45" i="9" s="1"/>
  <c r="AE45" i="9" s="1"/>
  <c r="AM45" i="9" s="1"/>
  <c r="L45" i="9"/>
  <c r="D45" i="9"/>
  <c r="BM44" i="9"/>
  <c r="BF44" i="9"/>
  <c r="BE44" i="9"/>
  <c r="BD44" i="9"/>
  <c r="O44" i="9"/>
  <c r="S44" i="9" s="1"/>
  <c r="N44" i="9"/>
  <c r="V44" i="9" s="1"/>
  <c r="AF44" i="9" s="1"/>
  <c r="AN44" i="9" s="1"/>
  <c r="M44" i="9"/>
  <c r="L44" i="9"/>
  <c r="D44" i="9"/>
  <c r="BM43" i="9"/>
  <c r="BF43" i="9"/>
  <c r="BE43" i="9"/>
  <c r="BD43" i="9"/>
  <c r="O43" i="9"/>
  <c r="N43" i="9"/>
  <c r="V43" i="9" s="1"/>
  <c r="AB43" i="9" s="1"/>
  <c r="AJ43" i="9" s="1"/>
  <c r="M43" i="9"/>
  <c r="U43" i="9" s="1"/>
  <c r="L43" i="9"/>
  <c r="P43" i="9" s="1"/>
  <c r="D43" i="9"/>
  <c r="BM42" i="9"/>
  <c r="BF42" i="9"/>
  <c r="BE42" i="9"/>
  <c r="BD42" i="9"/>
  <c r="O42" i="9"/>
  <c r="S42" i="9" s="1"/>
  <c r="N42" i="9"/>
  <c r="V42" i="9" s="1"/>
  <c r="M42" i="9"/>
  <c r="L42" i="9"/>
  <c r="P42" i="9" s="1"/>
  <c r="D42" i="9"/>
  <c r="BM41" i="9"/>
  <c r="BF41" i="9"/>
  <c r="BE41" i="9"/>
  <c r="BD41" i="9"/>
  <c r="O41" i="9"/>
  <c r="S41" i="9" s="1"/>
  <c r="N41" i="9"/>
  <c r="M41" i="9"/>
  <c r="L41" i="9"/>
  <c r="P41" i="9" s="1"/>
  <c r="D41" i="9"/>
  <c r="BM40" i="9"/>
  <c r="BF40" i="9"/>
  <c r="BE40" i="9"/>
  <c r="BD40" i="9"/>
  <c r="O40" i="9"/>
  <c r="S40" i="9" s="1"/>
  <c r="N40" i="9"/>
  <c r="M40" i="9"/>
  <c r="L40" i="9"/>
  <c r="T40" i="9" s="1"/>
  <c r="Z40" i="9" s="1"/>
  <c r="AH40" i="9" s="1"/>
  <c r="D40" i="9"/>
  <c r="BM39" i="9"/>
  <c r="BF39" i="9"/>
  <c r="BE39" i="9"/>
  <c r="BD39" i="9"/>
  <c r="O39" i="9"/>
  <c r="N39" i="9"/>
  <c r="V39" i="9" s="1"/>
  <c r="M39" i="9"/>
  <c r="U39" i="9" s="1"/>
  <c r="L39" i="9"/>
  <c r="T39" i="9" s="1"/>
  <c r="AD39" i="9" s="1"/>
  <c r="AL39" i="9" s="1"/>
  <c r="D39" i="9"/>
  <c r="BM38" i="9"/>
  <c r="BF38" i="9"/>
  <c r="BE38" i="9"/>
  <c r="BD38" i="9"/>
  <c r="O38" i="9"/>
  <c r="N38" i="9"/>
  <c r="V38" i="9" s="1"/>
  <c r="AB38" i="9" s="1"/>
  <c r="AJ38" i="9" s="1"/>
  <c r="M38" i="9"/>
  <c r="U38" i="9" s="1"/>
  <c r="L38" i="9"/>
  <c r="T38" i="9" s="1"/>
  <c r="Z38" i="9" s="1"/>
  <c r="AH38" i="9" s="1"/>
  <c r="D38" i="9"/>
  <c r="BM37" i="9"/>
  <c r="BF37" i="9"/>
  <c r="BE37" i="9"/>
  <c r="BD37" i="9"/>
  <c r="O37" i="9"/>
  <c r="S37" i="9" s="1"/>
  <c r="N37" i="9"/>
  <c r="M37" i="9"/>
  <c r="L37" i="9"/>
  <c r="P37" i="9" s="1"/>
  <c r="D37" i="9"/>
  <c r="BM36" i="9"/>
  <c r="BF36" i="9"/>
  <c r="BE36" i="9"/>
  <c r="BD36" i="9"/>
  <c r="O36" i="9"/>
  <c r="W36" i="9" s="1"/>
  <c r="AG36" i="9" s="1"/>
  <c r="AO36" i="9" s="1"/>
  <c r="N36" i="9"/>
  <c r="M36" i="9"/>
  <c r="Q36" i="9" s="1"/>
  <c r="L36" i="9"/>
  <c r="P36" i="9" s="1"/>
  <c r="D36" i="9"/>
  <c r="BM35" i="9"/>
  <c r="BF35" i="9"/>
  <c r="BE35" i="9"/>
  <c r="BD35" i="9"/>
  <c r="O35" i="9"/>
  <c r="W35" i="9" s="1"/>
  <c r="N35" i="9"/>
  <c r="V35" i="9" s="1"/>
  <c r="M35" i="9"/>
  <c r="Q35" i="9" s="1"/>
  <c r="L35" i="9"/>
  <c r="P35" i="9" s="1"/>
  <c r="D35" i="9"/>
  <c r="BM34" i="9"/>
  <c r="BF34" i="9"/>
  <c r="BE34" i="9"/>
  <c r="BD34" i="9"/>
  <c r="O34" i="9"/>
  <c r="S34" i="9" s="1"/>
  <c r="N34" i="9"/>
  <c r="R34" i="9" s="1"/>
  <c r="M34" i="9"/>
  <c r="Q34" i="9" s="1"/>
  <c r="L34" i="9"/>
  <c r="P34" i="9" s="1"/>
  <c r="D34" i="9"/>
  <c r="BM33" i="9"/>
  <c r="BF33" i="9"/>
  <c r="BE33" i="9"/>
  <c r="BD33" i="9"/>
  <c r="O33" i="9"/>
  <c r="W33" i="9" s="1"/>
  <c r="AG33" i="9" s="1"/>
  <c r="AO33" i="9" s="1"/>
  <c r="N33" i="9"/>
  <c r="M33" i="9"/>
  <c r="Q33" i="9" s="1"/>
  <c r="L33" i="9"/>
  <c r="P33" i="9" s="1"/>
  <c r="D33" i="9"/>
  <c r="BM32" i="9"/>
  <c r="BF32" i="9"/>
  <c r="BE32" i="9"/>
  <c r="BD32" i="9"/>
  <c r="O32" i="9"/>
  <c r="W32" i="9" s="1"/>
  <c r="N32" i="9"/>
  <c r="V32" i="9" s="1"/>
  <c r="M32" i="9"/>
  <c r="Q32" i="9" s="1"/>
  <c r="L32" i="9"/>
  <c r="P32" i="9" s="1"/>
  <c r="D32" i="9"/>
  <c r="BM31" i="9"/>
  <c r="BF31" i="9"/>
  <c r="BE31" i="9"/>
  <c r="BD31" i="9"/>
  <c r="O31" i="9"/>
  <c r="S31" i="9" s="1"/>
  <c r="N31" i="9"/>
  <c r="R31" i="9" s="1"/>
  <c r="M31" i="9"/>
  <c r="Q31" i="9" s="1"/>
  <c r="L31" i="9"/>
  <c r="P31" i="9" s="1"/>
  <c r="D31" i="9"/>
  <c r="BM30" i="9"/>
  <c r="BF30" i="9"/>
  <c r="BE30" i="9"/>
  <c r="BD30" i="9"/>
  <c r="O30" i="9"/>
  <c r="W30" i="9" s="1"/>
  <c r="N30" i="9"/>
  <c r="M30" i="9"/>
  <c r="Q30" i="9" s="1"/>
  <c r="L30" i="9"/>
  <c r="P30" i="9" s="1"/>
  <c r="D30" i="9"/>
  <c r="BM29" i="9"/>
  <c r="BF29" i="9"/>
  <c r="BE29" i="9"/>
  <c r="BD29" i="9"/>
  <c r="O29" i="9"/>
  <c r="S29" i="9" s="1"/>
  <c r="N29" i="9"/>
  <c r="M29" i="9"/>
  <c r="Q29" i="9" s="1"/>
  <c r="L29" i="9"/>
  <c r="P29" i="9" s="1"/>
  <c r="D29" i="9"/>
  <c r="BM28" i="9"/>
  <c r="BF28" i="9"/>
  <c r="BE28" i="9"/>
  <c r="BD28" i="9"/>
  <c r="O28" i="9"/>
  <c r="N28" i="9"/>
  <c r="M28" i="9"/>
  <c r="Q28" i="9" s="1"/>
  <c r="L28" i="9"/>
  <c r="P28" i="9" s="1"/>
  <c r="D28" i="9"/>
  <c r="BM27" i="9"/>
  <c r="BF27" i="9"/>
  <c r="BE27" i="9"/>
  <c r="BD27" i="9"/>
  <c r="O27" i="9"/>
  <c r="W27" i="9" s="1"/>
  <c r="AG27" i="9" s="1"/>
  <c r="AO27" i="9" s="1"/>
  <c r="N27" i="9"/>
  <c r="M27" i="9"/>
  <c r="Q27" i="9" s="1"/>
  <c r="L27" i="9"/>
  <c r="D27" i="9"/>
  <c r="BM26" i="9"/>
  <c r="BF26" i="9"/>
  <c r="BE26" i="9"/>
  <c r="BD26" i="9"/>
  <c r="O26" i="9"/>
  <c r="S26" i="9" s="1"/>
  <c r="N26" i="9"/>
  <c r="M26" i="9"/>
  <c r="Q26" i="9" s="1"/>
  <c r="L26" i="9"/>
  <c r="P26" i="9" s="1"/>
  <c r="D26" i="9"/>
  <c r="BM25" i="9"/>
  <c r="BF25" i="9"/>
  <c r="BE25" i="9"/>
  <c r="BD25" i="9"/>
  <c r="O25" i="9"/>
  <c r="N25" i="9"/>
  <c r="M25" i="9"/>
  <c r="Q25" i="9" s="1"/>
  <c r="L25" i="9"/>
  <c r="P25" i="9" s="1"/>
  <c r="D25" i="9"/>
  <c r="BM24" i="9"/>
  <c r="CE24" i="9" s="1"/>
  <c r="BF24" i="9"/>
  <c r="BX24" i="9" s="1"/>
  <c r="CP24" i="9" s="1"/>
  <c r="BE24" i="9"/>
  <c r="BW24" i="9" s="1"/>
  <c r="CO24" i="9" s="1"/>
  <c r="BD24" i="9"/>
  <c r="BV24" i="9" s="1"/>
  <c r="O24" i="9"/>
  <c r="W24" i="9" s="1"/>
  <c r="AG24" i="9" s="1"/>
  <c r="AO24" i="9" s="1"/>
  <c r="N24" i="9"/>
  <c r="M24" i="9"/>
  <c r="Q24" i="9" s="1"/>
  <c r="L24" i="9"/>
  <c r="BM23" i="9"/>
  <c r="CE23" i="9" s="1"/>
  <c r="BF23" i="9"/>
  <c r="BX23" i="9" s="1"/>
  <c r="CP23" i="9" s="1"/>
  <c r="BE23" i="9"/>
  <c r="BW23" i="9" s="1"/>
  <c r="CO23" i="9" s="1"/>
  <c r="BD23" i="9"/>
  <c r="BV23" i="9" s="1"/>
  <c r="O23" i="9"/>
  <c r="W23" i="9" s="1"/>
  <c r="AC23" i="9" s="1"/>
  <c r="AK23" i="9" s="1"/>
  <c r="N23" i="9"/>
  <c r="V23" i="9" s="1"/>
  <c r="AF23" i="9" s="1"/>
  <c r="AN23" i="9" s="1"/>
  <c r="M23" i="9"/>
  <c r="Q23" i="9" s="1"/>
  <c r="L23" i="9"/>
  <c r="P23" i="9" s="1"/>
  <c r="BM22" i="9"/>
  <c r="CE22" i="9" s="1"/>
  <c r="BF22" i="9"/>
  <c r="BX22" i="9" s="1"/>
  <c r="CP22" i="9" s="1"/>
  <c r="BE22" i="9"/>
  <c r="BW22" i="9" s="1"/>
  <c r="BD22" i="9"/>
  <c r="BV22" i="9" s="1"/>
  <c r="CN22" i="9" s="1"/>
  <c r="O22" i="9"/>
  <c r="W22" i="9" s="1"/>
  <c r="AG22" i="9" s="1"/>
  <c r="AO22" i="9" s="1"/>
  <c r="N22" i="9"/>
  <c r="V22" i="9" s="1"/>
  <c r="AB22" i="9" s="1"/>
  <c r="AJ22" i="9" s="1"/>
  <c r="M22" i="9"/>
  <c r="Q22" i="9" s="1"/>
  <c r="L22" i="9"/>
  <c r="P22" i="9" s="1"/>
  <c r="BM21" i="9"/>
  <c r="CE21" i="9" s="1"/>
  <c r="BF21" i="9"/>
  <c r="BX21" i="9" s="1"/>
  <c r="BE21" i="9"/>
  <c r="BW21" i="9" s="1"/>
  <c r="CO21" i="9" s="1"/>
  <c r="BD21" i="9"/>
  <c r="BV21" i="9" s="1"/>
  <c r="O21" i="9"/>
  <c r="S21" i="9" s="1"/>
  <c r="N21" i="9"/>
  <c r="R21" i="9" s="1"/>
  <c r="M21" i="9"/>
  <c r="Q21" i="9" s="1"/>
  <c r="L21" i="9"/>
  <c r="P21" i="9" s="1"/>
  <c r="BM20" i="9"/>
  <c r="BF20" i="9"/>
  <c r="BE20" i="9"/>
  <c r="BD20" i="9"/>
  <c r="O20" i="9"/>
  <c r="W20" i="9" s="1"/>
  <c r="AC20" i="9" s="1"/>
  <c r="AK20" i="9" s="1"/>
  <c r="N20" i="9"/>
  <c r="V20" i="9" s="1"/>
  <c r="M20" i="9"/>
  <c r="U20" i="9" s="1"/>
  <c r="AE20" i="9" s="1"/>
  <c r="AM20" i="9" s="1"/>
  <c r="L20" i="9"/>
  <c r="P20" i="9" s="1"/>
  <c r="D20" i="9"/>
  <c r="BM19" i="9"/>
  <c r="BF19" i="9"/>
  <c r="BE19" i="9"/>
  <c r="BD19" i="9"/>
  <c r="O19" i="9"/>
  <c r="W19" i="9" s="1"/>
  <c r="AC19" i="9" s="1"/>
  <c r="AK19" i="9" s="1"/>
  <c r="N19" i="9"/>
  <c r="V19" i="9" s="1"/>
  <c r="AF19" i="9" s="1"/>
  <c r="AN19" i="9" s="1"/>
  <c r="M19" i="9"/>
  <c r="Q19" i="9" s="1"/>
  <c r="L19" i="9"/>
  <c r="T19" i="9" s="1"/>
  <c r="D19" i="9"/>
  <c r="BM18" i="9"/>
  <c r="BF18" i="9"/>
  <c r="BE18" i="9"/>
  <c r="BD18" i="9"/>
  <c r="O18" i="9"/>
  <c r="N18" i="9"/>
  <c r="V18" i="9" s="1"/>
  <c r="M18" i="9"/>
  <c r="U18" i="9" s="1"/>
  <c r="L18" i="9"/>
  <c r="T18" i="9" s="1"/>
  <c r="Z18" i="9" s="1"/>
  <c r="AH18" i="9" s="1"/>
  <c r="D18" i="9"/>
  <c r="BM17" i="9"/>
  <c r="BF17" i="9"/>
  <c r="BE17" i="9"/>
  <c r="BD17" i="9"/>
  <c r="O17" i="9"/>
  <c r="S17" i="9" s="1"/>
  <c r="N17" i="9"/>
  <c r="R17" i="9" s="1"/>
  <c r="M17" i="9"/>
  <c r="U17" i="9" s="1"/>
  <c r="L17" i="9"/>
  <c r="T17" i="9" s="1"/>
  <c r="Z17" i="9" s="1"/>
  <c r="AH17" i="9" s="1"/>
  <c r="D17" i="9"/>
  <c r="BM16" i="9"/>
  <c r="BF16" i="9"/>
  <c r="BE16" i="9"/>
  <c r="BD16" i="9"/>
  <c r="O16" i="9"/>
  <c r="S16" i="9" s="1"/>
  <c r="N16" i="9"/>
  <c r="R16" i="9" s="1"/>
  <c r="M16" i="9"/>
  <c r="U16" i="9" s="1"/>
  <c r="L16" i="9"/>
  <c r="T16" i="9" s="1"/>
  <c r="D16" i="9"/>
  <c r="BM15" i="9"/>
  <c r="BF15" i="9"/>
  <c r="BE15" i="9"/>
  <c r="BD15" i="9"/>
  <c r="O15" i="9"/>
  <c r="S15" i="9" s="1"/>
  <c r="N15" i="9"/>
  <c r="V15" i="9" s="1"/>
  <c r="AB15" i="9" s="1"/>
  <c r="AJ15" i="9" s="1"/>
  <c r="M15" i="9"/>
  <c r="Q15" i="9" s="1"/>
  <c r="L15" i="9"/>
  <c r="P15" i="9" s="1"/>
  <c r="D15" i="9"/>
  <c r="BM14" i="9"/>
  <c r="BF14" i="9"/>
  <c r="BE14" i="9"/>
  <c r="BD14" i="9"/>
  <c r="O14" i="9"/>
  <c r="S14" i="9" s="1"/>
  <c r="N14" i="9"/>
  <c r="V14" i="9" s="1"/>
  <c r="M14" i="9"/>
  <c r="U14" i="9" s="1"/>
  <c r="L14" i="9"/>
  <c r="T14" i="9" s="1"/>
  <c r="AD14" i="9" s="1"/>
  <c r="AL14" i="9" s="1"/>
  <c r="D14" i="9"/>
  <c r="BM13" i="9"/>
  <c r="BF13" i="9"/>
  <c r="BE13" i="9"/>
  <c r="BD13" i="9"/>
  <c r="O13" i="9"/>
  <c r="S13" i="9" s="1"/>
  <c r="N13" i="9"/>
  <c r="R13" i="9" s="1"/>
  <c r="M13" i="9"/>
  <c r="U13" i="9" s="1"/>
  <c r="L13" i="9"/>
  <c r="T13" i="9" s="1"/>
  <c r="D13" i="9"/>
  <c r="BM12" i="9"/>
  <c r="BF12" i="9"/>
  <c r="BE12" i="9"/>
  <c r="BD12" i="9"/>
  <c r="O12" i="9"/>
  <c r="S12" i="9" s="1"/>
  <c r="N12" i="9"/>
  <c r="R12" i="9" s="1"/>
  <c r="M12" i="9"/>
  <c r="Q12" i="9" s="1"/>
  <c r="L12" i="9"/>
  <c r="P12" i="9" s="1"/>
  <c r="D12" i="9"/>
  <c r="BM11" i="9"/>
  <c r="BF11" i="9"/>
  <c r="BE11" i="9"/>
  <c r="BD11" i="9"/>
  <c r="O11" i="9"/>
  <c r="S11" i="9" s="1"/>
  <c r="N11" i="9"/>
  <c r="V11" i="9" s="1"/>
  <c r="M11" i="9"/>
  <c r="U11" i="9" s="1"/>
  <c r="L11" i="9"/>
  <c r="P11" i="9" s="1"/>
  <c r="D11" i="9"/>
  <c r="BM10" i="9"/>
  <c r="BF10" i="9"/>
  <c r="BE10" i="9"/>
  <c r="BD10" i="9"/>
  <c r="O10" i="9"/>
  <c r="W10" i="9" s="1"/>
  <c r="N10" i="9"/>
  <c r="V10" i="9" s="1"/>
  <c r="M10" i="9"/>
  <c r="U10" i="9" s="1"/>
  <c r="L10" i="9"/>
  <c r="T10" i="9" s="1"/>
  <c r="D10" i="9"/>
  <c r="BM9" i="9"/>
  <c r="BF9" i="9"/>
  <c r="BE9" i="9"/>
  <c r="BD9" i="9"/>
  <c r="O9" i="9"/>
  <c r="S9" i="9" s="1"/>
  <c r="N9" i="9"/>
  <c r="V9" i="9" s="1"/>
  <c r="M9" i="9"/>
  <c r="U9" i="9" s="1"/>
  <c r="L9" i="9"/>
  <c r="P9" i="9" s="1"/>
  <c r="D9" i="9"/>
  <c r="BM8" i="9"/>
  <c r="BF8" i="9"/>
  <c r="BE8" i="9"/>
  <c r="BD8" i="9"/>
  <c r="O8" i="9"/>
  <c r="W8" i="9" s="1"/>
  <c r="N8" i="9"/>
  <c r="V8" i="9" s="1"/>
  <c r="M8" i="9"/>
  <c r="U8" i="9" s="1"/>
  <c r="L8" i="9"/>
  <c r="P8" i="9" s="1"/>
  <c r="D8" i="9"/>
  <c r="BM7" i="9"/>
  <c r="BF7" i="9"/>
  <c r="BE7" i="9"/>
  <c r="BD7" i="9"/>
  <c r="O7" i="9"/>
  <c r="W7" i="9" s="1"/>
  <c r="N7" i="9"/>
  <c r="V7" i="9" s="1"/>
  <c r="M7" i="9"/>
  <c r="U7" i="9" s="1"/>
  <c r="L7" i="9"/>
  <c r="T7" i="9" s="1"/>
  <c r="D7" i="9"/>
  <c r="BM6" i="9"/>
  <c r="BF6" i="9"/>
  <c r="BE6" i="9"/>
  <c r="BD6" i="9"/>
  <c r="O6" i="9"/>
  <c r="W6" i="9" s="1"/>
  <c r="N6" i="9"/>
  <c r="V6" i="9" s="1"/>
  <c r="M6" i="9"/>
  <c r="U6" i="9" s="1"/>
  <c r="L6" i="9"/>
  <c r="P6" i="9" s="1"/>
  <c r="D6" i="9"/>
  <c r="BM5" i="9"/>
  <c r="BF5" i="9"/>
  <c r="BE5" i="9"/>
  <c r="BD5" i="9"/>
  <c r="O5" i="9"/>
  <c r="S5" i="9" s="1"/>
  <c r="N5" i="9"/>
  <c r="V5" i="9" s="1"/>
  <c r="M5" i="9"/>
  <c r="U5" i="9" s="1"/>
  <c r="L5" i="9"/>
  <c r="T5" i="9" s="1"/>
  <c r="D5" i="9"/>
  <c r="BM4" i="9"/>
  <c r="BF4" i="9"/>
  <c r="BE4" i="9"/>
  <c r="BD4" i="9"/>
  <c r="O4" i="9"/>
  <c r="W4" i="9" s="1"/>
  <c r="N4" i="9"/>
  <c r="V4" i="9" s="1"/>
  <c r="M4" i="9"/>
  <c r="U4" i="9" s="1"/>
  <c r="L4" i="9"/>
  <c r="P4" i="9" s="1"/>
  <c r="D4" i="9"/>
  <c r="BM3" i="9"/>
  <c r="BF3" i="9"/>
  <c r="BE3" i="9"/>
  <c r="BD3" i="9"/>
  <c r="O3" i="9"/>
  <c r="S3" i="9" s="1"/>
  <c r="N3" i="9"/>
  <c r="V3" i="9" s="1"/>
  <c r="M3" i="9"/>
  <c r="U3" i="9" s="1"/>
  <c r="L3" i="9"/>
  <c r="T3" i="9" s="1"/>
  <c r="D3" i="9"/>
  <c r="BP2" i="9"/>
  <c r="CH2" i="9" s="1"/>
  <c r="BO2" i="9"/>
  <c r="CG2" i="9" s="1"/>
  <c r="BN2" i="9"/>
  <c r="CF2" i="9" s="1"/>
  <c r="BM2" i="9"/>
  <c r="CE2" i="9" s="1"/>
  <c r="BG2" i="9"/>
  <c r="BF2" i="9"/>
  <c r="O2" i="9"/>
  <c r="S2" i="9" s="1"/>
  <c r="N2" i="9"/>
  <c r="R2" i="9" s="1"/>
  <c r="M2" i="9"/>
  <c r="U2" i="9" s="1"/>
  <c r="L2" i="9"/>
  <c r="P2" i="9" s="1"/>
  <c r="D2" i="9"/>
  <c r="CW7" i="9" l="1" a="1"/>
  <c r="CW7" i="9" s="1"/>
  <c r="CW5" i="9" a="1"/>
  <c r="CW5" i="9" s="1"/>
  <c r="CO22" i="9"/>
  <c r="CP87" i="9"/>
  <c r="CN102" i="9"/>
  <c r="CP151" i="9"/>
  <c r="CN154" i="9"/>
  <c r="CN158" i="9"/>
  <c r="CW158" i="9" s="1" a="1"/>
  <c r="CW158" i="9" s="1"/>
  <c r="CN170" i="9"/>
  <c r="CW170" i="9" s="1" a="1"/>
  <c r="CW170" i="9" s="1"/>
  <c r="CV157" i="9"/>
  <c r="CU150" i="9"/>
  <c r="CV145" i="9"/>
  <c r="CT107" i="9"/>
  <c r="CV85" i="9"/>
  <c r="CT59" i="9"/>
  <c r="CT23" i="9"/>
  <c r="CQ172" i="9"/>
  <c r="CQ88" i="9"/>
  <c r="CW56" i="9" a="1"/>
  <c r="CW56" i="9" s="1"/>
  <c r="CW44" i="9" a="1"/>
  <c r="CW44" i="9" s="1"/>
  <c r="CW32" i="9" a="1"/>
  <c r="CW32" i="9" s="1"/>
  <c r="CW16" i="9" a="1"/>
  <c r="CW16" i="9" s="1"/>
  <c r="CN90" i="9"/>
  <c r="CW90" i="9" s="1" a="1"/>
  <c r="CW90" i="9" s="1"/>
  <c r="CN94" i="9"/>
  <c r="CW94" i="9" s="1" a="1"/>
  <c r="CW94" i="9" s="1"/>
  <c r="CN98" i="9"/>
  <c r="CN162" i="9"/>
  <c r="CN166" i="9"/>
  <c r="CV169" i="9"/>
  <c r="CS148" i="9"/>
  <c r="CS88" i="9"/>
  <c r="CP57" i="9"/>
  <c r="CO94" i="9"/>
  <c r="CO154" i="9"/>
  <c r="CO162" i="9"/>
  <c r="CW162" i="9" s="1" a="1"/>
  <c r="CW162" i="9" s="1"/>
  <c r="CO166" i="9"/>
  <c r="CW166" i="9" s="1" a="1"/>
  <c r="CW166" i="9" s="1"/>
  <c r="CR148" i="9"/>
  <c r="CR88" i="9"/>
  <c r="CQ147" i="9"/>
  <c r="CQ87" i="9"/>
  <c r="CW81" i="9" a="1"/>
  <c r="CW81" i="9" s="1"/>
  <c r="CW69" i="9" a="1"/>
  <c r="CW69" i="9" s="1"/>
  <c r="CW14" i="9" a="1"/>
  <c r="CW14" i="9" s="1"/>
  <c r="CP2" i="9"/>
  <c r="CW2" i="9" s="1" a="1"/>
  <c r="CW2" i="9" s="1"/>
  <c r="CW73" i="9" a="1"/>
  <c r="CW73" i="9" s="1"/>
  <c r="CW72" i="9" a="1"/>
  <c r="CW72" i="9" s="1"/>
  <c r="CO147" i="9"/>
  <c r="CR174" i="9"/>
  <c r="CR150" i="9"/>
  <c r="CW13" i="9" a="1"/>
  <c r="CW13" i="9" s="1"/>
  <c r="CO87" i="9"/>
  <c r="CO59" i="9"/>
  <c r="CW119" i="9" a="1"/>
  <c r="CW119" i="9" s="1"/>
  <c r="CW123" i="9" a="1"/>
  <c r="CW123" i="9" s="1"/>
  <c r="CW131" i="9" a="1"/>
  <c r="CW131" i="9" s="1"/>
  <c r="CP147" i="9"/>
  <c r="CO161" i="9"/>
  <c r="CR85" i="9"/>
  <c r="CW12" i="9" a="1"/>
  <c r="CW12" i="9" s="1"/>
  <c r="CT171" i="9"/>
  <c r="CT159" i="9"/>
  <c r="CT140" i="9"/>
  <c r="CV102" i="9"/>
  <c r="CV90" i="9"/>
  <c r="CV73" i="9"/>
  <c r="CW127" i="9" a="1"/>
  <c r="CW127" i="9" s="1"/>
  <c r="CQ24" i="9"/>
  <c r="CP21" i="9"/>
  <c r="CO111" i="9"/>
  <c r="CW111" i="9" s="1" a="1"/>
  <c r="CW111" i="9" s="1"/>
  <c r="CO115" i="9"/>
  <c r="CW115" i="9" s="1" a="1"/>
  <c r="CW115" i="9" s="1"/>
  <c r="CO119" i="9"/>
  <c r="CO123" i="9"/>
  <c r="CO127" i="9"/>
  <c r="CO131" i="9"/>
  <c r="CO135" i="9"/>
  <c r="CO139" i="9"/>
  <c r="CO143" i="9"/>
  <c r="CW143" i="9" s="1" a="1"/>
  <c r="CW143" i="9" s="1"/>
  <c r="CR152" i="9"/>
  <c r="CQ23" i="9"/>
  <c r="CW77" i="9" a="1"/>
  <c r="CW77" i="9" s="1"/>
  <c r="CW65" i="9" a="1"/>
  <c r="CW65" i="9" s="1"/>
  <c r="CW11" i="9" a="1"/>
  <c r="CW11" i="9" s="1"/>
  <c r="CQ76" i="9"/>
  <c r="CQ64" i="9"/>
  <c r="CQ49" i="9"/>
  <c r="CQ37" i="9"/>
  <c r="CQ25" i="9"/>
  <c r="CQ9" i="9"/>
  <c r="CU129" i="9"/>
  <c r="CU117" i="9"/>
  <c r="CW18" i="9" a="1"/>
  <c r="CW18" i="9" s="1"/>
  <c r="CN85" i="9"/>
  <c r="CN88" i="9"/>
  <c r="CN92" i="9"/>
  <c r="CN96" i="9"/>
  <c r="CN100" i="9"/>
  <c r="CN146" i="9"/>
  <c r="CN149" i="9"/>
  <c r="CN152" i="9"/>
  <c r="CN156" i="9"/>
  <c r="CW156" i="9" s="1" a="1"/>
  <c r="CW156" i="9" s="1"/>
  <c r="CN164" i="9"/>
  <c r="CW164" i="9" s="1" a="1"/>
  <c r="CW164" i="9" s="1"/>
  <c r="CW76" i="9" a="1"/>
  <c r="CW76" i="9" s="1"/>
  <c r="CW64" i="9" a="1"/>
  <c r="CW64" i="9" s="1"/>
  <c r="CW10" i="9" a="1"/>
  <c r="CW10" i="9" s="1"/>
  <c r="CT56" i="9"/>
  <c r="CT44" i="9"/>
  <c r="CT32" i="9"/>
  <c r="CT16" i="9"/>
  <c r="CW46" i="9" a="1"/>
  <c r="CW46" i="9" s="1"/>
  <c r="CN160" i="9"/>
  <c r="CS22" i="9"/>
  <c r="CW22" i="9" s="1" a="1"/>
  <c r="CW22" i="9" s="1"/>
  <c r="CO149" i="9"/>
  <c r="CU175" i="9"/>
  <c r="CV170" i="9"/>
  <c r="CV158" i="9"/>
  <c r="CU151" i="9"/>
  <c r="CV146" i="9"/>
  <c r="CV134" i="9"/>
  <c r="CV86" i="9"/>
  <c r="CT84" i="9"/>
  <c r="CT24" i="9"/>
  <c r="CR22" i="9"/>
  <c r="CW49" i="9" a="1"/>
  <c r="CW49" i="9" s="1"/>
  <c r="CW37" i="9" a="1"/>
  <c r="CW37" i="9" s="1"/>
  <c r="CW25" i="9" a="1"/>
  <c r="CW25" i="9" s="1"/>
  <c r="CW9" i="9" a="1"/>
  <c r="CW9" i="9" s="1"/>
  <c r="CQ176" i="9"/>
  <c r="CQ152" i="9"/>
  <c r="CW8" i="9" a="1"/>
  <c r="CW8" i="9" s="1"/>
  <c r="CR132" i="9"/>
  <c r="CR120" i="9"/>
  <c r="CR108" i="9"/>
  <c r="CV46" i="9"/>
  <c r="CV34" i="9"/>
  <c r="CW34" i="9" s="1" a="1"/>
  <c r="CW34" i="9" s="1"/>
  <c r="CV18" i="9"/>
  <c r="CO125" i="9"/>
  <c r="CO129" i="9"/>
  <c r="CO137" i="9"/>
  <c r="CP174" i="9"/>
  <c r="CP177" i="9"/>
  <c r="CR86" i="9"/>
  <c r="CQ173" i="9"/>
  <c r="CS49" i="9"/>
  <c r="CS37" i="9"/>
  <c r="CS25" i="9"/>
  <c r="CS9" i="9"/>
  <c r="CU62" i="9"/>
  <c r="CV57" i="9"/>
  <c r="CT62" i="9"/>
  <c r="CW62" i="9" s="1" a="1"/>
  <c r="CW62" i="9" s="1"/>
  <c r="CV61" i="9"/>
  <c r="CW61" i="9" s="1" a="1"/>
  <c r="CW61" i="9" s="1"/>
  <c r="CU90" i="9"/>
  <c r="CS175" i="9"/>
  <c r="CV172" i="9"/>
  <c r="CV160" i="9"/>
  <c r="CS151" i="9"/>
  <c r="CV148" i="9"/>
  <c r="CT146" i="9"/>
  <c r="CV136" i="9"/>
  <c r="CV88" i="9"/>
  <c r="CT86" i="9"/>
  <c r="CR84" i="9"/>
  <c r="CR24" i="9"/>
  <c r="CU21" i="9"/>
  <c r="CQ72" i="9"/>
  <c r="CT165" i="9"/>
  <c r="CT153" i="9"/>
  <c r="CT134" i="9"/>
  <c r="CT122" i="9"/>
  <c r="CT110" i="9"/>
  <c r="CO163" i="9"/>
  <c r="CO174" i="9"/>
  <c r="CN84" i="9"/>
  <c r="CO133" i="9"/>
  <c r="CO141" i="9"/>
  <c r="CO145" i="9"/>
  <c r="CO148" i="9"/>
  <c r="CO151" i="9"/>
  <c r="CN112" i="9"/>
  <c r="CW112" i="9" s="1" a="1"/>
  <c r="CW112" i="9" s="1"/>
  <c r="CN120" i="9"/>
  <c r="CW120" i="9" s="1" a="1"/>
  <c r="CW120" i="9" s="1"/>
  <c r="CN128" i="9"/>
  <c r="CW128" i="9" s="1" a="1"/>
  <c r="CW128" i="9" s="1"/>
  <c r="CN140" i="9"/>
  <c r="CN116" i="9"/>
  <c r="CW116" i="9" s="1" a="1"/>
  <c r="CW116" i="9" s="1"/>
  <c r="CN124" i="9"/>
  <c r="CW124" i="9" s="1" a="1"/>
  <c r="CW124" i="9" s="1"/>
  <c r="CN132" i="9"/>
  <c r="CW132" i="9" s="1" a="1"/>
  <c r="CW132" i="9" s="1"/>
  <c r="CN136" i="9"/>
  <c r="CW136" i="9" s="1" a="1"/>
  <c r="CW136" i="9" s="1"/>
  <c r="CN144" i="9"/>
  <c r="CW144" i="9" s="1" a="1"/>
  <c r="CW144" i="9" s="1"/>
  <c r="CO173" i="9"/>
  <c r="CN108" i="9"/>
  <c r="CW108" i="9" s="1" a="1"/>
  <c r="CW108" i="9" s="1"/>
  <c r="CN168" i="9"/>
  <c r="CV161" i="9"/>
  <c r="CW140" i="9" a="1"/>
  <c r="CW140" i="9" s="1"/>
  <c r="CW135" i="9" a="1"/>
  <c r="CW135" i="9" s="1"/>
  <c r="CW139" i="9" a="1"/>
  <c r="CW139" i="9" s="1"/>
  <c r="CV173" i="9"/>
  <c r="CV149" i="9"/>
  <c r="CW154" i="9" a="1"/>
  <c r="CW154" i="9" s="1"/>
  <c r="CW160" i="9" a="1"/>
  <c r="CW160" i="9" s="1"/>
  <c r="CN142" i="9"/>
  <c r="CW142" i="9" s="1" a="1"/>
  <c r="CW142" i="9" s="1"/>
  <c r="CO168" i="9"/>
  <c r="CW168" i="9" s="1" a="1"/>
  <c r="CW168" i="9" s="1"/>
  <c r="CN110" i="9"/>
  <c r="CW110" i="9" s="1" a="1"/>
  <c r="CW110" i="9" s="1"/>
  <c r="CN114" i="9"/>
  <c r="CW114" i="9" s="1" a="1"/>
  <c r="CW114" i="9" s="1"/>
  <c r="CN118" i="9"/>
  <c r="CW118" i="9" s="1" a="1"/>
  <c r="CW118" i="9" s="1"/>
  <c r="CN122" i="9"/>
  <c r="CW122" i="9" s="1" a="1"/>
  <c r="CW122" i="9" s="1"/>
  <c r="CN126" i="9"/>
  <c r="CW126" i="9" s="1" a="1"/>
  <c r="CW126" i="9" s="1"/>
  <c r="CN130" i="9"/>
  <c r="CW130" i="9" s="1" a="1"/>
  <c r="CW130" i="9" s="1"/>
  <c r="CN134" i="9"/>
  <c r="CW134" i="9" s="1" a="1"/>
  <c r="CW134" i="9" s="1"/>
  <c r="CN138" i="9"/>
  <c r="CO138" i="9"/>
  <c r="CN91" i="9"/>
  <c r="CW91" i="9" s="1" a="1"/>
  <c r="CW91" i="9" s="1"/>
  <c r="CN95" i="9"/>
  <c r="CW95" i="9" s="1" a="1"/>
  <c r="CW95" i="9" s="1"/>
  <c r="CN99" i="9"/>
  <c r="CW99" i="9" s="1" a="1"/>
  <c r="CW99" i="9" s="1"/>
  <c r="CN155" i="9"/>
  <c r="CW155" i="9" s="1" a="1"/>
  <c r="CW155" i="9" s="1"/>
  <c r="CN159" i="9"/>
  <c r="CW159" i="9" s="1" a="1"/>
  <c r="CW159" i="9" s="1"/>
  <c r="CN163" i="9"/>
  <c r="CN167" i="9"/>
  <c r="CW167" i="9" s="1" a="1"/>
  <c r="CW167" i="9" s="1"/>
  <c r="CN171" i="9"/>
  <c r="CW171" i="9" s="1" a="1"/>
  <c r="CW171" i="9" s="1"/>
  <c r="CN137" i="9"/>
  <c r="CN141" i="9"/>
  <c r="CN145" i="9"/>
  <c r="CN109" i="9"/>
  <c r="CW109" i="9" s="1" a="1"/>
  <c r="CW109" i="9" s="1"/>
  <c r="CN113" i="9"/>
  <c r="CW113" i="9" s="1" a="1"/>
  <c r="CW113" i="9" s="1"/>
  <c r="CN117" i="9"/>
  <c r="CW117" i="9" s="1" a="1"/>
  <c r="CW117" i="9" s="1"/>
  <c r="CN121" i="9"/>
  <c r="CW121" i="9" s="1" a="1"/>
  <c r="CW121" i="9" s="1"/>
  <c r="CN125" i="9"/>
  <c r="CW125" i="9" s="1" a="1"/>
  <c r="CW125" i="9" s="1"/>
  <c r="CN129" i="9"/>
  <c r="CW129" i="9" s="1" a="1"/>
  <c r="CW129" i="9" s="1"/>
  <c r="CN133" i="9"/>
  <c r="CW98" i="9" a="1"/>
  <c r="CW98" i="9" s="1"/>
  <c r="CW102" i="9" a="1"/>
  <c r="CW102" i="9" s="1"/>
  <c r="CN89" i="9"/>
  <c r="CW89" i="9" s="1" a="1"/>
  <c r="CW89" i="9" s="1"/>
  <c r="CN93" i="9"/>
  <c r="CW93" i="9" s="1" a="1"/>
  <c r="CW93" i="9" s="1"/>
  <c r="CN97" i="9"/>
  <c r="CW97" i="9" s="1" a="1"/>
  <c r="CW97" i="9" s="1"/>
  <c r="CN101" i="9"/>
  <c r="CW101" i="9" s="1" a="1"/>
  <c r="CW101" i="9" s="1"/>
  <c r="CN153" i="9"/>
  <c r="CW153" i="9" s="1" a="1"/>
  <c r="CW153" i="9" s="1"/>
  <c r="CN157" i="9"/>
  <c r="CW157" i="9" s="1" a="1"/>
  <c r="CW157" i="9" s="1"/>
  <c r="CN161" i="9"/>
  <c r="CW161" i="9" s="1" a="1"/>
  <c r="CW161" i="9" s="1"/>
  <c r="CN165" i="9"/>
  <c r="CW165" i="9" s="1" a="1"/>
  <c r="CW165" i="9" s="1"/>
  <c r="CN169" i="9"/>
  <c r="CW169" i="9" s="1" a="1"/>
  <c r="CW169" i="9" s="1"/>
  <c r="CW92" i="9" a="1"/>
  <c r="CW92" i="9" s="1"/>
  <c r="CW96" i="9" a="1"/>
  <c r="CW96" i="9" s="1"/>
  <c r="CW100" i="9" a="1"/>
  <c r="CW100" i="9" s="1"/>
  <c r="CN174" i="9"/>
  <c r="CN177" i="9"/>
  <c r="CN147" i="9"/>
  <c r="CN150" i="9"/>
  <c r="CO176" i="9"/>
  <c r="CN104" i="9"/>
  <c r="CW104" i="9" s="1" a="1"/>
  <c r="CW104" i="9" s="1"/>
  <c r="CN107" i="9"/>
  <c r="CW107" i="9" s="1" a="1"/>
  <c r="CW107" i="9" s="1"/>
  <c r="CN23" i="9"/>
  <c r="CR21" i="9"/>
  <c r="CR23" i="9"/>
  <c r="CN21" i="9"/>
  <c r="CN24" i="9"/>
  <c r="CR59" i="9"/>
  <c r="CV60" i="9"/>
  <c r="CU60" i="9"/>
  <c r="CT60" i="9"/>
  <c r="CW60" i="9" s="1" a="1"/>
  <c r="CW60" i="9" s="1"/>
  <c r="CS58" i="9"/>
  <c r="CW58" i="9" s="1" a="1"/>
  <c r="CW58" i="9" s="1"/>
  <c r="CR58" i="9"/>
  <c r="CR60" i="9"/>
  <c r="CU57" i="9"/>
  <c r="CP58" i="9"/>
  <c r="CO60" i="9"/>
  <c r="CT57" i="9"/>
  <c r="CN59" i="9"/>
  <c r="CW59" i="9" s="1" a="1"/>
  <c r="CW59" i="9" s="1"/>
  <c r="CO58" i="9"/>
  <c r="CW88" i="9" a="1"/>
  <c r="CW88" i="9" s="1"/>
  <c r="CP85" i="9"/>
  <c r="CN87" i="9"/>
  <c r="CW87" i="9" s="1" a="1"/>
  <c r="CW87" i="9" s="1"/>
  <c r="CN86" i="9"/>
  <c r="CW86" i="9" s="1" a="1"/>
  <c r="CW86" i="9" s="1"/>
  <c r="CQ86" i="9"/>
  <c r="CQ84" i="9"/>
  <c r="CO107" i="9"/>
  <c r="CR105" i="9"/>
  <c r="CN105" i="9"/>
  <c r="CO106" i="9"/>
  <c r="CO105" i="9"/>
  <c r="CV107" i="9"/>
  <c r="CN106" i="9"/>
  <c r="CN103" i="9"/>
  <c r="CT105" i="9"/>
  <c r="CR106" i="9"/>
  <c r="CU103" i="9"/>
  <c r="CN148" i="9"/>
  <c r="CN151" i="9"/>
  <c r="CR146" i="9"/>
  <c r="CW146" i="9" s="1" a="1"/>
  <c r="CW146" i="9" s="1"/>
  <c r="CQ149" i="9"/>
  <c r="CQ148" i="9"/>
  <c r="CO152" i="9"/>
  <c r="CS149" i="9"/>
  <c r="CP152" i="9"/>
  <c r="CN172" i="9"/>
  <c r="CN175" i="9"/>
  <c r="CR176" i="9"/>
  <c r="CP175" i="9"/>
  <c r="CS173" i="9"/>
  <c r="CQ177" i="9"/>
  <c r="CO177" i="9"/>
  <c r="CQ174" i="9"/>
  <c r="CU174" i="9"/>
  <c r="CS172" i="9"/>
  <c r="CN173" i="9"/>
  <c r="CN176" i="9"/>
  <c r="CT174" i="9"/>
  <c r="CR172" i="9"/>
  <c r="R157" i="9"/>
  <c r="Q140" i="9"/>
  <c r="V86" i="9"/>
  <c r="AF86" i="9" s="1"/>
  <c r="AN86" i="9" s="1"/>
  <c r="R109" i="9"/>
  <c r="U104" i="9"/>
  <c r="AE104" i="9" s="1"/>
  <c r="AM104" i="9" s="1"/>
  <c r="T4" i="9"/>
  <c r="Z4" i="9" s="1"/>
  <c r="AH4" i="9" s="1"/>
  <c r="T52" i="9"/>
  <c r="AD52" i="9" s="1"/>
  <c r="AL52" i="9" s="1"/>
  <c r="P54" i="9"/>
  <c r="V77" i="9"/>
  <c r="AF77" i="9" s="1"/>
  <c r="AN77" i="9" s="1"/>
  <c r="W124" i="9"/>
  <c r="W159" i="9"/>
  <c r="AG159" i="9" s="1"/>
  <c r="AO159" i="9" s="1"/>
  <c r="U28" i="9"/>
  <c r="AE28" i="9" s="1"/>
  <c r="AM28" i="9" s="1"/>
  <c r="R55" i="9"/>
  <c r="R73" i="9"/>
  <c r="R32" i="9"/>
  <c r="T148" i="9"/>
  <c r="S138" i="9"/>
  <c r="Q75" i="9"/>
  <c r="P123" i="9"/>
  <c r="R129" i="9"/>
  <c r="AF72" i="9"/>
  <c r="AN72" i="9" s="1"/>
  <c r="AR72" i="9" s="1"/>
  <c r="S75" i="9"/>
  <c r="S119" i="9"/>
  <c r="V54" i="9"/>
  <c r="AB54" i="9" s="1"/>
  <c r="AJ54" i="9" s="1"/>
  <c r="U126" i="9"/>
  <c r="AA126" i="9" s="1"/>
  <c r="AI126" i="9" s="1"/>
  <c r="Q158" i="9"/>
  <c r="S168" i="9"/>
  <c r="P141" i="9"/>
  <c r="R146" i="9"/>
  <c r="AF158" i="9"/>
  <c r="AN158" i="9" s="1"/>
  <c r="U73" i="9"/>
  <c r="Q127" i="9"/>
  <c r="AA173" i="9"/>
  <c r="AI173" i="9" s="1"/>
  <c r="AQ173" i="9" s="1"/>
  <c r="R84" i="9"/>
  <c r="T121" i="9"/>
  <c r="Z121" i="9" s="1"/>
  <c r="AH121" i="9" s="1"/>
  <c r="S133" i="9"/>
  <c r="P143" i="9"/>
  <c r="U71" i="9"/>
  <c r="P98" i="9"/>
  <c r="P119" i="9"/>
  <c r="T135" i="9"/>
  <c r="Q166" i="9"/>
  <c r="R75" i="9"/>
  <c r="Q115" i="9"/>
  <c r="AE158" i="9"/>
  <c r="AM158" i="9" s="1"/>
  <c r="AQ158" i="9" s="1"/>
  <c r="R8" i="9"/>
  <c r="R56" i="9"/>
  <c r="U119" i="9"/>
  <c r="AA119" i="9" s="1"/>
  <c r="AI119" i="9" s="1"/>
  <c r="S56" i="9"/>
  <c r="P48" i="9"/>
  <c r="R95" i="9"/>
  <c r="V128" i="9"/>
  <c r="AB128" i="9" s="1"/>
  <c r="AJ128" i="9" s="1"/>
  <c r="T69" i="9"/>
  <c r="T95" i="9"/>
  <c r="Z95" i="9" s="1"/>
  <c r="AH95" i="9" s="1"/>
  <c r="P111" i="9"/>
  <c r="V125" i="9"/>
  <c r="AF125" i="9" s="1"/>
  <c r="AN125" i="9" s="1"/>
  <c r="P134" i="9"/>
  <c r="S77" i="9"/>
  <c r="AA81" i="9"/>
  <c r="AI81" i="9" s="1"/>
  <c r="AQ81" i="9" s="1"/>
  <c r="W82" i="9"/>
  <c r="AG82" i="9" s="1"/>
  <c r="AO82" i="9" s="1"/>
  <c r="R148" i="9"/>
  <c r="T11" i="9"/>
  <c r="Z11" i="9" s="1"/>
  <c r="AH11" i="9" s="1"/>
  <c r="W41" i="9"/>
  <c r="R46" i="9"/>
  <c r="W123" i="9"/>
  <c r="AC123" i="9" s="1"/>
  <c r="AK123" i="9" s="1"/>
  <c r="P165" i="9"/>
  <c r="AA131" i="9"/>
  <c r="AI131" i="9" s="1"/>
  <c r="AE131" i="9"/>
  <c r="AM131" i="9" s="1"/>
  <c r="AQ131" i="9" s="1"/>
  <c r="AE39" i="9"/>
  <c r="AM39" i="9" s="1"/>
  <c r="AA39" i="9"/>
  <c r="AI39" i="9" s="1"/>
  <c r="U23" i="9"/>
  <c r="AE23" i="9" s="1"/>
  <c r="AM23" i="9" s="1"/>
  <c r="S79" i="9"/>
  <c r="P90" i="9"/>
  <c r="AD98" i="9"/>
  <c r="AL98" i="9" s="1"/>
  <c r="R106" i="9"/>
  <c r="W113" i="9"/>
  <c r="AC113" i="9" s="1"/>
  <c r="AK113" i="9" s="1"/>
  <c r="W118" i="9"/>
  <c r="R134" i="9"/>
  <c r="R140" i="9"/>
  <c r="U19" i="9"/>
  <c r="AE19" i="9" s="1"/>
  <c r="AM19" i="9" s="1"/>
  <c r="T8" i="9"/>
  <c r="Z8" i="9" s="1"/>
  <c r="AH8" i="9" s="1"/>
  <c r="V79" i="9"/>
  <c r="AF79" i="9" s="1"/>
  <c r="AN79" i="9" s="1"/>
  <c r="W106" i="9"/>
  <c r="AC106" i="9" s="1"/>
  <c r="AK106" i="9" s="1"/>
  <c r="P120" i="9"/>
  <c r="Q131" i="9"/>
  <c r="S134" i="9"/>
  <c r="T140" i="9"/>
  <c r="P17" i="9"/>
  <c r="R20" i="9"/>
  <c r="Q39" i="9"/>
  <c r="T43" i="9"/>
  <c r="Q70" i="9"/>
  <c r="AA79" i="9"/>
  <c r="AI79" i="9" s="1"/>
  <c r="AQ79" i="9" s="1"/>
  <c r="U103" i="9"/>
  <c r="AA103" i="9" s="1"/>
  <c r="AI103" i="9" s="1"/>
  <c r="P110" i="9"/>
  <c r="Q120" i="9"/>
  <c r="Q125" i="9"/>
  <c r="P128" i="9"/>
  <c r="W144" i="9"/>
  <c r="AC144" i="9" s="1"/>
  <c r="AK144" i="9" s="1"/>
  <c r="T35" i="9"/>
  <c r="AD35" i="9" s="1"/>
  <c r="AL35" i="9" s="1"/>
  <c r="Z59" i="9"/>
  <c r="AH59" i="9" s="1"/>
  <c r="P99" i="9"/>
  <c r="P115" i="9"/>
  <c r="P138" i="9"/>
  <c r="AD168" i="9"/>
  <c r="AL168" i="9" s="1"/>
  <c r="AP168" i="9" s="1"/>
  <c r="S92" i="9"/>
  <c r="S100" i="9"/>
  <c r="S146" i="9"/>
  <c r="R62" i="9"/>
  <c r="U72" i="9"/>
  <c r="W84" i="9"/>
  <c r="R87" i="9"/>
  <c r="V92" i="9"/>
  <c r="AF92" i="9" s="1"/>
  <c r="AN92" i="9" s="1"/>
  <c r="V108" i="9"/>
  <c r="AB108" i="9" s="1"/>
  <c r="AJ108" i="9" s="1"/>
  <c r="W112" i="9"/>
  <c r="AG112" i="9" s="1"/>
  <c r="AO112" i="9" s="1"/>
  <c r="U116" i="9"/>
  <c r="P132" i="9"/>
  <c r="R135" i="9"/>
  <c r="S160" i="9"/>
  <c r="P164" i="9"/>
  <c r="Q11" i="9"/>
  <c r="P81" i="9"/>
  <c r="S105" i="9"/>
  <c r="W108" i="9"/>
  <c r="AC108" i="9" s="1"/>
  <c r="AK108" i="9" s="1"/>
  <c r="W129" i="9"/>
  <c r="AC129" i="9" s="1"/>
  <c r="AK129" i="9" s="1"/>
  <c r="P139" i="9"/>
  <c r="Q149" i="9"/>
  <c r="AG160" i="9"/>
  <c r="AO160" i="9" s="1"/>
  <c r="V149" i="9"/>
  <c r="AG19" i="9"/>
  <c r="AO19" i="9" s="1"/>
  <c r="AS19" i="9" s="1"/>
  <c r="U69" i="9"/>
  <c r="Z89" i="9"/>
  <c r="AH89" i="9" s="1"/>
  <c r="AP89" i="9" s="1"/>
  <c r="T93" i="9"/>
  <c r="AD93" i="9" s="1"/>
  <c r="AL93" i="9" s="1"/>
  <c r="T117" i="9"/>
  <c r="S109" i="9"/>
  <c r="AE17" i="9"/>
  <c r="AM17" i="9" s="1"/>
  <c r="AA17" i="9"/>
  <c r="AI17" i="9" s="1"/>
  <c r="AC127" i="9"/>
  <c r="AK127" i="9" s="1"/>
  <c r="AG127" i="9"/>
  <c r="AO127" i="9" s="1"/>
  <c r="AD13" i="9"/>
  <c r="AL13" i="9" s="1"/>
  <c r="Z13" i="9"/>
  <c r="AH13" i="9" s="1"/>
  <c r="AB20" i="9"/>
  <c r="AJ20" i="9" s="1"/>
  <c r="AF20" i="9"/>
  <c r="AN20" i="9" s="1"/>
  <c r="AF141" i="9"/>
  <c r="AN141" i="9" s="1"/>
  <c r="AB141" i="9"/>
  <c r="AJ141" i="9" s="1"/>
  <c r="AC76" i="9"/>
  <c r="AK76" i="9" s="1"/>
  <c r="AG76" i="9"/>
  <c r="AO76" i="9" s="1"/>
  <c r="AG89" i="9"/>
  <c r="AO89" i="9" s="1"/>
  <c r="AC89" i="9"/>
  <c r="AK89" i="9" s="1"/>
  <c r="AA121" i="9"/>
  <c r="AI121" i="9" s="1"/>
  <c r="AE121" i="9"/>
  <c r="AM121" i="9" s="1"/>
  <c r="W52" i="9"/>
  <c r="Q8" i="9"/>
  <c r="R11" i="9"/>
  <c r="P13" i="9"/>
  <c r="Q20" i="9"/>
  <c r="R22" i="9"/>
  <c r="AC24" i="9"/>
  <c r="AK24" i="9" s="1"/>
  <c r="U30" i="9"/>
  <c r="AE30" i="9" s="1"/>
  <c r="AM30" i="9" s="1"/>
  <c r="U35" i="9"/>
  <c r="AE35" i="9" s="1"/>
  <c r="AM35" i="9" s="1"/>
  <c r="T37" i="9"/>
  <c r="Q46" i="9"/>
  <c r="S48" i="9"/>
  <c r="S59" i="9"/>
  <c r="T64" i="9"/>
  <c r="AD64" i="9" s="1"/>
  <c r="AL64" i="9" s="1"/>
  <c r="W67" i="9"/>
  <c r="R72" i="9"/>
  <c r="W73" i="9"/>
  <c r="AG73" i="9" s="1"/>
  <c r="AO73" i="9" s="1"/>
  <c r="T77" i="9"/>
  <c r="Z77" i="9" s="1"/>
  <c r="AH77" i="9" s="1"/>
  <c r="AE90" i="9"/>
  <c r="AM90" i="9" s="1"/>
  <c r="T101" i="9"/>
  <c r="U112" i="9"/>
  <c r="Q117" i="9"/>
  <c r="S128" i="9"/>
  <c r="U135" i="9"/>
  <c r="AA135" i="9" s="1"/>
  <c r="AI135" i="9" s="1"/>
  <c r="P154" i="9"/>
  <c r="AE164" i="9"/>
  <c r="AM164" i="9" s="1"/>
  <c r="AQ164" i="9" s="1"/>
  <c r="S167" i="9"/>
  <c r="S117" i="9"/>
  <c r="T144" i="9"/>
  <c r="Z144" i="9" s="1"/>
  <c r="AH144" i="9" s="1"/>
  <c r="AF176" i="9"/>
  <c r="AN176" i="9" s="1"/>
  <c r="AR176" i="9" s="1"/>
  <c r="S20" i="9"/>
  <c r="W135" i="9"/>
  <c r="AC22" i="9"/>
  <c r="AK22" i="9" s="1"/>
  <c r="P19" i="9"/>
  <c r="T25" i="9"/>
  <c r="AD25" i="9" s="1"/>
  <c r="AL25" i="9" s="1"/>
  <c r="S51" i="9"/>
  <c r="S55" i="9"/>
  <c r="R57" i="9"/>
  <c r="P60" i="9"/>
  <c r="S62" i="9"/>
  <c r="R74" i="9"/>
  <c r="S110" i="9"/>
  <c r="T122" i="9"/>
  <c r="T130" i="9"/>
  <c r="Z130" i="9" s="1"/>
  <c r="AH130" i="9" s="1"/>
  <c r="W142" i="9"/>
  <c r="S147" i="9"/>
  <c r="AE159" i="9"/>
  <c r="AM159" i="9" s="1"/>
  <c r="AQ159" i="9" s="1"/>
  <c r="T22" i="9"/>
  <c r="AD22" i="9" s="1"/>
  <c r="AL22" i="9" s="1"/>
  <c r="T51" i="9"/>
  <c r="Z51" i="9" s="1"/>
  <c r="AH51" i="9" s="1"/>
  <c r="S60" i="9"/>
  <c r="V68" i="9"/>
  <c r="S76" i="9"/>
  <c r="S89" i="9"/>
  <c r="W125" i="9"/>
  <c r="AG125" i="9" s="1"/>
  <c r="AO125" i="9" s="1"/>
  <c r="S127" i="9"/>
  <c r="W132" i="9"/>
  <c r="AC132" i="9" s="1"/>
  <c r="AK132" i="9" s="1"/>
  <c r="Q4" i="9"/>
  <c r="T12" i="9"/>
  <c r="Z12" i="9" s="1"/>
  <c r="AH12" i="9" s="1"/>
  <c r="P14" i="9"/>
  <c r="Q17" i="9"/>
  <c r="S19" i="9"/>
  <c r="U26" i="9"/>
  <c r="AE26" i="9" s="1"/>
  <c r="AM26" i="9" s="1"/>
  <c r="T36" i="9"/>
  <c r="R38" i="9"/>
  <c r="R44" i="9"/>
  <c r="W47" i="9"/>
  <c r="T53" i="9"/>
  <c r="S63" i="9"/>
  <c r="R66" i="9"/>
  <c r="T76" i="9"/>
  <c r="AD76" i="9" s="1"/>
  <c r="AL76" i="9" s="1"/>
  <c r="W94" i="9"/>
  <c r="AG94" i="9" s="1"/>
  <c r="AO94" i="9" s="1"/>
  <c r="R96" i="9"/>
  <c r="V105" i="9"/>
  <c r="AF105" i="9" s="1"/>
  <c r="AN105" i="9" s="1"/>
  <c r="P107" i="9"/>
  <c r="P118" i="9"/>
  <c r="V119" i="9"/>
  <c r="AF119" i="9" s="1"/>
  <c r="AN119" i="9" s="1"/>
  <c r="Q121" i="9"/>
  <c r="Q129" i="9"/>
  <c r="AG138" i="9"/>
  <c r="AO138" i="9" s="1"/>
  <c r="AS138" i="9" s="1"/>
  <c r="P145" i="9"/>
  <c r="P156" i="9"/>
  <c r="Q6" i="9"/>
  <c r="T9" i="9"/>
  <c r="Z9" i="9" s="1"/>
  <c r="AH9" i="9" s="1"/>
  <c r="U12" i="9"/>
  <c r="AA12" i="9" s="1"/>
  <c r="AI12" i="9" s="1"/>
  <c r="W26" i="9"/>
  <c r="AC26" i="9" s="1"/>
  <c r="AK26" i="9" s="1"/>
  <c r="T29" i="9"/>
  <c r="T34" i="9"/>
  <c r="AD34" i="9" s="1"/>
  <c r="AL34" i="9" s="1"/>
  <c r="AF38" i="9"/>
  <c r="AN38" i="9" s="1"/>
  <c r="AR38" i="9" s="1"/>
  <c r="T41" i="9"/>
  <c r="Z41" i="9" s="1"/>
  <c r="AH41" i="9" s="1"/>
  <c r="T49" i="9"/>
  <c r="Z49" i="9" s="1"/>
  <c r="AH49" i="9" s="1"/>
  <c r="V63" i="9"/>
  <c r="AF63" i="9" s="1"/>
  <c r="AN63" i="9" s="1"/>
  <c r="S66" i="9"/>
  <c r="R107" i="9"/>
  <c r="P116" i="9"/>
  <c r="Q118" i="9"/>
  <c r="P124" i="9"/>
  <c r="P136" i="9"/>
  <c r="T2" i="9"/>
  <c r="Z2" i="9" s="1"/>
  <c r="AH2" i="9" s="1"/>
  <c r="T6" i="9"/>
  <c r="Z6" i="9" s="1"/>
  <c r="AH6" i="9" s="1"/>
  <c r="V12" i="9"/>
  <c r="AB12" i="9" s="1"/>
  <c r="AJ12" i="9" s="1"/>
  <c r="S23" i="9"/>
  <c r="U34" i="9"/>
  <c r="AE34" i="9" s="1"/>
  <c r="AM34" i="9" s="1"/>
  <c r="U66" i="9"/>
  <c r="T71" i="9"/>
  <c r="Z71" i="9" s="1"/>
  <c r="AH71" i="9" s="1"/>
  <c r="Q79" i="9"/>
  <c r="Q92" i="9"/>
  <c r="P100" i="9"/>
  <c r="AB107" i="9"/>
  <c r="AJ107" i="9" s="1"/>
  <c r="U113" i="9"/>
  <c r="AA113" i="9" s="1"/>
  <c r="AI113" i="9" s="1"/>
  <c r="U124" i="9"/>
  <c r="Q133" i="9"/>
  <c r="R136" i="9"/>
  <c r="AA166" i="9"/>
  <c r="AI166" i="9" s="1"/>
  <c r="AQ166" i="9" s="1"/>
  <c r="W61" i="9"/>
  <c r="AA84" i="9"/>
  <c r="AI84" i="9" s="1"/>
  <c r="AQ84" i="9" s="1"/>
  <c r="W126" i="9"/>
  <c r="AC126" i="9" s="1"/>
  <c r="AK126" i="9" s="1"/>
  <c r="AE129" i="9"/>
  <c r="AM129" i="9" s="1"/>
  <c r="AQ129" i="9" s="1"/>
  <c r="U136" i="9"/>
  <c r="AE136" i="9" s="1"/>
  <c r="AM136" i="9" s="1"/>
  <c r="R141" i="9"/>
  <c r="U148" i="9"/>
  <c r="AA148" i="9" s="1"/>
  <c r="AI148" i="9" s="1"/>
  <c r="Q150" i="9"/>
  <c r="S169" i="9"/>
  <c r="R15" i="9"/>
  <c r="S54" i="9"/>
  <c r="AA92" i="9"/>
  <c r="AI92" i="9" s="1"/>
  <c r="AQ92" i="9" s="1"/>
  <c r="S95" i="9"/>
  <c r="AB150" i="9"/>
  <c r="AJ150" i="9" s="1"/>
  <c r="W157" i="9"/>
  <c r="AG157" i="9" s="1"/>
  <c r="AO157" i="9" s="1"/>
  <c r="AA169" i="9"/>
  <c r="AI169" i="9" s="1"/>
  <c r="AQ169" i="9" s="1"/>
  <c r="Q108" i="9"/>
  <c r="U139" i="9"/>
  <c r="AA139" i="9" s="1"/>
  <c r="AI139" i="9" s="1"/>
  <c r="Q144" i="9"/>
  <c r="AB157" i="9"/>
  <c r="AJ157" i="9" s="1"/>
  <c r="AR157" i="9" s="1"/>
  <c r="Q164" i="9"/>
  <c r="AE43" i="9"/>
  <c r="AM43" i="9" s="1"/>
  <c r="AA43" i="9"/>
  <c r="AI43" i="9" s="1"/>
  <c r="AQ43" i="9" s="1"/>
  <c r="Z5" i="9"/>
  <c r="AH5" i="9" s="1"/>
  <c r="AD5" i="9"/>
  <c r="AL5" i="9" s="1"/>
  <c r="AA70" i="9"/>
  <c r="AI70" i="9" s="1"/>
  <c r="AE70" i="9"/>
  <c r="AM70" i="9" s="1"/>
  <c r="AF66" i="9"/>
  <c r="AN66" i="9" s="1"/>
  <c r="AB66" i="9"/>
  <c r="AJ66" i="9" s="1"/>
  <c r="Z86" i="9"/>
  <c r="AH86" i="9" s="1"/>
  <c r="AD86" i="9"/>
  <c r="AL86" i="9" s="1"/>
  <c r="Z54" i="9"/>
  <c r="AH54" i="9" s="1"/>
  <c r="AP54" i="9" s="1"/>
  <c r="AD54" i="9"/>
  <c r="AL54" i="9" s="1"/>
  <c r="Z10" i="9"/>
  <c r="AH10" i="9" s="1"/>
  <c r="AD10" i="9"/>
  <c r="AL10" i="9" s="1"/>
  <c r="AB39" i="9"/>
  <c r="AJ39" i="9" s="1"/>
  <c r="AF39" i="9"/>
  <c r="AN39" i="9" s="1"/>
  <c r="AC81" i="9"/>
  <c r="AK81" i="9" s="1"/>
  <c r="AG81" i="9"/>
  <c r="AO81" i="9" s="1"/>
  <c r="AF45" i="9"/>
  <c r="AN45" i="9" s="1"/>
  <c r="AB45" i="9"/>
  <c r="AJ45" i="9" s="1"/>
  <c r="Z7" i="9"/>
  <c r="AH7" i="9" s="1"/>
  <c r="AD7" i="9"/>
  <c r="AL7" i="9" s="1"/>
  <c r="Z3" i="9"/>
  <c r="AH3" i="9" s="1"/>
  <c r="AD3" i="9"/>
  <c r="AL3" i="9" s="1"/>
  <c r="U91" i="9"/>
  <c r="Q91" i="9"/>
  <c r="T97" i="9"/>
  <c r="AD97" i="9" s="1"/>
  <c r="AL97" i="9" s="1"/>
  <c r="P97" i="9"/>
  <c r="R104" i="9"/>
  <c r="V104" i="9"/>
  <c r="AB104" i="9" s="1"/>
  <c r="AJ104" i="9" s="1"/>
  <c r="R122" i="9"/>
  <c r="V122" i="9"/>
  <c r="AF122" i="9" s="1"/>
  <c r="AN122" i="9" s="1"/>
  <c r="U95" i="9"/>
  <c r="Q95" i="9"/>
  <c r="U97" i="9"/>
  <c r="AA97" i="9" s="1"/>
  <c r="AI97" i="9" s="1"/>
  <c r="Q97" i="9"/>
  <c r="S104" i="9"/>
  <c r="W104" i="9"/>
  <c r="P113" i="9"/>
  <c r="T113" i="9"/>
  <c r="Z113" i="9" s="1"/>
  <c r="AH113" i="9" s="1"/>
  <c r="AC122" i="9"/>
  <c r="AK122" i="9" s="1"/>
  <c r="AG122" i="9"/>
  <c r="AO122" i="9" s="1"/>
  <c r="R35" i="9"/>
  <c r="S36" i="9"/>
  <c r="R49" i="9"/>
  <c r="R58" i="9"/>
  <c r="AG68" i="9"/>
  <c r="AO68" i="9" s="1"/>
  <c r="AS68" i="9" s="1"/>
  <c r="V69" i="9"/>
  <c r="W71" i="9"/>
  <c r="S71" i="9"/>
  <c r="T73" i="9"/>
  <c r="AD73" i="9" s="1"/>
  <c r="AL73" i="9" s="1"/>
  <c r="U83" i="9"/>
  <c r="Q83" i="9"/>
  <c r="S88" i="9"/>
  <c r="W91" i="9"/>
  <c r="AG91" i="9" s="1"/>
  <c r="AO91" i="9" s="1"/>
  <c r="S91" i="9"/>
  <c r="S93" i="9"/>
  <c r="W93" i="9"/>
  <c r="AG99" i="9"/>
  <c r="AO99" i="9" s="1"/>
  <c r="AS99" i="9" s="1"/>
  <c r="Z105" i="9"/>
  <c r="AH105" i="9" s="1"/>
  <c r="AD105" i="9"/>
  <c r="AL105" i="9" s="1"/>
  <c r="U111" i="9"/>
  <c r="Q111" i="9"/>
  <c r="W121" i="9"/>
  <c r="S121" i="9"/>
  <c r="AE123" i="9"/>
  <c r="AM123" i="9" s="1"/>
  <c r="AQ123" i="9" s="1"/>
  <c r="T20" i="9"/>
  <c r="W34" i="9"/>
  <c r="S35" i="9"/>
  <c r="R39" i="9"/>
  <c r="Q43" i="9"/>
  <c r="W44" i="9"/>
  <c r="AG44" i="9" s="1"/>
  <c r="AO44" i="9" s="1"/>
  <c r="U58" i="9"/>
  <c r="AA58" i="9" s="1"/>
  <c r="AI58" i="9" s="1"/>
  <c r="AG69" i="9"/>
  <c r="AO69" i="9" s="1"/>
  <c r="AS69" i="9" s="1"/>
  <c r="Q76" i="9"/>
  <c r="T78" i="9"/>
  <c r="AD78" i="9" s="1"/>
  <c r="AL78" i="9" s="1"/>
  <c r="P78" i="9"/>
  <c r="AC79" i="9"/>
  <c r="AK79" i="9" s="1"/>
  <c r="AS79" i="9" s="1"/>
  <c r="V83" i="9"/>
  <c r="AB83" i="9" s="1"/>
  <c r="AJ83" i="9" s="1"/>
  <c r="R83" i="9"/>
  <c r="P86" i="9"/>
  <c r="T88" i="9"/>
  <c r="V90" i="9"/>
  <c r="AB90" i="9" s="1"/>
  <c r="AJ90" i="9" s="1"/>
  <c r="R90" i="9"/>
  <c r="Z92" i="9"/>
  <c r="AH92" i="9" s="1"/>
  <c r="AD92" i="9"/>
  <c r="AL92" i="9" s="1"/>
  <c r="Q93" i="9"/>
  <c r="Q18" i="9"/>
  <c r="T21" i="9"/>
  <c r="Z21" i="9" s="1"/>
  <c r="AH21" i="9" s="1"/>
  <c r="U25" i="9"/>
  <c r="U29" i="9"/>
  <c r="AE29" i="9" s="1"/>
  <c r="AM29" i="9" s="1"/>
  <c r="AC36" i="9"/>
  <c r="AK36" i="9" s="1"/>
  <c r="AS36" i="9" s="1"/>
  <c r="P40" i="9"/>
  <c r="P47" i="9"/>
  <c r="R48" i="9"/>
  <c r="P57" i="9"/>
  <c r="V61" i="9"/>
  <c r="AF61" i="9" s="1"/>
  <c r="AN61" i="9" s="1"/>
  <c r="P63" i="9"/>
  <c r="W64" i="9"/>
  <c r="T74" i="9"/>
  <c r="AD74" i="9" s="1"/>
  <c r="AL74" i="9" s="1"/>
  <c r="P74" i="9"/>
  <c r="U78" i="9"/>
  <c r="Q78" i="9"/>
  <c r="S81" i="9"/>
  <c r="S83" i="9"/>
  <c r="W83" i="9"/>
  <c r="AG83" i="9" s="1"/>
  <c r="AO83" i="9" s="1"/>
  <c r="V88" i="9"/>
  <c r="AB88" i="9" s="1"/>
  <c r="AJ88" i="9" s="1"/>
  <c r="W90" i="9"/>
  <c r="S90" i="9"/>
  <c r="R93" i="9"/>
  <c r="W97" i="9"/>
  <c r="AC97" i="9" s="1"/>
  <c r="AK97" i="9" s="1"/>
  <c r="S102" i="9"/>
  <c r="W102" i="9"/>
  <c r="AC102" i="9" s="1"/>
  <c r="AK102" i="9" s="1"/>
  <c r="S116" i="9"/>
  <c r="W116" i="9"/>
  <c r="P3" i="9"/>
  <c r="P5" i="9"/>
  <c r="P7" i="9"/>
  <c r="P10" i="9"/>
  <c r="AD11" i="9"/>
  <c r="AL11" i="9" s="1"/>
  <c r="AP11" i="9" s="1"/>
  <c r="V13" i="9"/>
  <c r="AB13" i="9" s="1"/>
  <c r="AJ13" i="9" s="1"/>
  <c r="R18" i="9"/>
  <c r="V21" i="9"/>
  <c r="R23" i="9"/>
  <c r="W29" i="9"/>
  <c r="AG29" i="9" s="1"/>
  <c r="AO29" i="9" s="1"/>
  <c r="AD40" i="9"/>
  <c r="AL40" i="9" s="1"/>
  <c r="AP40" i="9" s="1"/>
  <c r="P46" i="9"/>
  <c r="W53" i="9"/>
  <c r="AC53" i="9" s="1"/>
  <c r="AK53" i="9" s="1"/>
  <c r="S53" i="9"/>
  <c r="P66" i="9"/>
  <c r="R71" i="9"/>
  <c r="V78" i="9"/>
  <c r="AF78" i="9" s="1"/>
  <c r="AN78" i="9" s="1"/>
  <c r="R78" i="9"/>
  <c r="V81" i="9"/>
  <c r="AB81" i="9" s="1"/>
  <c r="AJ81" i="9" s="1"/>
  <c r="S86" i="9"/>
  <c r="V98" i="9"/>
  <c r="AF98" i="9" s="1"/>
  <c r="AN98" i="9" s="1"/>
  <c r="R98" i="9"/>
  <c r="R100" i="9"/>
  <c r="V100" i="9"/>
  <c r="R102" i="9"/>
  <c r="Z120" i="9"/>
  <c r="AH120" i="9" s="1"/>
  <c r="AD120" i="9"/>
  <c r="AL120" i="9" s="1"/>
  <c r="AC136" i="9"/>
  <c r="AK136" i="9" s="1"/>
  <c r="AG136" i="9"/>
  <c r="AO136" i="9" s="1"/>
  <c r="W13" i="9"/>
  <c r="AG13" i="9" s="1"/>
  <c r="AO13" i="9" s="1"/>
  <c r="V17" i="9"/>
  <c r="AF17" i="9" s="1"/>
  <c r="AN17" i="9" s="1"/>
  <c r="AD18" i="9"/>
  <c r="AL18" i="9" s="1"/>
  <c r="AP18" i="9" s="1"/>
  <c r="W21" i="9"/>
  <c r="U24" i="9"/>
  <c r="AA24" i="9" s="1"/>
  <c r="AI24" i="9" s="1"/>
  <c r="T28" i="9"/>
  <c r="AD48" i="9"/>
  <c r="AL48" i="9" s="1"/>
  <c r="Z48" i="9"/>
  <c r="AH48" i="9" s="1"/>
  <c r="Q90" i="9"/>
  <c r="AG92" i="9"/>
  <c r="AO92" i="9" s="1"/>
  <c r="AC92" i="9"/>
  <c r="AK92" i="9" s="1"/>
  <c r="P105" i="9"/>
  <c r="U107" i="9"/>
  <c r="Q107" i="9"/>
  <c r="AG111" i="9"/>
  <c r="AO111" i="9" s="1"/>
  <c r="AS111" i="9" s="1"/>
  <c r="Q5" i="9"/>
  <c r="Q7" i="9"/>
  <c r="R7" i="9"/>
  <c r="AD47" i="9"/>
  <c r="AL47" i="9" s="1"/>
  <c r="AP47" i="9" s="1"/>
  <c r="U48" i="9"/>
  <c r="AE48" i="9" s="1"/>
  <c r="AM48" i="9" s="1"/>
  <c r="R65" i="9"/>
  <c r="V65" i="9"/>
  <c r="AF85" i="9"/>
  <c r="AN85" i="9" s="1"/>
  <c r="AB85" i="9"/>
  <c r="AJ85" i="9" s="1"/>
  <c r="AE93" i="9"/>
  <c r="AM93" i="9" s="1"/>
  <c r="AQ93" i="9" s="1"/>
  <c r="Q3" i="9"/>
  <c r="T15" i="9"/>
  <c r="AD15" i="9" s="1"/>
  <c r="AL15" i="9" s="1"/>
  <c r="P84" i="9"/>
  <c r="T84" i="9"/>
  <c r="AD84" i="9" s="1"/>
  <c r="AL84" i="9" s="1"/>
  <c r="V89" i="9"/>
  <c r="AF89" i="9" s="1"/>
  <c r="AN89" i="9" s="1"/>
  <c r="R89" i="9"/>
  <c r="Z94" i="9"/>
  <c r="AH94" i="9" s="1"/>
  <c r="AD94" i="9"/>
  <c r="AL94" i="9" s="1"/>
  <c r="S103" i="9"/>
  <c r="W103" i="9"/>
  <c r="V110" i="9"/>
  <c r="R110" i="9"/>
  <c r="V112" i="9"/>
  <c r="R112" i="9"/>
  <c r="Q114" i="9"/>
  <c r="U114" i="9"/>
  <c r="AE114" i="9" s="1"/>
  <c r="AM114" i="9" s="1"/>
  <c r="AA117" i="9"/>
  <c r="AI117" i="9" s="1"/>
  <c r="AE117" i="9"/>
  <c r="AM117" i="9" s="1"/>
  <c r="W120" i="9"/>
  <c r="S120" i="9"/>
  <c r="AC139" i="9"/>
  <c r="AK139" i="9" s="1"/>
  <c r="AG139" i="9"/>
  <c r="AO139" i="9" s="1"/>
  <c r="Q10" i="9"/>
  <c r="U15" i="9"/>
  <c r="Q16" i="9"/>
  <c r="AF22" i="9"/>
  <c r="AN22" i="9" s="1"/>
  <c r="AR22" i="9" s="1"/>
  <c r="AB23" i="9"/>
  <c r="AJ23" i="9" s="1"/>
  <c r="AR23" i="9" s="1"/>
  <c r="T32" i="9"/>
  <c r="AD32" i="9" s="1"/>
  <c r="AL32" i="9" s="1"/>
  <c r="R42" i="9"/>
  <c r="R45" i="9"/>
  <c r="U51" i="9"/>
  <c r="AA51" i="9" s="1"/>
  <c r="AI51" i="9" s="1"/>
  <c r="P59" i="9"/>
  <c r="AD63" i="9"/>
  <c r="AL63" i="9" s="1"/>
  <c r="AP63" i="9" s="1"/>
  <c r="P65" i="9"/>
  <c r="U74" i="9"/>
  <c r="P79" i="9"/>
  <c r="V80" i="9"/>
  <c r="AF80" i="9" s="1"/>
  <c r="AN80" i="9" s="1"/>
  <c r="R85" i="9"/>
  <c r="Z99" i="9"/>
  <c r="AH99" i="9" s="1"/>
  <c r="AD99" i="9"/>
  <c r="AL99" i="9" s="1"/>
  <c r="W17" i="9"/>
  <c r="AG17" i="9" s="1"/>
  <c r="AO17" i="9" s="1"/>
  <c r="W16" i="9"/>
  <c r="U27" i="9"/>
  <c r="AE27" i="9" s="1"/>
  <c r="AM27" i="9" s="1"/>
  <c r="T31" i="9"/>
  <c r="U32" i="9"/>
  <c r="AE32" i="9" s="1"/>
  <c r="AM32" i="9" s="1"/>
  <c r="T42" i="9"/>
  <c r="AD42" i="9" s="1"/>
  <c r="AL42" i="9" s="1"/>
  <c r="AF46" i="9"/>
  <c r="AN46" i="9" s="1"/>
  <c r="AR46" i="9" s="1"/>
  <c r="V50" i="9"/>
  <c r="R59" i="9"/>
  <c r="AD65" i="9"/>
  <c r="AL65" i="9" s="1"/>
  <c r="AP65" i="9" s="1"/>
  <c r="U96" i="9"/>
  <c r="AE96" i="9" s="1"/>
  <c r="AM96" i="9" s="1"/>
  <c r="Q96" i="9"/>
  <c r="V101" i="9"/>
  <c r="R101" i="9"/>
  <c r="AD4" i="9"/>
  <c r="AL4" i="9" s="1"/>
  <c r="AP4" i="9" s="1"/>
  <c r="R10" i="9"/>
  <c r="Q9" i="9"/>
  <c r="Q2" i="9"/>
  <c r="R9" i="9"/>
  <c r="W15" i="9"/>
  <c r="T26" i="9"/>
  <c r="U31" i="9"/>
  <c r="W42" i="9"/>
  <c r="P68" i="9"/>
  <c r="S69" i="9"/>
  <c r="AF74" i="9"/>
  <c r="AN74" i="9" s="1"/>
  <c r="AR74" i="9" s="1"/>
  <c r="U88" i="9"/>
  <c r="Q88" i="9"/>
  <c r="S101" i="9"/>
  <c r="W101" i="9"/>
  <c r="AC101" i="9" s="1"/>
  <c r="AK101" i="9" s="1"/>
  <c r="P109" i="9"/>
  <c r="T109" i="9"/>
  <c r="AD109" i="9" s="1"/>
  <c r="AL109" i="9" s="1"/>
  <c r="AC119" i="9"/>
  <c r="AK119" i="9" s="1"/>
  <c r="AG119" i="9"/>
  <c r="AO119" i="9" s="1"/>
  <c r="AA125" i="9"/>
  <c r="AI125" i="9" s="1"/>
  <c r="AE125" i="9"/>
  <c r="AM125" i="9" s="1"/>
  <c r="AE115" i="9"/>
  <c r="AM115" i="9" s="1"/>
  <c r="AA115" i="9"/>
  <c r="AI115" i="9" s="1"/>
  <c r="S122" i="9"/>
  <c r="AC140" i="9"/>
  <c r="AK140" i="9" s="1"/>
  <c r="AG140" i="9"/>
  <c r="AO140" i="9" s="1"/>
  <c r="U151" i="9"/>
  <c r="Q151" i="9"/>
  <c r="U155" i="9"/>
  <c r="Q155" i="9"/>
  <c r="S99" i="9"/>
  <c r="R114" i="9"/>
  <c r="W115" i="9"/>
  <c r="AD118" i="9"/>
  <c r="AL118" i="9" s="1"/>
  <c r="AP118" i="9" s="1"/>
  <c r="Q134" i="9"/>
  <c r="S136" i="9"/>
  <c r="V138" i="9"/>
  <c r="R138" i="9"/>
  <c r="U146" i="9"/>
  <c r="AA146" i="9" s="1"/>
  <c r="AI146" i="9" s="1"/>
  <c r="Q146" i="9"/>
  <c r="S111" i="9"/>
  <c r="T112" i="9"/>
  <c r="AD112" i="9" s="1"/>
  <c r="AL112" i="9" s="1"/>
  <c r="R113" i="9"/>
  <c r="S114" i="9"/>
  <c r="AD115" i="9"/>
  <c r="AL115" i="9" s="1"/>
  <c r="AP115" i="9" s="1"/>
  <c r="U122" i="9"/>
  <c r="P126" i="9"/>
  <c r="P127" i="9"/>
  <c r="Q132" i="9"/>
  <c r="U132" i="9"/>
  <c r="AF162" i="9"/>
  <c r="AN162" i="9" s="1"/>
  <c r="AB162" i="9"/>
  <c r="AJ162" i="9" s="1"/>
  <c r="P96" i="9"/>
  <c r="T96" i="9"/>
  <c r="AD96" i="9" s="1"/>
  <c r="AL96" i="9" s="1"/>
  <c r="R97" i="9"/>
  <c r="AD119" i="9"/>
  <c r="AL119" i="9" s="1"/>
  <c r="AP119" i="9" s="1"/>
  <c r="R133" i="9"/>
  <c r="S140" i="9"/>
  <c r="AG168" i="9"/>
  <c r="AO168" i="9" s="1"/>
  <c r="AC168" i="9"/>
  <c r="AK168" i="9" s="1"/>
  <c r="T106" i="9"/>
  <c r="AD106" i="9" s="1"/>
  <c r="AL106" i="9" s="1"/>
  <c r="P106" i="9"/>
  <c r="AG114" i="9"/>
  <c r="AO114" i="9" s="1"/>
  <c r="AS114" i="9" s="1"/>
  <c r="Q123" i="9"/>
  <c r="P125" i="9"/>
  <c r="R127" i="9"/>
  <c r="P129" i="9"/>
  <c r="S139" i="9"/>
  <c r="R152" i="9"/>
  <c r="V152" i="9"/>
  <c r="W156" i="9"/>
  <c r="AG156" i="9" s="1"/>
  <c r="AO156" i="9" s="1"/>
  <c r="S156" i="9"/>
  <c r="V117" i="9"/>
  <c r="R117" i="9"/>
  <c r="P137" i="9"/>
  <c r="T137" i="9"/>
  <c r="AD137" i="9" s="1"/>
  <c r="AL137" i="9" s="1"/>
  <c r="T102" i="9"/>
  <c r="P102" i="9"/>
  <c r="Z123" i="9"/>
  <c r="AH123" i="9" s="1"/>
  <c r="AD123" i="9"/>
  <c r="AL123" i="9" s="1"/>
  <c r="Q128" i="9"/>
  <c r="S131" i="9"/>
  <c r="R132" i="9"/>
  <c r="U138" i="9"/>
  <c r="R144" i="9"/>
  <c r="T146" i="9"/>
  <c r="AD146" i="9" s="1"/>
  <c r="AL146" i="9" s="1"/>
  <c r="S148" i="9"/>
  <c r="V153" i="9"/>
  <c r="R153" i="9"/>
  <c r="AF163" i="9"/>
  <c r="AN163" i="9" s="1"/>
  <c r="AB163" i="9"/>
  <c r="AJ163" i="9" s="1"/>
  <c r="AD164" i="9"/>
  <c r="AL164" i="9" s="1"/>
  <c r="Z164" i="9"/>
  <c r="AH164" i="9" s="1"/>
  <c r="Q81" i="9"/>
  <c r="W107" i="9"/>
  <c r="Q130" i="9"/>
  <c r="T131" i="9"/>
  <c r="AE133" i="9"/>
  <c r="AM133" i="9" s="1"/>
  <c r="AQ133" i="9" s="1"/>
  <c r="AE134" i="9"/>
  <c r="AM134" i="9" s="1"/>
  <c r="AQ134" i="9" s="1"/>
  <c r="S141" i="9"/>
  <c r="W141" i="9"/>
  <c r="AD110" i="9"/>
  <c r="AL110" i="9" s="1"/>
  <c r="Z110" i="9"/>
  <c r="AH110" i="9" s="1"/>
  <c r="AD127" i="9"/>
  <c r="AL127" i="9" s="1"/>
  <c r="AP127" i="9" s="1"/>
  <c r="AE127" i="9"/>
  <c r="AM127" i="9" s="1"/>
  <c r="AQ127" i="9" s="1"/>
  <c r="Q137" i="9"/>
  <c r="Q141" i="9"/>
  <c r="Z117" i="9"/>
  <c r="AH117" i="9" s="1"/>
  <c r="AD117" i="9"/>
  <c r="AL117" i="9" s="1"/>
  <c r="W130" i="9"/>
  <c r="P133" i="9"/>
  <c r="T133" i="9"/>
  <c r="AD133" i="9" s="1"/>
  <c r="AL133" i="9" s="1"/>
  <c r="W137" i="9"/>
  <c r="R154" i="9"/>
  <c r="V154" i="9"/>
  <c r="AF154" i="9" s="1"/>
  <c r="AN154" i="9" s="1"/>
  <c r="AF128" i="9"/>
  <c r="AN128" i="9" s="1"/>
  <c r="AR128" i="9" s="1"/>
  <c r="AD130" i="9"/>
  <c r="AL130" i="9" s="1"/>
  <c r="AP130" i="9" s="1"/>
  <c r="AG131" i="9"/>
  <c r="AO131" i="9" s="1"/>
  <c r="AS131" i="9" s="1"/>
  <c r="AB143" i="9"/>
  <c r="AJ143" i="9" s="1"/>
  <c r="AF143" i="9"/>
  <c r="AN143" i="9" s="1"/>
  <c r="P151" i="9"/>
  <c r="T151" i="9"/>
  <c r="Z151" i="9" s="1"/>
  <c r="AH151" i="9" s="1"/>
  <c r="S154" i="9"/>
  <c r="W154" i="9"/>
  <c r="P155" i="9"/>
  <c r="T155" i="9"/>
  <c r="AD155" i="9" s="1"/>
  <c r="AL155" i="9" s="1"/>
  <c r="Z165" i="9"/>
  <c r="AH165" i="9" s="1"/>
  <c r="AD165" i="9"/>
  <c r="AL165" i="9" s="1"/>
  <c r="W153" i="9"/>
  <c r="AC153" i="9" s="1"/>
  <c r="AK153" i="9" s="1"/>
  <c r="Z156" i="9"/>
  <c r="AH156" i="9" s="1"/>
  <c r="AP156" i="9" s="1"/>
  <c r="Q161" i="9"/>
  <c r="P162" i="9"/>
  <c r="S164" i="9"/>
  <c r="V165" i="9"/>
  <c r="AB165" i="9" s="1"/>
  <c r="AJ165" i="9" s="1"/>
  <c r="P168" i="9"/>
  <c r="Q172" i="9"/>
  <c r="R174" i="9"/>
  <c r="S175" i="9"/>
  <c r="AF177" i="9"/>
  <c r="AN177" i="9" s="1"/>
  <c r="AR177" i="9" s="1"/>
  <c r="W152" i="9"/>
  <c r="AC152" i="9" s="1"/>
  <c r="AK152" i="9" s="1"/>
  <c r="R161" i="9"/>
  <c r="Q162" i="9"/>
  <c r="Q168" i="9"/>
  <c r="R172" i="9"/>
  <c r="Q173" i="9"/>
  <c r="S174" i="9"/>
  <c r="T175" i="9"/>
  <c r="AD175" i="9" s="1"/>
  <c r="AL175" i="9" s="1"/>
  <c r="R176" i="9"/>
  <c r="AG177" i="9"/>
  <c r="AO177" i="9" s="1"/>
  <c r="AS177" i="9" s="1"/>
  <c r="T161" i="9"/>
  <c r="Z161" i="9" s="1"/>
  <c r="AH161" i="9" s="1"/>
  <c r="R162" i="9"/>
  <c r="R163" i="9"/>
  <c r="V164" i="9"/>
  <c r="AB164" i="9" s="1"/>
  <c r="AJ164" i="9" s="1"/>
  <c r="P169" i="9"/>
  <c r="T171" i="9"/>
  <c r="Z171" i="9" s="1"/>
  <c r="AH171" i="9" s="1"/>
  <c r="T172" i="9"/>
  <c r="R173" i="9"/>
  <c r="T174" i="9"/>
  <c r="Z174" i="9" s="1"/>
  <c r="AH174" i="9" s="1"/>
  <c r="V142" i="9"/>
  <c r="Q159" i="9"/>
  <c r="AA161" i="9"/>
  <c r="AI161" i="9" s="1"/>
  <c r="AQ161" i="9" s="1"/>
  <c r="Q169" i="9"/>
  <c r="T170" i="9"/>
  <c r="Z170" i="9" s="1"/>
  <c r="AH170" i="9" s="1"/>
  <c r="AE171" i="9"/>
  <c r="AM171" i="9" s="1"/>
  <c r="AQ171" i="9" s="1"/>
  <c r="W172" i="9"/>
  <c r="AG172" i="9" s="1"/>
  <c r="AO172" i="9" s="1"/>
  <c r="S173" i="9"/>
  <c r="AA175" i="9"/>
  <c r="AI175" i="9" s="1"/>
  <c r="AQ175" i="9" s="1"/>
  <c r="AB161" i="9"/>
  <c r="AJ161" i="9" s="1"/>
  <c r="AR161" i="9" s="1"/>
  <c r="P167" i="9"/>
  <c r="R169" i="9"/>
  <c r="AE170" i="9"/>
  <c r="AM170" i="9" s="1"/>
  <c r="AQ170" i="9" s="1"/>
  <c r="T173" i="9"/>
  <c r="Z173" i="9" s="1"/>
  <c r="AH173" i="9" s="1"/>
  <c r="AA174" i="9"/>
  <c r="AI174" i="9" s="1"/>
  <c r="AQ174" i="9" s="1"/>
  <c r="AB175" i="9"/>
  <c r="AJ175" i="9" s="1"/>
  <c r="AR175" i="9" s="1"/>
  <c r="AA168" i="9"/>
  <c r="AI168" i="9" s="1"/>
  <c r="AQ168" i="9" s="1"/>
  <c r="AE172" i="9"/>
  <c r="AM172" i="9" s="1"/>
  <c r="AQ172" i="9" s="1"/>
  <c r="AB174" i="9"/>
  <c r="AJ174" i="9" s="1"/>
  <c r="AR174" i="9" s="1"/>
  <c r="P157" i="9"/>
  <c r="AG173" i="9"/>
  <c r="AO173" i="9" s="1"/>
  <c r="AS173" i="9" s="1"/>
  <c r="R177" i="9"/>
  <c r="V166" i="9"/>
  <c r="AF166" i="9" s="1"/>
  <c r="AN166" i="9" s="1"/>
  <c r="Q175" i="9"/>
  <c r="S177" i="9"/>
  <c r="Q174" i="9"/>
  <c r="R175" i="9"/>
  <c r="T177" i="9"/>
  <c r="AD177" i="9" s="1"/>
  <c r="AL177" i="9" s="1"/>
  <c r="AS22" i="9"/>
  <c r="AP59" i="9"/>
  <c r="AR107" i="9"/>
  <c r="AQ121" i="9"/>
  <c r="AQ90" i="9"/>
  <c r="AR158" i="9"/>
  <c r="AQ39" i="9"/>
  <c r="AP98" i="9"/>
  <c r="AE3" i="9"/>
  <c r="AM3" i="9" s="1"/>
  <c r="AA3" i="9"/>
  <c r="AI3" i="9" s="1"/>
  <c r="AF18" i="9"/>
  <c r="AN18" i="9" s="1"/>
  <c r="AB18" i="9"/>
  <c r="AJ18" i="9" s="1"/>
  <c r="AE9" i="9"/>
  <c r="AM9" i="9" s="1"/>
  <c r="AA9" i="9"/>
  <c r="AI9" i="9" s="1"/>
  <c r="AD16" i="9"/>
  <c r="AL16" i="9" s="1"/>
  <c r="Z16" i="9"/>
  <c r="AH16" i="9" s="1"/>
  <c r="AA2" i="9"/>
  <c r="AI2" i="9" s="1"/>
  <c r="AE2" i="9"/>
  <c r="AM2" i="9" s="1"/>
  <c r="AF9" i="9"/>
  <c r="AN9" i="9" s="1"/>
  <c r="AB9" i="9"/>
  <c r="AJ9" i="9" s="1"/>
  <c r="AE16" i="9"/>
  <c r="AM16" i="9" s="1"/>
  <c r="AA16" i="9"/>
  <c r="AI16" i="9" s="1"/>
  <c r="AE4" i="9"/>
  <c r="AM4" i="9" s="1"/>
  <c r="AA4" i="9"/>
  <c r="AI4" i="9" s="1"/>
  <c r="AE6" i="9"/>
  <c r="AM6" i="9" s="1"/>
  <c r="AA6" i="9"/>
  <c r="AI6" i="9" s="1"/>
  <c r="AF4" i="9"/>
  <c r="AN4" i="9" s="1"/>
  <c r="AB4" i="9"/>
  <c r="AJ4" i="9" s="1"/>
  <c r="AC4" i="9"/>
  <c r="AK4" i="9" s="1"/>
  <c r="AG4" i="9"/>
  <c r="AO4" i="9" s="1"/>
  <c r="AE8" i="9"/>
  <c r="AM8" i="9" s="1"/>
  <c r="AA8" i="9"/>
  <c r="AI8" i="9" s="1"/>
  <c r="AE11" i="9"/>
  <c r="AM11" i="9" s="1"/>
  <c r="AA11" i="9"/>
  <c r="AI11" i="9" s="1"/>
  <c r="AG6" i="9"/>
  <c r="AO6" i="9" s="1"/>
  <c r="AC6" i="9"/>
  <c r="AK6" i="9" s="1"/>
  <c r="AF8" i="9"/>
  <c r="AN8" i="9" s="1"/>
  <c r="AB8" i="9"/>
  <c r="AJ8" i="9" s="1"/>
  <c r="AF11" i="9"/>
  <c r="AN11" i="9" s="1"/>
  <c r="AB11" i="9"/>
  <c r="AJ11" i="9" s="1"/>
  <c r="AE14" i="9"/>
  <c r="AM14" i="9" s="1"/>
  <c r="AA14" i="9"/>
  <c r="AI14" i="9" s="1"/>
  <c r="Z19" i="9"/>
  <c r="AH19" i="9" s="1"/>
  <c r="AD19" i="9"/>
  <c r="AL19" i="9" s="1"/>
  <c r="AS24" i="9"/>
  <c r="AF6" i="9"/>
  <c r="AN6" i="9" s="1"/>
  <c r="AB6" i="9"/>
  <c r="AJ6" i="9" s="1"/>
  <c r="AG8" i="9"/>
  <c r="AO8" i="9" s="1"/>
  <c r="AC8" i="9"/>
  <c r="AK8" i="9" s="1"/>
  <c r="AF14" i="9"/>
  <c r="AN14" i="9" s="1"/>
  <c r="AB14" i="9"/>
  <c r="AJ14" i="9" s="1"/>
  <c r="AE13" i="9"/>
  <c r="AM13" i="9" s="1"/>
  <c r="AA13" i="9"/>
  <c r="AI13" i="9" s="1"/>
  <c r="AE5" i="9"/>
  <c r="AM5" i="9" s="1"/>
  <c r="AA5" i="9"/>
  <c r="AI5" i="9" s="1"/>
  <c r="AE7" i="9"/>
  <c r="AM7" i="9" s="1"/>
  <c r="AA7" i="9"/>
  <c r="AI7" i="9" s="1"/>
  <c r="AE10" i="9"/>
  <c r="AM10" i="9" s="1"/>
  <c r="AA10" i="9"/>
  <c r="AI10" i="9" s="1"/>
  <c r="AF3" i="9"/>
  <c r="AN3" i="9" s="1"/>
  <c r="AB3" i="9"/>
  <c r="AJ3" i="9" s="1"/>
  <c r="AF5" i="9"/>
  <c r="AN5" i="9" s="1"/>
  <c r="AB5" i="9"/>
  <c r="AJ5" i="9" s="1"/>
  <c r="AF7" i="9"/>
  <c r="AN7" i="9" s="1"/>
  <c r="AB7" i="9"/>
  <c r="AJ7" i="9" s="1"/>
  <c r="AF10" i="9"/>
  <c r="AN10" i="9" s="1"/>
  <c r="AB10" i="9"/>
  <c r="AJ10" i="9" s="1"/>
  <c r="AG7" i="9"/>
  <c r="AO7" i="9" s="1"/>
  <c r="AC7" i="9"/>
  <c r="AK7" i="9" s="1"/>
  <c r="AG10" i="9"/>
  <c r="AO10" i="9" s="1"/>
  <c r="AC10" i="9"/>
  <c r="AK10" i="9" s="1"/>
  <c r="AE18" i="9"/>
  <c r="AM18" i="9" s="1"/>
  <c r="AA18" i="9"/>
  <c r="AI18" i="9" s="1"/>
  <c r="V2" i="9"/>
  <c r="W2" i="9"/>
  <c r="W3" i="9"/>
  <c r="W5" i="9"/>
  <c r="W9" i="9"/>
  <c r="W11" i="9"/>
  <c r="Q13" i="9"/>
  <c r="W14" i="9"/>
  <c r="AC29" i="9"/>
  <c r="AK29" i="9" s="1"/>
  <c r="AG30" i="9"/>
  <c r="AO30" i="9" s="1"/>
  <c r="AC30" i="9"/>
  <c r="AK30" i="9" s="1"/>
  <c r="Z14" i="9"/>
  <c r="AH14" i="9" s="1"/>
  <c r="AP14" i="9" s="1"/>
  <c r="V16" i="9"/>
  <c r="P24" i="9"/>
  <c r="T24" i="9"/>
  <c r="AF15" i="9"/>
  <c r="AN15" i="9" s="1"/>
  <c r="AR15" i="9" s="1"/>
  <c r="AD17" i="9"/>
  <c r="AL17" i="9" s="1"/>
  <c r="AP17" i="9" s="1"/>
  <c r="AA19" i="9"/>
  <c r="AI19" i="9" s="1"/>
  <c r="AQ19" i="9" s="1"/>
  <c r="AG23" i="9"/>
  <c r="AO23" i="9" s="1"/>
  <c r="AS23" i="9" s="1"/>
  <c r="S27" i="9"/>
  <c r="AB19" i="9"/>
  <c r="AJ19" i="9" s="1"/>
  <c r="AR19" i="9" s="1"/>
  <c r="S22" i="9"/>
  <c r="V26" i="9"/>
  <c r="R26" i="9"/>
  <c r="U22" i="9"/>
  <c r="S24" i="9"/>
  <c r="AC27" i="9"/>
  <c r="AK27" i="9" s="1"/>
  <c r="AS27" i="9" s="1"/>
  <c r="R28" i="9"/>
  <c r="V28" i="9"/>
  <c r="R3" i="9"/>
  <c r="W18" i="9"/>
  <c r="S18" i="9"/>
  <c r="S28" i="9"/>
  <c r="W28" i="9"/>
  <c r="S4" i="9"/>
  <c r="S6" i="9"/>
  <c r="S7" i="9"/>
  <c r="S8" i="9"/>
  <c r="S10" i="9"/>
  <c r="Q14" i="9"/>
  <c r="P18" i="9"/>
  <c r="AA20" i="9"/>
  <c r="AI20" i="9" s="1"/>
  <c r="AQ20" i="9" s="1"/>
  <c r="V29" i="9"/>
  <c r="R29" i="9"/>
  <c r="P16" i="9"/>
  <c r="U21" i="9"/>
  <c r="T23" i="9"/>
  <c r="R4" i="9"/>
  <c r="R5" i="9"/>
  <c r="R6" i="9"/>
  <c r="W12" i="9"/>
  <c r="R19" i="9"/>
  <c r="AG20" i="9"/>
  <c r="AO20" i="9" s="1"/>
  <c r="AS20" i="9" s="1"/>
  <c r="R25" i="9"/>
  <c r="V25" i="9"/>
  <c r="P27" i="9"/>
  <c r="T27" i="9"/>
  <c r="AC32" i="9"/>
  <c r="AK32" i="9" s="1"/>
  <c r="AG32" i="9"/>
  <c r="AO32" i="9" s="1"/>
  <c r="R14" i="9"/>
  <c r="S25" i="9"/>
  <c r="W25" i="9"/>
  <c r="S30" i="9"/>
  <c r="AD36" i="9"/>
  <c r="AL36" i="9" s="1"/>
  <c r="Z36" i="9"/>
  <c r="AH36" i="9" s="1"/>
  <c r="AE38" i="9"/>
  <c r="AM38" i="9" s="1"/>
  <c r="AA38" i="9"/>
  <c r="AI38" i="9" s="1"/>
  <c r="Z39" i="9"/>
  <c r="AH39" i="9" s="1"/>
  <c r="AP39" i="9" s="1"/>
  <c r="S45" i="9"/>
  <c r="W45" i="9"/>
  <c r="AA29" i="9"/>
  <c r="AI29" i="9" s="1"/>
  <c r="AQ29" i="9" s="1"/>
  <c r="T30" i="9"/>
  <c r="V33" i="9"/>
  <c r="R33" i="9"/>
  <c r="U36" i="9"/>
  <c r="AF47" i="9"/>
  <c r="AN47" i="9" s="1"/>
  <c r="AB47" i="9"/>
  <c r="AJ47" i="9" s="1"/>
  <c r="S32" i="9"/>
  <c r="S38" i="9"/>
  <c r="W38" i="9"/>
  <c r="U40" i="9"/>
  <c r="Q40" i="9"/>
  <c r="S33" i="9"/>
  <c r="P38" i="9"/>
  <c r="R40" i="9"/>
  <c r="V40" i="9"/>
  <c r="V27" i="9"/>
  <c r="R27" i="9"/>
  <c r="AA30" i="9"/>
  <c r="AI30" i="9" s="1"/>
  <c r="AQ30" i="9" s="1"/>
  <c r="T33" i="9"/>
  <c r="AG35" i="9"/>
  <c r="AO35" i="9" s="1"/>
  <c r="AC35" i="9"/>
  <c r="AK35" i="9" s="1"/>
  <c r="Q38" i="9"/>
  <c r="U41" i="9"/>
  <c r="Q41" i="9"/>
  <c r="U33" i="9"/>
  <c r="Z35" i="9"/>
  <c r="AH35" i="9" s="1"/>
  <c r="AP35" i="9" s="1"/>
  <c r="V41" i="9"/>
  <c r="R41" i="9"/>
  <c r="AB44" i="9"/>
  <c r="AJ44" i="9" s="1"/>
  <c r="AR44" i="9" s="1"/>
  <c r="AA35" i="9"/>
  <c r="AI35" i="9" s="1"/>
  <c r="AQ35" i="9" s="1"/>
  <c r="Q37" i="9"/>
  <c r="U37" i="9"/>
  <c r="S39" i="9"/>
  <c r="W39" i="9"/>
  <c r="R37" i="9"/>
  <c r="V37" i="9"/>
  <c r="AD38" i="9"/>
  <c r="AL38" i="9" s="1"/>
  <c r="AP38" i="9" s="1"/>
  <c r="P39" i="9"/>
  <c r="U42" i="9"/>
  <c r="Q42" i="9"/>
  <c r="AC33" i="9"/>
  <c r="AK33" i="9" s="1"/>
  <c r="AS33" i="9" s="1"/>
  <c r="AF42" i="9"/>
  <c r="AN42" i="9" s="1"/>
  <c r="AB42" i="9"/>
  <c r="AJ42" i="9" s="1"/>
  <c r="V31" i="9"/>
  <c r="V34" i="9"/>
  <c r="V36" i="9"/>
  <c r="R36" i="9"/>
  <c r="AG41" i="9"/>
  <c r="AO41" i="9" s="1"/>
  <c r="AC41" i="9"/>
  <c r="AK41" i="9" s="1"/>
  <c r="T44" i="9"/>
  <c r="P44" i="9"/>
  <c r="T45" i="9"/>
  <c r="P45" i="9"/>
  <c r="AD50" i="9"/>
  <c r="AL50" i="9" s="1"/>
  <c r="Z50" i="9"/>
  <c r="AH50" i="9" s="1"/>
  <c r="V24" i="9"/>
  <c r="R24" i="9"/>
  <c r="V30" i="9"/>
  <c r="R30" i="9"/>
  <c r="W31" i="9"/>
  <c r="AB35" i="9"/>
  <c r="AJ35" i="9" s="1"/>
  <c r="AF35" i="9"/>
  <c r="AN35" i="9" s="1"/>
  <c r="W37" i="9"/>
  <c r="AD43" i="9"/>
  <c r="AL43" i="9" s="1"/>
  <c r="Z43" i="9"/>
  <c r="AH43" i="9" s="1"/>
  <c r="U44" i="9"/>
  <c r="Q44" i="9"/>
  <c r="AB32" i="9"/>
  <c r="AJ32" i="9" s="1"/>
  <c r="AF32" i="9"/>
  <c r="AN32" i="9" s="1"/>
  <c r="AF43" i="9"/>
  <c r="AN43" i="9" s="1"/>
  <c r="AR43" i="9" s="1"/>
  <c r="Z46" i="9"/>
  <c r="AH46" i="9" s="1"/>
  <c r="AP46" i="9" s="1"/>
  <c r="R47" i="9"/>
  <c r="AF48" i="9"/>
  <c r="AN48" i="9" s="1"/>
  <c r="AR48" i="9" s="1"/>
  <c r="V51" i="9"/>
  <c r="R51" i="9"/>
  <c r="AC56" i="9"/>
  <c r="AK56" i="9" s="1"/>
  <c r="AS56" i="9" s="1"/>
  <c r="S43" i="9"/>
  <c r="W43" i="9"/>
  <c r="AG48" i="9"/>
  <c r="AO48" i="9" s="1"/>
  <c r="AS48" i="9" s="1"/>
  <c r="V53" i="9"/>
  <c r="R53" i="9"/>
  <c r="AD56" i="9"/>
  <c r="AL56" i="9" s="1"/>
  <c r="AP56" i="9" s="1"/>
  <c r="AG58" i="9"/>
  <c r="AO58" i="9" s="1"/>
  <c r="AC58" i="9"/>
  <c r="AK58" i="9" s="1"/>
  <c r="AA45" i="9"/>
  <c r="AI45" i="9" s="1"/>
  <c r="AQ45" i="9" s="1"/>
  <c r="Q52" i="9"/>
  <c r="U52" i="9"/>
  <c r="AF58" i="9"/>
  <c r="AN58" i="9" s="1"/>
  <c r="AB58" i="9"/>
  <c r="AJ58" i="9" s="1"/>
  <c r="W40" i="9"/>
  <c r="R52" i="9"/>
  <c r="V52" i="9"/>
  <c r="R43" i="9"/>
  <c r="AG59" i="9"/>
  <c r="AO59" i="9" s="1"/>
  <c r="AC59" i="9"/>
  <c r="AK59" i="9" s="1"/>
  <c r="V60" i="9"/>
  <c r="R60" i="9"/>
  <c r="AF49" i="9"/>
  <c r="AN49" i="9" s="1"/>
  <c r="AB49" i="9"/>
  <c r="AJ49" i="9" s="1"/>
  <c r="AG51" i="9"/>
  <c r="AO51" i="9" s="1"/>
  <c r="AC51" i="9"/>
  <c r="AK51" i="9" s="1"/>
  <c r="AG55" i="9"/>
  <c r="AO55" i="9" s="1"/>
  <c r="AC55" i="9"/>
  <c r="AK55" i="9" s="1"/>
  <c r="Q56" i="9"/>
  <c r="U56" i="9"/>
  <c r="AF67" i="9"/>
  <c r="AN67" i="9" s="1"/>
  <c r="AB67" i="9"/>
  <c r="AJ67" i="9" s="1"/>
  <c r="S49" i="9"/>
  <c r="W49" i="9"/>
  <c r="Q50" i="9"/>
  <c r="U50" i="9"/>
  <c r="AC54" i="9"/>
  <c r="AK54" i="9" s="1"/>
  <c r="AS54" i="9" s="1"/>
  <c r="AB55" i="9"/>
  <c r="AJ55" i="9" s="1"/>
  <c r="AR55" i="9" s="1"/>
  <c r="AB56" i="9"/>
  <c r="AJ56" i="9" s="1"/>
  <c r="AF56" i="9"/>
  <c r="AN56" i="9" s="1"/>
  <c r="U57" i="9"/>
  <c r="AF62" i="9"/>
  <c r="AN62" i="9" s="1"/>
  <c r="AB62" i="9"/>
  <c r="AJ62" i="9" s="1"/>
  <c r="Q47" i="9"/>
  <c r="U47" i="9"/>
  <c r="Z52" i="9"/>
  <c r="AH52" i="9" s="1"/>
  <c r="AP52" i="9" s="1"/>
  <c r="AF64" i="9"/>
  <c r="AN64" i="9" s="1"/>
  <c r="AB64" i="9"/>
  <c r="AJ64" i="9" s="1"/>
  <c r="W50" i="9"/>
  <c r="S50" i="9"/>
  <c r="AB57" i="9"/>
  <c r="AJ57" i="9" s="1"/>
  <c r="AR57" i="9" s="1"/>
  <c r="Z60" i="9"/>
  <c r="AH60" i="9" s="1"/>
  <c r="AD60" i="9"/>
  <c r="AL60" i="9" s="1"/>
  <c r="Q45" i="9"/>
  <c r="AE46" i="9"/>
  <c r="AM46" i="9" s="1"/>
  <c r="AA46" i="9"/>
  <c r="AI46" i="9" s="1"/>
  <c r="U49" i="9"/>
  <c r="P50" i="9"/>
  <c r="Q54" i="9"/>
  <c r="U54" i="9"/>
  <c r="AF59" i="9"/>
  <c r="AN59" i="9" s="1"/>
  <c r="AB59" i="9"/>
  <c r="AJ59" i="9" s="1"/>
  <c r="W46" i="9"/>
  <c r="P55" i="9"/>
  <c r="T55" i="9"/>
  <c r="AG60" i="9"/>
  <c r="AO60" i="9" s="1"/>
  <c r="AS60" i="9" s="1"/>
  <c r="AD70" i="9"/>
  <c r="AL70" i="9" s="1"/>
  <c r="AP70" i="9" s="1"/>
  <c r="AF73" i="9"/>
  <c r="AN73" i="9" s="1"/>
  <c r="AB73" i="9"/>
  <c r="AJ73" i="9" s="1"/>
  <c r="AC74" i="9"/>
  <c r="AK74" i="9" s="1"/>
  <c r="AS74" i="9" s="1"/>
  <c r="W57" i="9"/>
  <c r="S58" i="9"/>
  <c r="AG66" i="9"/>
  <c r="AO66" i="9" s="1"/>
  <c r="AS66" i="9" s="1"/>
  <c r="AD68" i="9"/>
  <c r="AL68" i="9" s="1"/>
  <c r="AP68" i="9" s="1"/>
  <c r="Z72" i="9"/>
  <c r="AH72" i="9" s="1"/>
  <c r="AP72" i="9" s="1"/>
  <c r="U55" i="9"/>
  <c r="P56" i="9"/>
  <c r="Z57" i="9"/>
  <c r="AH57" i="9" s="1"/>
  <c r="AP57" i="9" s="1"/>
  <c r="T58" i="9"/>
  <c r="Z62" i="9"/>
  <c r="AH62" i="9" s="1"/>
  <c r="AP62" i="9" s="1"/>
  <c r="U63" i="9"/>
  <c r="Q64" i="9"/>
  <c r="U64" i="9"/>
  <c r="AC65" i="9"/>
  <c r="AK65" i="9" s="1"/>
  <c r="AS65" i="9" s="1"/>
  <c r="AD69" i="9"/>
  <c r="AL69" i="9" s="1"/>
  <c r="Z69" i="9"/>
  <c r="AH69" i="9" s="1"/>
  <c r="AC86" i="9"/>
  <c r="AK86" i="9" s="1"/>
  <c r="AG86" i="9"/>
  <c r="AO86" i="9" s="1"/>
  <c r="AA69" i="9"/>
  <c r="AI69" i="9" s="1"/>
  <c r="AE69" i="9"/>
  <c r="AM69" i="9" s="1"/>
  <c r="T67" i="9"/>
  <c r="P67" i="9"/>
  <c r="U60" i="9"/>
  <c r="T61" i="9"/>
  <c r="AC62" i="9"/>
  <c r="AK62" i="9" s="1"/>
  <c r="AS62" i="9" s="1"/>
  <c r="AB63" i="9"/>
  <c r="AJ63" i="9" s="1"/>
  <c r="AR63" i="9" s="1"/>
  <c r="R64" i="9"/>
  <c r="Q65" i="9"/>
  <c r="U65" i="9"/>
  <c r="Q67" i="9"/>
  <c r="U67" i="9"/>
  <c r="Q68" i="9"/>
  <c r="U68" i="9"/>
  <c r="V70" i="9"/>
  <c r="R70" i="9"/>
  <c r="U61" i="9"/>
  <c r="W70" i="9"/>
  <c r="S70" i="9"/>
  <c r="AB75" i="9"/>
  <c r="AJ75" i="9" s="1"/>
  <c r="AF75" i="9"/>
  <c r="AN75" i="9" s="1"/>
  <c r="Q62" i="9"/>
  <c r="U62" i="9"/>
  <c r="AG63" i="9"/>
  <c r="AO63" i="9" s="1"/>
  <c r="AS63" i="9" s="1"/>
  <c r="P70" i="9"/>
  <c r="AA71" i="9"/>
  <c r="AI71" i="9" s="1"/>
  <c r="AE71" i="9"/>
  <c r="AM71" i="9" s="1"/>
  <c r="W72" i="9"/>
  <c r="S72" i="9"/>
  <c r="AD66" i="9"/>
  <c r="AL66" i="9" s="1"/>
  <c r="Z66" i="9"/>
  <c r="AH66" i="9" s="1"/>
  <c r="R67" i="9"/>
  <c r="AF71" i="9"/>
  <c r="AN71" i="9" s="1"/>
  <c r="AB71" i="9"/>
  <c r="AJ71" i="9" s="1"/>
  <c r="P72" i="9"/>
  <c r="Q59" i="9"/>
  <c r="U59" i="9"/>
  <c r="AE66" i="9"/>
  <c r="AM66" i="9" s="1"/>
  <c r="AA66" i="9"/>
  <c r="AI66" i="9" s="1"/>
  <c r="AQ70" i="9"/>
  <c r="Q53" i="9"/>
  <c r="U53" i="9"/>
  <c r="P62" i="9"/>
  <c r="S65" i="9"/>
  <c r="S68" i="9"/>
  <c r="AA73" i="9"/>
  <c r="AI73" i="9" s="1"/>
  <c r="AE73" i="9"/>
  <c r="AM73" i="9" s="1"/>
  <c r="Z75" i="9"/>
  <c r="AH75" i="9" s="1"/>
  <c r="AD75" i="9"/>
  <c r="AL75" i="9" s="1"/>
  <c r="AS76" i="9"/>
  <c r="S74" i="9"/>
  <c r="AC75" i="9"/>
  <c r="AK75" i="9" s="1"/>
  <c r="AS75" i="9" s="1"/>
  <c r="V76" i="9"/>
  <c r="Z79" i="9"/>
  <c r="AH79" i="9" s="1"/>
  <c r="AP79" i="9" s="1"/>
  <c r="Q82" i="9"/>
  <c r="AC88" i="9"/>
  <c r="AK88" i="9" s="1"/>
  <c r="AG88" i="9"/>
  <c r="AO88" i="9" s="1"/>
  <c r="AC77" i="9"/>
  <c r="AK77" i="9" s="1"/>
  <c r="AS77" i="9" s="1"/>
  <c r="S78" i="9"/>
  <c r="Z80" i="9"/>
  <c r="AH80" i="9" s="1"/>
  <c r="AP80" i="9" s="1"/>
  <c r="Z84" i="9"/>
  <c r="AH84" i="9" s="1"/>
  <c r="AD71" i="9"/>
  <c r="AL71" i="9" s="1"/>
  <c r="AP71" i="9" s="1"/>
  <c r="Z76" i="9"/>
  <c r="AH76" i="9" s="1"/>
  <c r="AP76" i="9" s="1"/>
  <c r="U77" i="9"/>
  <c r="Q77" i="9"/>
  <c r="V82" i="9"/>
  <c r="AC83" i="9"/>
  <c r="AK83" i="9" s="1"/>
  <c r="AS83" i="9" s="1"/>
  <c r="T85" i="9"/>
  <c r="P85" i="9"/>
  <c r="AB93" i="9"/>
  <c r="AJ93" i="9" s="1"/>
  <c r="AF93" i="9"/>
  <c r="AN93" i="9" s="1"/>
  <c r="V99" i="9"/>
  <c r="R99" i="9"/>
  <c r="Q100" i="9"/>
  <c r="U100" i="9"/>
  <c r="P75" i="9"/>
  <c r="AC82" i="9"/>
  <c r="AK82" i="9" s="1"/>
  <c r="AG84" i="9"/>
  <c r="AO84" i="9" s="1"/>
  <c r="AC84" i="9"/>
  <c r="AK84" i="9" s="1"/>
  <c r="U85" i="9"/>
  <c r="Q85" i="9"/>
  <c r="AS89" i="9"/>
  <c r="AC78" i="9"/>
  <c r="AK78" i="9" s="1"/>
  <c r="AS78" i="9" s="1"/>
  <c r="AC80" i="9"/>
  <c r="AK80" i="9" s="1"/>
  <c r="AS80" i="9" s="1"/>
  <c r="P83" i="9"/>
  <c r="T83" i="9"/>
  <c r="AF84" i="9"/>
  <c r="AN84" i="9" s="1"/>
  <c r="AR84" i="9" s="1"/>
  <c r="S85" i="9"/>
  <c r="W85" i="9"/>
  <c r="U89" i="9"/>
  <c r="Q89" i="9"/>
  <c r="AP94" i="9"/>
  <c r="T87" i="9"/>
  <c r="P87" i="9"/>
  <c r="U80" i="9"/>
  <c r="Q80" i="9"/>
  <c r="AE75" i="9"/>
  <c r="AM75" i="9" s="1"/>
  <c r="AA75" i="9"/>
  <c r="AI75" i="9" s="1"/>
  <c r="T82" i="9"/>
  <c r="P82" i="9"/>
  <c r="AF87" i="9"/>
  <c r="AN87" i="9" s="1"/>
  <c r="AB87" i="9"/>
  <c r="AJ87" i="9" s="1"/>
  <c r="AD81" i="9"/>
  <c r="AL81" i="9" s="1"/>
  <c r="Z81" i="9"/>
  <c r="AH81" i="9" s="1"/>
  <c r="AE82" i="9"/>
  <c r="AM82" i="9" s="1"/>
  <c r="AA82" i="9"/>
  <c r="AI82" i="9" s="1"/>
  <c r="AC95" i="9"/>
  <c r="AK95" i="9" s="1"/>
  <c r="AG95" i="9"/>
  <c r="AO95" i="9" s="1"/>
  <c r="P80" i="9"/>
  <c r="AE76" i="9"/>
  <c r="AM76" i="9" s="1"/>
  <c r="AA76" i="9"/>
  <c r="AI76" i="9" s="1"/>
  <c r="S80" i="9"/>
  <c r="AD91" i="9"/>
  <c r="AL91" i="9" s="1"/>
  <c r="Z91" i="9"/>
  <c r="AH91" i="9" s="1"/>
  <c r="AC91" i="9"/>
  <c r="AK91" i="9" s="1"/>
  <c r="AS91" i="9" s="1"/>
  <c r="AC94" i="9"/>
  <c r="AK94" i="9" s="1"/>
  <c r="AS94" i="9" s="1"/>
  <c r="U98" i="9"/>
  <c r="Q98" i="9"/>
  <c r="U87" i="9"/>
  <c r="Q87" i="9"/>
  <c r="Z90" i="9"/>
  <c r="AH90" i="9" s="1"/>
  <c r="AP90" i="9" s="1"/>
  <c r="Q101" i="9"/>
  <c r="U101" i="9"/>
  <c r="W87" i="9"/>
  <c r="S87" i="9"/>
  <c r="P89" i="9"/>
  <c r="P91" i="9"/>
  <c r="AA94" i="9"/>
  <c r="AI94" i="9" s="1"/>
  <c r="AE94" i="9"/>
  <c r="AM94" i="9" s="1"/>
  <c r="Z93" i="9"/>
  <c r="AH93" i="9" s="1"/>
  <c r="V94" i="9"/>
  <c r="R94" i="9"/>
  <c r="T104" i="9"/>
  <c r="AF95" i="9"/>
  <c r="AN95" i="9" s="1"/>
  <c r="AB95" i="9"/>
  <c r="AJ95" i="9" s="1"/>
  <c r="AB96" i="9"/>
  <c r="AJ96" i="9" s="1"/>
  <c r="AR96" i="9" s="1"/>
  <c r="AB102" i="9"/>
  <c r="AJ102" i="9" s="1"/>
  <c r="AR102" i="9" s="1"/>
  <c r="AF103" i="9"/>
  <c r="AN103" i="9" s="1"/>
  <c r="AR103" i="9" s="1"/>
  <c r="U105" i="9"/>
  <c r="Q94" i="9"/>
  <c r="AB97" i="9"/>
  <c r="AJ97" i="9" s="1"/>
  <c r="AR97" i="9" s="1"/>
  <c r="W98" i="9"/>
  <c r="AD100" i="9"/>
  <c r="AL100" i="9" s="1"/>
  <c r="Z100" i="9"/>
  <c r="AH100" i="9" s="1"/>
  <c r="Z101" i="9"/>
  <c r="AH101" i="9" s="1"/>
  <c r="AD101" i="9"/>
  <c r="AL101" i="9" s="1"/>
  <c r="V111" i="9"/>
  <c r="R111" i="9"/>
  <c r="AF83" i="9"/>
  <c r="AN83" i="9" s="1"/>
  <c r="AR83" i="9" s="1"/>
  <c r="Q84" i="9"/>
  <c r="AB86" i="9"/>
  <c r="AJ86" i="9" s="1"/>
  <c r="AR86" i="9" s="1"/>
  <c r="V91" i="9"/>
  <c r="P92" i="9"/>
  <c r="T103" i="9"/>
  <c r="P103" i="9"/>
  <c r="AC105" i="9"/>
  <c r="AK105" i="9" s="1"/>
  <c r="AG105" i="9"/>
  <c r="AO105" i="9" s="1"/>
  <c r="P108" i="9"/>
  <c r="T108" i="9"/>
  <c r="U102" i="9"/>
  <c r="Q102" i="9"/>
  <c r="Q106" i="9"/>
  <c r="U106" i="9"/>
  <c r="U86" i="9"/>
  <c r="Q86" i="9"/>
  <c r="AE99" i="9"/>
  <c r="AM99" i="9" s="1"/>
  <c r="AQ99" i="9" s="1"/>
  <c r="AC100" i="9"/>
  <c r="AK100" i="9" s="1"/>
  <c r="AG100" i="9"/>
  <c r="AO100" i="9" s="1"/>
  <c r="AC109" i="9"/>
  <c r="AK109" i="9" s="1"/>
  <c r="AG109" i="9"/>
  <c r="AO109" i="9" s="1"/>
  <c r="W96" i="9"/>
  <c r="S96" i="9"/>
  <c r="AE113" i="9"/>
  <c r="AM113" i="9" s="1"/>
  <c r="AD116" i="9"/>
  <c r="AL116" i="9" s="1"/>
  <c r="AP116" i="9" s="1"/>
  <c r="AC118" i="9"/>
  <c r="AK118" i="9" s="1"/>
  <c r="AG118" i="9"/>
  <c r="AO118" i="9" s="1"/>
  <c r="P94" i="9"/>
  <c r="Q99" i="9"/>
  <c r="R103" i="9"/>
  <c r="Z107" i="9"/>
  <c r="AH107" i="9" s="1"/>
  <c r="AP107" i="9" s="1"/>
  <c r="AF113" i="9"/>
  <c r="AN113" i="9" s="1"/>
  <c r="AB113" i="9"/>
  <c r="AJ113" i="9" s="1"/>
  <c r="V116" i="9"/>
  <c r="R116" i="9"/>
  <c r="AA104" i="9"/>
  <c r="AI104" i="9" s="1"/>
  <c r="AQ104" i="9" s="1"/>
  <c r="AF108" i="9"/>
  <c r="AN108" i="9" s="1"/>
  <c r="AR108" i="9" s="1"/>
  <c r="V115" i="9"/>
  <c r="R115" i="9"/>
  <c r="AG113" i="9"/>
  <c r="AO113" i="9" s="1"/>
  <c r="AS113" i="9" s="1"/>
  <c r="T114" i="9"/>
  <c r="P114" i="9"/>
  <c r="AC117" i="9"/>
  <c r="AK117" i="9" s="1"/>
  <c r="AG117" i="9"/>
  <c r="AO117" i="9" s="1"/>
  <c r="AB106" i="9"/>
  <c r="AJ106" i="9" s="1"/>
  <c r="AR106" i="9" s="1"/>
  <c r="U109" i="9"/>
  <c r="AG110" i="9"/>
  <c r="AO110" i="9" s="1"/>
  <c r="AS110" i="9" s="1"/>
  <c r="AA112" i="9"/>
  <c r="AI112" i="9" s="1"/>
  <c r="AE112" i="9"/>
  <c r="AM112" i="9" s="1"/>
  <c r="V126" i="9"/>
  <c r="R126" i="9"/>
  <c r="AG102" i="9"/>
  <c r="AO102" i="9" s="1"/>
  <c r="AS102" i="9" s="1"/>
  <c r="AF109" i="9"/>
  <c r="AN109" i="9" s="1"/>
  <c r="AB109" i="9"/>
  <c r="AJ109" i="9" s="1"/>
  <c r="AF114" i="9"/>
  <c r="AN114" i="9" s="1"/>
  <c r="AB114" i="9"/>
  <c r="AJ114" i="9" s="1"/>
  <c r="Z111" i="9"/>
  <c r="AH111" i="9" s="1"/>
  <c r="AP111" i="9" s="1"/>
  <c r="AA108" i="9"/>
  <c r="AI108" i="9" s="1"/>
  <c r="AE108" i="9"/>
  <c r="AM108" i="9" s="1"/>
  <c r="U110" i="9"/>
  <c r="AA118" i="9"/>
  <c r="AI118" i="9" s="1"/>
  <c r="AE118" i="9"/>
  <c r="AM118" i="9" s="1"/>
  <c r="V118" i="9"/>
  <c r="V120" i="9"/>
  <c r="R120" i="9"/>
  <c r="AB119" i="9"/>
  <c r="AJ119" i="9" s="1"/>
  <c r="AR119" i="9" s="1"/>
  <c r="V121" i="9"/>
  <c r="AC133" i="9"/>
  <c r="AK133" i="9" s="1"/>
  <c r="AG133" i="9"/>
  <c r="AO133" i="9" s="1"/>
  <c r="AE120" i="9"/>
  <c r="AM120" i="9" s="1"/>
  <c r="AQ120" i="9" s="1"/>
  <c r="AB122" i="9"/>
  <c r="AJ122" i="9" s="1"/>
  <c r="AR122" i="9" s="1"/>
  <c r="V123" i="9"/>
  <c r="R123" i="9"/>
  <c r="Z129" i="9"/>
  <c r="AH129" i="9" s="1"/>
  <c r="AD129" i="9"/>
  <c r="AL129" i="9" s="1"/>
  <c r="S149" i="9"/>
  <c r="W149" i="9"/>
  <c r="AB131" i="9"/>
  <c r="AJ131" i="9" s="1"/>
  <c r="AF131" i="9"/>
  <c r="AN131" i="9" s="1"/>
  <c r="V124" i="9"/>
  <c r="Z125" i="9"/>
  <c r="AH125" i="9" s="1"/>
  <c r="AD125" i="9"/>
  <c r="AL125" i="9" s="1"/>
  <c r="AE130" i="9"/>
  <c r="AM130" i="9" s="1"/>
  <c r="AQ130" i="9" s="1"/>
  <c r="AC134" i="9"/>
  <c r="AK134" i="9" s="1"/>
  <c r="AG134" i="9"/>
  <c r="AO134" i="9" s="1"/>
  <c r="AA116" i="9"/>
  <c r="AI116" i="9" s="1"/>
  <c r="AE116" i="9"/>
  <c r="AM116" i="9" s="1"/>
  <c r="AC124" i="9"/>
  <c r="AK124" i="9" s="1"/>
  <c r="AG124" i="9"/>
  <c r="AO124" i="9" s="1"/>
  <c r="Z126" i="9"/>
  <c r="AH126" i="9" s="1"/>
  <c r="AD126" i="9"/>
  <c r="AL126" i="9" s="1"/>
  <c r="AC128" i="9"/>
  <c r="AK128" i="9" s="1"/>
  <c r="AG128" i="9"/>
  <c r="AO128" i="9" s="1"/>
  <c r="AB129" i="9"/>
  <c r="AJ129" i="9" s="1"/>
  <c r="AR129" i="9" s="1"/>
  <c r="AB137" i="9"/>
  <c r="AJ137" i="9" s="1"/>
  <c r="AR137" i="9" s="1"/>
  <c r="AD124" i="9"/>
  <c r="AL124" i="9" s="1"/>
  <c r="AP124" i="9" s="1"/>
  <c r="AD128" i="9"/>
  <c r="AL128" i="9" s="1"/>
  <c r="AP128" i="9" s="1"/>
  <c r="V139" i="9"/>
  <c r="R139" i="9"/>
  <c r="V130" i="9"/>
  <c r="R130" i="9"/>
  <c r="R131" i="9"/>
  <c r="AC135" i="9"/>
  <c r="AK135" i="9" s="1"/>
  <c r="AG135" i="9"/>
  <c r="AO135" i="9" s="1"/>
  <c r="AB127" i="9"/>
  <c r="AJ127" i="9" s="1"/>
  <c r="AF127" i="9"/>
  <c r="AN127" i="9" s="1"/>
  <c r="AG132" i="9"/>
  <c r="AO132" i="9" s="1"/>
  <c r="AS132" i="9" s="1"/>
  <c r="W145" i="9"/>
  <c r="S145" i="9"/>
  <c r="AF140" i="9"/>
  <c r="AN140" i="9" s="1"/>
  <c r="AR140" i="9" s="1"/>
  <c r="AC142" i="9"/>
  <c r="AK142" i="9" s="1"/>
  <c r="AG142" i="9"/>
  <c r="AO142" i="9" s="1"/>
  <c r="W143" i="9"/>
  <c r="V145" i="9"/>
  <c r="R145" i="9"/>
  <c r="AG146" i="9"/>
  <c r="AO146" i="9" s="1"/>
  <c r="AS146" i="9" s="1"/>
  <c r="AB132" i="9"/>
  <c r="AJ132" i="9" s="1"/>
  <c r="AR132" i="9" s="1"/>
  <c r="AB133" i="9"/>
  <c r="AJ133" i="9" s="1"/>
  <c r="AR133" i="9" s="1"/>
  <c r="AB134" i="9"/>
  <c r="AJ134" i="9" s="1"/>
  <c r="AR134" i="9" s="1"/>
  <c r="AB135" i="9"/>
  <c r="AJ135" i="9" s="1"/>
  <c r="AR135" i="9" s="1"/>
  <c r="AB136" i="9"/>
  <c r="AJ136" i="9" s="1"/>
  <c r="AR136" i="9" s="1"/>
  <c r="AE137" i="9"/>
  <c r="AM137" i="9" s="1"/>
  <c r="AQ137" i="9" s="1"/>
  <c r="AA142" i="9"/>
  <c r="AI142" i="9" s="1"/>
  <c r="AQ142" i="9" s="1"/>
  <c r="P147" i="9"/>
  <c r="T147" i="9"/>
  <c r="AE150" i="9"/>
  <c r="AM150" i="9" s="1"/>
  <c r="AA150" i="9"/>
  <c r="AI150" i="9" s="1"/>
  <c r="AD143" i="9"/>
  <c r="AL143" i="9" s="1"/>
  <c r="AP143" i="9" s="1"/>
  <c r="U147" i="9"/>
  <c r="Q147" i="9"/>
  <c r="AF149" i="9"/>
  <c r="AN149" i="9" s="1"/>
  <c r="AB149" i="9"/>
  <c r="AJ149" i="9" s="1"/>
  <c r="V151" i="9"/>
  <c r="R151" i="9"/>
  <c r="AE128" i="9"/>
  <c r="AM128" i="9" s="1"/>
  <c r="AQ128" i="9" s="1"/>
  <c r="AE143" i="9"/>
  <c r="AM143" i="9" s="1"/>
  <c r="AQ143" i="9" s="1"/>
  <c r="Z145" i="9"/>
  <c r="AH145" i="9" s="1"/>
  <c r="AP145" i="9" s="1"/>
  <c r="V147" i="9"/>
  <c r="R147" i="9"/>
  <c r="AA149" i="9"/>
  <c r="AI149" i="9" s="1"/>
  <c r="AQ149" i="9" s="1"/>
  <c r="AE152" i="9"/>
  <c r="AM152" i="9" s="1"/>
  <c r="AA152" i="9"/>
  <c r="AI152" i="9" s="1"/>
  <c r="AD141" i="9"/>
  <c r="AL141" i="9" s="1"/>
  <c r="Z141" i="9"/>
  <c r="AH141" i="9" s="1"/>
  <c r="AF144" i="9"/>
  <c r="AN144" i="9" s="1"/>
  <c r="AB144" i="9"/>
  <c r="AJ144" i="9" s="1"/>
  <c r="AE153" i="9"/>
  <c r="AM153" i="9" s="1"/>
  <c r="AA153" i="9"/>
  <c r="AI153" i="9" s="1"/>
  <c r="AD140" i="9"/>
  <c r="AL140" i="9" s="1"/>
  <c r="Z140" i="9"/>
  <c r="AH140" i="9" s="1"/>
  <c r="W150" i="9"/>
  <c r="R137" i="9"/>
  <c r="AD139" i="9"/>
  <c r="AL139" i="9" s="1"/>
  <c r="Z139" i="9"/>
  <c r="AH139" i="9" s="1"/>
  <c r="AD148" i="9"/>
  <c r="AL148" i="9" s="1"/>
  <c r="Z148" i="9"/>
  <c r="AH148" i="9" s="1"/>
  <c r="AR150" i="9"/>
  <c r="AD138" i="9"/>
  <c r="AL138" i="9" s="1"/>
  <c r="Z138" i="9"/>
  <c r="AH138" i="9" s="1"/>
  <c r="Q142" i="9"/>
  <c r="AG129" i="9"/>
  <c r="AO129" i="9" s="1"/>
  <c r="AS129" i="9" s="1"/>
  <c r="AG144" i="9"/>
  <c r="AO144" i="9" s="1"/>
  <c r="AS144" i="9" s="1"/>
  <c r="AB146" i="9"/>
  <c r="AJ146" i="9" s="1"/>
  <c r="AR146" i="9" s="1"/>
  <c r="AD132" i="9"/>
  <c r="AL132" i="9" s="1"/>
  <c r="Z132" i="9"/>
  <c r="AH132" i="9" s="1"/>
  <c r="AD134" i="9"/>
  <c r="AL134" i="9" s="1"/>
  <c r="Z134" i="9"/>
  <c r="AH134" i="9" s="1"/>
  <c r="AD135" i="9"/>
  <c r="AL135" i="9" s="1"/>
  <c r="Z135" i="9"/>
  <c r="AH135" i="9" s="1"/>
  <c r="AD136" i="9"/>
  <c r="AL136" i="9" s="1"/>
  <c r="Z136" i="9"/>
  <c r="AH136" i="9" s="1"/>
  <c r="AE141" i="9"/>
  <c r="AM141" i="9" s="1"/>
  <c r="AQ141" i="9" s="1"/>
  <c r="T142" i="9"/>
  <c r="Q143" i="9"/>
  <c r="AC147" i="9"/>
  <c r="AK147" i="9" s="1"/>
  <c r="AS147" i="9" s="1"/>
  <c r="AF148" i="9"/>
  <c r="AN148" i="9" s="1"/>
  <c r="AR148" i="9" s="1"/>
  <c r="AE140" i="9"/>
  <c r="AM140" i="9" s="1"/>
  <c r="AQ140" i="9" s="1"/>
  <c r="R143" i="9"/>
  <c r="U145" i="9"/>
  <c r="Q145" i="9"/>
  <c r="AG148" i="9"/>
  <c r="AO148" i="9" s="1"/>
  <c r="AS148" i="9" s="1"/>
  <c r="T149" i="9"/>
  <c r="T150" i="9"/>
  <c r="R155" i="9"/>
  <c r="Z157" i="9"/>
  <c r="AH157" i="9" s="1"/>
  <c r="AP157" i="9" s="1"/>
  <c r="R158" i="9"/>
  <c r="S161" i="9"/>
  <c r="S151" i="9"/>
  <c r="Q152" i="9"/>
  <c r="Q153" i="9"/>
  <c r="S155" i="9"/>
  <c r="U156" i="9"/>
  <c r="Q156" i="9"/>
  <c r="AF156" i="9"/>
  <c r="AN156" i="9" s="1"/>
  <c r="AR156" i="9" s="1"/>
  <c r="P159" i="9"/>
  <c r="P160" i="9"/>
  <c r="S163" i="9"/>
  <c r="W163" i="9"/>
  <c r="AE144" i="9"/>
  <c r="AM144" i="9" s="1"/>
  <c r="AQ144" i="9" s="1"/>
  <c r="T152" i="9"/>
  <c r="T153" i="9"/>
  <c r="AC157" i="9"/>
  <c r="AK157" i="9" s="1"/>
  <c r="AS157" i="9" s="1"/>
  <c r="V160" i="9"/>
  <c r="AD160" i="9"/>
  <c r="AL160" i="9" s="1"/>
  <c r="AP160" i="9" s="1"/>
  <c r="W162" i="9"/>
  <c r="S162" i="9"/>
  <c r="R156" i="9"/>
  <c r="Z159" i="9"/>
  <c r="AH159" i="9" s="1"/>
  <c r="AP159" i="9" s="1"/>
  <c r="U157" i="9"/>
  <c r="Q157" i="9"/>
  <c r="AC151" i="9"/>
  <c r="AK151" i="9" s="1"/>
  <c r="AS151" i="9" s="1"/>
  <c r="AF155" i="9"/>
  <c r="AN155" i="9" s="1"/>
  <c r="AR155" i="9" s="1"/>
  <c r="P158" i="9"/>
  <c r="T158" i="9"/>
  <c r="Z154" i="9"/>
  <c r="AH154" i="9" s="1"/>
  <c r="AP154" i="9" s="1"/>
  <c r="AG155" i="9"/>
  <c r="AO155" i="9" s="1"/>
  <c r="AS155" i="9" s="1"/>
  <c r="AS160" i="9"/>
  <c r="AD162" i="9"/>
  <c r="AL162" i="9" s="1"/>
  <c r="Z162" i="9"/>
  <c r="AH162" i="9" s="1"/>
  <c r="AC161" i="9"/>
  <c r="AK161" i="9" s="1"/>
  <c r="AG161" i="9"/>
  <c r="AO161" i="9" s="1"/>
  <c r="W158" i="9"/>
  <c r="S158" i="9"/>
  <c r="U160" i="9"/>
  <c r="Q160" i="9"/>
  <c r="R150" i="9"/>
  <c r="U154" i="9"/>
  <c r="Q154" i="9"/>
  <c r="R159" i="9"/>
  <c r="V159" i="9"/>
  <c r="T163" i="9"/>
  <c r="P163" i="9"/>
  <c r="AG166" i="9"/>
  <c r="AO166" i="9" s="1"/>
  <c r="AS166" i="9" s="1"/>
  <c r="AG164" i="9"/>
  <c r="AO164" i="9" s="1"/>
  <c r="AS164" i="9" s="1"/>
  <c r="Q167" i="9"/>
  <c r="AE162" i="9"/>
  <c r="AM162" i="9" s="1"/>
  <c r="AQ162" i="9" s="1"/>
  <c r="U165" i="9"/>
  <c r="Q165" i="9"/>
  <c r="AC169" i="9"/>
  <c r="AK169" i="9" s="1"/>
  <c r="AG169" i="9"/>
  <c r="AO169" i="9" s="1"/>
  <c r="S165" i="9"/>
  <c r="W165" i="9"/>
  <c r="V168" i="9"/>
  <c r="R168" i="9"/>
  <c r="AC167" i="9"/>
  <c r="AK167" i="9" s="1"/>
  <c r="AS167" i="9" s="1"/>
  <c r="U163" i="9"/>
  <c r="Q163" i="9"/>
  <c r="AD169" i="9"/>
  <c r="AL169" i="9" s="1"/>
  <c r="Z169" i="9"/>
  <c r="AH169" i="9" s="1"/>
  <c r="AC170" i="9"/>
  <c r="AK170" i="9" s="1"/>
  <c r="AS170" i="9" s="1"/>
  <c r="AA167" i="9"/>
  <c r="AI167" i="9" s="1"/>
  <c r="AE167" i="9"/>
  <c r="AM167" i="9" s="1"/>
  <c r="V167" i="9"/>
  <c r="R167" i="9"/>
  <c r="S166" i="9"/>
  <c r="Q170" i="9"/>
  <c r="Q171" i="9"/>
  <c r="AG176" i="9"/>
  <c r="AO176" i="9" s="1"/>
  <c r="AC176" i="9"/>
  <c r="AK176" i="9" s="1"/>
  <c r="T166" i="9"/>
  <c r="S170" i="9"/>
  <c r="R171" i="9"/>
  <c r="AD171" i="9"/>
  <c r="AL171" i="9" s="1"/>
  <c r="W171" i="9"/>
  <c r="AF169" i="9"/>
  <c r="AN169" i="9" s="1"/>
  <c r="AR169" i="9" s="1"/>
  <c r="AF171" i="9"/>
  <c r="AN171" i="9" s="1"/>
  <c r="AR171" i="9" s="1"/>
  <c r="AF172" i="9"/>
  <c r="AN172" i="9" s="1"/>
  <c r="AR172" i="9" s="1"/>
  <c r="AF173" i="9"/>
  <c r="AN173" i="9" s="1"/>
  <c r="AR173" i="9" s="1"/>
  <c r="AG174" i="9"/>
  <c r="AO174" i="9" s="1"/>
  <c r="AS174" i="9" s="1"/>
  <c r="Z167" i="9"/>
  <c r="AH167" i="9" s="1"/>
  <c r="AP167" i="9" s="1"/>
  <c r="AC175" i="9"/>
  <c r="AK175" i="9" s="1"/>
  <c r="AS175" i="9" s="1"/>
  <c r="P176" i="9"/>
  <c r="T176" i="9"/>
  <c r="V170" i="9"/>
  <c r="R170" i="9"/>
  <c r="S176" i="9"/>
  <c r="AE177" i="9"/>
  <c r="AM177" i="9" s="1"/>
  <c r="AA177" i="9"/>
  <c r="AI177" i="9" s="1"/>
  <c r="U176" i="9"/>
  <c r="Q176" i="9"/>
  <c r="Q177" i="9"/>
  <c r="AW56" i="7"/>
  <c r="AX56" i="7"/>
  <c r="AY56" i="7"/>
  <c r="AZ56" i="7"/>
  <c r="AW57" i="7"/>
  <c r="AX57" i="7"/>
  <c r="AY57" i="7"/>
  <c r="AZ57" i="7"/>
  <c r="AW58" i="7"/>
  <c r="AX58" i="7"/>
  <c r="AY58" i="7"/>
  <c r="AZ58" i="7"/>
  <c r="AW59" i="7"/>
  <c r="AX59" i="7"/>
  <c r="AY59" i="7"/>
  <c r="AZ59" i="7"/>
  <c r="AW60" i="7"/>
  <c r="AX60" i="7"/>
  <c r="AY60" i="7"/>
  <c r="AZ60" i="7"/>
  <c r="AW61" i="7"/>
  <c r="AX61" i="7"/>
  <c r="AY61" i="7"/>
  <c r="AZ61" i="7"/>
  <c r="AW62" i="7"/>
  <c r="AX62" i="7"/>
  <c r="AY62" i="7"/>
  <c r="AZ62" i="7"/>
  <c r="AW63" i="7"/>
  <c r="AX63" i="7"/>
  <c r="AY63" i="7"/>
  <c r="AZ63" i="7"/>
  <c r="AW64" i="7"/>
  <c r="AX64" i="7"/>
  <c r="AY64" i="7"/>
  <c r="AZ64" i="7"/>
  <c r="AW65" i="7"/>
  <c r="AX65" i="7"/>
  <c r="AY65" i="7"/>
  <c r="AZ65" i="7"/>
  <c r="AW66" i="7"/>
  <c r="AX66" i="7"/>
  <c r="AY66" i="7"/>
  <c r="AZ66" i="7"/>
  <c r="AW67" i="7"/>
  <c r="AX67" i="7"/>
  <c r="AY67" i="7"/>
  <c r="AZ67" i="7"/>
  <c r="AW68" i="7"/>
  <c r="AX68" i="7"/>
  <c r="AY68" i="7"/>
  <c r="AZ68" i="7"/>
  <c r="AW69" i="7"/>
  <c r="AX69" i="7"/>
  <c r="AY69" i="7"/>
  <c r="AZ69" i="7"/>
  <c r="AW70" i="7"/>
  <c r="AX70" i="7"/>
  <c r="AY70" i="7"/>
  <c r="AZ70" i="7"/>
  <c r="AW71" i="7"/>
  <c r="AX71" i="7"/>
  <c r="AY71" i="7"/>
  <c r="AZ71" i="7"/>
  <c r="AW72" i="7"/>
  <c r="AX72" i="7"/>
  <c r="AY72" i="7"/>
  <c r="AZ72" i="7"/>
  <c r="AW73" i="7"/>
  <c r="AX73" i="7"/>
  <c r="AY73" i="7"/>
  <c r="AZ73" i="7"/>
  <c r="AW74" i="7"/>
  <c r="AX74" i="7"/>
  <c r="AY74" i="7"/>
  <c r="AZ74" i="7"/>
  <c r="AW75" i="7"/>
  <c r="AX75" i="7"/>
  <c r="AY75" i="7"/>
  <c r="AZ75" i="7"/>
  <c r="AW76" i="7"/>
  <c r="AX76" i="7"/>
  <c r="AY76" i="7"/>
  <c r="AZ76" i="7"/>
  <c r="AW77" i="7"/>
  <c r="AX77" i="7"/>
  <c r="AY77" i="7"/>
  <c r="AZ77" i="7"/>
  <c r="AW78" i="7"/>
  <c r="AX78" i="7"/>
  <c r="AY78" i="7"/>
  <c r="AZ78" i="7"/>
  <c r="AW79" i="7"/>
  <c r="AX79" i="7"/>
  <c r="AY79" i="7"/>
  <c r="AZ79" i="7"/>
  <c r="AW80" i="7"/>
  <c r="AX80" i="7"/>
  <c r="AY80" i="7"/>
  <c r="AZ80" i="7"/>
  <c r="AW81" i="7"/>
  <c r="AX81" i="7"/>
  <c r="AY81" i="7"/>
  <c r="AZ81" i="7"/>
  <c r="AW82" i="7"/>
  <c r="AX82" i="7"/>
  <c r="AY82" i="7"/>
  <c r="AZ82" i="7"/>
  <c r="AW83" i="7"/>
  <c r="AX83" i="7"/>
  <c r="AY83" i="7"/>
  <c r="AZ83" i="7"/>
  <c r="AW84" i="7"/>
  <c r="AX84" i="7"/>
  <c r="AY84" i="7"/>
  <c r="AZ84" i="7"/>
  <c r="AW85" i="7"/>
  <c r="AX85" i="7"/>
  <c r="AY85" i="7"/>
  <c r="AZ85" i="7"/>
  <c r="AW86" i="7"/>
  <c r="AX86" i="7"/>
  <c r="AY86" i="7"/>
  <c r="AZ86" i="7"/>
  <c r="AW87" i="7"/>
  <c r="AX87" i="7"/>
  <c r="AY87" i="7"/>
  <c r="AZ87" i="7"/>
  <c r="AW88" i="7"/>
  <c r="AX88" i="7"/>
  <c r="AY88" i="7"/>
  <c r="AZ88" i="7"/>
  <c r="AW89" i="7"/>
  <c r="AX89" i="7"/>
  <c r="AY89" i="7"/>
  <c r="AZ89" i="7"/>
  <c r="AW90" i="7"/>
  <c r="AX90" i="7"/>
  <c r="AY90" i="7"/>
  <c r="AZ90" i="7"/>
  <c r="AW91" i="7"/>
  <c r="AX91" i="7"/>
  <c r="AY91" i="7"/>
  <c r="AZ91" i="7"/>
  <c r="AW92" i="7"/>
  <c r="AX92" i="7"/>
  <c r="AY92" i="7"/>
  <c r="AZ92" i="7"/>
  <c r="AW93" i="7"/>
  <c r="AX93" i="7"/>
  <c r="AY93" i="7"/>
  <c r="AZ93" i="7"/>
  <c r="AW94" i="7"/>
  <c r="AX94" i="7"/>
  <c r="AY94" i="7"/>
  <c r="AZ94" i="7"/>
  <c r="AW95" i="7"/>
  <c r="AX95" i="7"/>
  <c r="AY95" i="7"/>
  <c r="AZ95" i="7"/>
  <c r="AW96" i="7"/>
  <c r="AX96" i="7"/>
  <c r="AY96" i="7"/>
  <c r="AZ96" i="7"/>
  <c r="AW97" i="7"/>
  <c r="AX97" i="7"/>
  <c r="AY97" i="7"/>
  <c r="AZ97" i="7"/>
  <c r="AW98" i="7"/>
  <c r="AX98" i="7"/>
  <c r="AY98" i="7"/>
  <c r="AZ98" i="7"/>
  <c r="AW99" i="7"/>
  <c r="AX99" i="7"/>
  <c r="AY99" i="7"/>
  <c r="AZ99" i="7"/>
  <c r="AW100" i="7"/>
  <c r="AX100" i="7"/>
  <c r="AY100" i="7"/>
  <c r="AZ100" i="7"/>
  <c r="AW101" i="7"/>
  <c r="AX101" i="7"/>
  <c r="AY101" i="7"/>
  <c r="AZ101" i="7"/>
  <c r="AW102" i="7"/>
  <c r="AX102" i="7"/>
  <c r="AY102" i="7"/>
  <c r="AZ102" i="7"/>
  <c r="AW103" i="7"/>
  <c r="AX103" i="7"/>
  <c r="AY103" i="7"/>
  <c r="AZ103" i="7"/>
  <c r="AW104" i="7"/>
  <c r="AX104" i="7"/>
  <c r="AY104" i="7"/>
  <c r="AZ104" i="7"/>
  <c r="AW105" i="7"/>
  <c r="AX105" i="7"/>
  <c r="AY105" i="7"/>
  <c r="AZ105" i="7"/>
  <c r="AW106" i="7"/>
  <c r="AX106" i="7"/>
  <c r="AY106" i="7"/>
  <c r="AZ106" i="7"/>
  <c r="AW107" i="7"/>
  <c r="AX107" i="7"/>
  <c r="AY107" i="7"/>
  <c r="AZ107" i="7"/>
  <c r="AW108" i="7"/>
  <c r="AX108" i="7"/>
  <c r="AY108" i="7"/>
  <c r="AZ108" i="7"/>
  <c r="AW109" i="7"/>
  <c r="AX109" i="7"/>
  <c r="AY109" i="7"/>
  <c r="AZ109" i="7"/>
  <c r="AW110" i="7"/>
  <c r="AX110" i="7"/>
  <c r="AY110" i="7"/>
  <c r="AZ110" i="7"/>
  <c r="AW111" i="7"/>
  <c r="AX111" i="7"/>
  <c r="AY111" i="7"/>
  <c r="AZ111" i="7"/>
  <c r="AW112" i="7"/>
  <c r="AX112" i="7"/>
  <c r="AY112" i="7"/>
  <c r="AZ112" i="7"/>
  <c r="AW113" i="7"/>
  <c r="AX113" i="7"/>
  <c r="AY113" i="7"/>
  <c r="AZ113" i="7"/>
  <c r="AW114" i="7"/>
  <c r="AX114" i="7"/>
  <c r="AY114" i="7"/>
  <c r="AZ114" i="7"/>
  <c r="AW115" i="7"/>
  <c r="AX115" i="7"/>
  <c r="AY115" i="7"/>
  <c r="AZ115" i="7"/>
  <c r="AW116" i="7"/>
  <c r="AX116" i="7"/>
  <c r="AY116" i="7"/>
  <c r="AZ116" i="7"/>
  <c r="AW117" i="7"/>
  <c r="AX117" i="7"/>
  <c r="AY117" i="7"/>
  <c r="AZ117" i="7"/>
  <c r="AW118" i="7"/>
  <c r="AX118" i="7"/>
  <c r="AY118" i="7"/>
  <c r="AZ118" i="7"/>
  <c r="AW119" i="7"/>
  <c r="AX119" i="7"/>
  <c r="AY119" i="7"/>
  <c r="AZ119" i="7"/>
  <c r="AW120" i="7"/>
  <c r="AX120" i="7"/>
  <c r="AY120" i="7"/>
  <c r="AZ120" i="7"/>
  <c r="AW121" i="7"/>
  <c r="AX121" i="7"/>
  <c r="AY121" i="7"/>
  <c r="AZ121" i="7"/>
  <c r="AW122" i="7"/>
  <c r="AX122" i="7"/>
  <c r="AY122" i="7"/>
  <c r="AZ122" i="7"/>
  <c r="AW123" i="7"/>
  <c r="AX123" i="7"/>
  <c r="AY123" i="7"/>
  <c r="AZ123" i="7"/>
  <c r="AW124" i="7"/>
  <c r="AX124" i="7"/>
  <c r="AY124" i="7"/>
  <c r="AZ124" i="7"/>
  <c r="AW125" i="7"/>
  <c r="AX125" i="7"/>
  <c r="AY125" i="7"/>
  <c r="AZ125" i="7"/>
  <c r="AW126" i="7"/>
  <c r="AX126" i="7"/>
  <c r="AY126" i="7"/>
  <c r="AZ126" i="7"/>
  <c r="AW127" i="7"/>
  <c r="AX127" i="7"/>
  <c r="AY127" i="7"/>
  <c r="AZ127" i="7"/>
  <c r="AW128" i="7"/>
  <c r="AX128" i="7"/>
  <c r="AY128" i="7"/>
  <c r="AZ128" i="7"/>
  <c r="AW129" i="7"/>
  <c r="AX129" i="7"/>
  <c r="AY129" i="7"/>
  <c r="AZ129" i="7"/>
  <c r="AW130" i="7"/>
  <c r="AX130" i="7"/>
  <c r="AY130" i="7"/>
  <c r="AZ130" i="7"/>
  <c r="AW131" i="7"/>
  <c r="AX131" i="7"/>
  <c r="AY131" i="7"/>
  <c r="AZ131" i="7"/>
  <c r="AW132" i="7"/>
  <c r="AX132" i="7"/>
  <c r="AY132" i="7"/>
  <c r="AZ132" i="7"/>
  <c r="AW133" i="7"/>
  <c r="AX133" i="7"/>
  <c r="AY133" i="7"/>
  <c r="AZ133" i="7"/>
  <c r="AW134" i="7"/>
  <c r="AX134" i="7"/>
  <c r="AY134" i="7"/>
  <c r="AZ134" i="7"/>
  <c r="AW135" i="7"/>
  <c r="AX135" i="7"/>
  <c r="AY135" i="7"/>
  <c r="AZ135" i="7"/>
  <c r="AW136" i="7"/>
  <c r="AX136" i="7"/>
  <c r="AY136" i="7"/>
  <c r="AZ136" i="7"/>
  <c r="AW137" i="7"/>
  <c r="AX137" i="7"/>
  <c r="AY137" i="7"/>
  <c r="AZ137" i="7"/>
  <c r="AW138" i="7"/>
  <c r="AX138" i="7"/>
  <c r="AY138" i="7"/>
  <c r="AZ138" i="7"/>
  <c r="AW139" i="7"/>
  <c r="AX139" i="7"/>
  <c r="AY139" i="7"/>
  <c r="AZ139" i="7"/>
  <c r="AW140" i="7"/>
  <c r="AX140" i="7"/>
  <c r="AY140" i="7"/>
  <c r="AZ140" i="7"/>
  <c r="AW141" i="7"/>
  <c r="AX141" i="7"/>
  <c r="AY141" i="7"/>
  <c r="AZ141" i="7"/>
  <c r="AW142" i="7"/>
  <c r="AX142" i="7"/>
  <c r="AY142" i="7"/>
  <c r="AZ142" i="7"/>
  <c r="AW143" i="7"/>
  <c r="AX143" i="7"/>
  <c r="AY143" i="7"/>
  <c r="AZ143" i="7"/>
  <c r="AW144" i="7"/>
  <c r="AX144" i="7"/>
  <c r="AY144" i="7"/>
  <c r="AZ144" i="7"/>
  <c r="AW145" i="7"/>
  <c r="AX145" i="7"/>
  <c r="AY145" i="7"/>
  <c r="AZ145" i="7"/>
  <c r="AW146" i="7"/>
  <c r="AX146" i="7"/>
  <c r="AY146" i="7"/>
  <c r="AZ146" i="7"/>
  <c r="AW147" i="7"/>
  <c r="AX147" i="7"/>
  <c r="AY147" i="7"/>
  <c r="AZ147" i="7"/>
  <c r="AW148" i="7"/>
  <c r="AX148" i="7"/>
  <c r="AY148" i="7"/>
  <c r="AZ148" i="7"/>
  <c r="AW149" i="7"/>
  <c r="AX149" i="7"/>
  <c r="AY149" i="7"/>
  <c r="AZ149" i="7"/>
  <c r="AW150" i="7"/>
  <c r="AX150" i="7"/>
  <c r="AY150" i="7"/>
  <c r="AZ150" i="7"/>
  <c r="AW151" i="7"/>
  <c r="AX151" i="7"/>
  <c r="AY151" i="7"/>
  <c r="AZ151" i="7"/>
  <c r="AW152" i="7"/>
  <c r="AX152" i="7"/>
  <c r="AY152" i="7"/>
  <c r="AZ152" i="7"/>
  <c r="AW153" i="7"/>
  <c r="AX153" i="7"/>
  <c r="AY153" i="7"/>
  <c r="AZ153" i="7"/>
  <c r="AW154" i="7"/>
  <c r="AX154" i="7"/>
  <c r="AY154" i="7"/>
  <c r="AZ154" i="7"/>
  <c r="AW155" i="7"/>
  <c r="AX155" i="7"/>
  <c r="AY155" i="7"/>
  <c r="AZ155" i="7"/>
  <c r="AW156" i="7"/>
  <c r="AX156" i="7"/>
  <c r="AY156" i="7"/>
  <c r="AZ156" i="7"/>
  <c r="AW157" i="7"/>
  <c r="AX157" i="7"/>
  <c r="AY157" i="7"/>
  <c r="AZ157" i="7"/>
  <c r="AW158" i="7"/>
  <c r="AX158" i="7"/>
  <c r="AY158" i="7"/>
  <c r="AZ158" i="7"/>
  <c r="AW159" i="7"/>
  <c r="AX159" i="7"/>
  <c r="AY159" i="7"/>
  <c r="AZ159" i="7"/>
  <c r="AW160" i="7"/>
  <c r="AX160" i="7"/>
  <c r="AY160" i="7"/>
  <c r="AZ160" i="7"/>
  <c r="AW161" i="7"/>
  <c r="AX161" i="7"/>
  <c r="AY161" i="7"/>
  <c r="AZ161" i="7"/>
  <c r="AW162" i="7"/>
  <c r="AX162" i="7"/>
  <c r="AY162" i="7"/>
  <c r="AZ162" i="7"/>
  <c r="AW163" i="7"/>
  <c r="AX163" i="7"/>
  <c r="AY163" i="7"/>
  <c r="AZ163" i="7"/>
  <c r="AW164" i="7"/>
  <c r="AX164" i="7"/>
  <c r="AY164" i="7"/>
  <c r="AZ164" i="7"/>
  <c r="AW165" i="7"/>
  <c r="AX165" i="7"/>
  <c r="AY165" i="7"/>
  <c r="AZ165" i="7"/>
  <c r="AW166" i="7"/>
  <c r="AX166" i="7"/>
  <c r="AY166" i="7"/>
  <c r="AZ166" i="7"/>
  <c r="AW167" i="7"/>
  <c r="AX167" i="7"/>
  <c r="AY167" i="7"/>
  <c r="AZ167" i="7"/>
  <c r="AW168" i="7"/>
  <c r="AX168" i="7"/>
  <c r="AY168" i="7"/>
  <c r="AZ168" i="7"/>
  <c r="AW169" i="7"/>
  <c r="AX169" i="7"/>
  <c r="AY169" i="7"/>
  <c r="AZ169" i="7"/>
  <c r="AW170" i="7"/>
  <c r="AX170" i="7"/>
  <c r="AY170" i="7"/>
  <c r="AZ170" i="7"/>
  <c r="AW171" i="7"/>
  <c r="AX171" i="7"/>
  <c r="AY171" i="7"/>
  <c r="AZ171" i="7"/>
  <c r="AW172" i="7"/>
  <c r="AX172" i="7"/>
  <c r="AY172" i="7"/>
  <c r="AZ172" i="7"/>
  <c r="AW173" i="7"/>
  <c r="AX173" i="7"/>
  <c r="AY173" i="7"/>
  <c r="AZ173" i="7"/>
  <c r="AW174" i="7"/>
  <c r="AX174" i="7"/>
  <c r="AY174" i="7"/>
  <c r="AZ174" i="7"/>
  <c r="AW175" i="7"/>
  <c r="AX175" i="7"/>
  <c r="AY175" i="7"/>
  <c r="AZ175" i="7"/>
  <c r="AW176" i="7"/>
  <c r="AX176" i="7"/>
  <c r="AY176" i="7"/>
  <c r="AZ176" i="7"/>
  <c r="AW177" i="7"/>
  <c r="AX177" i="7"/>
  <c r="AY177" i="7"/>
  <c r="AZ177" i="7"/>
  <c r="BK8" i="8"/>
  <c r="BL8" i="8"/>
  <c r="BM8" i="8"/>
  <c r="BN8" i="8"/>
  <c r="BK9" i="8"/>
  <c r="BL9" i="8"/>
  <c r="BM9" i="8"/>
  <c r="BN9" i="8"/>
  <c r="BK10" i="8"/>
  <c r="BL10" i="8"/>
  <c r="BM10" i="8"/>
  <c r="BN10" i="8"/>
  <c r="BK11" i="8"/>
  <c r="BL11" i="8"/>
  <c r="BM11" i="8"/>
  <c r="BN11" i="8"/>
  <c r="BK12" i="8"/>
  <c r="BL12" i="8"/>
  <c r="BM12" i="8"/>
  <c r="BN12" i="8"/>
  <c r="BK13" i="8"/>
  <c r="BL13" i="8"/>
  <c r="BM13" i="8"/>
  <c r="BN13" i="8"/>
  <c r="BK14" i="8"/>
  <c r="BL14" i="8"/>
  <c r="BM14" i="8"/>
  <c r="BN14" i="8"/>
  <c r="BK15" i="8"/>
  <c r="BL15" i="8"/>
  <c r="BM15" i="8"/>
  <c r="BN15" i="8"/>
  <c r="BK16" i="8"/>
  <c r="BL16" i="8"/>
  <c r="BM16" i="8"/>
  <c r="BN16" i="8"/>
  <c r="BK17" i="8"/>
  <c r="BL17" i="8"/>
  <c r="BM17" i="8"/>
  <c r="BN17" i="8"/>
  <c r="BK18" i="8"/>
  <c r="BL18" i="8"/>
  <c r="BM18" i="8"/>
  <c r="BN18" i="8"/>
  <c r="BK19" i="8"/>
  <c r="BL19" i="8"/>
  <c r="BM19" i="8"/>
  <c r="BN19" i="8"/>
  <c r="BK20" i="8"/>
  <c r="BL20" i="8"/>
  <c r="BM20" i="8"/>
  <c r="BN20" i="8"/>
  <c r="BK21" i="8"/>
  <c r="BL21" i="8"/>
  <c r="BM21" i="8"/>
  <c r="BN21" i="8"/>
  <c r="BK22" i="8"/>
  <c r="BL22" i="8"/>
  <c r="BM22" i="8"/>
  <c r="BN22" i="8"/>
  <c r="BK23" i="8"/>
  <c r="BL23" i="8"/>
  <c r="BM23" i="8"/>
  <c r="BN23" i="8"/>
  <c r="BK24" i="8"/>
  <c r="BL24" i="8"/>
  <c r="BM24" i="8"/>
  <c r="BN24" i="8"/>
  <c r="BK25" i="8"/>
  <c r="BL25" i="8"/>
  <c r="BM25" i="8"/>
  <c r="BN25" i="8"/>
  <c r="BK26" i="8"/>
  <c r="BL26" i="8"/>
  <c r="BM26" i="8"/>
  <c r="BN26" i="8"/>
  <c r="BK27" i="8"/>
  <c r="BL27" i="8"/>
  <c r="BM27" i="8"/>
  <c r="BN27" i="8"/>
  <c r="BK28" i="8"/>
  <c r="BL28" i="8"/>
  <c r="BM28" i="8"/>
  <c r="BN28" i="8"/>
  <c r="BK29" i="8"/>
  <c r="BL29" i="8"/>
  <c r="BM29" i="8"/>
  <c r="BN29" i="8"/>
  <c r="BK30" i="8"/>
  <c r="BL30" i="8"/>
  <c r="BM30" i="8"/>
  <c r="BN30" i="8"/>
  <c r="BK31" i="8"/>
  <c r="BL31" i="8"/>
  <c r="BM31" i="8"/>
  <c r="BN31" i="8"/>
  <c r="BK32" i="8"/>
  <c r="BL32" i="8"/>
  <c r="BM32" i="8"/>
  <c r="BN32" i="8"/>
  <c r="BK33" i="8"/>
  <c r="BL33" i="8"/>
  <c r="BM33" i="8"/>
  <c r="BN33" i="8"/>
  <c r="BK34" i="8"/>
  <c r="BL34" i="8"/>
  <c r="BM34" i="8"/>
  <c r="BN34" i="8"/>
  <c r="BK35" i="8"/>
  <c r="BL35" i="8"/>
  <c r="BM35" i="8"/>
  <c r="BN35" i="8"/>
  <c r="BK36" i="8"/>
  <c r="BL36" i="8"/>
  <c r="BM36" i="8"/>
  <c r="BN36" i="8"/>
  <c r="BK37" i="8"/>
  <c r="BL37" i="8"/>
  <c r="BM37" i="8"/>
  <c r="BN37" i="8"/>
  <c r="BK38" i="8"/>
  <c r="BL38" i="8"/>
  <c r="BM38" i="8"/>
  <c r="BN38" i="8"/>
  <c r="BK39" i="8"/>
  <c r="BL39" i="8"/>
  <c r="BM39" i="8"/>
  <c r="BN39" i="8"/>
  <c r="BK40" i="8"/>
  <c r="BL40" i="8"/>
  <c r="BM40" i="8"/>
  <c r="BN40" i="8"/>
  <c r="BK41" i="8"/>
  <c r="BL41" i="8"/>
  <c r="BM41" i="8"/>
  <c r="BN41" i="8"/>
  <c r="BK42" i="8"/>
  <c r="BL42" i="8"/>
  <c r="BM42" i="8"/>
  <c r="BN42" i="8"/>
  <c r="BK43" i="8"/>
  <c r="BL43" i="8"/>
  <c r="BM43" i="8"/>
  <c r="BN43" i="8"/>
  <c r="BK44" i="8"/>
  <c r="BL44" i="8"/>
  <c r="BM44" i="8"/>
  <c r="BN44" i="8"/>
  <c r="BK45" i="8"/>
  <c r="BL45" i="8"/>
  <c r="BM45" i="8"/>
  <c r="BN45" i="8"/>
  <c r="BK46" i="8"/>
  <c r="BL46" i="8"/>
  <c r="BM46" i="8"/>
  <c r="BN46" i="8"/>
  <c r="BK47" i="8"/>
  <c r="BL47" i="8"/>
  <c r="BM47" i="8"/>
  <c r="BN47" i="8"/>
  <c r="BK48" i="8"/>
  <c r="BL48" i="8"/>
  <c r="BM48" i="8"/>
  <c r="BN48" i="8"/>
  <c r="BK49" i="8"/>
  <c r="BL49" i="8"/>
  <c r="BM49" i="8"/>
  <c r="BN49" i="8"/>
  <c r="BK50" i="8"/>
  <c r="BL50" i="8"/>
  <c r="BM50" i="8"/>
  <c r="BN50" i="8"/>
  <c r="BK51" i="8"/>
  <c r="BL51" i="8"/>
  <c r="BM51" i="8"/>
  <c r="BN51" i="8"/>
  <c r="BK52" i="8"/>
  <c r="BL52" i="8"/>
  <c r="BM52" i="8"/>
  <c r="BN52" i="8"/>
  <c r="BK53" i="8"/>
  <c r="BL53" i="8"/>
  <c r="BM53" i="8"/>
  <c r="BN53" i="8"/>
  <c r="BK54" i="8"/>
  <c r="BL54" i="8"/>
  <c r="BM54" i="8"/>
  <c r="BN54" i="8"/>
  <c r="BK55" i="8"/>
  <c r="BL55" i="8"/>
  <c r="BM55" i="8"/>
  <c r="BN55" i="8"/>
  <c r="BK56" i="8"/>
  <c r="BL56" i="8"/>
  <c r="BM56" i="8"/>
  <c r="BN56" i="8"/>
  <c r="BK57" i="8"/>
  <c r="BL57" i="8"/>
  <c r="BM57" i="8"/>
  <c r="BN57" i="8"/>
  <c r="BK58" i="8"/>
  <c r="BL58" i="8"/>
  <c r="BM58" i="8"/>
  <c r="BN58" i="8"/>
  <c r="BK59" i="8"/>
  <c r="BL59" i="8"/>
  <c r="BM59" i="8"/>
  <c r="BN59" i="8"/>
  <c r="BK60" i="8"/>
  <c r="BL60" i="8"/>
  <c r="BM60" i="8"/>
  <c r="BN60" i="8"/>
  <c r="BK61" i="8"/>
  <c r="BL61" i="8"/>
  <c r="BM61" i="8"/>
  <c r="BN61" i="8"/>
  <c r="BK62" i="8"/>
  <c r="BL62" i="8"/>
  <c r="BM62" i="8"/>
  <c r="BN62" i="8"/>
  <c r="BK63" i="8"/>
  <c r="BL63" i="8"/>
  <c r="BM63" i="8"/>
  <c r="BN63" i="8"/>
  <c r="BK64" i="8"/>
  <c r="BL64" i="8"/>
  <c r="BM64" i="8"/>
  <c r="BN64" i="8"/>
  <c r="BK65" i="8"/>
  <c r="BL65" i="8"/>
  <c r="BM65" i="8"/>
  <c r="BN65" i="8"/>
  <c r="BK66" i="8"/>
  <c r="BL66" i="8"/>
  <c r="BM66" i="8"/>
  <c r="BN66" i="8"/>
  <c r="BK67" i="8"/>
  <c r="BL67" i="8"/>
  <c r="BM67" i="8"/>
  <c r="BN67" i="8"/>
  <c r="BK68" i="8"/>
  <c r="BL68" i="8"/>
  <c r="BM68" i="8"/>
  <c r="BN68" i="8"/>
  <c r="BK69" i="8"/>
  <c r="BL69" i="8"/>
  <c r="BM69" i="8"/>
  <c r="BN69" i="8"/>
  <c r="BK70" i="8"/>
  <c r="BL70" i="8"/>
  <c r="BM70" i="8"/>
  <c r="BN70" i="8"/>
  <c r="BK71" i="8"/>
  <c r="BL71" i="8"/>
  <c r="BM71" i="8"/>
  <c r="BN71" i="8"/>
  <c r="BK72" i="8"/>
  <c r="BL72" i="8"/>
  <c r="BM72" i="8"/>
  <c r="BN72" i="8"/>
  <c r="BK73" i="8"/>
  <c r="BL73" i="8"/>
  <c r="BM73" i="8"/>
  <c r="BN73" i="8"/>
  <c r="BK74" i="8"/>
  <c r="BL74" i="8"/>
  <c r="BM74" i="8"/>
  <c r="BN74" i="8"/>
  <c r="BK75" i="8"/>
  <c r="BL75" i="8"/>
  <c r="BM75" i="8"/>
  <c r="BN75" i="8"/>
  <c r="BK76" i="8"/>
  <c r="BL76" i="8"/>
  <c r="BM76" i="8"/>
  <c r="BN76" i="8"/>
  <c r="BK77" i="8"/>
  <c r="BL77" i="8"/>
  <c r="BM77" i="8"/>
  <c r="BN77" i="8"/>
  <c r="BK78" i="8"/>
  <c r="BL78" i="8"/>
  <c r="BM78" i="8"/>
  <c r="BN78" i="8"/>
  <c r="BK79" i="8"/>
  <c r="BL79" i="8"/>
  <c r="BM79" i="8"/>
  <c r="BN79" i="8"/>
  <c r="BK80" i="8"/>
  <c r="BL80" i="8"/>
  <c r="BM80" i="8"/>
  <c r="BN80" i="8"/>
  <c r="BK81" i="8"/>
  <c r="BL81" i="8"/>
  <c r="BM81" i="8"/>
  <c r="BN81" i="8"/>
  <c r="BK82" i="8"/>
  <c r="BL82" i="8"/>
  <c r="BM82" i="8"/>
  <c r="BN82" i="8"/>
  <c r="BK83" i="8"/>
  <c r="BL83" i="8"/>
  <c r="BM83" i="8"/>
  <c r="BN83" i="8"/>
  <c r="BK84" i="8"/>
  <c r="BL84" i="8"/>
  <c r="BM84" i="8"/>
  <c r="BN84" i="8"/>
  <c r="BK85" i="8"/>
  <c r="BL85" i="8"/>
  <c r="BM85" i="8"/>
  <c r="BN85" i="8"/>
  <c r="BK86" i="8"/>
  <c r="BL86" i="8"/>
  <c r="BM86" i="8"/>
  <c r="BN86" i="8"/>
  <c r="BK87" i="8"/>
  <c r="BL87" i="8"/>
  <c r="BM87" i="8"/>
  <c r="BN87" i="8"/>
  <c r="BK88" i="8"/>
  <c r="BL88" i="8"/>
  <c r="BM88" i="8"/>
  <c r="BN88" i="8"/>
  <c r="BK89" i="8"/>
  <c r="BL89" i="8"/>
  <c r="BM89" i="8"/>
  <c r="BN89" i="8"/>
  <c r="BK90" i="8"/>
  <c r="BL90" i="8"/>
  <c r="BM90" i="8"/>
  <c r="BN90" i="8"/>
  <c r="BK91" i="8"/>
  <c r="BL91" i="8"/>
  <c r="BM91" i="8"/>
  <c r="BN91" i="8"/>
  <c r="BK92" i="8"/>
  <c r="BL92" i="8"/>
  <c r="BM92" i="8"/>
  <c r="BN92" i="8"/>
  <c r="BK93" i="8"/>
  <c r="BL93" i="8"/>
  <c r="BM93" i="8"/>
  <c r="BN93" i="8"/>
  <c r="BK94" i="8"/>
  <c r="BL94" i="8"/>
  <c r="BM94" i="8"/>
  <c r="BN94" i="8"/>
  <c r="BK95" i="8"/>
  <c r="BL95" i="8"/>
  <c r="BM95" i="8"/>
  <c r="BN95" i="8"/>
  <c r="BK96" i="8"/>
  <c r="BL96" i="8"/>
  <c r="BM96" i="8"/>
  <c r="BN96" i="8"/>
  <c r="BK97" i="8"/>
  <c r="BL97" i="8"/>
  <c r="BM97" i="8"/>
  <c r="BN97" i="8"/>
  <c r="BK98" i="8"/>
  <c r="BL98" i="8"/>
  <c r="BM98" i="8"/>
  <c r="BN98" i="8"/>
  <c r="BK99" i="8"/>
  <c r="BL99" i="8"/>
  <c r="BM99" i="8"/>
  <c r="BN99" i="8"/>
  <c r="BK100" i="8"/>
  <c r="BL100" i="8"/>
  <c r="BM100" i="8"/>
  <c r="BN100" i="8"/>
  <c r="BK101" i="8"/>
  <c r="BL101" i="8"/>
  <c r="BM101" i="8"/>
  <c r="BN101" i="8"/>
  <c r="BK102" i="8"/>
  <c r="BL102" i="8"/>
  <c r="BM102" i="8"/>
  <c r="BN102" i="8"/>
  <c r="BK103" i="8"/>
  <c r="BL103" i="8"/>
  <c r="BM103" i="8"/>
  <c r="BN103" i="8"/>
  <c r="BK104" i="8"/>
  <c r="BL104" i="8"/>
  <c r="BM104" i="8"/>
  <c r="BN104" i="8"/>
  <c r="BK105" i="8"/>
  <c r="BL105" i="8"/>
  <c r="BM105" i="8"/>
  <c r="BN105" i="8"/>
  <c r="BK106" i="8"/>
  <c r="BL106" i="8"/>
  <c r="BM106" i="8"/>
  <c r="BN106" i="8"/>
  <c r="BK107" i="8"/>
  <c r="BL107" i="8"/>
  <c r="BM107" i="8"/>
  <c r="BN107" i="8"/>
  <c r="BK108" i="8"/>
  <c r="BL108" i="8"/>
  <c r="BM108" i="8"/>
  <c r="BN108" i="8"/>
  <c r="BK109" i="8"/>
  <c r="BL109" i="8"/>
  <c r="BM109" i="8"/>
  <c r="BN109" i="8"/>
  <c r="BK110" i="8"/>
  <c r="BL110" i="8"/>
  <c r="BM110" i="8"/>
  <c r="BN110" i="8"/>
  <c r="BK111" i="8"/>
  <c r="BL111" i="8"/>
  <c r="BM111" i="8"/>
  <c r="BN111" i="8"/>
  <c r="BK112" i="8"/>
  <c r="BL112" i="8"/>
  <c r="BM112" i="8"/>
  <c r="BN112" i="8"/>
  <c r="BK113" i="8"/>
  <c r="BL113" i="8"/>
  <c r="BM113" i="8"/>
  <c r="BN113" i="8"/>
  <c r="BK114" i="8"/>
  <c r="BL114" i="8"/>
  <c r="BM114" i="8"/>
  <c r="BN114" i="8"/>
  <c r="BK115" i="8"/>
  <c r="BL115" i="8"/>
  <c r="BM115" i="8"/>
  <c r="BN115" i="8"/>
  <c r="BK116" i="8"/>
  <c r="BL116" i="8"/>
  <c r="BM116" i="8"/>
  <c r="BN116" i="8"/>
  <c r="BK117" i="8"/>
  <c r="BL117" i="8"/>
  <c r="BM117" i="8"/>
  <c r="BN117" i="8"/>
  <c r="BK118" i="8"/>
  <c r="BL118" i="8"/>
  <c r="BM118" i="8"/>
  <c r="BN118" i="8"/>
  <c r="BK119" i="8"/>
  <c r="BL119" i="8"/>
  <c r="BM119" i="8"/>
  <c r="BN119" i="8"/>
  <c r="BK120" i="8"/>
  <c r="BL120" i="8"/>
  <c r="BM120" i="8"/>
  <c r="BN120" i="8"/>
  <c r="BK121" i="8"/>
  <c r="BL121" i="8"/>
  <c r="BM121" i="8"/>
  <c r="BN121" i="8"/>
  <c r="BK122" i="8"/>
  <c r="BL122" i="8"/>
  <c r="BM122" i="8"/>
  <c r="BN122" i="8"/>
  <c r="BK123" i="8"/>
  <c r="BL123" i="8"/>
  <c r="BM123" i="8"/>
  <c r="BN123" i="8"/>
  <c r="BK124" i="8"/>
  <c r="BL124" i="8"/>
  <c r="BM124" i="8"/>
  <c r="BN124" i="8"/>
  <c r="BK125" i="8"/>
  <c r="BL125" i="8"/>
  <c r="BM125" i="8"/>
  <c r="BN125" i="8"/>
  <c r="BK126" i="8"/>
  <c r="BL126" i="8"/>
  <c r="BM126" i="8"/>
  <c r="BN126" i="8"/>
  <c r="BK127" i="8"/>
  <c r="BL127" i="8"/>
  <c r="BM127" i="8"/>
  <c r="BN127" i="8"/>
  <c r="BK128" i="8"/>
  <c r="BL128" i="8"/>
  <c r="BM128" i="8"/>
  <c r="BN128" i="8"/>
  <c r="BK129" i="8"/>
  <c r="BL129" i="8"/>
  <c r="BM129" i="8"/>
  <c r="BN129" i="8"/>
  <c r="BK130" i="8"/>
  <c r="BL130" i="8"/>
  <c r="BM130" i="8"/>
  <c r="BN130" i="8"/>
  <c r="BK131" i="8"/>
  <c r="BL131" i="8"/>
  <c r="BM131" i="8"/>
  <c r="BN131" i="8"/>
  <c r="BK132" i="8"/>
  <c r="BL132" i="8"/>
  <c r="BM132" i="8"/>
  <c r="BN132" i="8"/>
  <c r="BK133" i="8"/>
  <c r="BL133" i="8"/>
  <c r="BM133" i="8"/>
  <c r="BN133" i="8"/>
  <c r="BK134" i="8"/>
  <c r="BL134" i="8"/>
  <c r="BM134" i="8"/>
  <c r="BN134" i="8"/>
  <c r="BK135" i="8"/>
  <c r="BL135" i="8"/>
  <c r="BM135" i="8"/>
  <c r="BN135" i="8"/>
  <c r="BK136" i="8"/>
  <c r="BL136" i="8"/>
  <c r="BM136" i="8"/>
  <c r="BN136" i="8"/>
  <c r="BK137" i="8"/>
  <c r="BL137" i="8"/>
  <c r="BM137" i="8"/>
  <c r="BN137" i="8"/>
  <c r="BK138" i="8"/>
  <c r="BL138" i="8"/>
  <c r="BM138" i="8"/>
  <c r="BN138" i="8"/>
  <c r="BK139" i="8"/>
  <c r="BL139" i="8"/>
  <c r="BM139" i="8"/>
  <c r="BN139" i="8"/>
  <c r="BK140" i="8"/>
  <c r="BL140" i="8"/>
  <c r="BM140" i="8"/>
  <c r="BN140" i="8"/>
  <c r="BK141" i="8"/>
  <c r="BL141" i="8"/>
  <c r="BM141" i="8"/>
  <c r="BN141" i="8"/>
  <c r="BK142" i="8"/>
  <c r="BL142" i="8"/>
  <c r="BM142" i="8"/>
  <c r="BN142" i="8"/>
  <c r="BK143" i="8"/>
  <c r="BL143" i="8"/>
  <c r="BM143" i="8"/>
  <c r="BN143" i="8"/>
  <c r="BK144" i="8"/>
  <c r="BL144" i="8"/>
  <c r="BM144" i="8"/>
  <c r="BN144" i="8"/>
  <c r="BK145" i="8"/>
  <c r="BL145" i="8"/>
  <c r="BM145" i="8"/>
  <c r="BN145" i="8"/>
  <c r="BK146" i="8"/>
  <c r="BL146" i="8"/>
  <c r="BM146" i="8"/>
  <c r="BN146" i="8"/>
  <c r="BK147" i="8"/>
  <c r="BL147" i="8"/>
  <c r="BM147" i="8"/>
  <c r="BN147" i="8"/>
  <c r="BK148" i="8"/>
  <c r="BL148" i="8"/>
  <c r="BM148" i="8"/>
  <c r="BN148" i="8"/>
  <c r="BK149" i="8"/>
  <c r="BL149" i="8"/>
  <c r="BM149" i="8"/>
  <c r="BN149" i="8"/>
  <c r="BK150" i="8"/>
  <c r="BL150" i="8"/>
  <c r="BM150" i="8"/>
  <c r="BN150" i="8"/>
  <c r="BK151" i="8"/>
  <c r="BL151" i="8"/>
  <c r="BM151" i="8"/>
  <c r="BN151" i="8"/>
  <c r="BK152" i="8"/>
  <c r="BL152" i="8"/>
  <c r="BM152" i="8"/>
  <c r="BN152" i="8"/>
  <c r="BK153" i="8"/>
  <c r="BL153" i="8"/>
  <c r="BM153" i="8"/>
  <c r="BN153" i="8"/>
  <c r="BK154" i="8"/>
  <c r="BL154" i="8"/>
  <c r="BM154" i="8"/>
  <c r="BN154" i="8"/>
  <c r="BK155" i="8"/>
  <c r="BL155" i="8"/>
  <c r="BM155" i="8"/>
  <c r="BN155" i="8"/>
  <c r="BK156" i="8"/>
  <c r="BL156" i="8"/>
  <c r="BM156" i="8"/>
  <c r="BN156" i="8"/>
  <c r="BK157" i="8"/>
  <c r="BL157" i="8"/>
  <c r="BM157" i="8"/>
  <c r="BN157" i="8"/>
  <c r="BK158" i="8"/>
  <c r="BL158" i="8"/>
  <c r="BM158" i="8"/>
  <c r="BN158" i="8"/>
  <c r="BK159" i="8"/>
  <c r="BL159" i="8"/>
  <c r="BM159" i="8"/>
  <c r="BN159" i="8"/>
  <c r="BK160" i="8"/>
  <c r="BL160" i="8"/>
  <c r="BM160" i="8"/>
  <c r="BN160" i="8"/>
  <c r="BK161" i="8"/>
  <c r="BL161" i="8"/>
  <c r="BM161" i="8"/>
  <c r="BN161" i="8"/>
  <c r="BK162" i="8"/>
  <c r="BL162" i="8"/>
  <c r="BM162" i="8"/>
  <c r="BN162" i="8"/>
  <c r="BK163" i="8"/>
  <c r="BL163" i="8"/>
  <c r="BM163" i="8"/>
  <c r="BN163" i="8"/>
  <c r="BK164" i="8"/>
  <c r="BL164" i="8"/>
  <c r="BM164" i="8"/>
  <c r="BN164" i="8"/>
  <c r="BK165" i="8"/>
  <c r="BL165" i="8"/>
  <c r="BM165" i="8"/>
  <c r="BN165" i="8"/>
  <c r="BK166" i="8"/>
  <c r="BL166" i="8"/>
  <c r="BM166" i="8"/>
  <c r="BN166" i="8"/>
  <c r="BK167" i="8"/>
  <c r="BL167" i="8"/>
  <c r="BM167" i="8"/>
  <c r="BN167" i="8"/>
  <c r="BK168" i="8"/>
  <c r="BL168" i="8"/>
  <c r="BM168" i="8"/>
  <c r="BN168" i="8"/>
  <c r="BK169" i="8"/>
  <c r="BL169" i="8"/>
  <c r="BM169" i="8"/>
  <c r="BN169" i="8"/>
  <c r="BK170" i="8"/>
  <c r="BL170" i="8"/>
  <c r="BM170" i="8"/>
  <c r="BN170" i="8"/>
  <c r="BK171" i="8"/>
  <c r="BL171" i="8"/>
  <c r="BM171" i="8"/>
  <c r="BN171" i="8"/>
  <c r="BK172" i="8"/>
  <c r="BL172" i="8"/>
  <c r="BM172" i="8"/>
  <c r="BN172" i="8"/>
  <c r="BK173" i="8"/>
  <c r="BL173" i="8"/>
  <c r="BM173" i="8"/>
  <c r="BN173" i="8"/>
  <c r="BK174" i="8"/>
  <c r="BL174" i="8"/>
  <c r="BM174" i="8"/>
  <c r="BN174" i="8"/>
  <c r="BK175" i="8"/>
  <c r="BL175" i="8"/>
  <c r="BM175" i="8"/>
  <c r="BN175" i="8"/>
  <c r="BK176" i="8"/>
  <c r="BL176" i="8"/>
  <c r="BM176" i="8"/>
  <c r="BN176" i="8"/>
  <c r="BK177" i="8"/>
  <c r="BL177" i="8"/>
  <c r="BM177" i="8"/>
  <c r="BN177" i="8"/>
  <c r="BK3" i="8"/>
  <c r="BL3" i="8"/>
  <c r="BM3" i="8"/>
  <c r="BN3" i="8"/>
  <c r="BK4" i="8"/>
  <c r="BL4" i="8"/>
  <c r="BM4" i="8"/>
  <c r="BN4" i="8"/>
  <c r="BK5" i="8"/>
  <c r="BL5" i="8"/>
  <c r="BM5" i="8"/>
  <c r="BN5" i="8"/>
  <c r="BK6" i="8"/>
  <c r="BL6" i="8"/>
  <c r="BM6" i="8"/>
  <c r="BN6" i="8"/>
  <c r="BK7" i="8"/>
  <c r="BL7" i="8"/>
  <c r="BM7" i="8"/>
  <c r="BN7" i="8"/>
  <c r="BL2" i="8"/>
  <c r="BM2" i="8"/>
  <c r="BN2" i="8"/>
  <c r="BK2" i="8"/>
  <c r="BH2" i="8"/>
  <c r="BP2" i="8" s="1"/>
  <c r="BI2" i="8"/>
  <c r="BQ2" i="8" s="1"/>
  <c r="BJ2" i="8"/>
  <c r="BR2" i="8" s="1"/>
  <c r="BG2" i="8"/>
  <c r="BO2" i="8" s="1"/>
  <c r="BS2" i="8" s="1" a="1"/>
  <c r="BS2" i="8" s="1"/>
  <c r="BC3" i="8"/>
  <c r="BD3" i="8"/>
  <c r="BE3" i="8"/>
  <c r="BF3" i="8"/>
  <c r="BC4" i="8"/>
  <c r="BD4" i="8"/>
  <c r="BE4" i="8"/>
  <c r="BF4" i="8"/>
  <c r="BC5" i="8"/>
  <c r="BI5" i="8" s="1"/>
  <c r="BD5" i="8"/>
  <c r="BE5" i="8"/>
  <c r="BF5" i="8"/>
  <c r="BC6" i="8"/>
  <c r="BD6" i="8"/>
  <c r="BE6" i="8"/>
  <c r="BF6" i="8"/>
  <c r="BC7" i="8"/>
  <c r="BD7" i="8"/>
  <c r="BJ7" i="8" s="1"/>
  <c r="BR7" i="8" s="1"/>
  <c r="BE7" i="8"/>
  <c r="BF7" i="8"/>
  <c r="BC8" i="8"/>
  <c r="BI8" i="8" s="1"/>
  <c r="BQ8" i="8" s="1"/>
  <c r="BD8" i="8"/>
  <c r="BJ8" i="8" s="1"/>
  <c r="BR8" i="8" s="1"/>
  <c r="BE8" i="8"/>
  <c r="BF8" i="8"/>
  <c r="BC9" i="8"/>
  <c r="BD9" i="8"/>
  <c r="BE9" i="8"/>
  <c r="BF9" i="8"/>
  <c r="BC10" i="8"/>
  <c r="BD10" i="8"/>
  <c r="BE10" i="8"/>
  <c r="BF10" i="8"/>
  <c r="BC11" i="8"/>
  <c r="BD11" i="8"/>
  <c r="BE11" i="8"/>
  <c r="BF11" i="8"/>
  <c r="BC12" i="8"/>
  <c r="BD12" i="8"/>
  <c r="BE12" i="8"/>
  <c r="BF12" i="8"/>
  <c r="BC13" i="8"/>
  <c r="BD13" i="8"/>
  <c r="BE13" i="8"/>
  <c r="BF13" i="8"/>
  <c r="BC14" i="8"/>
  <c r="BD14" i="8"/>
  <c r="BJ14" i="8" s="1"/>
  <c r="BR14" i="8" s="1"/>
  <c r="BE14" i="8"/>
  <c r="BF14" i="8"/>
  <c r="BC15" i="8"/>
  <c r="BD15" i="8"/>
  <c r="BE15" i="8"/>
  <c r="BF15" i="8"/>
  <c r="BC16" i="8"/>
  <c r="BD16" i="8"/>
  <c r="BE16" i="8"/>
  <c r="BF16" i="8"/>
  <c r="BC17" i="8"/>
  <c r="BI17" i="8" s="1"/>
  <c r="BQ17" i="8" s="1"/>
  <c r="BD17" i="8"/>
  <c r="BE17" i="8"/>
  <c r="BF17" i="8"/>
  <c r="BC18" i="8"/>
  <c r="BD18" i="8"/>
  <c r="BE18" i="8"/>
  <c r="BF18" i="8"/>
  <c r="BC19" i="8"/>
  <c r="BI19" i="8" s="1"/>
  <c r="BQ19" i="8" s="1"/>
  <c r="BD19" i="8"/>
  <c r="BE19" i="8"/>
  <c r="BF19" i="8"/>
  <c r="BC20" i="8"/>
  <c r="BD20" i="8"/>
  <c r="BE20" i="8"/>
  <c r="BF20" i="8"/>
  <c r="BC21" i="8"/>
  <c r="BD21" i="8"/>
  <c r="BE21" i="8"/>
  <c r="BF21" i="8"/>
  <c r="BC22" i="8"/>
  <c r="BD22" i="8"/>
  <c r="BE22" i="8"/>
  <c r="BF22" i="8"/>
  <c r="BC23" i="8"/>
  <c r="BD23" i="8"/>
  <c r="BE23" i="8"/>
  <c r="BF23" i="8"/>
  <c r="BC24" i="8"/>
  <c r="BD24" i="8"/>
  <c r="BE24" i="8"/>
  <c r="BF24" i="8"/>
  <c r="BC25" i="8"/>
  <c r="BD25" i="8"/>
  <c r="BE25" i="8"/>
  <c r="BF25" i="8"/>
  <c r="BC26" i="8"/>
  <c r="BI26" i="8" s="1"/>
  <c r="BQ26" i="8" s="1"/>
  <c r="BD26" i="8"/>
  <c r="BJ26" i="8" s="1"/>
  <c r="BR26" i="8" s="1"/>
  <c r="BE26" i="8"/>
  <c r="BF26" i="8"/>
  <c r="BC27" i="8"/>
  <c r="BD27" i="8"/>
  <c r="BE27" i="8"/>
  <c r="BF27" i="8"/>
  <c r="BC28" i="8"/>
  <c r="BI28" i="8" s="1"/>
  <c r="BQ28" i="8" s="1"/>
  <c r="BD28" i="8"/>
  <c r="BE28" i="8"/>
  <c r="BF28" i="8"/>
  <c r="BC29" i="8"/>
  <c r="BD29" i="8"/>
  <c r="BE29" i="8"/>
  <c r="BF29" i="8"/>
  <c r="BC30" i="8"/>
  <c r="BD30" i="8"/>
  <c r="BE30" i="8"/>
  <c r="BF30" i="8"/>
  <c r="BC31" i="8"/>
  <c r="BD31" i="8"/>
  <c r="BE31" i="8"/>
  <c r="BF31" i="8"/>
  <c r="BC32" i="8"/>
  <c r="BI32" i="8" s="1"/>
  <c r="BQ32" i="8" s="1"/>
  <c r="BD32" i="8"/>
  <c r="BE32" i="8"/>
  <c r="BF32" i="8"/>
  <c r="BC33" i="8"/>
  <c r="BD33" i="8"/>
  <c r="BE33" i="8"/>
  <c r="BF33" i="8"/>
  <c r="BC34" i="8"/>
  <c r="BD34" i="8"/>
  <c r="BE34" i="8"/>
  <c r="BF34" i="8"/>
  <c r="BC35" i="8"/>
  <c r="BD35" i="8"/>
  <c r="BE35" i="8"/>
  <c r="BF35" i="8"/>
  <c r="BC36" i="8"/>
  <c r="BD36" i="8"/>
  <c r="BE36" i="8"/>
  <c r="BF36" i="8"/>
  <c r="BC37" i="8"/>
  <c r="BI37" i="8" s="1"/>
  <c r="BQ37" i="8" s="1"/>
  <c r="BD37" i="8"/>
  <c r="BE37" i="8"/>
  <c r="BF37" i="8"/>
  <c r="BC38" i="8"/>
  <c r="BI38" i="8" s="1"/>
  <c r="BQ38" i="8" s="1"/>
  <c r="BD38" i="8"/>
  <c r="BJ38" i="8" s="1"/>
  <c r="BR38" i="8" s="1"/>
  <c r="BE38" i="8"/>
  <c r="BF38" i="8"/>
  <c r="BC39" i="8"/>
  <c r="BD39" i="8"/>
  <c r="BE39" i="8"/>
  <c r="BF39" i="8"/>
  <c r="BC40" i="8"/>
  <c r="BD40" i="8"/>
  <c r="BE40" i="8"/>
  <c r="BF40" i="8"/>
  <c r="BC41" i="8"/>
  <c r="BD41" i="8"/>
  <c r="BE41" i="8"/>
  <c r="BF41" i="8"/>
  <c r="BC42" i="8"/>
  <c r="BD42" i="8"/>
  <c r="BE42" i="8"/>
  <c r="BF42" i="8"/>
  <c r="BC43" i="8"/>
  <c r="BD43" i="8"/>
  <c r="BE43" i="8"/>
  <c r="BF43" i="8"/>
  <c r="BC44" i="8"/>
  <c r="BI44" i="8" s="1"/>
  <c r="BQ44" i="8" s="1"/>
  <c r="BD44" i="8"/>
  <c r="BJ44" i="8" s="1"/>
  <c r="BR44" i="8" s="1"/>
  <c r="BE44" i="8"/>
  <c r="BF44" i="8"/>
  <c r="BC45" i="8"/>
  <c r="BD45" i="8"/>
  <c r="BE45" i="8"/>
  <c r="BF45" i="8"/>
  <c r="BC46" i="8"/>
  <c r="BD46" i="8"/>
  <c r="BE46" i="8"/>
  <c r="BF46" i="8"/>
  <c r="BC47" i="8"/>
  <c r="BI47" i="8" s="1"/>
  <c r="BQ47" i="8" s="1"/>
  <c r="BD47" i="8"/>
  <c r="BE47" i="8"/>
  <c r="BF47" i="8"/>
  <c r="BC48" i="8"/>
  <c r="BD48" i="8"/>
  <c r="BE48" i="8"/>
  <c r="BF48" i="8"/>
  <c r="BC49" i="8"/>
  <c r="BD49" i="8"/>
  <c r="BE49" i="8"/>
  <c r="BF49" i="8"/>
  <c r="BC50" i="8"/>
  <c r="BI50" i="8" s="1"/>
  <c r="BQ50" i="8" s="1"/>
  <c r="BD50" i="8"/>
  <c r="BE50" i="8"/>
  <c r="BF50" i="8"/>
  <c r="BC51" i="8"/>
  <c r="BD51" i="8"/>
  <c r="BE51" i="8"/>
  <c r="BF51" i="8"/>
  <c r="BC52" i="8"/>
  <c r="BD52" i="8"/>
  <c r="BE52" i="8"/>
  <c r="BF52" i="8"/>
  <c r="BC53" i="8"/>
  <c r="BI53" i="8" s="1"/>
  <c r="BQ53" i="8" s="1"/>
  <c r="BD53" i="8"/>
  <c r="BE53" i="8"/>
  <c r="BF53" i="8"/>
  <c r="BC54" i="8"/>
  <c r="BD54" i="8"/>
  <c r="BE54" i="8"/>
  <c r="BF54" i="8"/>
  <c r="BC55" i="8"/>
  <c r="BD55" i="8"/>
  <c r="BJ55" i="8" s="1"/>
  <c r="BR55" i="8" s="1"/>
  <c r="BE55" i="8"/>
  <c r="BF55" i="8"/>
  <c r="BC56" i="8"/>
  <c r="BD56" i="8"/>
  <c r="BE56" i="8"/>
  <c r="BF56" i="8"/>
  <c r="BC57" i="8"/>
  <c r="BD57" i="8"/>
  <c r="BE57" i="8"/>
  <c r="BF57" i="8"/>
  <c r="BC58" i="8"/>
  <c r="BD58" i="8"/>
  <c r="BE58" i="8"/>
  <c r="BF58" i="8"/>
  <c r="BC59" i="8"/>
  <c r="BD59" i="8"/>
  <c r="BE59" i="8"/>
  <c r="BF59" i="8"/>
  <c r="BC60" i="8"/>
  <c r="BD60" i="8"/>
  <c r="BE60" i="8"/>
  <c r="BF60" i="8"/>
  <c r="BC61" i="8"/>
  <c r="BD61" i="8"/>
  <c r="BE61" i="8"/>
  <c r="BF61" i="8"/>
  <c r="BC62" i="8"/>
  <c r="BI62" i="8" s="1"/>
  <c r="BQ62" i="8" s="1"/>
  <c r="BD62" i="8"/>
  <c r="BJ62" i="8" s="1"/>
  <c r="BR62" i="8" s="1"/>
  <c r="BE62" i="8"/>
  <c r="BF62" i="8"/>
  <c r="BC63" i="8"/>
  <c r="BD63" i="8"/>
  <c r="BE63" i="8"/>
  <c r="BF63" i="8"/>
  <c r="BC64" i="8"/>
  <c r="BD64" i="8"/>
  <c r="BE64" i="8"/>
  <c r="BF64" i="8"/>
  <c r="BC65" i="8"/>
  <c r="BI65" i="8" s="1"/>
  <c r="BQ65" i="8" s="1"/>
  <c r="BD65" i="8"/>
  <c r="BE65" i="8"/>
  <c r="BF65" i="8"/>
  <c r="BC66" i="8"/>
  <c r="BD66" i="8"/>
  <c r="BE66" i="8"/>
  <c r="BF66" i="8"/>
  <c r="BC67" i="8"/>
  <c r="BD67" i="8"/>
  <c r="BJ67" i="8" s="1"/>
  <c r="BR67" i="8" s="1"/>
  <c r="BE67" i="8"/>
  <c r="BF67" i="8"/>
  <c r="BC68" i="8"/>
  <c r="BD68" i="8"/>
  <c r="BE68" i="8"/>
  <c r="BF68" i="8"/>
  <c r="BC69" i="8"/>
  <c r="BD69" i="8"/>
  <c r="BE69" i="8"/>
  <c r="BF69" i="8"/>
  <c r="BC70" i="8"/>
  <c r="BD70" i="8"/>
  <c r="BE70" i="8"/>
  <c r="BF70" i="8"/>
  <c r="BC71" i="8"/>
  <c r="BI71" i="8" s="1"/>
  <c r="BQ71" i="8" s="1"/>
  <c r="BD71" i="8"/>
  <c r="BE71" i="8"/>
  <c r="BF71" i="8"/>
  <c r="BC72" i="8"/>
  <c r="BD72" i="8"/>
  <c r="BE72" i="8"/>
  <c r="BF72" i="8"/>
  <c r="BC73" i="8"/>
  <c r="BD73" i="8"/>
  <c r="BJ73" i="8" s="1"/>
  <c r="BR73" i="8" s="1"/>
  <c r="BE73" i="8"/>
  <c r="BF73" i="8"/>
  <c r="BC74" i="8"/>
  <c r="BD74" i="8"/>
  <c r="BJ74" i="8" s="1"/>
  <c r="BR74" i="8" s="1"/>
  <c r="BE74" i="8"/>
  <c r="BF74" i="8"/>
  <c r="BC75" i="8"/>
  <c r="BD75" i="8"/>
  <c r="BE75" i="8"/>
  <c r="BF75" i="8"/>
  <c r="BC76" i="8"/>
  <c r="BD76" i="8"/>
  <c r="BE76" i="8"/>
  <c r="BF76" i="8"/>
  <c r="BC77" i="8"/>
  <c r="BI77" i="8" s="1"/>
  <c r="BQ77" i="8" s="1"/>
  <c r="BD77" i="8"/>
  <c r="BE77" i="8"/>
  <c r="BF77" i="8"/>
  <c r="BC78" i="8"/>
  <c r="BD78" i="8"/>
  <c r="BE78" i="8"/>
  <c r="BF78" i="8"/>
  <c r="BC79" i="8"/>
  <c r="BD79" i="8"/>
  <c r="BE79" i="8"/>
  <c r="BF79" i="8"/>
  <c r="BC80" i="8"/>
  <c r="BD80" i="8"/>
  <c r="BE80" i="8"/>
  <c r="BF80" i="8"/>
  <c r="BC81" i="8"/>
  <c r="BD81" i="8"/>
  <c r="BE81" i="8"/>
  <c r="BF81" i="8"/>
  <c r="BC82" i="8"/>
  <c r="BD82" i="8"/>
  <c r="BE82" i="8"/>
  <c r="BF82" i="8"/>
  <c r="BC83" i="8"/>
  <c r="BI83" i="8" s="1"/>
  <c r="BQ83" i="8" s="1"/>
  <c r="BD83" i="8"/>
  <c r="BJ83" i="8" s="1"/>
  <c r="BR83" i="8" s="1"/>
  <c r="BE83" i="8"/>
  <c r="BF83" i="8"/>
  <c r="BC84" i="8"/>
  <c r="BD84" i="8"/>
  <c r="BE84" i="8"/>
  <c r="BF84" i="8"/>
  <c r="BC85" i="8"/>
  <c r="BD85" i="8"/>
  <c r="BE85" i="8"/>
  <c r="BF85" i="8"/>
  <c r="BC86" i="8"/>
  <c r="BD86" i="8"/>
  <c r="BE86" i="8"/>
  <c r="BF86" i="8"/>
  <c r="BC87" i="8"/>
  <c r="BD87" i="8"/>
  <c r="BE87" i="8"/>
  <c r="BF87" i="8"/>
  <c r="BC88" i="8"/>
  <c r="BD88" i="8"/>
  <c r="BE88" i="8"/>
  <c r="BF88" i="8"/>
  <c r="BC89" i="8"/>
  <c r="BI89" i="8" s="1"/>
  <c r="BQ89" i="8" s="1"/>
  <c r="BD89" i="8"/>
  <c r="BE89" i="8"/>
  <c r="BF89" i="8"/>
  <c r="BC90" i="8"/>
  <c r="BD90" i="8"/>
  <c r="BE90" i="8"/>
  <c r="BF90" i="8"/>
  <c r="BC91" i="8"/>
  <c r="BD91" i="8"/>
  <c r="BE91" i="8"/>
  <c r="BF91" i="8"/>
  <c r="BC92" i="8"/>
  <c r="BI92" i="8" s="1"/>
  <c r="BQ92" i="8" s="1"/>
  <c r="BD92" i="8"/>
  <c r="BE92" i="8"/>
  <c r="BF92" i="8"/>
  <c r="BC93" i="8"/>
  <c r="BD93" i="8"/>
  <c r="BE93" i="8"/>
  <c r="BF93" i="8"/>
  <c r="BC94" i="8"/>
  <c r="BD94" i="8"/>
  <c r="BE94" i="8"/>
  <c r="BF94" i="8"/>
  <c r="BC95" i="8"/>
  <c r="BD95" i="8"/>
  <c r="BE95" i="8"/>
  <c r="BF95" i="8"/>
  <c r="BC96" i="8"/>
  <c r="BD96" i="8"/>
  <c r="BE96" i="8"/>
  <c r="BF96" i="8"/>
  <c r="BC97" i="8"/>
  <c r="BD97" i="8"/>
  <c r="BJ97" i="8" s="1"/>
  <c r="BR97" i="8" s="1"/>
  <c r="BE97" i="8"/>
  <c r="BF97" i="8"/>
  <c r="BC98" i="8"/>
  <c r="BD98" i="8"/>
  <c r="BJ98" i="8" s="1"/>
  <c r="BR98" i="8" s="1"/>
  <c r="BE98" i="8"/>
  <c r="BF98" i="8"/>
  <c r="BC99" i="8"/>
  <c r="BD99" i="8"/>
  <c r="BE99" i="8"/>
  <c r="BF99" i="8"/>
  <c r="BC100" i="8"/>
  <c r="BD100" i="8"/>
  <c r="BE100" i="8"/>
  <c r="BF100" i="8"/>
  <c r="BC101" i="8"/>
  <c r="BI101" i="8" s="1"/>
  <c r="BQ101" i="8" s="1"/>
  <c r="BD101" i="8"/>
  <c r="BE101" i="8"/>
  <c r="BF101" i="8"/>
  <c r="BC102" i="8"/>
  <c r="BD102" i="8"/>
  <c r="BE102" i="8"/>
  <c r="BF102" i="8"/>
  <c r="BC103" i="8"/>
  <c r="BD103" i="8"/>
  <c r="BE103" i="8"/>
  <c r="BF103" i="8"/>
  <c r="BC104" i="8"/>
  <c r="BI104" i="8" s="1"/>
  <c r="BQ104" i="8" s="1"/>
  <c r="BD104" i="8"/>
  <c r="BE104" i="8"/>
  <c r="BF104" i="8"/>
  <c r="BC105" i="8"/>
  <c r="BD105" i="8"/>
  <c r="BE105" i="8"/>
  <c r="BF105" i="8"/>
  <c r="BC106" i="8"/>
  <c r="BD106" i="8"/>
  <c r="BE106" i="8"/>
  <c r="BF106" i="8"/>
  <c r="BC107" i="8"/>
  <c r="BI107" i="8" s="1"/>
  <c r="BQ107" i="8" s="1"/>
  <c r="BD107" i="8"/>
  <c r="BE107" i="8"/>
  <c r="BF107" i="8"/>
  <c r="BC108" i="8"/>
  <c r="BD108" i="8"/>
  <c r="BE108" i="8"/>
  <c r="BF108" i="8"/>
  <c r="BC109" i="8"/>
  <c r="BD109" i="8"/>
  <c r="BE109" i="8"/>
  <c r="BF109" i="8"/>
  <c r="BC110" i="8"/>
  <c r="BI110" i="8" s="1"/>
  <c r="BQ110" i="8" s="1"/>
  <c r="BD110" i="8"/>
  <c r="BJ110" i="8" s="1"/>
  <c r="BR110" i="8" s="1"/>
  <c r="BE110" i="8"/>
  <c r="BF110" i="8"/>
  <c r="BC111" i="8"/>
  <c r="BD111" i="8"/>
  <c r="BE111" i="8"/>
  <c r="BF111" i="8"/>
  <c r="BC112" i="8"/>
  <c r="BI112" i="8" s="1"/>
  <c r="BQ112" i="8" s="1"/>
  <c r="BD112" i="8"/>
  <c r="BE112" i="8"/>
  <c r="BF112" i="8"/>
  <c r="BC113" i="8"/>
  <c r="BD113" i="8"/>
  <c r="BE113" i="8"/>
  <c r="BF113" i="8"/>
  <c r="BC114" i="8"/>
  <c r="BD114" i="8"/>
  <c r="BE114" i="8"/>
  <c r="BF114" i="8"/>
  <c r="BC115" i="8"/>
  <c r="BD115" i="8"/>
  <c r="BE115" i="8"/>
  <c r="BF115" i="8"/>
  <c r="BC116" i="8"/>
  <c r="BI116" i="8" s="1"/>
  <c r="BQ116" i="8" s="1"/>
  <c r="BD116" i="8"/>
  <c r="BJ116" i="8" s="1"/>
  <c r="BR116" i="8" s="1"/>
  <c r="BE116" i="8"/>
  <c r="BF116" i="8"/>
  <c r="BC117" i="8"/>
  <c r="BD117" i="8"/>
  <c r="BE117" i="8"/>
  <c r="BF117" i="8"/>
  <c r="BC118" i="8"/>
  <c r="BD118" i="8"/>
  <c r="BE118" i="8"/>
  <c r="BF118" i="8"/>
  <c r="BC119" i="8"/>
  <c r="BD119" i="8"/>
  <c r="BE119" i="8"/>
  <c r="BF119" i="8"/>
  <c r="BC120" i="8"/>
  <c r="BD120" i="8"/>
  <c r="BE120" i="8"/>
  <c r="BF120" i="8"/>
  <c r="BC121" i="8"/>
  <c r="BD121" i="8"/>
  <c r="BE121" i="8"/>
  <c r="BF121" i="8"/>
  <c r="BC122" i="8"/>
  <c r="BD122" i="8"/>
  <c r="BJ122" i="8" s="1"/>
  <c r="BR122" i="8" s="1"/>
  <c r="BE122" i="8"/>
  <c r="BF122" i="8"/>
  <c r="BC123" i="8"/>
  <c r="BD123" i="8"/>
  <c r="BE123" i="8"/>
  <c r="BF123" i="8"/>
  <c r="BC124" i="8"/>
  <c r="BD124" i="8"/>
  <c r="BE124" i="8"/>
  <c r="BF124" i="8"/>
  <c r="BC125" i="8"/>
  <c r="BI125" i="8" s="1"/>
  <c r="BQ125" i="8" s="1"/>
  <c r="BD125" i="8"/>
  <c r="BE125" i="8"/>
  <c r="BF125" i="8"/>
  <c r="BC126" i="8"/>
  <c r="BD126" i="8"/>
  <c r="BE126" i="8"/>
  <c r="BF126" i="8"/>
  <c r="BC127" i="8"/>
  <c r="BD127" i="8"/>
  <c r="BE127" i="8"/>
  <c r="BF127" i="8"/>
  <c r="BC128" i="8"/>
  <c r="BI128" i="8" s="1"/>
  <c r="BQ128" i="8" s="1"/>
  <c r="BD128" i="8"/>
  <c r="BJ128" i="8" s="1"/>
  <c r="BR128" i="8" s="1"/>
  <c r="BE128" i="8"/>
  <c r="BF128" i="8"/>
  <c r="BC129" i="8"/>
  <c r="BD129" i="8"/>
  <c r="BE129" i="8"/>
  <c r="BF129" i="8"/>
  <c r="BC130" i="8"/>
  <c r="BI130" i="8" s="1"/>
  <c r="BQ130" i="8" s="1"/>
  <c r="BD130" i="8"/>
  <c r="BE130" i="8"/>
  <c r="BF130" i="8"/>
  <c r="BC131" i="8"/>
  <c r="BD131" i="8"/>
  <c r="BE131" i="8"/>
  <c r="BF131" i="8"/>
  <c r="BC132" i="8"/>
  <c r="BD132" i="8"/>
  <c r="BE132" i="8"/>
  <c r="BF132" i="8"/>
  <c r="BC133" i="8"/>
  <c r="BI133" i="8" s="1"/>
  <c r="BQ133" i="8" s="1"/>
  <c r="BD133" i="8"/>
  <c r="BE133" i="8"/>
  <c r="BF133" i="8"/>
  <c r="BC134" i="8"/>
  <c r="BD134" i="8"/>
  <c r="BJ134" i="8" s="1"/>
  <c r="BR134" i="8" s="1"/>
  <c r="BE134" i="8"/>
  <c r="BF134" i="8"/>
  <c r="BC135" i="8"/>
  <c r="BD135" i="8"/>
  <c r="BE135" i="8"/>
  <c r="BF135" i="8"/>
  <c r="BC136" i="8"/>
  <c r="BD136" i="8"/>
  <c r="BE136" i="8"/>
  <c r="BF136" i="8"/>
  <c r="BC137" i="8"/>
  <c r="BD137" i="8"/>
  <c r="BE137" i="8"/>
  <c r="BF137" i="8"/>
  <c r="BC138" i="8"/>
  <c r="BD138" i="8"/>
  <c r="BE138" i="8"/>
  <c r="BF138" i="8"/>
  <c r="BC139" i="8"/>
  <c r="BD139" i="8"/>
  <c r="BJ139" i="8" s="1"/>
  <c r="BR139" i="8" s="1"/>
  <c r="BE139" i="8"/>
  <c r="BF139" i="8"/>
  <c r="BC140" i="8"/>
  <c r="BD140" i="8"/>
  <c r="BJ140" i="8" s="1"/>
  <c r="BR140" i="8" s="1"/>
  <c r="BE140" i="8"/>
  <c r="BF140" i="8"/>
  <c r="BC141" i="8"/>
  <c r="BD141" i="8"/>
  <c r="BE141" i="8"/>
  <c r="BF141" i="8"/>
  <c r="BC142" i="8"/>
  <c r="BD142" i="8"/>
  <c r="BE142" i="8"/>
  <c r="BF142" i="8"/>
  <c r="BC143" i="8"/>
  <c r="BI143" i="8" s="1"/>
  <c r="BQ143" i="8" s="1"/>
  <c r="BD143" i="8"/>
  <c r="BE143" i="8"/>
  <c r="BF143" i="8"/>
  <c r="BC144" i="8"/>
  <c r="BD144" i="8"/>
  <c r="BE144" i="8"/>
  <c r="BF144" i="8"/>
  <c r="BC145" i="8"/>
  <c r="BD145" i="8"/>
  <c r="BE145" i="8"/>
  <c r="BF145" i="8"/>
  <c r="BC146" i="8"/>
  <c r="BD146" i="8"/>
  <c r="BJ146" i="8" s="1"/>
  <c r="BR146" i="8" s="1"/>
  <c r="BE146" i="8"/>
  <c r="BF146" i="8"/>
  <c r="BC147" i="8"/>
  <c r="BD147" i="8"/>
  <c r="BE147" i="8"/>
  <c r="BF147" i="8"/>
  <c r="BC148" i="8"/>
  <c r="BD148" i="8"/>
  <c r="BE148" i="8"/>
  <c r="BF148" i="8"/>
  <c r="BC149" i="8"/>
  <c r="BD149" i="8"/>
  <c r="BE149" i="8"/>
  <c r="BF149" i="8"/>
  <c r="BC150" i="8"/>
  <c r="BD150" i="8"/>
  <c r="BE150" i="8"/>
  <c r="BF150" i="8"/>
  <c r="BC151" i="8"/>
  <c r="BI151" i="8" s="1"/>
  <c r="BQ151" i="8" s="1"/>
  <c r="BD151" i="8"/>
  <c r="BJ151" i="8" s="1"/>
  <c r="BR151" i="8" s="1"/>
  <c r="BE151" i="8"/>
  <c r="BF151" i="8"/>
  <c r="BC152" i="8"/>
  <c r="BI152" i="8" s="1"/>
  <c r="BQ152" i="8" s="1"/>
  <c r="BD152" i="8"/>
  <c r="BJ152" i="8" s="1"/>
  <c r="BR152" i="8" s="1"/>
  <c r="BE152" i="8"/>
  <c r="BF152" i="8"/>
  <c r="BC153" i="8"/>
  <c r="BD153" i="8"/>
  <c r="BE153" i="8"/>
  <c r="BF153" i="8"/>
  <c r="BC154" i="8"/>
  <c r="BI154" i="8" s="1"/>
  <c r="BQ154" i="8" s="1"/>
  <c r="BD154" i="8"/>
  <c r="BE154" i="8"/>
  <c r="BF154" i="8"/>
  <c r="BC155" i="8"/>
  <c r="BD155" i="8"/>
  <c r="BE155" i="8"/>
  <c r="BF155" i="8"/>
  <c r="BC156" i="8"/>
  <c r="BD156" i="8"/>
  <c r="BE156" i="8"/>
  <c r="BF156" i="8"/>
  <c r="BC157" i="8"/>
  <c r="BD157" i="8"/>
  <c r="BE157" i="8"/>
  <c r="BF157" i="8"/>
  <c r="BC158" i="8"/>
  <c r="BD158" i="8"/>
  <c r="BJ158" i="8" s="1"/>
  <c r="BR158" i="8" s="1"/>
  <c r="BE158" i="8"/>
  <c r="BF158" i="8"/>
  <c r="BC159" i="8"/>
  <c r="BD159" i="8"/>
  <c r="BE159" i="8"/>
  <c r="BF159" i="8"/>
  <c r="BC160" i="8"/>
  <c r="BD160" i="8"/>
  <c r="BE160" i="8"/>
  <c r="BF160" i="8"/>
  <c r="BC161" i="8"/>
  <c r="BI161" i="8" s="1"/>
  <c r="BQ161" i="8" s="1"/>
  <c r="BD161" i="8"/>
  <c r="BE161" i="8"/>
  <c r="BF161" i="8"/>
  <c r="BC162" i="8"/>
  <c r="BD162" i="8"/>
  <c r="BE162" i="8"/>
  <c r="BF162" i="8"/>
  <c r="BC163" i="8"/>
  <c r="BI163" i="8" s="1"/>
  <c r="BQ163" i="8" s="1"/>
  <c r="BD163" i="8"/>
  <c r="BJ163" i="8" s="1"/>
  <c r="BR163" i="8" s="1"/>
  <c r="BE163" i="8"/>
  <c r="BF163" i="8"/>
  <c r="BC164" i="8"/>
  <c r="BD164" i="8"/>
  <c r="BE164" i="8"/>
  <c r="BF164" i="8"/>
  <c r="BC165" i="8"/>
  <c r="BD165" i="8"/>
  <c r="BE165" i="8"/>
  <c r="BF165" i="8"/>
  <c r="BC166" i="8"/>
  <c r="BD166" i="8"/>
  <c r="BE166" i="8"/>
  <c r="BF166" i="8"/>
  <c r="BC167" i="8"/>
  <c r="BI167" i="8" s="1"/>
  <c r="BQ167" i="8" s="1"/>
  <c r="BD167" i="8"/>
  <c r="BE167" i="8"/>
  <c r="BF167" i="8"/>
  <c r="BC168" i="8"/>
  <c r="BD168" i="8"/>
  <c r="BE168" i="8"/>
  <c r="BF168" i="8"/>
  <c r="BC169" i="8"/>
  <c r="BD169" i="8"/>
  <c r="BE169" i="8"/>
  <c r="BF169" i="8"/>
  <c r="BC170" i="8"/>
  <c r="BI170" i="8" s="1"/>
  <c r="BQ170" i="8" s="1"/>
  <c r="BD170" i="8"/>
  <c r="BJ170" i="8" s="1"/>
  <c r="BR170" i="8" s="1"/>
  <c r="BE170" i="8"/>
  <c r="BF170" i="8"/>
  <c r="BC171" i="8"/>
  <c r="BD171" i="8"/>
  <c r="BE171" i="8"/>
  <c r="BF171" i="8"/>
  <c r="BC172" i="8"/>
  <c r="BI172" i="8" s="1"/>
  <c r="BQ172" i="8" s="1"/>
  <c r="BD172" i="8"/>
  <c r="BE172" i="8"/>
  <c r="BF172" i="8"/>
  <c r="BC173" i="8"/>
  <c r="BI173" i="8" s="1"/>
  <c r="BQ173" i="8" s="1"/>
  <c r="BD173" i="8"/>
  <c r="BJ173" i="8" s="1"/>
  <c r="BR173" i="8" s="1"/>
  <c r="BE173" i="8"/>
  <c r="BF173" i="8"/>
  <c r="BC174" i="8"/>
  <c r="BD174" i="8"/>
  <c r="BE174" i="8"/>
  <c r="BF174" i="8"/>
  <c r="BC175" i="8"/>
  <c r="BD175" i="8"/>
  <c r="BE175" i="8"/>
  <c r="BF175" i="8"/>
  <c r="BC176" i="8"/>
  <c r="BD176" i="8"/>
  <c r="BE176" i="8"/>
  <c r="BF176" i="8"/>
  <c r="BC177" i="8"/>
  <c r="BD177" i="8"/>
  <c r="BE177" i="8"/>
  <c r="BF177" i="8"/>
  <c r="BD2" i="8"/>
  <c r="BE2" i="8"/>
  <c r="BF2" i="8"/>
  <c r="BC2" i="8"/>
  <c r="BJ169" i="8"/>
  <c r="BR169" i="8" s="1"/>
  <c r="BJ164" i="8"/>
  <c r="BR164" i="8" s="1"/>
  <c r="BI164" i="8"/>
  <c r="BQ164" i="8" s="1"/>
  <c r="BJ157" i="8"/>
  <c r="BR157" i="8" s="1"/>
  <c r="BI157" i="8"/>
  <c r="BQ157" i="8" s="1"/>
  <c r="BJ156" i="8"/>
  <c r="BR156" i="8" s="1"/>
  <c r="BI155" i="8"/>
  <c r="BQ155" i="8" s="1"/>
  <c r="BI148" i="8"/>
  <c r="BQ148" i="8" s="1"/>
  <c r="BI139" i="8"/>
  <c r="BQ139" i="8" s="1"/>
  <c r="BI124" i="8"/>
  <c r="BQ124" i="8" s="1"/>
  <c r="BJ123" i="8"/>
  <c r="BR123" i="8" s="1"/>
  <c r="BJ114" i="8"/>
  <c r="BR114" i="8" s="1"/>
  <c r="BI109" i="8"/>
  <c r="BQ109" i="8" s="1"/>
  <c r="BJ93" i="8"/>
  <c r="BR93" i="8" s="1"/>
  <c r="BJ91" i="8"/>
  <c r="BR91" i="8" s="1"/>
  <c r="BI91" i="8"/>
  <c r="BQ91" i="8" s="1"/>
  <c r="BJ87" i="8"/>
  <c r="BR87" i="8" s="1"/>
  <c r="BJ84" i="8"/>
  <c r="BR84" i="8" s="1"/>
  <c r="BJ78" i="8"/>
  <c r="BR78" i="8" s="1"/>
  <c r="BJ77" i="8"/>
  <c r="BR77" i="8" s="1"/>
  <c r="BI70" i="8"/>
  <c r="BQ70" i="8" s="1"/>
  <c r="BJ69" i="8"/>
  <c r="BR69" i="8" s="1"/>
  <c r="BJ68" i="8"/>
  <c r="BR68" i="8" s="1"/>
  <c r="BJ63" i="8"/>
  <c r="BR63" i="8" s="1"/>
  <c r="BI59" i="8"/>
  <c r="BQ59" i="8" s="1"/>
  <c r="BJ54" i="8"/>
  <c r="BR54" i="8" s="1"/>
  <c r="BI52" i="8"/>
  <c r="BQ52" i="8" s="1"/>
  <c r="BJ50" i="8"/>
  <c r="BR50" i="8" s="1"/>
  <c r="BJ43" i="8"/>
  <c r="BR43" i="8" s="1"/>
  <c r="BI43" i="8"/>
  <c r="BQ43" i="8" s="1"/>
  <c r="BJ42" i="8"/>
  <c r="BR42" i="8" s="1"/>
  <c r="BJ31" i="8"/>
  <c r="BR31" i="8" s="1"/>
  <c r="BI31" i="8"/>
  <c r="BQ31" i="8" s="1"/>
  <c r="BI25" i="8"/>
  <c r="BQ25" i="8" s="1"/>
  <c r="BI22" i="8"/>
  <c r="BQ22" i="8" s="1"/>
  <c r="BI20" i="8"/>
  <c r="BQ20" i="8" s="1"/>
  <c r="BI16" i="8"/>
  <c r="BQ16" i="8" s="1"/>
  <c r="BJ6" i="8"/>
  <c r="BR6" i="8" s="1"/>
  <c r="AY3" i="8"/>
  <c r="AZ3" i="8"/>
  <c r="BA3" i="8"/>
  <c r="BB3" i="8"/>
  <c r="AY4" i="8"/>
  <c r="AZ4" i="8"/>
  <c r="BA4" i="8"/>
  <c r="BB4" i="8"/>
  <c r="AY5" i="8"/>
  <c r="AZ5" i="8"/>
  <c r="BH5" i="8" s="1"/>
  <c r="BP5" i="8" s="1"/>
  <c r="BA5" i="8"/>
  <c r="BB5" i="8"/>
  <c r="AY6" i="8"/>
  <c r="AZ6" i="8"/>
  <c r="BA6" i="8"/>
  <c r="BB6" i="8"/>
  <c r="AY7" i="8"/>
  <c r="AZ7" i="8"/>
  <c r="BA7" i="8"/>
  <c r="BB7" i="8"/>
  <c r="AY8" i="8"/>
  <c r="AZ8" i="8"/>
  <c r="BH8" i="8" s="1"/>
  <c r="BP8" i="8" s="1"/>
  <c r="BA8" i="8"/>
  <c r="BB8" i="8"/>
  <c r="AY9" i="8"/>
  <c r="AZ9" i="8"/>
  <c r="BA9" i="8"/>
  <c r="BB9" i="8"/>
  <c r="AY10" i="8"/>
  <c r="AZ10" i="8"/>
  <c r="BH10" i="8" s="1"/>
  <c r="BP10" i="8" s="1"/>
  <c r="BA10" i="8"/>
  <c r="BB10" i="8"/>
  <c r="AY11" i="8"/>
  <c r="AZ11" i="8"/>
  <c r="BH11" i="8" s="1"/>
  <c r="BP11" i="8" s="1"/>
  <c r="BA11" i="8"/>
  <c r="BB11" i="8"/>
  <c r="AY12" i="8"/>
  <c r="AZ12" i="8"/>
  <c r="BA12" i="8"/>
  <c r="BB12" i="8"/>
  <c r="AY13" i="8"/>
  <c r="AZ13" i="8"/>
  <c r="BH13" i="8" s="1"/>
  <c r="BP13" i="8" s="1"/>
  <c r="BA13" i="8"/>
  <c r="BB13" i="8"/>
  <c r="AY14" i="8"/>
  <c r="AZ14" i="8"/>
  <c r="BH14" i="8" s="1"/>
  <c r="BP14" i="8" s="1"/>
  <c r="BA14" i="8"/>
  <c r="BB14" i="8"/>
  <c r="AY15" i="8"/>
  <c r="AZ15" i="8"/>
  <c r="BA15" i="8"/>
  <c r="BB15" i="8"/>
  <c r="AY16" i="8"/>
  <c r="AZ16" i="8"/>
  <c r="BA16" i="8"/>
  <c r="BB16" i="8"/>
  <c r="AY17" i="8"/>
  <c r="BG17" i="8" s="1"/>
  <c r="BO17" i="8" s="1"/>
  <c r="AZ17" i="8"/>
  <c r="BH17" i="8" s="1"/>
  <c r="BP17" i="8" s="1"/>
  <c r="BA17" i="8"/>
  <c r="BB17" i="8"/>
  <c r="AY18" i="8"/>
  <c r="AZ18" i="8"/>
  <c r="BA18" i="8"/>
  <c r="BB18" i="8"/>
  <c r="AY19" i="8"/>
  <c r="AZ19" i="8"/>
  <c r="BA19" i="8"/>
  <c r="BB19" i="8"/>
  <c r="AY20" i="8"/>
  <c r="BG20" i="8" s="1"/>
  <c r="BO20" i="8" s="1"/>
  <c r="AZ20" i="8"/>
  <c r="BH20" i="8" s="1"/>
  <c r="BP20" i="8" s="1"/>
  <c r="BA20" i="8"/>
  <c r="BB20" i="8"/>
  <c r="AY21" i="8"/>
  <c r="AZ21" i="8"/>
  <c r="BA21" i="8"/>
  <c r="BB21" i="8"/>
  <c r="AY22" i="8"/>
  <c r="AZ22" i="8"/>
  <c r="BA22" i="8"/>
  <c r="BB22" i="8"/>
  <c r="AY23" i="8"/>
  <c r="BG23" i="8" s="1"/>
  <c r="BO23" i="8" s="1"/>
  <c r="AZ23" i="8"/>
  <c r="BH23" i="8" s="1"/>
  <c r="BP23" i="8" s="1"/>
  <c r="BA23" i="8"/>
  <c r="BB23" i="8"/>
  <c r="AY24" i="8"/>
  <c r="AZ24" i="8"/>
  <c r="BA24" i="8"/>
  <c r="BB24" i="8"/>
  <c r="AY25" i="8"/>
  <c r="AZ25" i="8"/>
  <c r="BA25" i="8"/>
  <c r="BB25" i="8"/>
  <c r="AY26" i="8"/>
  <c r="BG26" i="8" s="1"/>
  <c r="BO26" i="8" s="1"/>
  <c r="AZ26" i="8"/>
  <c r="BH26" i="8" s="1"/>
  <c r="BP26" i="8" s="1"/>
  <c r="BA26" i="8"/>
  <c r="BB26" i="8"/>
  <c r="AY27" i="8"/>
  <c r="AZ27" i="8"/>
  <c r="BA27" i="8"/>
  <c r="BB27" i="8"/>
  <c r="AY28" i="8"/>
  <c r="AZ28" i="8"/>
  <c r="BH28" i="8" s="1"/>
  <c r="BP28" i="8" s="1"/>
  <c r="BA28" i="8"/>
  <c r="BB28" i="8"/>
  <c r="AY29" i="8"/>
  <c r="BG29" i="8" s="1"/>
  <c r="BO29" i="8" s="1"/>
  <c r="AZ29" i="8"/>
  <c r="BH29" i="8" s="1"/>
  <c r="BP29" i="8" s="1"/>
  <c r="BA29" i="8"/>
  <c r="BB29" i="8"/>
  <c r="AY30" i="8"/>
  <c r="AZ30" i="8"/>
  <c r="BA30" i="8"/>
  <c r="BB30" i="8"/>
  <c r="AY31" i="8"/>
  <c r="AZ31" i="8"/>
  <c r="BH31" i="8" s="1"/>
  <c r="BP31" i="8" s="1"/>
  <c r="BA31" i="8"/>
  <c r="BB31" i="8"/>
  <c r="AY32" i="8"/>
  <c r="AZ32" i="8"/>
  <c r="BH32" i="8" s="1"/>
  <c r="BP32" i="8" s="1"/>
  <c r="BA32" i="8"/>
  <c r="BB32" i="8"/>
  <c r="AY33" i="8"/>
  <c r="AZ33" i="8"/>
  <c r="BA33" i="8"/>
  <c r="BB33" i="8"/>
  <c r="AY34" i="8"/>
  <c r="AZ34" i="8"/>
  <c r="BH34" i="8" s="1"/>
  <c r="BP34" i="8" s="1"/>
  <c r="BA34" i="8"/>
  <c r="BB34" i="8"/>
  <c r="AY35" i="8"/>
  <c r="BG35" i="8" s="1"/>
  <c r="BO35" i="8" s="1"/>
  <c r="AZ35" i="8"/>
  <c r="BH35" i="8" s="1"/>
  <c r="BP35" i="8" s="1"/>
  <c r="BA35" i="8"/>
  <c r="BB35" i="8"/>
  <c r="AY36" i="8"/>
  <c r="AZ36" i="8"/>
  <c r="BA36" i="8"/>
  <c r="BB36" i="8"/>
  <c r="AY37" i="8"/>
  <c r="AZ37" i="8"/>
  <c r="BA37" i="8"/>
  <c r="BB37" i="8"/>
  <c r="AY38" i="8"/>
  <c r="AZ38" i="8"/>
  <c r="BH38" i="8" s="1"/>
  <c r="BP38" i="8" s="1"/>
  <c r="BA38" i="8"/>
  <c r="BB38" i="8"/>
  <c r="AY39" i="8"/>
  <c r="AZ39" i="8"/>
  <c r="BA39" i="8"/>
  <c r="BB39" i="8"/>
  <c r="AY40" i="8"/>
  <c r="AZ40" i="8"/>
  <c r="BA40" i="8"/>
  <c r="BB40" i="8"/>
  <c r="AY41" i="8"/>
  <c r="BG41" i="8" s="1"/>
  <c r="BO41" i="8" s="1"/>
  <c r="AZ41" i="8"/>
  <c r="BH41" i="8" s="1"/>
  <c r="BP41" i="8" s="1"/>
  <c r="BA41" i="8"/>
  <c r="BB41" i="8"/>
  <c r="AY42" i="8"/>
  <c r="AZ42" i="8"/>
  <c r="BA42" i="8"/>
  <c r="BB42" i="8"/>
  <c r="AY43" i="8"/>
  <c r="AZ43" i="8"/>
  <c r="BA43" i="8"/>
  <c r="BB43" i="8"/>
  <c r="AY44" i="8"/>
  <c r="BG44" i="8" s="1"/>
  <c r="BO44" i="8" s="1"/>
  <c r="AZ44" i="8"/>
  <c r="BH44" i="8" s="1"/>
  <c r="BP44" i="8" s="1"/>
  <c r="BA44" i="8"/>
  <c r="BB44" i="8"/>
  <c r="AY45" i="8"/>
  <c r="AZ45" i="8"/>
  <c r="BA45" i="8"/>
  <c r="BB45" i="8"/>
  <c r="AY46" i="8"/>
  <c r="AZ46" i="8"/>
  <c r="BA46" i="8"/>
  <c r="BB46" i="8"/>
  <c r="AY47" i="8"/>
  <c r="AZ47" i="8"/>
  <c r="BH47" i="8" s="1"/>
  <c r="BP47" i="8" s="1"/>
  <c r="BA47" i="8"/>
  <c r="BB47" i="8"/>
  <c r="AY48" i="8"/>
  <c r="AZ48" i="8"/>
  <c r="BA48" i="8"/>
  <c r="BB48" i="8"/>
  <c r="AY49" i="8"/>
  <c r="AZ49" i="8"/>
  <c r="BH49" i="8" s="1"/>
  <c r="BP49" i="8" s="1"/>
  <c r="BA49" i="8"/>
  <c r="BB49" i="8"/>
  <c r="AY50" i="8"/>
  <c r="BG50" i="8" s="1"/>
  <c r="BO50" i="8" s="1"/>
  <c r="AZ50" i="8"/>
  <c r="BH50" i="8" s="1"/>
  <c r="BP50" i="8" s="1"/>
  <c r="BA50" i="8"/>
  <c r="BB50" i="8"/>
  <c r="AY51" i="8"/>
  <c r="AZ51" i="8"/>
  <c r="BA51" i="8"/>
  <c r="BB51" i="8"/>
  <c r="AY52" i="8"/>
  <c r="AZ52" i="8"/>
  <c r="BH52" i="8" s="1"/>
  <c r="BP52" i="8" s="1"/>
  <c r="BA52" i="8"/>
  <c r="BB52" i="8"/>
  <c r="AY53" i="8"/>
  <c r="AZ53" i="8"/>
  <c r="BH53" i="8" s="1"/>
  <c r="BP53" i="8" s="1"/>
  <c r="BA53" i="8"/>
  <c r="BB53" i="8"/>
  <c r="AY54" i="8"/>
  <c r="AZ54" i="8"/>
  <c r="BA54" i="8"/>
  <c r="BB54" i="8"/>
  <c r="AY55" i="8"/>
  <c r="AZ55" i="8"/>
  <c r="BA55" i="8"/>
  <c r="BB55" i="8"/>
  <c r="AY56" i="8"/>
  <c r="BG56" i="8" s="1"/>
  <c r="BO56" i="8" s="1"/>
  <c r="AZ56" i="8"/>
  <c r="BH56" i="8" s="1"/>
  <c r="BP56" i="8" s="1"/>
  <c r="BA56" i="8"/>
  <c r="BB56" i="8"/>
  <c r="AY57" i="8"/>
  <c r="AZ57" i="8"/>
  <c r="BA57" i="8"/>
  <c r="BB57" i="8"/>
  <c r="AY58" i="8"/>
  <c r="AZ58" i="8"/>
  <c r="BA58" i="8"/>
  <c r="BB58" i="8"/>
  <c r="AY59" i="8"/>
  <c r="AZ59" i="8"/>
  <c r="BH59" i="8" s="1"/>
  <c r="BP59" i="8" s="1"/>
  <c r="BA59" i="8"/>
  <c r="BB59" i="8"/>
  <c r="AY60" i="8"/>
  <c r="AZ60" i="8"/>
  <c r="BA60" i="8"/>
  <c r="BB60" i="8"/>
  <c r="AY61" i="8"/>
  <c r="AZ61" i="8"/>
  <c r="BA61" i="8"/>
  <c r="BB61" i="8"/>
  <c r="AY62" i="8"/>
  <c r="BG62" i="8" s="1"/>
  <c r="BO62" i="8" s="1"/>
  <c r="AZ62" i="8"/>
  <c r="BA62" i="8"/>
  <c r="BB62" i="8"/>
  <c r="AY63" i="8"/>
  <c r="AZ63" i="8"/>
  <c r="BA63" i="8"/>
  <c r="BB63" i="8"/>
  <c r="AY64" i="8"/>
  <c r="AZ64" i="8"/>
  <c r="BA64" i="8"/>
  <c r="BB64" i="8"/>
  <c r="AY65" i="8"/>
  <c r="BG65" i="8" s="1"/>
  <c r="BO65" i="8" s="1"/>
  <c r="AZ65" i="8"/>
  <c r="BH65" i="8" s="1"/>
  <c r="BP65" i="8" s="1"/>
  <c r="BA65" i="8"/>
  <c r="BB65" i="8"/>
  <c r="AY66" i="8"/>
  <c r="AZ66" i="8"/>
  <c r="BA66" i="8"/>
  <c r="BB66" i="8"/>
  <c r="AY67" i="8"/>
  <c r="AZ67" i="8"/>
  <c r="BA67" i="8"/>
  <c r="BB67" i="8"/>
  <c r="AY68" i="8"/>
  <c r="AZ68" i="8"/>
  <c r="BH68" i="8" s="1"/>
  <c r="BP68" i="8" s="1"/>
  <c r="BA68" i="8"/>
  <c r="BB68" i="8"/>
  <c r="AY69" i="8"/>
  <c r="AZ69" i="8"/>
  <c r="BA69" i="8"/>
  <c r="BB69" i="8"/>
  <c r="AY70" i="8"/>
  <c r="AZ70" i="8"/>
  <c r="BA70" i="8"/>
  <c r="BB70" i="8"/>
  <c r="AY71" i="8"/>
  <c r="AZ71" i="8"/>
  <c r="BH71" i="8" s="1"/>
  <c r="BP71" i="8" s="1"/>
  <c r="BA71" i="8"/>
  <c r="BB71" i="8"/>
  <c r="AY72" i="8"/>
  <c r="AZ72" i="8"/>
  <c r="BA72" i="8"/>
  <c r="BB72" i="8"/>
  <c r="AY73" i="8"/>
  <c r="AZ73" i="8"/>
  <c r="BH73" i="8" s="1"/>
  <c r="BP73" i="8" s="1"/>
  <c r="BA73" i="8"/>
  <c r="BB73" i="8"/>
  <c r="AY74" i="8"/>
  <c r="BG74" i="8" s="1"/>
  <c r="BO74" i="8" s="1"/>
  <c r="AZ74" i="8"/>
  <c r="BH74" i="8" s="1"/>
  <c r="BP74" i="8" s="1"/>
  <c r="BA74" i="8"/>
  <c r="BB74" i="8"/>
  <c r="AY75" i="8"/>
  <c r="AZ75" i="8"/>
  <c r="BA75" i="8"/>
  <c r="BB75" i="8"/>
  <c r="AY76" i="8"/>
  <c r="AZ76" i="8"/>
  <c r="BH76" i="8" s="1"/>
  <c r="BP76" i="8" s="1"/>
  <c r="BA76" i="8"/>
  <c r="BB76" i="8"/>
  <c r="AY77" i="8"/>
  <c r="BG77" i="8" s="1"/>
  <c r="BO77" i="8" s="1"/>
  <c r="AZ77" i="8"/>
  <c r="BH77" i="8" s="1"/>
  <c r="BP77" i="8" s="1"/>
  <c r="BA77" i="8"/>
  <c r="BB77" i="8"/>
  <c r="AY78" i="8"/>
  <c r="AZ78" i="8"/>
  <c r="BA78" i="8"/>
  <c r="BB78" i="8"/>
  <c r="AY79" i="8"/>
  <c r="AZ79" i="8"/>
  <c r="BH79" i="8" s="1"/>
  <c r="BP79" i="8" s="1"/>
  <c r="BA79" i="8"/>
  <c r="BB79" i="8"/>
  <c r="AY80" i="8"/>
  <c r="AZ80" i="8"/>
  <c r="BH80" i="8" s="1"/>
  <c r="BP80" i="8" s="1"/>
  <c r="BA80" i="8"/>
  <c r="BB80" i="8"/>
  <c r="AY81" i="8"/>
  <c r="AZ81" i="8"/>
  <c r="BA81" i="8"/>
  <c r="BB81" i="8"/>
  <c r="AY82" i="8"/>
  <c r="AZ82" i="8"/>
  <c r="BA82" i="8"/>
  <c r="BB82" i="8"/>
  <c r="AY83" i="8"/>
  <c r="BG83" i="8" s="1"/>
  <c r="BO83" i="8" s="1"/>
  <c r="AZ83" i="8"/>
  <c r="BH83" i="8" s="1"/>
  <c r="BP83" i="8" s="1"/>
  <c r="BA83" i="8"/>
  <c r="BB83" i="8"/>
  <c r="AY84" i="8"/>
  <c r="AZ84" i="8"/>
  <c r="BA84" i="8"/>
  <c r="BB84" i="8"/>
  <c r="AY85" i="8"/>
  <c r="AZ85" i="8"/>
  <c r="BA85" i="8"/>
  <c r="BB85" i="8"/>
  <c r="AY86" i="8"/>
  <c r="AZ86" i="8"/>
  <c r="BH86" i="8" s="1"/>
  <c r="BP86" i="8" s="1"/>
  <c r="BA86" i="8"/>
  <c r="BB86" i="8"/>
  <c r="AY87" i="8"/>
  <c r="AZ87" i="8"/>
  <c r="BA87" i="8"/>
  <c r="BB87" i="8"/>
  <c r="AY88" i="8"/>
  <c r="AZ88" i="8"/>
  <c r="BA88" i="8"/>
  <c r="BB88" i="8"/>
  <c r="AY89" i="8"/>
  <c r="AZ89" i="8"/>
  <c r="BH89" i="8" s="1"/>
  <c r="BP89" i="8" s="1"/>
  <c r="BA89" i="8"/>
  <c r="BB89" i="8"/>
  <c r="AY90" i="8"/>
  <c r="AZ90" i="8"/>
  <c r="BA90" i="8"/>
  <c r="BB90" i="8"/>
  <c r="AY91" i="8"/>
  <c r="AZ91" i="8"/>
  <c r="BA91" i="8"/>
  <c r="BB91" i="8"/>
  <c r="AY92" i="8"/>
  <c r="BG92" i="8" s="1"/>
  <c r="BO92" i="8" s="1"/>
  <c r="AZ92" i="8"/>
  <c r="BH92" i="8" s="1"/>
  <c r="BP92" i="8" s="1"/>
  <c r="BA92" i="8"/>
  <c r="BB92" i="8"/>
  <c r="AY93" i="8"/>
  <c r="AZ93" i="8"/>
  <c r="BA93" i="8"/>
  <c r="BB93" i="8"/>
  <c r="AY94" i="8"/>
  <c r="AZ94" i="8"/>
  <c r="BH94" i="8" s="1"/>
  <c r="BP94" i="8" s="1"/>
  <c r="BA94" i="8"/>
  <c r="BB94" i="8"/>
  <c r="AY95" i="8"/>
  <c r="AZ95" i="8"/>
  <c r="BH95" i="8" s="1"/>
  <c r="BP95" i="8" s="1"/>
  <c r="BA95" i="8"/>
  <c r="BB95" i="8"/>
  <c r="AY96" i="8"/>
  <c r="AZ96" i="8"/>
  <c r="BA96" i="8"/>
  <c r="BB96" i="8"/>
  <c r="AY97" i="8"/>
  <c r="AZ97" i="8"/>
  <c r="BH97" i="8" s="1"/>
  <c r="BP97" i="8" s="1"/>
  <c r="BA97" i="8"/>
  <c r="BB97" i="8"/>
  <c r="AY98" i="8"/>
  <c r="BG98" i="8" s="1"/>
  <c r="BO98" i="8" s="1"/>
  <c r="AZ98" i="8"/>
  <c r="BH98" i="8" s="1"/>
  <c r="BP98" i="8" s="1"/>
  <c r="BA98" i="8"/>
  <c r="BB98" i="8"/>
  <c r="AY99" i="8"/>
  <c r="AZ99" i="8"/>
  <c r="BA99" i="8"/>
  <c r="BB99" i="8"/>
  <c r="AY100" i="8"/>
  <c r="AZ100" i="8"/>
  <c r="BH100" i="8" s="1"/>
  <c r="BP100" i="8" s="1"/>
  <c r="BA100" i="8"/>
  <c r="BB100" i="8"/>
  <c r="AY101" i="8"/>
  <c r="BG101" i="8" s="1"/>
  <c r="BO101" i="8" s="1"/>
  <c r="AZ101" i="8"/>
  <c r="BH101" i="8" s="1"/>
  <c r="BP101" i="8" s="1"/>
  <c r="BA101" i="8"/>
  <c r="BB101" i="8"/>
  <c r="AY102" i="8"/>
  <c r="AZ102" i="8"/>
  <c r="BA102" i="8"/>
  <c r="BB102" i="8"/>
  <c r="AY103" i="8"/>
  <c r="AZ103" i="8"/>
  <c r="BA103" i="8"/>
  <c r="BB103" i="8"/>
  <c r="AY104" i="8"/>
  <c r="AZ104" i="8"/>
  <c r="BH104" i="8" s="1"/>
  <c r="BP104" i="8" s="1"/>
  <c r="BA104" i="8"/>
  <c r="BB104" i="8"/>
  <c r="AY105" i="8"/>
  <c r="AZ105" i="8"/>
  <c r="BA105" i="8"/>
  <c r="BB105" i="8"/>
  <c r="AY106" i="8"/>
  <c r="AZ106" i="8"/>
  <c r="BA106" i="8"/>
  <c r="BB106" i="8"/>
  <c r="AY107" i="8"/>
  <c r="AZ107" i="8"/>
  <c r="BH107" i="8" s="1"/>
  <c r="BP107" i="8" s="1"/>
  <c r="BA107" i="8"/>
  <c r="BB107" i="8"/>
  <c r="AY108" i="8"/>
  <c r="AZ108" i="8"/>
  <c r="BA108" i="8"/>
  <c r="BB108" i="8"/>
  <c r="AY109" i="8"/>
  <c r="AZ109" i="8"/>
  <c r="BA109" i="8"/>
  <c r="BB109" i="8"/>
  <c r="AY110" i="8"/>
  <c r="BG110" i="8" s="1"/>
  <c r="BO110" i="8" s="1"/>
  <c r="AZ110" i="8"/>
  <c r="BA110" i="8"/>
  <c r="BB110" i="8"/>
  <c r="AY111" i="8"/>
  <c r="AZ111" i="8"/>
  <c r="BA111" i="8"/>
  <c r="BB111" i="8"/>
  <c r="AY112" i="8"/>
  <c r="AZ112" i="8"/>
  <c r="BH112" i="8" s="1"/>
  <c r="BP112" i="8" s="1"/>
  <c r="BA112" i="8"/>
  <c r="BB112" i="8"/>
  <c r="AY113" i="8"/>
  <c r="BG113" i="8" s="1"/>
  <c r="BO113" i="8" s="1"/>
  <c r="AZ113" i="8"/>
  <c r="BH113" i="8" s="1"/>
  <c r="BP113" i="8" s="1"/>
  <c r="BA113" i="8"/>
  <c r="BB113" i="8"/>
  <c r="AY114" i="8"/>
  <c r="AZ114" i="8"/>
  <c r="BA114" i="8"/>
  <c r="BB114" i="8"/>
  <c r="AY115" i="8"/>
  <c r="AZ115" i="8"/>
  <c r="BH115" i="8" s="1"/>
  <c r="BP115" i="8" s="1"/>
  <c r="BA115" i="8"/>
  <c r="BB115" i="8"/>
  <c r="AY116" i="8"/>
  <c r="BG116" i="8" s="1"/>
  <c r="BO116" i="8" s="1"/>
  <c r="AZ116" i="8"/>
  <c r="BH116" i="8" s="1"/>
  <c r="BP116" i="8" s="1"/>
  <c r="BA116" i="8"/>
  <c r="BB116" i="8"/>
  <c r="AY117" i="8"/>
  <c r="AZ117" i="8"/>
  <c r="BA117" i="8"/>
  <c r="BB117" i="8"/>
  <c r="AY118" i="8"/>
  <c r="AZ118" i="8"/>
  <c r="BA118" i="8"/>
  <c r="BB118" i="8"/>
  <c r="AY119" i="8"/>
  <c r="AZ119" i="8"/>
  <c r="BA119" i="8"/>
  <c r="BB119" i="8"/>
  <c r="AY120" i="8"/>
  <c r="AZ120" i="8"/>
  <c r="BA120" i="8"/>
  <c r="BB120" i="8"/>
  <c r="AY121" i="8"/>
  <c r="AZ121" i="8"/>
  <c r="BA121" i="8"/>
  <c r="BB121" i="8"/>
  <c r="AY122" i="8"/>
  <c r="AZ122" i="8"/>
  <c r="BH122" i="8" s="1"/>
  <c r="BP122" i="8" s="1"/>
  <c r="BA122" i="8"/>
  <c r="BB122" i="8"/>
  <c r="AY123" i="8"/>
  <c r="AZ123" i="8"/>
  <c r="BA123" i="8"/>
  <c r="BB123" i="8"/>
  <c r="AY124" i="8"/>
  <c r="AZ124" i="8"/>
  <c r="BH124" i="8" s="1"/>
  <c r="BP124" i="8" s="1"/>
  <c r="BA124" i="8"/>
  <c r="BB124" i="8"/>
  <c r="AY125" i="8"/>
  <c r="BG125" i="8" s="1"/>
  <c r="BO125" i="8" s="1"/>
  <c r="AZ125" i="8"/>
  <c r="BH125" i="8" s="1"/>
  <c r="BP125" i="8" s="1"/>
  <c r="BA125" i="8"/>
  <c r="BB125" i="8"/>
  <c r="AY126" i="8"/>
  <c r="AZ126" i="8"/>
  <c r="BA126" i="8"/>
  <c r="BB126" i="8"/>
  <c r="AY127" i="8"/>
  <c r="AZ127" i="8"/>
  <c r="BH127" i="8" s="1"/>
  <c r="BP127" i="8" s="1"/>
  <c r="BA127" i="8"/>
  <c r="BB127" i="8"/>
  <c r="AY128" i="8"/>
  <c r="BG128" i="8" s="1"/>
  <c r="BO128" i="8" s="1"/>
  <c r="AZ128" i="8"/>
  <c r="BH128" i="8" s="1"/>
  <c r="BP128" i="8" s="1"/>
  <c r="BA128" i="8"/>
  <c r="BB128" i="8"/>
  <c r="AY129" i="8"/>
  <c r="AZ129" i="8"/>
  <c r="BA129" i="8"/>
  <c r="BB129" i="8"/>
  <c r="AY130" i="8"/>
  <c r="AZ130" i="8"/>
  <c r="BH130" i="8" s="1"/>
  <c r="BP130" i="8" s="1"/>
  <c r="BA130" i="8"/>
  <c r="BB130" i="8"/>
  <c r="AY131" i="8"/>
  <c r="BG131" i="8" s="1"/>
  <c r="BO131" i="8" s="1"/>
  <c r="AZ131" i="8"/>
  <c r="BH131" i="8" s="1"/>
  <c r="BP131" i="8" s="1"/>
  <c r="BA131" i="8"/>
  <c r="BB131" i="8"/>
  <c r="AY132" i="8"/>
  <c r="AZ132" i="8"/>
  <c r="BA132" i="8"/>
  <c r="BB132" i="8"/>
  <c r="AY133" i="8"/>
  <c r="AZ133" i="8"/>
  <c r="BA133" i="8"/>
  <c r="BB133" i="8"/>
  <c r="AY134" i="8"/>
  <c r="BG134" i="8" s="1"/>
  <c r="BO134" i="8" s="1"/>
  <c r="AZ134" i="8"/>
  <c r="BH134" i="8" s="1"/>
  <c r="BP134" i="8" s="1"/>
  <c r="BA134" i="8"/>
  <c r="BB134" i="8"/>
  <c r="AY135" i="8"/>
  <c r="AZ135" i="8"/>
  <c r="BA135" i="8"/>
  <c r="BB135" i="8"/>
  <c r="AY136" i="8"/>
  <c r="AZ136" i="8"/>
  <c r="BA136" i="8"/>
  <c r="BB136" i="8"/>
  <c r="AY137" i="8"/>
  <c r="AZ137" i="8"/>
  <c r="BH137" i="8" s="1"/>
  <c r="BP137" i="8" s="1"/>
  <c r="BA137" i="8"/>
  <c r="BB137" i="8"/>
  <c r="AY138" i="8"/>
  <c r="AZ138" i="8"/>
  <c r="BA138" i="8"/>
  <c r="BB138" i="8"/>
  <c r="AY139" i="8"/>
  <c r="AZ139" i="8"/>
  <c r="BH139" i="8" s="1"/>
  <c r="BP139" i="8" s="1"/>
  <c r="BA139" i="8"/>
  <c r="BB139" i="8"/>
  <c r="AY140" i="8"/>
  <c r="BG140" i="8" s="1"/>
  <c r="BO140" i="8" s="1"/>
  <c r="AZ140" i="8"/>
  <c r="BH140" i="8" s="1"/>
  <c r="BP140" i="8" s="1"/>
  <c r="BA140" i="8"/>
  <c r="BB140" i="8"/>
  <c r="AY141" i="8"/>
  <c r="AZ141" i="8"/>
  <c r="BA141" i="8"/>
  <c r="BB141" i="8"/>
  <c r="AY142" i="8"/>
  <c r="AZ142" i="8"/>
  <c r="BA142" i="8"/>
  <c r="BB142" i="8"/>
  <c r="AY143" i="8"/>
  <c r="AZ143" i="8"/>
  <c r="BH143" i="8" s="1"/>
  <c r="BP143" i="8" s="1"/>
  <c r="BA143" i="8"/>
  <c r="BB143" i="8"/>
  <c r="AY144" i="8"/>
  <c r="AZ144" i="8"/>
  <c r="BA144" i="8"/>
  <c r="BB144" i="8"/>
  <c r="AY145" i="8"/>
  <c r="AZ145" i="8"/>
  <c r="BH145" i="8" s="1"/>
  <c r="BP145" i="8" s="1"/>
  <c r="BA145" i="8"/>
  <c r="BB145" i="8"/>
  <c r="AY146" i="8"/>
  <c r="AZ146" i="8"/>
  <c r="BH146" i="8" s="1"/>
  <c r="BP146" i="8" s="1"/>
  <c r="BA146" i="8"/>
  <c r="BB146" i="8"/>
  <c r="AY147" i="8"/>
  <c r="AZ147" i="8"/>
  <c r="BA147" i="8"/>
  <c r="BB147" i="8"/>
  <c r="AY148" i="8"/>
  <c r="AZ148" i="8"/>
  <c r="BA148" i="8"/>
  <c r="BB148" i="8"/>
  <c r="AY149" i="8"/>
  <c r="AZ149" i="8"/>
  <c r="BH149" i="8" s="1"/>
  <c r="BP149" i="8" s="1"/>
  <c r="BA149" i="8"/>
  <c r="BB149" i="8"/>
  <c r="AY150" i="8"/>
  <c r="AZ150" i="8"/>
  <c r="BA150" i="8"/>
  <c r="BB150" i="8"/>
  <c r="AY151" i="8"/>
  <c r="AZ151" i="8"/>
  <c r="BA151" i="8"/>
  <c r="BB151" i="8"/>
  <c r="AY152" i="8"/>
  <c r="AZ152" i="8"/>
  <c r="BH152" i="8" s="1"/>
  <c r="BP152" i="8" s="1"/>
  <c r="BA152" i="8"/>
  <c r="BB152" i="8"/>
  <c r="AY153" i="8"/>
  <c r="AZ153" i="8"/>
  <c r="BA153" i="8"/>
  <c r="BB153" i="8"/>
  <c r="AY154" i="8"/>
  <c r="AZ154" i="8"/>
  <c r="BA154" i="8"/>
  <c r="BB154" i="8"/>
  <c r="AY155" i="8"/>
  <c r="AZ155" i="8"/>
  <c r="BH155" i="8" s="1"/>
  <c r="BP155" i="8" s="1"/>
  <c r="BA155" i="8"/>
  <c r="BB155" i="8"/>
  <c r="AY156" i="8"/>
  <c r="AZ156" i="8"/>
  <c r="BA156" i="8"/>
  <c r="BB156" i="8"/>
  <c r="AY157" i="8"/>
  <c r="AZ157" i="8"/>
  <c r="BA157" i="8"/>
  <c r="BB157" i="8"/>
  <c r="AY158" i="8"/>
  <c r="BG158" i="8" s="1"/>
  <c r="BO158" i="8" s="1"/>
  <c r="AZ158" i="8"/>
  <c r="BH158" i="8" s="1"/>
  <c r="BP158" i="8" s="1"/>
  <c r="BA158" i="8"/>
  <c r="BB158" i="8"/>
  <c r="AY159" i="8"/>
  <c r="AZ159" i="8"/>
  <c r="BH159" i="8" s="1"/>
  <c r="BP159" i="8" s="1"/>
  <c r="BA159" i="8"/>
  <c r="BB159" i="8"/>
  <c r="AY160" i="8"/>
  <c r="AZ160" i="8"/>
  <c r="BA160" i="8"/>
  <c r="BB160" i="8"/>
  <c r="AY161" i="8"/>
  <c r="AZ161" i="8"/>
  <c r="BA161" i="8"/>
  <c r="BB161" i="8"/>
  <c r="AY162" i="8"/>
  <c r="AZ162" i="8"/>
  <c r="BA162" i="8"/>
  <c r="BB162" i="8"/>
  <c r="AY163" i="8"/>
  <c r="AZ163" i="8"/>
  <c r="BH163" i="8" s="1"/>
  <c r="BP163" i="8" s="1"/>
  <c r="BA163" i="8"/>
  <c r="BB163" i="8"/>
  <c r="AY164" i="8"/>
  <c r="AZ164" i="8"/>
  <c r="BH164" i="8" s="1"/>
  <c r="BP164" i="8" s="1"/>
  <c r="BA164" i="8"/>
  <c r="BB164" i="8"/>
  <c r="AY165" i="8"/>
  <c r="AZ165" i="8"/>
  <c r="BA165" i="8"/>
  <c r="BB165" i="8"/>
  <c r="AY166" i="8"/>
  <c r="AZ166" i="8"/>
  <c r="BA166" i="8"/>
  <c r="BB166" i="8"/>
  <c r="AY167" i="8"/>
  <c r="AZ167" i="8"/>
  <c r="BH167" i="8" s="1"/>
  <c r="BP167" i="8" s="1"/>
  <c r="BA167" i="8"/>
  <c r="BB167" i="8"/>
  <c r="AY168" i="8"/>
  <c r="AZ168" i="8"/>
  <c r="BA168" i="8"/>
  <c r="BB168" i="8"/>
  <c r="AY169" i="8"/>
  <c r="AZ169" i="8"/>
  <c r="BA169" i="8"/>
  <c r="BB169" i="8"/>
  <c r="AY170" i="8"/>
  <c r="BG170" i="8" s="1"/>
  <c r="BO170" i="8" s="1"/>
  <c r="BS170" i="8" s="1" a="1"/>
  <c r="BS170" i="8" s="1"/>
  <c r="AZ170" i="8"/>
  <c r="BH170" i="8" s="1"/>
  <c r="BP170" i="8" s="1"/>
  <c r="BA170" i="8"/>
  <c r="BB170" i="8"/>
  <c r="AY171" i="8"/>
  <c r="AZ171" i="8"/>
  <c r="BA171" i="8"/>
  <c r="BB171" i="8"/>
  <c r="AY172" i="8"/>
  <c r="AZ172" i="8"/>
  <c r="BA172" i="8"/>
  <c r="BB172" i="8"/>
  <c r="AY173" i="8"/>
  <c r="AZ173" i="8"/>
  <c r="BH173" i="8" s="1"/>
  <c r="BP173" i="8" s="1"/>
  <c r="BA173" i="8"/>
  <c r="BB173" i="8"/>
  <c r="AY174" i="8"/>
  <c r="AZ174" i="8"/>
  <c r="BA174" i="8"/>
  <c r="BB174" i="8"/>
  <c r="AY175" i="8"/>
  <c r="AZ175" i="8"/>
  <c r="BA175" i="8"/>
  <c r="BB175" i="8"/>
  <c r="AY176" i="8"/>
  <c r="AZ176" i="8"/>
  <c r="BH176" i="8" s="1"/>
  <c r="BP176" i="8" s="1"/>
  <c r="BA176" i="8"/>
  <c r="BB176" i="8"/>
  <c r="AY177" i="8"/>
  <c r="AZ177" i="8"/>
  <c r="BA177" i="8"/>
  <c r="BB177" i="8"/>
  <c r="BA2" i="8"/>
  <c r="BB2" i="8"/>
  <c r="AZ2" i="8"/>
  <c r="BG9" i="8"/>
  <c r="BO9" i="8" s="1"/>
  <c r="BG11" i="8"/>
  <c r="BO11" i="8" s="1"/>
  <c r="BG12" i="8"/>
  <c r="BO12" i="8" s="1"/>
  <c r="BG13" i="8"/>
  <c r="BO13" i="8" s="1"/>
  <c r="BG14" i="8"/>
  <c r="BO14" i="8" s="1"/>
  <c r="BG22" i="8"/>
  <c r="BO22" i="8" s="1"/>
  <c r="BG25" i="8"/>
  <c r="BO25" i="8" s="1"/>
  <c r="BG33" i="8"/>
  <c r="BO33" i="8" s="1"/>
  <c r="BG36" i="8"/>
  <c r="BO36" i="8" s="1"/>
  <c r="BG38" i="8"/>
  <c r="BO38" i="8" s="1"/>
  <c r="BG46" i="8"/>
  <c r="BO46" i="8" s="1"/>
  <c r="BG47" i="8"/>
  <c r="BO47" i="8" s="1"/>
  <c r="BG48" i="8"/>
  <c r="BO48" i="8" s="1"/>
  <c r="BG49" i="8"/>
  <c r="BO49" i="8" s="1"/>
  <c r="BG59" i="8"/>
  <c r="BO59" i="8" s="1"/>
  <c r="BG60" i="8"/>
  <c r="BO60" i="8" s="1"/>
  <c r="BG61" i="8"/>
  <c r="BO61" i="8" s="1"/>
  <c r="BG67" i="8"/>
  <c r="BO67" i="8" s="1"/>
  <c r="BG68" i="8"/>
  <c r="BO68" i="8" s="1"/>
  <c r="BG69" i="8"/>
  <c r="BO69" i="8" s="1"/>
  <c r="BG70" i="8"/>
  <c r="BO70" i="8" s="1"/>
  <c r="BG72" i="8"/>
  <c r="BO72" i="8" s="1"/>
  <c r="BG73" i="8"/>
  <c r="BO73" i="8" s="1"/>
  <c r="BG79" i="8"/>
  <c r="BO79" i="8" s="1"/>
  <c r="BG80" i="8"/>
  <c r="BO80" i="8" s="1"/>
  <c r="BG81" i="8"/>
  <c r="BO81" i="8" s="1"/>
  <c r="BG82" i="8"/>
  <c r="BO82" i="8" s="1"/>
  <c r="BG84" i="8"/>
  <c r="BO84" i="8" s="1"/>
  <c r="BG85" i="8"/>
  <c r="BO85" i="8" s="1"/>
  <c r="BG86" i="8"/>
  <c r="BO86" i="8" s="1"/>
  <c r="BG93" i="8"/>
  <c r="BO93" i="8" s="1"/>
  <c r="BG95" i="8"/>
  <c r="BO95" i="8" s="1"/>
  <c r="BG96" i="8"/>
  <c r="BO96" i="8" s="1"/>
  <c r="BG97" i="8"/>
  <c r="BO97" i="8" s="1"/>
  <c r="BG105" i="8"/>
  <c r="BO105" i="8" s="1"/>
  <c r="BG108" i="8"/>
  <c r="BO108" i="8" s="1"/>
  <c r="BG109" i="8"/>
  <c r="BO109" i="8" s="1"/>
  <c r="BG118" i="8"/>
  <c r="BO118" i="8" s="1"/>
  <c r="BG119" i="8"/>
  <c r="BO119" i="8" s="1"/>
  <c r="BG121" i="8"/>
  <c r="BO121" i="8" s="1"/>
  <c r="BG122" i="8"/>
  <c r="BO122" i="8" s="1"/>
  <c r="BG129" i="8"/>
  <c r="BO129" i="8" s="1"/>
  <c r="BG132" i="8"/>
  <c r="BO132" i="8" s="1"/>
  <c r="BG133" i="8"/>
  <c r="BO133" i="8" s="1"/>
  <c r="BG142" i="8"/>
  <c r="BO142" i="8" s="1"/>
  <c r="BG144" i="8"/>
  <c r="BO144" i="8" s="1"/>
  <c r="BG145" i="8"/>
  <c r="BO145" i="8" s="1"/>
  <c r="BG146" i="8"/>
  <c r="BO146" i="8" s="1"/>
  <c r="BG154" i="8"/>
  <c r="BO154" i="8" s="1"/>
  <c r="BG155" i="8"/>
  <c r="BO155" i="8" s="1"/>
  <c r="BG156" i="8"/>
  <c r="BO156" i="8" s="1"/>
  <c r="BG157" i="8"/>
  <c r="BO157" i="8" s="1"/>
  <c r="BS157" i="8" s="1" a="1"/>
  <c r="BS157" i="8" s="1"/>
  <c r="BG164" i="8"/>
  <c r="BO164" i="8" s="1"/>
  <c r="BG166" i="8"/>
  <c r="BO166" i="8" s="1"/>
  <c r="BG168" i="8"/>
  <c r="BO168" i="8" s="1"/>
  <c r="BG169" i="8"/>
  <c r="BO169" i="8" s="1"/>
  <c r="BG173" i="8"/>
  <c r="BO173" i="8" s="1"/>
  <c r="BS173" i="8" s="1" a="1"/>
  <c r="BS173" i="8" s="1"/>
  <c r="BG176" i="8"/>
  <c r="BO176" i="8" s="1"/>
  <c r="BG177" i="8"/>
  <c r="BO177" i="8" s="1"/>
  <c r="AY2" i="8"/>
  <c r="BH172" i="8"/>
  <c r="BP172" i="8" s="1"/>
  <c r="BG172" i="8"/>
  <c r="BO172" i="8" s="1"/>
  <c r="BH169" i="8"/>
  <c r="BP169" i="8" s="1"/>
  <c r="BH166" i="8"/>
  <c r="BP166" i="8" s="1"/>
  <c r="BG163" i="8"/>
  <c r="BO163" i="8" s="1"/>
  <c r="BG161" i="8"/>
  <c r="BO161" i="8" s="1"/>
  <c r="BG160" i="8"/>
  <c r="BO160" i="8" s="1"/>
  <c r="BH157" i="8"/>
  <c r="BP157" i="8" s="1"/>
  <c r="BH156" i="8"/>
  <c r="BP156" i="8" s="1"/>
  <c r="BH154" i="8"/>
  <c r="BP154" i="8" s="1"/>
  <c r="BH153" i="8"/>
  <c r="BP153" i="8" s="1"/>
  <c r="BH151" i="8"/>
  <c r="BP151" i="8" s="1"/>
  <c r="BG151" i="8"/>
  <c r="BO151" i="8" s="1"/>
  <c r="BS151" i="8" s="1" a="1"/>
  <c r="BS151" i="8" s="1"/>
  <c r="BH148" i="8"/>
  <c r="BP148" i="8" s="1"/>
  <c r="BG148" i="8"/>
  <c r="BO148" i="8" s="1"/>
  <c r="BG143" i="8"/>
  <c r="BO143" i="8" s="1"/>
  <c r="BG139" i="8"/>
  <c r="BO139" i="8" s="1"/>
  <c r="BS139" i="8" s="1" a="1"/>
  <c r="BS139" i="8" s="1"/>
  <c r="BG138" i="8"/>
  <c r="BO138" i="8" s="1"/>
  <c r="BH136" i="8"/>
  <c r="BP136" i="8" s="1"/>
  <c r="BG136" i="8"/>
  <c r="BO136" i="8" s="1"/>
  <c r="BH135" i="8"/>
  <c r="BP135" i="8" s="1"/>
  <c r="BG135" i="8"/>
  <c r="BO135" i="8" s="1"/>
  <c r="BH133" i="8"/>
  <c r="BP133" i="8" s="1"/>
  <c r="BG130" i="8"/>
  <c r="BO130" i="8" s="1"/>
  <c r="BG124" i="8"/>
  <c r="BO124" i="8" s="1"/>
  <c r="BH123" i="8"/>
  <c r="BP123" i="8" s="1"/>
  <c r="BG123" i="8"/>
  <c r="BO123" i="8" s="1"/>
  <c r="BS123" i="8" s="1" a="1"/>
  <c r="BS123" i="8" s="1"/>
  <c r="BH121" i="8"/>
  <c r="BP121" i="8" s="1"/>
  <c r="BG120" i="8"/>
  <c r="BO120" i="8" s="1"/>
  <c r="BH119" i="8"/>
  <c r="BP119" i="8" s="1"/>
  <c r="BH118" i="8"/>
  <c r="BP118" i="8" s="1"/>
  <c r="BG117" i="8"/>
  <c r="BO117" i="8" s="1"/>
  <c r="BG115" i="8"/>
  <c r="BO115" i="8" s="1"/>
  <c r="BG112" i="8"/>
  <c r="BO112" i="8" s="1"/>
  <c r="BG111" i="8"/>
  <c r="BO111" i="8" s="1"/>
  <c r="BH109" i="8"/>
  <c r="BP109" i="8" s="1"/>
  <c r="BH106" i="8"/>
  <c r="BP106" i="8" s="1"/>
  <c r="BG106" i="8"/>
  <c r="BO106" i="8" s="1"/>
  <c r="BG104" i="8"/>
  <c r="BO104" i="8" s="1"/>
  <c r="BG103" i="8"/>
  <c r="BO103" i="8" s="1"/>
  <c r="BG102" i="8"/>
  <c r="BO102" i="8" s="1"/>
  <c r="BG100" i="8"/>
  <c r="BO100" i="8" s="1"/>
  <c r="BG94" i="8"/>
  <c r="BO94" i="8" s="1"/>
  <c r="BH91" i="8"/>
  <c r="BP91" i="8" s="1"/>
  <c r="BG91" i="8"/>
  <c r="BO91" i="8" s="1"/>
  <c r="BG89" i="8"/>
  <c r="BO89" i="8" s="1"/>
  <c r="BG88" i="8"/>
  <c r="BO88" i="8" s="1"/>
  <c r="BG87" i="8"/>
  <c r="BO87" i="8" s="1"/>
  <c r="BH85" i="8"/>
  <c r="BP85" i="8" s="1"/>
  <c r="BH82" i="8"/>
  <c r="BP82" i="8" s="1"/>
  <c r="BG76" i="8"/>
  <c r="BO76" i="8" s="1"/>
  <c r="BG71" i="8"/>
  <c r="BO71" i="8" s="1"/>
  <c r="BH70" i="8"/>
  <c r="BP70" i="8" s="1"/>
  <c r="BH67" i="8"/>
  <c r="BP67" i="8" s="1"/>
  <c r="BH64" i="8"/>
  <c r="BP64" i="8" s="1"/>
  <c r="BG64" i="8"/>
  <c r="BO64" i="8" s="1"/>
  <c r="BH61" i="8"/>
  <c r="BP61" i="8" s="1"/>
  <c r="BH58" i="8"/>
  <c r="BP58" i="8" s="1"/>
  <c r="BG58" i="8"/>
  <c r="BO58" i="8" s="1"/>
  <c r="BG57" i="8"/>
  <c r="BO57" i="8" s="1"/>
  <c r="BG53" i="8"/>
  <c r="BO53" i="8" s="1"/>
  <c r="BG52" i="8"/>
  <c r="BO52" i="8" s="1"/>
  <c r="BH48" i="8"/>
  <c r="BP48" i="8" s="1"/>
  <c r="BH46" i="8"/>
  <c r="BP46" i="8" s="1"/>
  <c r="BG45" i="8"/>
  <c r="BO45" i="8" s="1"/>
  <c r="BH40" i="8"/>
  <c r="BP40" i="8" s="1"/>
  <c r="BG40" i="8"/>
  <c r="BO40" i="8" s="1"/>
  <c r="BH37" i="8"/>
  <c r="BP37" i="8" s="1"/>
  <c r="BG37" i="8"/>
  <c r="BO37" i="8" s="1"/>
  <c r="BH36" i="8"/>
  <c r="BP36" i="8" s="1"/>
  <c r="BG34" i="8"/>
  <c r="BO34" i="8" s="1"/>
  <c r="BG32" i="8"/>
  <c r="BO32" i="8" s="1"/>
  <c r="BG28" i="8"/>
  <c r="BO28" i="8" s="1"/>
  <c r="BH25" i="8"/>
  <c r="BP25" i="8" s="1"/>
  <c r="BH24" i="8"/>
  <c r="BP24" i="8" s="1"/>
  <c r="BG24" i="8"/>
  <c r="BO24" i="8" s="1"/>
  <c r="BH22" i="8"/>
  <c r="BP22" i="8" s="1"/>
  <c r="BG21" i="8"/>
  <c r="BO21" i="8" s="1"/>
  <c r="BH16" i="8"/>
  <c r="BP16" i="8" s="1"/>
  <c r="BG16" i="8"/>
  <c r="BO16" i="8" s="1"/>
  <c r="BH12" i="8"/>
  <c r="BP12" i="8" s="1"/>
  <c r="BG10" i="8"/>
  <c r="BO10" i="8" s="1"/>
  <c r="BG8" i="8"/>
  <c r="BO8" i="8" s="1"/>
  <c r="BS8" i="8" s="1" a="1"/>
  <c r="BS8" i="8" s="1"/>
  <c r="BG5" i="8"/>
  <c r="BO5" i="8" s="1"/>
  <c r="BH4" i="8"/>
  <c r="BP4" i="8" s="1"/>
  <c r="BG4" i="8"/>
  <c r="BO4" i="8" s="1"/>
  <c r="AP43" i="1"/>
  <c r="BI3" i="8"/>
  <c r="BQ3" i="8" s="1"/>
  <c r="BI6" i="8"/>
  <c r="BQ6" i="8" s="1"/>
  <c r="BI9" i="8"/>
  <c r="BQ9" i="8" s="1"/>
  <c r="BI12" i="8"/>
  <c r="BQ12" i="8" s="1"/>
  <c r="BJ13" i="8"/>
  <c r="BR13" i="8" s="1"/>
  <c r="BI15" i="8"/>
  <c r="BQ15" i="8" s="1"/>
  <c r="BI18" i="8"/>
  <c r="BQ18" i="8" s="1"/>
  <c r="BJ20" i="8"/>
  <c r="BR20" i="8" s="1"/>
  <c r="BI21" i="8"/>
  <c r="BQ21" i="8" s="1"/>
  <c r="BI23" i="8"/>
  <c r="BQ23" i="8" s="1"/>
  <c r="BI24" i="8"/>
  <c r="BQ24" i="8" s="1"/>
  <c r="BI27" i="8"/>
  <c r="BQ27" i="8" s="1"/>
  <c r="BI30" i="8"/>
  <c r="BQ30" i="8" s="1"/>
  <c r="BI33" i="8"/>
  <c r="BQ33" i="8" s="1"/>
  <c r="BI36" i="8"/>
  <c r="BQ36" i="8" s="1"/>
  <c r="BI39" i="8"/>
  <c r="BQ39" i="8" s="1"/>
  <c r="BI41" i="8"/>
  <c r="BQ41" i="8" s="1"/>
  <c r="BI42" i="8"/>
  <c r="BQ42" i="8" s="1"/>
  <c r="BI45" i="8"/>
  <c r="BQ45" i="8" s="1"/>
  <c r="BI48" i="8"/>
  <c r="BQ48" i="8" s="1"/>
  <c r="BJ48" i="8"/>
  <c r="BR48" i="8" s="1"/>
  <c r="BI51" i="8"/>
  <c r="BQ51" i="8" s="1"/>
  <c r="BI54" i="8"/>
  <c r="BQ54" i="8" s="1"/>
  <c r="BI57" i="8"/>
  <c r="BQ57" i="8" s="1"/>
  <c r="BI58" i="8"/>
  <c r="BQ58" i="8" s="1"/>
  <c r="BI60" i="8"/>
  <c r="BQ60" i="8" s="1"/>
  <c r="BI63" i="8"/>
  <c r="BQ63" i="8" s="1"/>
  <c r="BI66" i="8"/>
  <c r="BQ66" i="8" s="1"/>
  <c r="BI69" i="8"/>
  <c r="BQ69" i="8" s="1"/>
  <c r="BI72" i="8"/>
  <c r="BQ72" i="8" s="1"/>
  <c r="BI75" i="8"/>
  <c r="BQ75" i="8" s="1"/>
  <c r="BI76" i="8"/>
  <c r="BQ76" i="8" s="1"/>
  <c r="BI78" i="8"/>
  <c r="BQ78" i="8" s="1"/>
  <c r="BJ80" i="8"/>
  <c r="BR80" i="8" s="1"/>
  <c r="BI81" i="8"/>
  <c r="BQ81" i="8" s="1"/>
  <c r="BI84" i="8"/>
  <c r="BQ84" i="8" s="1"/>
  <c r="BI87" i="8"/>
  <c r="BQ87" i="8" s="1"/>
  <c r="BI90" i="8"/>
  <c r="BQ90" i="8" s="1"/>
  <c r="BJ90" i="8"/>
  <c r="BR90" i="8" s="1"/>
  <c r="BI93" i="8"/>
  <c r="BQ93" i="8" s="1"/>
  <c r="BJ95" i="8"/>
  <c r="BR95" i="8" s="1"/>
  <c r="BI96" i="8"/>
  <c r="BQ96" i="8" s="1"/>
  <c r="BJ96" i="8"/>
  <c r="BR96" i="8" s="1"/>
  <c r="BI99" i="8"/>
  <c r="BQ99" i="8" s="1"/>
  <c r="BI102" i="8"/>
  <c r="BQ102" i="8" s="1"/>
  <c r="BJ102" i="8"/>
  <c r="BR102" i="8" s="1"/>
  <c r="BI105" i="8"/>
  <c r="BQ105" i="8" s="1"/>
  <c r="BI106" i="8"/>
  <c r="BQ106" i="8" s="1"/>
  <c r="BI108" i="8"/>
  <c r="BQ108" i="8" s="1"/>
  <c r="BI111" i="8"/>
  <c r="BQ111" i="8" s="1"/>
  <c r="BI113" i="8"/>
  <c r="BQ113" i="8" s="1"/>
  <c r="BI114" i="8"/>
  <c r="BQ114" i="8" s="1"/>
  <c r="BI117" i="8"/>
  <c r="BQ117" i="8" s="1"/>
  <c r="BI120" i="8"/>
  <c r="BQ120" i="8" s="1"/>
  <c r="BI123" i="8"/>
  <c r="BQ123" i="8" s="1"/>
  <c r="BI126" i="8"/>
  <c r="BQ126" i="8" s="1"/>
  <c r="BI127" i="8"/>
  <c r="BQ127" i="8" s="1"/>
  <c r="BI129" i="8"/>
  <c r="BQ129" i="8" s="1"/>
  <c r="BI132" i="8"/>
  <c r="BQ132" i="8" s="1"/>
  <c r="BI134" i="8"/>
  <c r="BQ134" i="8" s="1"/>
  <c r="BI135" i="8"/>
  <c r="BQ135" i="8" s="1"/>
  <c r="BI138" i="8"/>
  <c r="BQ138" i="8" s="1"/>
  <c r="BI141" i="8"/>
  <c r="BQ141" i="8" s="1"/>
  <c r="BI144" i="8"/>
  <c r="BQ144" i="8" s="1"/>
  <c r="BJ145" i="8"/>
  <c r="BR145" i="8" s="1"/>
  <c r="BI146" i="8"/>
  <c r="BQ146" i="8" s="1"/>
  <c r="BI147" i="8"/>
  <c r="BQ147" i="8" s="1"/>
  <c r="BI150" i="8"/>
  <c r="BQ150" i="8" s="1"/>
  <c r="BJ150" i="8"/>
  <c r="BR150" i="8" s="1"/>
  <c r="BI153" i="8"/>
  <c r="BQ153" i="8" s="1"/>
  <c r="BI156" i="8"/>
  <c r="BQ156" i="8" s="1"/>
  <c r="BI159" i="8"/>
  <c r="BQ159" i="8" s="1"/>
  <c r="BI162" i="8"/>
  <c r="BQ162" i="8" s="1"/>
  <c r="BJ162" i="8"/>
  <c r="BR162" i="8" s="1"/>
  <c r="BI165" i="8"/>
  <c r="BQ165" i="8" s="1"/>
  <c r="BI168" i="8"/>
  <c r="BQ168" i="8" s="1"/>
  <c r="BJ168" i="8"/>
  <c r="BR168" i="8" s="1"/>
  <c r="BI169" i="8"/>
  <c r="BQ169" i="8" s="1"/>
  <c r="BI171" i="8"/>
  <c r="BQ171" i="8" s="1"/>
  <c r="BI174" i="8"/>
  <c r="BQ174" i="8" s="1"/>
  <c r="BJ174" i="8"/>
  <c r="BR174" i="8" s="1"/>
  <c r="BI176" i="8"/>
  <c r="BQ176" i="8" s="1"/>
  <c r="BI177" i="8"/>
  <c r="BQ177" i="8" s="1"/>
  <c r="BJ81" i="8"/>
  <c r="BR81" i="8" s="1"/>
  <c r="BH88" i="8"/>
  <c r="BP88" i="8" s="1"/>
  <c r="BJ99" i="8"/>
  <c r="BR99" i="8" s="1"/>
  <c r="BH103" i="8"/>
  <c r="BP103" i="8" s="1"/>
  <c r="BJ105" i="8"/>
  <c r="BR105" i="8" s="1"/>
  <c r="BG107" i="8"/>
  <c r="BO107" i="8" s="1"/>
  <c r="BJ108" i="8"/>
  <c r="BR108" i="8" s="1"/>
  <c r="BH110" i="8"/>
  <c r="BP110" i="8" s="1"/>
  <c r="BJ111" i="8"/>
  <c r="BR111" i="8" s="1"/>
  <c r="BJ117" i="8"/>
  <c r="BR117" i="8" s="1"/>
  <c r="BJ120" i="8"/>
  <c r="BR120" i="8" s="1"/>
  <c r="BG127" i="8"/>
  <c r="BO127" i="8" s="1"/>
  <c r="BJ129" i="8"/>
  <c r="BR129" i="8" s="1"/>
  <c r="BG137" i="8"/>
  <c r="BO137" i="8" s="1"/>
  <c r="BJ138" i="8"/>
  <c r="BR138" i="8" s="1"/>
  <c r="BJ141" i="8"/>
  <c r="BR141" i="8" s="1"/>
  <c r="BH142" i="8"/>
  <c r="BP142" i="8" s="1"/>
  <c r="BJ144" i="8"/>
  <c r="BR144" i="8" s="1"/>
  <c r="BJ147" i="8"/>
  <c r="BR147" i="8" s="1"/>
  <c r="BJ148" i="8"/>
  <c r="BR148" i="8" s="1"/>
  <c r="BG149" i="8"/>
  <c r="BO149" i="8" s="1"/>
  <c r="BG152" i="8"/>
  <c r="BO152" i="8" s="1"/>
  <c r="BJ153" i="8"/>
  <c r="BR153" i="8" s="1"/>
  <c r="BJ159" i="8"/>
  <c r="BR159" i="8" s="1"/>
  <c r="BH160" i="8"/>
  <c r="BP160" i="8" s="1"/>
  <c r="BH161" i="8"/>
  <c r="BP161" i="8" s="1"/>
  <c r="BG167" i="8"/>
  <c r="BO167" i="8" s="1"/>
  <c r="BJ171" i="8"/>
  <c r="BR171" i="8" s="1"/>
  <c r="BH175" i="8"/>
  <c r="BP175" i="8" s="1"/>
  <c r="BJ177" i="8"/>
  <c r="BR177" i="8" s="1"/>
  <c r="BH60" i="8"/>
  <c r="BP60" i="8" s="1"/>
  <c r="BH62" i="8"/>
  <c r="BP62" i="8" s="1"/>
  <c r="AQ59" i="1"/>
  <c r="AN20" i="1"/>
  <c r="AN21" i="1"/>
  <c r="AO21" i="1"/>
  <c r="AP21" i="1"/>
  <c r="AQ21" i="1"/>
  <c r="AR21" i="1"/>
  <c r="AS21" i="1"/>
  <c r="AT21" i="1"/>
  <c r="AU21" i="1"/>
  <c r="AV21" i="1"/>
  <c r="AW21" i="1"/>
  <c r="AN22" i="1"/>
  <c r="AO22" i="1"/>
  <c r="AP22" i="1"/>
  <c r="AQ22" i="1"/>
  <c r="AR22" i="1"/>
  <c r="AS22" i="1"/>
  <c r="AT22" i="1"/>
  <c r="AU22" i="1"/>
  <c r="AV22" i="1"/>
  <c r="AW22" i="1"/>
  <c r="AN23" i="1"/>
  <c r="AO23" i="1"/>
  <c r="AP23" i="1"/>
  <c r="AQ23" i="1"/>
  <c r="AR23" i="1"/>
  <c r="AS23" i="1"/>
  <c r="AT23" i="1"/>
  <c r="AU23" i="1"/>
  <c r="AV23" i="1"/>
  <c r="AW23" i="1"/>
  <c r="AN24" i="1"/>
  <c r="AO24" i="1"/>
  <c r="AP24" i="1"/>
  <c r="AQ24" i="1"/>
  <c r="AR24" i="1"/>
  <c r="AS24" i="1"/>
  <c r="AT24" i="1"/>
  <c r="AU24" i="1"/>
  <c r="AV24" i="1"/>
  <c r="AW24" i="1"/>
  <c r="AN25" i="1"/>
  <c r="AO25" i="1"/>
  <c r="AP25" i="1"/>
  <c r="AQ25" i="1"/>
  <c r="AR25" i="1"/>
  <c r="AS25" i="1"/>
  <c r="AT25" i="1"/>
  <c r="AU25" i="1"/>
  <c r="AV25" i="1"/>
  <c r="AW25" i="1"/>
  <c r="AN26" i="1"/>
  <c r="AO26" i="1"/>
  <c r="AP26" i="1"/>
  <c r="AQ26" i="1"/>
  <c r="AR26" i="1"/>
  <c r="AS26" i="1"/>
  <c r="AT26" i="1"/>
  <c r="AU26" i="1"/>
  <c r="AV26" i="1"/>
  <c r="AW26" i="1"/>
  <c r="AN27" i="1"/>
  <c r="AO27" i="1"/>
  <c r="AP27" i="1"/>
  <c r="AQ27" i="1"/>
  <c r="AR27" i="1"/>
  <c r="AS27" i="1"/>
  <c r="AT27" i="1"/>
  <c r="AU27" i="1"/>
  <c r="AV27" i="1"/>
  <c r="AW27" i="1"/>
  <c r="AN28" i="1"/>
  <c r="AO28" i="1"/>
  <c r="AP28" i="1"/>
  <c r="AQ28" i="1"/>
  <c r="AR28" i="1"/>
  <c r="AS28" i="1"/>
  <c r="AT28" i="1"/>
  <c r="AU28" i="1"/>
  <c r="AV28" i="1"/>
  <c r="AW28" i="1"/>
  <c r="AN29" i="1"/>
  <c r="AO29" i="1"/>
  <c r="AP29" i="1"/>
  <c r="AQ29" i="1"/>
  <c r="AR29" i="1"/>
  <c r="AS29" i="1"/>
  <c r="AT29" i="1"/>
  <c r="AU29" i="1"/>
  <c r="AV29" i="1"/>
  <c r="AW29" i="1"/>
  <c r="AN30" i="1"/>
  <c r="AO30" i="1"/>
  <c r="AP30" i="1"/>
  <c r="AQ30" i="1"/>
  <c r="AR30" i="1"/>
  <c r="AS30" i="1"/>
  <c r="AT30" i="1"/>
  <c r="AU30" i="1"/>
  <c r="AV30" i="1"/>
  <c r="AW30" i="1"/>
  <c r="AN31" i="1"/>
  <c r="AO31" i="1"/>
  <c r="AP31" i="1"/>
  <c r="AQ31" i="1"/>
  <c r="AR31" i="1"/>
  <c r="AS31" i="1"/>
  <c r="AT31" i="1"/>
  <c r="AU31" i="1"/>
  <c r="AV31" i="1"/>
  <c r="AW31" i="1"/>
  <c r="AN32" i="1"/>
  <c r="AO32" i="1"/>
  <c r="AP32" i="1"/>
  <c r="AQ32" i="1"/>
  <c r="AR32" i="1"/>
  <c r="AS32" i="1"/>
  <c r="AT32" i="1"/>
  <c r="AU32" i="1"/>
  <c r="AV32" i="1"/>
  <c r="AW32" i="1"/>
  <c r="AN33" i="1"/>
  <c r="AO33" i="1"/>
  <c r="AP33" i="1"/>
  <c r="AQ33" i="1"/>
  <c r="AR33" i="1"/>
  <c r="AS33" i="1"/>
  <c r="AT33" i="1"/>
  <c r="AU33" i="1"/>
  <c r="AV33" i="1"/>
  <c r="AW33" i="1"/>
  <c r="AN34" i="1"/>
  <c r="AO34" i="1"/>
  <c r="AP34" i="1"/>
  <c r="AQ34" i="1"/>
  <c r="AR34" i="1"/>
  <c r="AS34" i="1"/>
  <c r="AT34" i="1"/>
  <c r="AU34" i="1"/>
  <c r="AV34" i="1"/>
  <c r="AW34" i="1"/>
  <c r="AN35" i="1"/>
  <c r="AO35" i="1"/>
  <c r="AP35" i="1"/>
  <c r="AQ35" i="1"/>
  <c r="AR35" i="1"/>
  <c r="AS35" i="1"/>
  <c r="AT35" i="1"/>
  <c r="AU35" i="1"/>
  <c r="AV35" i="1"/>
  <c r="AW35" i="1"/>
  <c r="AN36" i="1"/>
  <c r="AO36" i="1"/>
  <c r="AP36" i="1"/>
  <c r="AQ36" i="1"/>
  <c r="AR36" i="1"/>
  <c r="AS36" i="1"/>
  <c r="AT36" i="1"/>
  <c r="AU36" i="1"/>
  <c r="AV36" i="1"/>
  <c r="AW36" i="1"/>
  <c r="AN37" i="1"/>
  <c r="AO37" i="1"/>
  <c r="AP37" i="1"/>
  <c r="AQ37" i="1"/>
  <c r="AR37" i="1"/>
  <c r="AS37" i="1"/>
  <c r="AT37" i="1"/>
  <c r="AU37" i="1"/>
  <c r="AV37" i="1"/>
  <c r="AW37" i="1"/>
  <c r="AN38" i="1"/>
  <c r="AO38" i="1"/>
  <c r="AP38" i="1"/>
  <c r="AQ38" i="1"/>
  <c r="AR38" i="1"/>
  <c r="AS38" i="1"/>
  <c r="AT38" i="1"/>
  <c r="AU38" i="1"/>
  <c r="AV38" i="1"/>
  <c r="AW38" i="1"/>
  <c r="AN39" i="1"/>
  <c r="AO39" i="1"/>
  <c r="AP39" i="1"/>
  <c r="AQ39" i="1"/>
  <c r="AR39" i="1"/>
  <c r="AS39" i="1"/>
  <c r="AT39" i="1"/>
  <c r="AU39" i="1"/>
  <c r="AV39" i="1"/>
  <c r="AW39" i="1"/>
  <c r="AN40" i="1"/>
  <c r="AO40" i="1"/>
  <c r="AP40" i="1"/>
  <c r="AQ40" i="1"/>
  <c r="AR40" i="1"/>
  <c r="AS40" i="1"/>
  <c r="AT40" i="1"/>
  <c r="AU40" i="1"/>
  <c r="AV40" i="1"/>
  <c r="AW40" i="1"/>
  <c r="AN41" i="1"/>
  <c r="AO41" i="1"/>
  <c r="AP41" i="1"/>
  <c r="AQ41" i="1"/>
  <c r="AR41" i="1"/>
  <c r="AS41" i="1"/>
  <c r="AT41" i="1"/>
  <c r="AU41" i="1"/>
  <c r="AV41" i="1"/>
  <c r="AW41" i="1"/>
  <c r="AN42" i="1"/>
  <c r="AO42" i="1"/>
  <c r="AP42" i="1"/>
  <c r="AQ42" i="1"/>
  <c r="AR42" i="1"/>
  <c r="AS42" i="1"/>
  <c r="AT42" i="1"/>
  <c r="AU42" i="1"/>
  <c r="AV42" i="1"/>
  <c r="AW42" i="1"/>
  <c r="AN43" i="1"/>
  <c r="AO43" i="1"/>
  <c r="AQ43" i="1"/>
  <c r="AR43" i="1"/>
  <c r="AS43" i="1"/>
  <c r="AT43" i="1"/>
  <c r="AU43" i="1"/>
  <c r="AV43" i="1"/>
  <c r="AW43" i="1"/>
  <c r="AN44" i="1"/>
  <c r="AO44" i="1"/>
  <c r="AP44" i="1"/>
  <c r="AQ44" i="1"/>
  <c r="AR44" i="1"/>
  <c r="AS44" i="1"/>
  <c r="AT44" i="1"/>
  <c r="AU44" i="1"/>
  <c r="AV44" i="1"/>
  <c r="AW44" i="1"/>
  <c r="AN45" i="1"/>
  <c r="AO45" i="1"/>
  <c r="AP45" i="1"/>
  <c r="AQ45" i="1"/>
  <c r="AR45" i="1"/>
  <c r="AS45" i="1"/>
  <c r="AT45" i="1"/>
  <c r="AU45" i="1"/>
  <c r="AV45" i="1"/>
  <c r="AW45" i="1"/>
  <c r="AN46" i="1"/>
  <c r="AO46" i="1"/>
  <c r="AP46" i="1"/>
  <c r="AQ46" i="1"/>
  <c r="AR46" i="1"/>
  <c r="AS46" i="1"/>
  <c r="AT46" i="1"/>
  <c r="AU46" i="1"/>
  <c r="AV46" i="1"/>
  <c r="AW46" i="1"/>
  <c r="AN47" i="1"/>
  <c r="AO47" i="1"/>
  <c r="AP47" i="1"/>
  <c r="AQ47" i="1"/>
  <c r="AR47" i="1"/>
  <c r="AS47" i="1"/>
  <c r="AT47" i="1"/>
  <c r="AU47" i="1"/>
  <c r="AV47" i="1"/>
  <c r="AW47" i="1"/>
  <c r="AN48" i="1"/>
  <c r="AO48" i="1"/>
  <c r="AP48" i="1"/>
  <c r="AQ48" i="1"/>
  <c r="AR48" i="1"/>
  <c r="AS48" i="1"/>
  <c r="AT48" i="1"/>
  <c r="AU48" i="1"/>
  <c r="AV48" i="1"/>
  <c r="AW48" i="1"/>
  <c r="AN49" i="1"/>
  <c r="AO49" i="1"/>
  <c r="AP49" i="1"/>
  <c r="AQ49" i="1"/>
  <c r="AR49" i="1"/>
  <c r="AS49" i="1"/>
  <c r="AT49" i="1"/>
  <c r="AU49" i="1"/>
  <c r="AV49" i="1"/>
  <c r="AW49" i="1"/>
  <c r="AN50" i="1"/>
  <c r="AO50" i="1"/>
  <c r="AP50" i="1"/>
  <c r="AQ50" i="1"/>
  <c r="AR50" i="1"/>
  <c r="AS50" i="1"/>
  <c r="AT50" i="1"/>
  <c r="AU50" i="1"/>
  <c r="AV50" i="1"/>
  <c r="AW50" i="1"/>
  <c r="AN51" i="1"/>
  <c r="AO51" i="1"/>
  <c r="AP51" i="1"/>
  <c r="AQ51" i="1"/>
  <c r="AR51" i="1"/>
  <c r="AS51" i="1"/>
  <c r="AT51" i="1"/>
  <c r="AU51" i="1"/>
  <c r="AV51" i="1"/>
  <c r="AW51" i="1"/>
  <c r="AN52" i="1"/>
  <c r="AO52" i="1"/>
  <c r="AP52" i="1"/>
  <c r="AQ52" i="1"/>
  <c r="AR52" i="1"/>
  <c r="AS52" i="1"/>
  <c r="AT52" i="1"/>
  <c r="AU52" i="1"/>
  <c r="AV52" i="1"/>
  <c r="AW52" i="1"/>
  <c r="AN53" i="1"/>
  <c r="AO53" i="1"/>
  <c r="AP53" i="1"/>
  <c r="AQ53" i="1"/>
  <c r="AR53" i="1"/>
  <c r="AS53" i="1"/>
  <c r="AT53" i="1"/>
  <c r="AU53" i="1"/>
  <c r="AV53" i="1"/>
  <c r="AW53" i="1"/>
  <c r="AN54" i="1"/>
  <c r="AO54" i="1"/>
  <c r="AP54" i="1"/>
  <c r="AQ54" i="1"/>
  <c r="AR54" i="1"/>
  <c r="AS54" i="1"/>
  <c r="AT54" i="1"/>
  <c r="AU54" i="1"/>
  <c r="AV54" i="1"/>
  <c r="AW54" i="1"/>
  <c r="AN55" i="1"/>
  <c r="AO55" i="1"/>
  <c r="AP55" i="1"/>
  <c r="AQ55" i="1"/>
  <c r="AR55" i="1"/>
  <c r="AS55" i="1"/>
  <c r="AT55" i="1"/>
  <c r="AU55" i="1"/>
  <c r="AV55" i="1"/>
  <c r="AW55" i="1"/>
  <c r="AN56" i="1"/>
  <c r="AO56" i="1"/>
  <c r="AP56" i="1"/>
  <c r="AQ56" i="1"/>
  <c r="AR56" i="1"/>
  <c r="AS56" i="1"/>
  <c r="AT56" i="1"/>
  <c r="AU56" i="1"/>
  <c r="AV56" i="1"/>
  <c r="AW56" i="1"/>
  <c r="AN57" i="1"/>
  <c r="AO57" i="1"/>
  <c r="AP57" i="1"/>
  <c r="AQ57" i="1"/>
  <c r="AR57" i="1"/>
  <c r="AS57" i="1"/>
  <c r="AT57" i="1"/>
  <c r="AU57" i="1"/>
  <c r="AV57" i="1"/>
  <c r="AW57" i="1"/>
  <c r="AN58" i="1"/>
  <c r="AO58" i="1"/>
  <c r="AP58" i="1"/>
  <c r="AQ58" i="1"/>
  <c r="AR58" i="1"/>
  <c r="AS58" i="1"/>
  <c r="AT58" i="1"/>
  <c r="AU58" i="1"/>
  <c r="AV58" i="1"/>
  <c r="AW58" i="1"/>
  <c r="AN59" i="1"/>
  <c r="AO59" i="1"/>
  <c r="AP59" i="1"/>
  <c r="AR59" i="1"/>
  <c r="AS59" i="1"/>
  <c r="AT59" i="1"/>
  <c r="AU59" i="1"/>
  <c r="AV59" i="1"/>
  <c r="AW59" i="1"/>
  <c r="AN60" i="1"/>
  <c r="AO60" i="1"/>
  <c r="AP60" i="1"/>
  <c r="AQ60" i="1"/>
  <c r="AR60" i="1"/>
  <c r="AS60" i="1"/>
  <c r="AT60" i="1"/>
  <c r="AU60" i="1"/>
  <c r="AV60" i="1"/>
  <c r="AW60" i="1"/>
  <c r="AN61" i="1"/>
  <c r="AO61" i="1"/>
  <c r="AP61" i="1"/>
  <c r="AQ61" i="1"/>
  <c r="AR61" i="1"/>
  <c r="AS61" i="1"/>
  <c r="AT61" i="1"/>
  <c r="AU61" i="1"/>
  <c r="AV61" i="1"/>
  <c r="AW61" i="1"/>
  <c r="AN62" i="1"/>
  <c r="AO62" i="1"/>
  <c r="AP62" i="1"/>
  <c r="AQ62" i="1"/>
  <c r="AR62" i="1"/>
  <c r="AS62" i="1"/>
  <c r="AT62" i="1"/>
  <c r="AU62" i="1"/>
  <c r="AV62" i="1"/>
  <c r="AW62" i="1"/>
  <c r="AN63" i="1"/>
  <c r="AO63" i="1"/>
  <c r="AP63" i="1"/>
  <c r="AQ63" i="1"/>
  <c r="AR63" i="1"/>
  <c r="AS63" i="1"/>
  <c r="AT63" i="1"/>
  <c r="AU63" i="1"/>
  <c r="AV63" i="1"/>
  <c r="AW63" i="1"/>
  <c r="AN64" i="1"/>
  <c r="AO64" i="1"/>
  <c r="AP64" i="1"/>
  <c r="AQ64" i="1"/>
  <c r="AR64" i="1"/>
  <c r="AS64" i="1"/>
  <c r="AT64" i="1"/>
  <c r="AU64" i="1"/>
  <c r="AV64" i="1"/>
  <c r="AW64" i="1"/>
  <c r="AN65" i="1"/>
  <c r="AO65" i="1"/>
  <c r="AP65" i="1"/>
  <c r="AQ65" i="1"/>
  <c r="AR65" i="1"/>
  <c r="AS65" i="1"/>
  <c r="AT65" i="1"/>
  <c r="AU65" i="1"/>
  <c r="AV65" i="1"/>
  <c r="AW65" i="1"/>
  <c r="AN66" i="1"/>
  <c r="AO66" i="1"/>
  <c r="AP66" i="1"/>
  <c r="AQ66" i="1"/>
  <c r="AR66" i="1"/>
  <c r="AS66" i="1"/>
  <c r="AT66" i="1"/>
  <c r="AU66" i="1"/>
  <c r="AV66" i="1"/>
  <c r="AW66" i="1"/>
  <c r="AN67" i="1"/>
  <c r="AO67" i="1"/>
  <c r="AP67" i="1"/>
  <c r="AQ67" i="1"/>
  <c r="AR67" i="1"/>
  <c r="AS67" i="1"/>
  <c r="AT67" i="1"/>
  <c r="AU67" i="1"/>
  <c r="AV67" i="1"/>
  <c r="AW67" i="1"/>
  <c r="AN68" i="1"/>
  <c r="AO68" i="1"/>
  <c r="AP68" i="1"/>
  <c r="AQ68" i="1"/>
  <c r="AR68" i="1"/>
  <c r="AS68" i="1"/>
  <c r="AT68" i="1"/>
  <c r="AU68" i="1"/>
  <c r="AV68" i="1"/>
  <c r="AW68" i="1"/>
  <c r="AN69" i="1"/>
  <c r="AO69" i="1"/>
  <c r="AP69" i="1"/>
  <c r="AQ69" i="1"/>
  <c r="AR69" i="1"/>
  <c r="AS69" i="1"/>
  <c r="AT69" i="1"/>
  <c r="AU69" i="1"/>
  <c r="AV69" i="1"/>
  <c r="AW69" i="1"/>
  <c r="AN70" i="1"/>
  <c r="AO70" i="1"/>
  <c r="AP70" i="1"/>
  <c r="AQ70" i="1"/>
  <c r="AR70" i="1"/>
  <c r="AS70" i="1"/>
  <c r="AT70" i="1"/>
  <c r="AU70" i="1"/>
  <c r="AV70" i="1"/>
  <c r="AW70" i="1"/>
  <c r="AN71" i="1"/>
  <c r="AO71" i="1"/>
  <c r="AP71" i="1"/>
  <c r="AQ71" i="1"/>
  <c r="AR71" i="1"/>
  <c r="AS71" i="1"/>
  <c r="AT71" i="1"/>
  <c r="AU71" i="1"/>
  <c r="AV71" i="1"/>
  <c r="AW71" i="1"/>
  <c r="AN72" i="1"/>
  <c r="AO72" i="1"/>
  <c r="AP72" i="1"/>
  <c r="AQ72" i="1"/>
  <c r="AR72" i="1"/>
  <c r="AS72" i="1"/>
  <c r="AT72" i="1"/>
  <c r="AU72" i="1"/>
  <c r="AV72" i="1"/>
  <c r="AW72" i="1"/>
  <c r="AN73" i="1"/>
  <c r="AO73" i="1"/>
  <c r="AP73" i="1"/>
  <c r="AQ73" i="1"/>
  <c r="AR73" i="1"/>
  <c r="AS73" i="1"/>
  <c r="AT73" i="1"/>
  <c r="AU73" i="1"/>
  <c r="AV73" i="1"/>
  <c r="AW73" i="1"/>
  <c r="AN74" i="1"/>
  <c r="AO74" i="1"/>
  <c r="AP74" i="1"/>
  <c r="AQ74" i="1"/>
  <c r="AR74" i="1"/>
  <c r="AS74" i="1"/>
  <c r="AT74" i="1"/>
  <c r="AU74" i="1"/>
  <c r="AV74" i="1"/>
  <c r="AW74" i="1"/>
  <c r="AN75" i="1"/>
  <c r="AO75" i="1"/>
  <c r="AP75" i="1"/>
  <c r="AQ75" i="1"/>
  <c r="AR75" i="1"/>
  <c r="AS75" i="1"/>
  <c r="AT75" i="1"/>
  <c r="AU75" i="1"/>
  <c r="AV75" i="1"/>
  <c r="AW75" i="1"/>
  <c r="AN76" i="1"/>
  <c r="AO76" i="1"/>
  <c r="AP76" i="1"/>
  <c r="AQ76" i="1"/>
  <c r="AR76" i="1"/>
  <c r="AS76" i="1"/>
  <c r="AT76" i="1"/>
  <c r="AU76" i="1"/>
  <c r="AV76" i="1"/>
  <c r="AW76" i="1"/>
  <c r="AN77" i="1"/>
  <c r="AO77" i="1"/>
  <c r="AP77" i="1"/>
  <c r="AQ77" i="1"/>
  <c r="AR77" i="1"/>
  <c r="AS77" i="1"/>
  <c r="AT77" i="1"/>
  <c r="AU77" i="1"/>
  <c r="AV77" i="1"/>
  <c r="AW77" i="1"/>
  <c r="AN78" i="1"/>
  <c r="AO78" i="1"/>
  <c r="AP78" i="1"/>
  <c r="AQ78" i="1"/>
  <c r="AR78" i="1"/>
  <c r="AS78" i="1"/>
  <c r="AT78" i="1"/>
  <c r="AU78" i="1"/>
  <c r="AV78" i="1"/>
  <c r="AW78" i="1"/>
  <c r="AN79" i="1"/>
  <c r="AO79" i="1"/>
  <c r="AP79" i="1"/>
  <c r="AQ79" i="1"/>
  <c r="AR79" i="1"/>
  <c r="AS79" i="1"/>
  <c r="AT79" i="1"/>
  <c r="AU79" i="1"/>
  <c r="AV79" i="1"/>
  <c r="AW79" i="1"/>
  <c r="AN80" i="1"/>
  <c r="AO80" i="1"/>
  <c r="AP80" i="1"/>
  <c r="AQ80" i="1"/>
  <c r="AR80" i="1"/>
  <c r="AS80" i="1"/>
  <c r="AT80" i="1"/>
  <c r="AU80" i="1"/>
  <c r="AV80" i="1"/>
  <c r="AW80" i="1"/>
  <c r="AN81" i="1"/>
  <c r="AO81" i="1"/>
  <c r="AP81" i="1"/>
  <c r="AQ81" i="1"/>
  <c r="AR81" i="1"/>
  <c r="AS81" i="1"/>
  <c r="AT81" i="1"/>
  <c r="AU81" i="1"/>
  <c r="AV81" i="1"/>
  <c r="AW81" i="1"/>
  <c r="AN82" i="1"/>
  <c r="AO82" i="1"/>
  <c r="AP82" i="1"/>
  <c r="AQ82" i="1"/>
  <c r="AR82" i="1"/>
  <c r="AS82" i="1"/>
  <c r="AT82" i="1"/>
  <c r="AU82" i="1"/>
  <c r="AV82" i="1"/>
  <c r="AW82" i="1"/>
  <c r="AN83" i="1"/>
  <c r="AO83" i="1"/>
  <c r="AP83" i="1"/>
  <c r="AQ83" i="1"/>
  <c r="AR83" i="1"/>
  <c r="AS83" i="1"/>
  <c r="AT83" i="1"/>
  <c r="AU83" i="1"/>
  <c r="AV83" i="1"/>
  <c r="AW83" i="1"/>
  <c r="AN84" i="1"/>
  <c r="AO84" i="1"/>
  <c r="AP84" i="1"/>
  <c r="AQ84" i="1"/>
  <c r="AR84" i="1"/>
  <c r="AS84" i="1"/>
  <c r="AT84" i="1"/>
  <c r="AU84" i="1"/>
  <c r="AV84" i="1"/>
  <c r="AW84" i="1"/>
  <c r="AN85" i="1"/>
  <c r="AO85" i="1"/>
  <c r="AP85" i="1"/>
  <c r="AQ85" i="1"/>
  <c r="AR85" i="1"/>
  <c r="AS85" i="1"/>
  <c r="AT85" i="1"/>
  <c r="AU85" i="1"/>
  <c r="AV85" i="1"/>
  <c r="AW85" i="1"/>
  <c r="AN86" i="1"/>
  <c r="AO86" i="1"/>
  <c r="AP86" i="1"/>
  <c r="AQ86" i="1"/>
  <c r="AR86" i="1"/>
  <c r="AS86" i="1"/>
  <c r="AT86" i="1"/>
  <c r="AU86" i="1"/>
  <c r="AV86" i="1"/>
  <c r="AW86" i="1"/>
  <c r="AN87" i="1"/>
  <c r="AO87" i="1"/>
  <c r="AP87" i="1"/>
  <c r="AQ87" i="1"/>
  <c r="AR87" i="1"/>
  <c r="AS87" i="1"/>
  <c r="AT87" i="1"/>
  <c r="AU87" i="1"/>
  <c r="AV87" i="1"/>
  <c r="AW87" i="1"/>
  <c r="AN88" i="1"/>
  <c r="AO88" i="1"/>
  <c r="AP88" i="1"/>
  <c r="AQ88" i="1"/>
  <c r="AR88" i="1"/>
  <c r="AS88" i="1"/>
  <c r="AT88" i="1"/>
  <c r="AU88" i="1"/>
  <c r="AV88" i="1"/>
  <c r="AW88" i="1"/>
  <c r="AN89" i="1"/>
  <c r="AO89" i="1"/>
  <c r="AP89" i="1"/>
  <c r="AQ89" i="1"/>
  <c r="AR89" i="1"/>
  <c r="AS89" i="1"/>
  <c r="AT89" i="1"/>
  <c r="AU89" i="1"/>
  <c r="AV89" i="1"/>
  <c r="AW89" i="1"/>
  <c r="AN90" i="1"/>
  <c r="AO90" i="1"/>
  <c r="AP90" i="1"/>
  <c r="AQ90" i="1"/>
  <c r="AR90" i="1"/>
  <c r="AS90" i="1"/>
  <c r="AT90" i="1"/>
  <c r="AU90" i="1"/>
  <c r="AV90" i="1"/>
  <c r="AW90" i="1"/>
  <c r="AN91" i="1"/>
  <c r="AO91" i="1"/>
  <c r="AP91" i="1"/>
  <c r="AQ91" i="1"/>
  <c r="AR91" i="1"/>
  <c r="AS91" i="1"/>
  <c r="AT91" i="1"/>
  <c r="AU91" i="1"/>
  <c r="AV91" i="1"/>
  <c r="AW91" i="1"/>
  <c r="AN92" i="1"/>
  <c r="AO92" i="1"/>
  <c r="AP92" i="1"/>
  <c r="AQ92" i="1"/>
  <c r="AR92" i="1"/>
  <c r="AS92" i="1"/>
  <c r="AT92" i="1"/>
  <c r="AU92" i="1"/>
  <c r="AV92" i="1"/>
  <c r="AW92" i="1"/>
  <c r="AN93" i="1"/>
  <c r="AO93" i="1"/>
  <c r="AP93" i="1"/>
  <c r="AQ93" i="1"/>
  <c r="AR93" i="1"/>
  <c r="AS93" i="1"/>
  <c r="AT93" i="1"/>
  <c r="AU93" i="1"/>
  <c r="AV93" i="1"/>
  <c r="AW93" i="1"/>
  <c r="AN94" i="1"/>
  <c r="AO94" i="1"/>
  <c r="AP94" i="1"/>
  <c r="AQ94" i="1"/>
  <c r="AR94" i="1"/>
  <c r="AS94" i="1"/>
  <c r="AT94" i="1"/>
  <c r="AU94" i="1"/>
  <c r="AV94" i="1"/>
  <c r="AW94" i="1"/>
  <c r="AN95" i="1"/>
  <c r="AO95" i="1"/>
  <c r="AP95" i="1"/>
  <c r="AQ95" i="1"/>
  <c r="AR95" i="1"/>
  <c r="AS95" i="1"/>
  <c r="AT95" i="1"/>
  <c r="AU95" i="1"/>
  <c r="AV95" i="1"/>
  <c r="AW95" i="1"/>
  <c r="AN96" i="1"/>
  <c r="AO96" i="1"/>
  <c r="AP96" i="1"/>
  <c r="AQ96" i="1"/>
  <c r="AR96" i="1"/>
  <c r="AS96" i="1"/>
  <c r="AT96" i="1"/>
  <c r="AU96" i="1"/>
  <c r="AV96" i="1"/>
  <c r="AW96" i="1"/>
  <c r="AN97" i="1"/>
  <c r="AO97" i="1"/>
  <c r="AP97" i="1"/>
  <c r="AQ97" i="1"/>
  <c r="AR97" i="1"/>
  <c r="AS97" i="1"/>
  <c r="AT97" i="1"/>
  <c r="AU97" i="1"/>
  <c r="AV97" i="1"/>
  <c r="AW97" i="1"/>
  <c r="AN98" i="1"/>
  <c r="AO98" i="1"/>
  <c r="AP98" i="1"/>
  <c r="AQ98" i="1"/>
  <c r="AR98" i="1"/>
  <c r="AS98" i="1"/>
  <c r="AT98" i="1"/>
  <c r="AU98" i="1"/>
  <c r="AV98" i="1"/>
  <c r="AW98" i="1"/>
  <c r="AN99" i="1"/>
  <c r="AO99" i="1"/>
  <c r="AP99" i="1"/>
  <c r="AQ99" i="1"/>
  <c r="AR99" i="1"/>
  <c r="AS99" i="1"/>
  <c r="AT99" i="1"/>
  <c r="AU99" i="1"/>
  <c r="AV99" i="1"/>
  <c r="AW99" i="1"/>
  <c r="AN100" i="1"/>
  <c r="AO100" i="1"/>
  <c r="AP100" i="1"/>
  <c r="AQ100" i="1"/>
  <c r="AR100" i="1"/>
  <c r="AS100" i="1"/>
  <c r="AT100" i="1"/>
  <c r="AU100" i="1"/>
  <c r="AV100" i="1"/>
  <c r="AW100" i="1"/>
  <c r="AN101" i="1"/>
  <c r="AO101" i="1"/>
  <c r="AP101" i="1"/>
  <c r="AQ101" i="1"/>
  <c r="AR101" i="1"/>
  <c r="AS101" i="1"/>
  <c r="AT101" i="1"/>
  <c r="AU101" i="1"/>
  <c r="AV101" i="1"/>
  <c r="AW101" i="1"/>
  <c r="AN102" i="1"/>
  <c r="AO102" i="1"/>
  <c r="AP102" i="1"/>
  <c r="AQ102" i="1"/>
  <c r="AR102" i="1"/>
  <c r="AS102" i="1"/>
  <c r="AT102" i="1"/>
  <c r="AU102" i="1"/>
  <c r="AV102" i="1"/>
  <c r="AW102" i="1"/>
  <c r="AN103" i="1"/>
  <c r="AO103" i="1"/>
  <c r="AP103" i="1"/>
  <c r="AQ103" i="1"/>
  <c r="AR103" i="1"/>
  <c r="AS103" i="1"/>
  <c r="AT103" i="1"/>
  <c r="AU103" i="1"/>
  <c r="AV103" i="1"/>
  <c r="AW103" i="1"/>
  <c r="AN104" i="1"/>
  <c r="AO104" i="1"/>
  <c r="AP104" i="1"/>
  <c r="AQ104" i="1"/>
  <c r="AR104" i="1"/>
  <c r="AS104" i="1"/>
  <c r="AT104" i="1"/>
  <c r="AU104" i="1"/>
  <c r="AV104" i="1"/>
  <c r="AW104" i="1"/>
  <c r="AN105" i="1"/>
  <c r="AO105" i="1"/>
  <c r="AP105" i="1"/>
  <c r="AQ105" i="1"/>
  <c r="AR105" i="1"/>
  <c r="AS105" i="1"/>
  <c r="AT105" i="1"/>
  <c r="AU105" i="1"/>
  <c r="AV105" i="1"/>
  <c r="AW105" i="1"/>
  <c r="AN106" i="1"/>
  <c r="AO106" i="1"/>
  <c r="AP106" i="1"/>
  <c r="AQ106" i="1"/>
  <c r="AR106" i="1"/>
  <c r="AS106" i="1"/>
  <c r="AT106" i="1"/>
  <c r="AU106" i="1"/>
  <c r="AV106" i="1"/>
  <c r="AW106" i="1"/>
  <c r="AN107" i="1"/>
  <c r="AO107" i="1"/>
  <c r="AP107" i="1"/>
  <c r="AQ107" i="1"/>
  <c r="AR107" i="1"/>
  <c r="AS107" i="1"/>
  <c r="AT107" i="1"/>
  <c r="AU107" i="1"/>
  <c r="AV107" i="1"/>
  <c r="AW107" i="1"/>
  <c r="AN108" i="1"/>
  <c r="AO108" i="1"/>
  <c r="AP108" i="1"/>
  <c r="AQ108" i="1"/>
  <c r="AR108" i="1"/>
  <c r="AS108" i="1"/>
  <c r="AT108" i="1"/>
  <c r="AU108" i="1"/>
  <c r="AV108" i="1"/>
  <c r="AW108" i="1"/>
  <c r="AN109" i="1"/>
  <c r="AO109" i="1"/>
  <c r="AP109" i="1"/>
  <c r="AQ109" i="1"/>
  <c r="AR109" i="1"/>
  <c r="AS109" i="1"/>
  <c r="AT109" i="1"/>
  <c r="AU109" i="1"/>
  <c r="AV109" i="1"/>
  <c r="AW109" i="1"/>
  <c r="AN110" i="1"/>
  <c r="AO110" i="1"/>
  <c r="AP110" i="1"/>
  <c r="AQ110" i="1"/>
  <c r="AR110" i="1"/>
  <c r="AS110" i="1"/>
  <c r="AT110" i="1"/>
  <c r="AU110" i="1"/>
  <c r="AV110" i="1"/>
  <c r="AW110" i="1"/>
  <c r="AN111" i="1"/>
  <c r="AO111" i="1"/>
  <c r="AP111" i="1"/>
  <c r="AQ111" i="1"/>
  <c r="AR111" i="1"/>
  <c r="AS111" i="1"/>
  <c r="AT111" i="1"/>
  <c r="AU111" i="1"/>
  <c r="AV111" i="1"/>
  <c r="AW111" i="1"/>
  <c r="AN112" i="1"/>
  <c r="AO112" i="1"/>
  <c r="AP112" i="1"/>
  <c r="AQ112" i="1"/>
  <c r="AR112" i="1"/>
  <c r="AS112" i="1"/>
  <c r="AT112" i="1"/>
  <c r="AU112" i="1"/>
  <c r="AV112" i="1"/>
  <c r="AW112" i="1"/>
  <c r="AN113" i="1"/>
  <c r="AO113" i="1"/>
  <c r="AP113" i="1"/>
  <c r="AQ113" i="1"/>
  <c r="AR113" i="1"/>
  <c r="AS113" i="1"/>
  <c r="AT113" i="1"/>
  <c r="AU113" i="1"/>
  <c r="AV113" i="1"/>
  <c r="AW113" i="1"/>
  <c r="AN114" i="1"/>
  <c r="AO114" i="1"/>
  <c r="AP114" i="1"/>
  <c r="AQ114" i="1"/>
  <c r="AR114" i="1"/>
  <c r="AS114" i="1"/>
  <c r="AT114" i="1"/>
  <c r="AU114" i="1"/>
  <c r="AV114" i="1"/>
  <c r="AW114" i="1"/>
  <c r="AN115" i="1"/>
  <c r="AO115" i="1"/>
  <c r="AP115" i="1"/>
  <c r="AQ115" i="1"/>
  <c r="AR115" i="1"/>
  <c r="AS115" i="1"/>
  <c r="AT115" i="1"/>
  <c r="AU115" i="1"/>
  <c r="AV115" i="1"/>
  <c r="AW115" i="1"/>
  <c r="AN116" i="1"/>
  <c r="AO116" i="1"/>
  <c r="AP116" i="1"/>
  <c r="AQ116" i="1"/>
  <c r="AR116" i="1"/>
  <c r="AS116" i="1"/>
  <c r="AT116" i="1"/>
  <c r="AU116" i="1"/>
  <c r="AV116" i="1"/>
  <c r="AW116" i="1"/>
  <c r="AN117" i="1"/>
  <c r="AO117" i="1"/>
  <c r="AP117" i="1"/>
  <c r="AQ117" i="1"/>
  <c r="AR117" i="1"/>
  <c r="AS117" i="1"/>
  <c r="AT117" i="1"/>
  <c r="AU117" i="1"/>
  <c r="AV117" i="1"/>
  <c r="AW117" i="1"/>
  <c r="AN118" i="1"/>
  <c r="AO118" i="1"/>
  <c r="AP118" i="1"/>
  <c r="AQ118" i="1"/>
  <c r="AR118" i="1"/>
  <c r="AS118" i="1"/>
  <c r="AT118" i="1"/>
  <c r="AU118" i="1"/>
  <c r="AV118" i="1"/>
  <c r="AW118" i="1"/>
  <c r="AN119" i="1"/>
  <c r="AO119" i="1"/>
  <c r="AP119" i="1"/>
  <c r="AQ119" i="1"/>
  <c r="AR119" i="1"/>
  <c r="AS119" i="1"/>
  <c r="AT119" i="1"/>
  <c r="AU119" i="1"/>
  <c r="AV119" i="1"/>
  <c r="AW119" i="1"/>
  <c r="AN120" i="1"/>
  <c r="AO120" i="1"/>
  <c r="AP120" i="1"/>
  <c r="AQ120" i="1"/>
  <c r="AR120" i="1"/>
  <c r="AS120" i="1"/>
  <c r="AT120" i="1"/>
  <c r="AU120" i="1"/>
  <c r="AV120" i="1"/>
  <c r="AW120" i="1"/>
  <c r="AN121" i="1"/>
  <c r="AO121" i="1"/>
  <c r="AP121" i="1"/>
  <c r="AQ121" i="1"/>
  <c r="AR121" i="1"/>
  <c r="AS121" i="1"/>
  <c r="AT121" i="1"/>
  <c r="AU121" i="1"/>
  <c r="AV121" i="1"/>
  <c r="AW121" i="1"/>
  <c r="AN122" i="1"/>
  <c r="AO122" i="1"/>
  <c r="AP122" i="1"/>
  <c r="AQ122" i="1"/>
  <c r="AR122" i="1"/>
  <c r="AS122" i="1"/>
  <c r="AT122" i="1"/>
  <c r="AU122" i="1"/>
  <c r="AV122" i="1"/>
  <c r="AW122" i="1"/>
  <c r="AN123" i="1"/>
  <c r="AO123" i="1"/>
  <c r="AP123" i="1"/>
  <c r="AQ123" i="1"/>
  <c r="AR123" i="1"/>
  <c r="AS123" i="1"/>
  <c r="AT123" i="1"/>
  <c r="AU123" i="1"/>
  <c r="AV123" i="1"/>
  <c r="AW123" i="1"/>
  <c r="AN124" i="1"/>
  <c r="AO124" i="1"/>
  <c r="AP124" i="1"/>
  <c r="AQ124" i="1"/>
  <c r="AR124" i="1"/>
  <c r="AS124" i="1"/>
  <c r="AT124" i="1"/>
  <c r="AU124" i="1"/>
  <c r="AV124" i="1"/>
  <c r="AW124" i="1"/>
  <c r="AN125" i="1"/>
  <c r="AO125" i="1"/>
  <c r="AP125" i="1"/>
  <c r="AQ125" i="1"/>
  <c r="AR125" i="1"/>
  <c r="AS125" i="1"/>
  <c r="AT125" i="1"/>
  <c r="AU125" i="1"/>
  <c r="AV125" i="1"/>
  <c r="AW125" i="1"/>
  <c r="AN126" i="1"/>
  <c r="AO126" i="1"/>
  <c r="AP126" i="1"/>
  <c r="AQ126" i="1"/>
  <c r="AR126" i="1"/>
  <c r="AS126" i="1"/>
  <c r="AT126" i="1"/>
  <c r="AU126" i="1"/>
  <c r="AV126" i="1"/>
  <c r="AW126" i="1"/>
  <c r="AN127" i="1"/>
  <c r="AO127" i="1"/>
  <c r="AP127" i="1"/>
  <c r="AQ127" i="1"/>
  <c r="AR127" i="1"/>
  <c r="AS127" i="1"/>
  <c r="AT127" i="1"/>
  <c r="AU127" i="1"/>
  <c r="AV127" i="1"/>
  <c r="AW127" i="1"/>
  <c r="AN128" i="1"/>
  <c r="AO128" i="1"/>
  <c r="AP128" i="1"/>
  <c r="AQ128" i="1"/>
  <c r="AR128" i="1"/>
  <c r="AS128" i="1"/>
  <c r="AT128" i="1"/>
  <c r="AU128" i="1"/>
  <c r="AV128" i="1"/>
  <c r="AW128" i="1"/>
  <c r="AN129" i="1"/>
  <c r="AO129" i="1"/>
  <c r="AP129" i="1"/>
  <c r="AQ129" i="1"/>
  <c r="AR129" i="1"/>
  <c r="AS129" i="1"/>
  <c r="AT129" i="1"/>
  <c r="AU129" i="1"/>
  <c r="AV129" i="1"/>
  <c r="AW129" i="1"/>
  <c r="AN130" i="1"/>
  <c r="AO130" i="1"/>
  <c r="AP130" i="1"/>
  <c r="AQ130" i="1"/>
  <c r="AR130" i="1"/>
  <c r="AS130" i="1"/>
  <c r="AT130" i="1"/>
  <c r="AU130" i="1"/>
  <c r="AV130" i="1"/>
  <c r="AW130" i="1"/>
  <c r="AN131" i="1"/>
  <c r="AO131" i="1"/>
  <c r="AP131" i="1"/>
  <c r="AQ131" i="1"/>
  <c r="AR131" i="1"/>
  <c r="AS131" i="1"/>
  <c r="AT131" i="1"/>
  <c r="AU131" i="1"/>
  <c r="AV131" i="1"/>
  <c r="AW131" i="1"/>
  <c r="AN132" i="1"/>
  <c r="AO132" i="1"/>
  <c r="AP132" i="1"/>
  <c r="AQ132" i="1"/>
  <c r="AR132" i="1"/>
  <c r="AS132" i="1"/>
  <c r="AT132" i="1"/>
  <c r="AU132" i="1"/>
  <c r="AV132" i="1"/>
  <c r="AW132" i="1"/>
  <c r="AN133" i="1"/>
  <c r="AO133" i="1"/>
  <c r="AP133" i="1"/>
  <c r="AQ133" i="1"/>
  <c r="AR133" i="1"/>
  <c r="AS133" i="1"/>
  <c r="AT133" i="1"/>
  <c r="AU133" i="1"/>
  <c r="AV133" i="1"/>
  <c r="AW133" i="1"/>
  <c r="AN134" i="1"/>
  <c r="AO134" i="1"/>
  <c r="AP134" i="1"/>
  <c r="AQ134" i="1"/>
  <c r="AR134" i="1"/>
  <c r="AS134" i="1"/>
  <c r="AT134" i="1"/>
  <c r="AU134" i="1"/>
  <c r="AV134" i="1"/>
  <c r="AW134" i="1"/>
  <c r="AN135" i="1"/>
  <c r="AO135" i="1"/>
  <c r="AP135" i="1"/>
  <c r="AQ135" i="1"/>
  <c r="AR135" i="1"/>
  <c r="AS135" i="1"/>
  <c r="AT135" i="1"/>
  <c r="AU135" i="1"/>
  <c r="AV135" i="1"/>
  <c r="AW135" i="1"/>
  <c r="AN136" i="1"/>
  <c r="AO136" i="1"/>
  <c r="AP136" i="1"/>
  <c r="AQ136" i="1"/>
  <c r="AR136" i="1"/>
  <c r="AS136" i="1"/>
  <c r="AT136" i="1"/>
  <c r="AU136" i="1"/>
  <c r="AV136" i="1"/>
  <c r="AW136" i="1"/>
  <c r="AN137" i="1"/>
  <c r="AO137" i="1"/>
  <c r="AP137" i="1"/>
  <c r="AQ137" i="1"/>
  <c r="AR137" i="1"/>
  <c r="AS137" i="1"/>
  <c r="AT137" i="1"/>
  <c r="AU137" i="1"/>
  <c r="AV137" i="1"/>
  <c r="AW137" i="1"/>
  <c r="AN138" i="1"/>
  <c r="AO138" i="1"/>
  <c r="AP138" i="1"/>
  <c r="AQ138" i="1"/>
  <c r="AR138" i="1"/>
  <c r="AS138" i="1"/>
  <c r="AT138" i="1"/>
  <c r="AU138" i="1"/>
  <c r="AV138" i="1"/>
  <c r="AW138" i="1"/>
  <c r="AN139" i="1"/>
  <c r="AO139" i="1"/>
  <c r="AP139" i="1"/>
  <c r="AQ139" i="1"/>
  <c r="AR139" i="1"/>
  <c r="AS139" i="1"/>
  <c r="AT139" i="1"/>
  <c r="AU139" i="1"/>
  <c r="AV139" i="1"/>
  <c r="AW139" i="1"/>
  <c r="AN140" i="1"/>
  <c r="AO140" i="1"/>
  <c r="AP140" i="1"/>
  <c r="AQ140" i="1"/>
  <c r="AR140" i="1"/>
  <c r="AS140" i="1"/>
  <c r="AT140" i="1"/>
  <c r="AU140" i="1"/>
  <c r="AV140" i="1"/>
  <c r="AW140" i="1"/>
  <c r="AN141" i="1"/>
  <c r="AO141" i="1"/>
  <c r="AP141" i="1"/>
  <c r="AQ141" i="1"/>
  <c r="AR141" i="1"/>
  <c r="AS141" i="1"/>
  <c r="AT141" i="1"/>
  <c r="AU141" i="1"/>
  <c r="AV141" i="1"/>
  <c r="AW141" i="1"/>
  <c r="AN142" i="1"/>
  <c r="AO142" i="1"/>
  <c r="AP142" i="1"/>
  <c r="AQ142" i="1"/>
  <c r="AR142" i="1"/>
  <c r="AS142" i="1"/>
  <c r="AT142" i="1"/>
  <c r="AU142" i="1"/>
  <c r="AV142" i="1"/>
  <c r="AW142" i="1"/>
  <c r="AN143" i="1"/>
  <c r="AO143" i="1"/>
  <c r="AP143" i="1"/>
  <c r="AQ143" i="1"/>
  <c r="AR143" i="1"/>
  <c r="AS143" i="1"/>
  <c r="AT143" i="1"/>
  <c r="AU143" i="1"/>
  <c r="AV143" i="1"/>
  <c r="AW143" i="1"/>
  <c r="AN144" i="1"/>
  <c r="AO144" i="1"/>
  <c r="AP144" i="1"/>
  <c r="AQ144" i="1"/>
  <c r="AR144" i="1"/>
  <c r="AS144" i="1"/>
  <c r="AT144" i="1"/>
  <c r="AU144" i="1"/>
  <c r="AV144" i="1"/>
  <c r="AW144" i="1"/>
  <c r="AN145" i="1"/>
  <c r="AO145" i="1"/>
  <c r="AP145" i="1"/>
  <c r="AQ145" i="1"/>
  <c r="AR145" i="1"/>
  <c r="AS145" i="1"/>
  <c r="AT145" i="1"/>
  <c r="AU145" i="1"/>
  <c r="AV145" i="1"/>
  <c r="AW145" i="1"/>
  <c r="AN146" i="1"/>
  <c r="AO146" i="1"/>
  <c r="AP146" i="1"/>
  <c r="AQ146" i="1"/>
  <c r="AR146" i="1"/>
  <c r="AS146" i="1"/>
  <c r="AT146" i="1"/>
  <c r="AU146" i="1"/>
  <c r="AV146" i="1"/>
  <c r="AW146" i="1"/>
  <c r="AN147" i="1"/>
  <c r="AO147" i="1"/>
  <c r="AP147" i="1"/>
  <c r="AQ147" i="1"/>
  <c r="AR147" i="1"/>
  <c r="AS147" i="1"/>
  <c r="AT147" i="1"/>
  <c r="AU147" i="1"/>
  <c r="AV147" i="1"/>
  <c r="AW147" i="1"/>
  <c r="AN148" i="1"/>
  <c r="AO148" i="1"/>
  <c r="AP148" i="1"/>
  <c r="AQ148" i="1"/>
  <c r="AR148" i="1"/>
  <c r="AS148" i="1"/>
  <c r="AT148" i="1"/>
  <c r="AU148" i="1"/>
  <c r="AV148" i="1"/>
  <c r="AW148" i="1"/>
  <c r="AN149" i="1"/>
  <c r="AO149" i="1"/>
  <c r="AP149" i="1"/>
  <c r="AQ149" i="1"/>
  <c r="AR149" i="1"/>
  <c r="AS149" i="1"/>
  <c r="AT149" i="1"/>
  <c r="AU149" i="1"/>
  <c r="AV149" i="1"/>
  <c r="AW149" i="1"/>
  <c r="AN150" i="1"/>
  <c r="AO150" i="1"/>
  <c r="AP150" i="1"/>
  <c r="AQ150" i="1"/>
  <c r="AR150" i="1"/>
  <c r="AS150" i="1"/>
  <c r="AT150" i="1"/>
  <c r="AU150" i="1"/>
  <c r="AV150" i="1"/>
  <c r="AW150" i="1"/>
  <c r="AN151" i="1"/>
  <c r="AO151" i="1"/>
  <c r="AP151" i="1"/>
  <c r="AQ151" i="1"/>
  <c r="AR151" i="1"/>
  <c r="AS151" i="1"/>
  <c r="AT151" i="1"/>
  <c r="AU151" i="1"/>
  <c r="AV151" i="1"/>
  <c r="AW151" i="1"/>
  <c r="AN152" i="1"/>
  <c r="AO152" i="1"/>
  <c r="AP152" i="1"/>
  <c r="AQ152" i="1"/>
  <c r="AR152" i="1"/>
  <c r="AS152" i="1"/>
  <c r="AT152" i="1"/>
  <c r="AU152" i="1"/>
  <c r="AV152" i="1"/>
  <c r="AW152" i="1"/>
  <c r="AN153" i="1"/>
  <c r="AO153" i="1"/>
  <c r="AP153" i="1"/>
  <c r="AQ153" i="1"/>
  <c r="AR153" i="1"/>
  <c r="AS153" i="1"/>
  <c r="AT153" i="1"/>
  <c r="AU153" i="1"/>
  <c r="AV153" i="1"/>
  <c r="AW153" i="1"/>
  <c r="AN154" i="1"/>
  <c r="AO154" i="1"/>
  <c r="AP154" i="1"/>
  <c r="AQ154" i="1"/>
  <c r="AR154" i="1"/>
  <c r="AS154" i="1"/>
  <c r="AT154" i="1"/>
  <c r="AU154" i="1"/>
  <c r="AV154" i="1"/>
  <c r="AW154" i="1"/>
  <c r="AN155" i="1"/>
  <c r="AO155" i="1"/>
  <c r="AP155" i="1"/>
  <c r="AQ155" i="1"/>
  <c r="AR155" i="1"/>
  <c r="AS155" i="1"/>
  <c r="AT155" i="1"/>
  <c r="AU155" i="1"/>
  <c r="AV155" i="1"/>
  <c r="AW155" i="1"/>
  <c r="AN156" i="1"/>
  <c r="AO156" i="1"/>
  <c r="AP156" i="1"/>
  <c r="AQ156" i="1"/>
  <c r="AR156" i="1"/>
  <c r="AS156" i="1"/>
  <c r="AT156" i="1"/>
  <c r="AU156" i="1"/>
  <c r="AV156" i="1"/>
  <c r="AW156" i="1"/>
  <c r="AN157" i="1"/>
  <c r="AO157" i="1"/>
  <c r="AP157" i="1"/>
  <c r="AQ157" i="1"/>
  <c r="AR157" i="1"/>
  <c r="AS157" i="1"/>
  <c r="AT157" i="1"/>
  <c r="AU157" i="1"/>
  <c r="AV157" i="1"/>
  <c r="AW157" i="1"/>
  <c r="AN158" i="1"/>
  <c r="AO158" i="1"/>
  <c r="AP158" i="1"/>
  <c r="AQ158" i="1"/>
  <c r="AR158" i="1"/>
  <c r="AS158" i="1"/>
  <c r="AT158" i="1"/>
  <c r="AU158" i="1"/>
  <c r="AV158" i="1"/>
  <c r="AW158" i="1"/>
  <c r="AN159" i="1"/>
  <c r="AO159" i="1"/>
  <c r="AP159" i="1"/>
  <c r="AQ159" i="1"/>
  <c r="AR159" i="1"/>
  <c r="AS159" i="1"/>
  <c r="AT159" i="1"/>
  <c r="AU159" i="1"/>
  <c r="AV159" i="1"/>
  <c r="AW159" i="1"/>
  <c r="AN160" i="1"/>
  <c r="AO160" i="1"/>
  <c r="AP160" i="1"/>
  <c r="AQ160" i="1"/>
  <c r="AR160" i="1"/>
  <c r="AS160" i="1"/>
  <c r="AT160" i="1"/>
  <c r="AU160" i="1"/>
  <c r="AV160" i="1"/>
  <c r="AW160" i="1"/>
  <c r="AN161" i="1"/>
  <c r="AO161" i="1"/>
  <c r="AP161" i="1"/>
  <c r="AQ161" i="1"/>
  <c r="AR161" i="1"/>
  <c r="AS161" i="1"/>
  <c r="AT161" i="1"/>
  <c r="AU161" i="1"/>
  <c r="AV161" i="1"/>
  <c r="AW161" i="1"/>
  <c r="AN162" i="1"/>
  <c r="AO162" i="1"/>
  <c r="AP162" i="1"/>
  <c r="AQ162" i="1"/>
  <c r="AR162" i="1"/>
  <c r="AS162" i="1"/>
  <c r="AT162" i="1"/>
  <c r="AU162" i="1"/>
  <c r="AV162" i="1"/>
  <c r="AW162" i="1"/>
  <c r="AN163" i="1"/>
  <c r="AO163" i="1"/>
  <c r="AP163" i="1"/>
  <c r="AQ163" i="1"/>
  <c r="AR163" i="1"/>
  <c r="AS163" i="1"/>
  <c r="AT163" i="1"/>
  <c r="AU163" i="1"/>
  <c r="AV163" i="1"/>
  <c r="AW163" i="1"/>
  <c r="AN164" i="1"/>
  <c r="AO164" i="1"/>
  <c r="AP164" i="1"/>
  <c r="AQ164" i="1"/>
  <c r="AR164" i="1"/>
  <c r="AS164" i="1"/>
  <c r="AT164" i="1"/>
  <c r="AU164" i="1"/>
  <c r="AV164" i="1"/>
  <c r="AW164" i="1"/>
  <c r="AN165" i="1"/>
  <c r="AO165" i="1"/>
  <c r="AP165" i="1"/>
  <c r="AQ165" i="1"/>
  <c r="AR165" i="1"/>
  <c r="AS165" i="1"/>
  <c r="AT165" i="1"/>
  <c r="AU165" i="1"/>
  <c r="AV165" i="1"/>
  <c r="AW165" i="1"/>
  <c r="AN166" i="1"/>
  <c r="AO166" i="1"/>
  <c r="AP166" i="1"/>
  <c r="AQ166" i="1"/>
  <c r="AR166" i="1"/>
  <c r="AS166" i="1"/>
  <c r="AT166" i="1"/>
  <c r="AU166" i="1"/>
  <c r="AV166" i="1"/>
  <c r="AW166" i="1"/>
  <c r="AN167" i="1"/>
  <c r="AO167" i="1"/>
  <c r="AP167" i="1"/>
  <c r="AQ167" i="1"/>
  <c r="AR167" i="1"/>
  <c r="AS167" i="1"/>
  <c r="AT167" i="1"/>
  <c r="AU167" i="1"/>
  <c r="AV167" i="1"/>
  <c r="AW167" i="1"/>
  <c r="AN168" i="1"/>
  <c r="AO168" i="1"/>
  <c r="AP168" i="1"/>
  <c r="AQ168" i="1"/>
  <c r="AR168" i="1"/>
  <c r="AS168" i="1"/>
  <c r="AT168" i="1"/>
  <c r="AU168" i="1"/>
  <c r="AV168" i="1"/>
  <c r="AW168" i="1"/>
  <c r="AN169" i="1"/>
  <c r="AO169" i="1"/>
  <c r="AP169" i="1"/>
  <c r="AQ169" i="1"/>
  <c r="AR169" i="1"/>
  <c r="AS169" i="1"/>
  <c r="AT169" i="1"/>
  <c r="AU169" i="1"/>
  <c r="AV169" i="1"/>
  <c r="AW169" i="1"/>
  <c r="AN170" i="1"/>
  <c r="AO170" i="1"/>
  <c r="AP170" i="1"/>
  <c r="AQ170" i="1"/>
  <c r="AR170" i="1"/>
  <c r="AS170" i="1"/>
  <c r="AT170" i="1"/>
  <c r="AU170" i="1"/>
  <c r="AV170" i="1"/>
  <c r="AW170" i="1"/>
  <c r="AN171" i="1"/>
  <c r="AO171" i="1"/>
  <c r="AP171" i="1"/>
  <c r="AQ171" i="1"/>
  <c r="AR171" i="1"/>
  <c r="AS171" i="1"/>
  <c r="AT171" i="1"/>
  <c r="AU171" i="1"/>
  <c r="AV171" i="1"/>
  <c r="AW171" i="1"/>
  <c r="AN172" i="1"/>
  <c r="AO172" i="1"/>
  <c r="AP172" i="1"/>
  <c r="AQ172" i="1"/>
  <c r="AR172" i="1"/>
  <c r="AS172" i="1"/>
  <c r="AT172" i="1"/>
  <c r="AU172" i="1"/>
  <c r="AV172" i="1"/>
  <c r="AW172" i="1"/>
  <c r="AN173" i="1"/>
  <c r="AO173" i="1"/>
  <c r="AP173" i="1"/>
  <c r="AQ173" i="1"/>
  <c r="AR173" i="1"/>
  <c r="AS173" i="1"/>
  <c r="AT173" i="1"/>
  <c r="AU173" i="1"/>
  <c r="AV173" i="1"/>
  <c r="AW173" i="1"/>
  <c r="AN174" i="1"/>
  <c r="AO174" i="1"/>
  <c r="AP174" i="1"/>
  <c r="AQ174" i="1"/>
  <c r="AR174" i="1"/>
  <c r="AS174" i="1"/>
  <c r="AT174" i="1"/>
  <c r="AU174" i="1"/>
  <c r="AV174" i="1"/>
  <c r="AW174" i="1"/>
  <c r="AN175" i="1"/>
  <c r="AO175" i="1"/>
  <c r="AP175" i="1"/>
  <c r="AQ175" i="1"/>
  <c r="AR175" i="1"/>
  <c r="AS175" i="1"/>
  <c r="AT175" i="1"/>
  <c r="AU175" i="1"/>
  <c r="AV175" i="1"/>
  <c r="AW175" i="1"/>
  <c r="AN176" i="1"/>
  <c r="AO176" i="1"/>
  <c r="AP176" i="1"/>
  <c r="AQ176" i="1"/>
  <c r="AR176" i="1"/>
  <c r="AS176" i="1"/>
  <c r="AT176" i="1"/>
  <c r="AU176" i="1"/>
  <c r="AV176" i="1"/>
  <c r="AW176" i="1"/>
  <c r="AN177" i="1"/>
  <c r="AO177" i="1"/>
  <c r="AP177" i="1"/>
  <c r="AQ177" i="1"/>
  <c r="AR177" i="1"/>
  <c r="AS177" i="1"/>
  <c r="AT177" i="1"/>
  <c r="AU177" i="1"/>
  <c r="AV177" i="1"/>
  <c r="AW177" i="1"/>
  <c r="BH177" i="8"/>
  <c r="BP177" i="8" s="1"/>
  <c r="O177" i="8"/>
  <c r="S177" i="8" s="1"/>
  <c r="N177" i="8"/>
  <c r="R177" i="8" s="1"/>
  <c r="M177" i="8"/>
  <c r="U177" i="8" s="1"/>
  <c r="L177" i="8"/>
  <c r="D177" i="8"/>
  <c r="O176" i="8"/>
  <c r="S176" i="8" s="1"/>
  <c r="N176" i="8"/>
  <c r="M176" i="8"/>
  <c r="U176" i="8" s="1"/>
  <c r="L176" i="8"/>
  <c r="T176" i="8" s="1"/>
  <c r="D176" i="8"/>
  <c r="BG175" i="8"/>
  <c r="BO175" i="8" s="1"/>
  <c r="O175" i="8"/>
  <c r="N175" i="8"/>
  <c r="V175" i="8" s="1"/>
  <c r="M175" i="8"/>
  <c r="U175" i="8" s="1"/>
  <c r="L175" i="8"/>
  <c r="T175" i="8" s="1"/>
  <c r="D175" i="8"/>
  <c r="BH174" i="8"/>
  <c r="BP174" i="8" s="1"/>
  <c r="BG174" i="8"/>
  <c r="BO174" i="8" s="1"/>
  <c r="O174" i="8"/>
  <c r="N174" i="8"/>
  <c r="V174" i="8" s="1"/>
  <c r="M174" i="8"/>
  <c r="L174" i="8"/>
  <c r="P174" i="8" s="1"/>
  <c r="D174" i="8"/>
  <c r="O173" i="8"/>
  <c r="N173" i="8"/>
  <c r="M173" i="8"/>
  <c r="L173" i="8"/>
  <c r="T173" i="8" s="1"/>
  <c r="D173" i="8"/>
  <c r="O172" i="8"/>
  <c r="S172" i="8" s="1"/>
  <c r="N172" i="8"/>
  <c r="V172" i="8" s="1"/>
  <c r="M172" i="8"/>
  <c r="L172" i="8"/>
  <c r="T172" i="8" s="1"/>
  <c r="D172" i="8"/>
  <c r="BH171" i="8"/>
  <c r="BP171" i="8" s="1"/>
  <c r="BG171" i="8"/>
  <c r="BO171" i="8" s="1"/>
  <c r="O171" i="8"/>
  <c r="N171" i="8"/>
  <c r="M171" i="8"/>
  <c r="L171" i="8"/>
  <c r="T171" i="8" s="1"/>
  <c r="D171" i="8"/>
  <c r="O170" i="8"/>
  <c r="N170" i="8"/>
  <c r="M170" i="8"/>
  <c r="U170" i="8" s="1"/>
  <c r="AA170" i="8" s="1"/>
  <c r="AI170" i="8" s="1"/>
  <c r="L170" i="8"/>
  <c r="D170" i="8"/>
  <c r="O169" i="8"/>
  <c r="N169" i="8"/>
  <c r="V169" i="8" s="1"/>
  <c r="M169" i="8"/>
  <c r="L169" i="8"/>
  <c r="D169" i="8"/>
  <c r="BH168" i="8"/>
  <c r="BP168" i="8" s="1"/>
  <c r="O168" i="8"/>
  <c r="S168" i="8" s="1"/>
  <c r="N168" i="8"/>
  <c r="R168" i="8" s="1"/>
  <c r="M168" i="8"/>
  <c r="L168" i="8"/>
  <c r="T168" i="8" s="1"/>
  <c r="Z168" i="8" s="1"/>
  <c r="AH168" i="8" s="1"/>
  <c r="D168" i="8"/>
  <c r="O167" i="8"/>
  <c r="S167" i="8" s="1"/>
  <c r="N167" i="8"/>
  <c r="V167" i="8" s="1"/>
  <c r="AB167" i="8" s="1"/>
  <c r="AJ167" i="8" s="1"/>
  <c r="M167" i="8"/>
  <c r="L167" i="8"/>
  <c r="P167" i="8" s="1"/>
  <c r="D167" i="8"/>
  <c r="O166" i="8"/>
  <c r="N166" i="8"/>
  <c r="R166" i="8" s="1"/>
  <c r="M166" i="8"/>
  <c r="L166" i="8"/>
  <c r="D166" i="8"/>
  <c r="BH165" i="8"/>
  <c r="BP165" i="8" s="1"/>
  <c r="BG165" i="8"/>
  <c r="BO165" i="8" s="1"/>
  <c r="O165" i="8"/>
  <c r="N165" i="8"/>
  <c r="R165" i="8" s="1"/>
  <c r="M165" i="8"/>
  <c r="Q165" i="8" s="1"/>
  <c r="L165" i="8"/>
  <c r="D165" i="8"/>
  <c r="O164" i="8"/>
  <c r="W164" i="8" s="1"/>
  <c r="AG164" i="8" s="1"/>
  <c r="AO164" i="8" s="1"/>
  <c r="N164" i="8"/>
  <c r="V164" i="8" s="1"/>
  <c r="AB164" i="8" s="1"/>
  <c r="AJ164" i="8" s="1"/>
  <c r="M164" i="8"/>
  <c r="Q164" i="8" s="1"/>
  <c r="L164" i="8"/>
  <c r="D164" i="8"/>
  <c r="O163" i="8"/>
  <c r="N163" i="8"/>
  <c r="V163" i="8" s="1"/>
  <c r="M163" i="8"/>
  <c r="Q163" i="8" s="1"/>
  <c r="L163" i="8"/>
  <c r="D163" i="8"/>
  <c r="BH162" i="8"/>
  <c r="BP162" i="8" s="1"/>
  <c r="BG162" i="8"/>
  <c r="BO162" i="8" s="1"/>
  <c r="O162" i="8"/>
  <c r="N162" i="8"/>
  <c r="V162" i="8" s="1"/>
  <c r="M162" i="8"/>
  <c r="U162" i="8" s="1"/>
  <c r="L162" i="8"/>
  <c r="D162" i="8"/>
  <c r="O161" i="8"/>
  <c r="N161" i="8"/>
  <c r="V161" i="8" s="1"/>
  <c r="M161" i="8"/>
  <c r="L161" i="8"/>
  <c r="D161" i="8"/>
  <c r="O160" i="8"/>
  <c r="S160" i="8" s="1"/>
  <c r="N160" i="8"/>
  <c r="M160" i="8"/>
  <c r="L160" i="8"/>
  <c r="D160" i="8"/>
  <c r="BG159" i="8"/>
  <c r="BO159" i="8" s="1"/>
  <c r="BS159" i="8" s="1" a="1"/>
  <c r="BS159" i="8" s="1"/>
  <c r="O159" i="8"/>
  <c r="W159" i="8" s="1"/>
  <c r="N159" i="8"/>
  <c r="R159" i="8" s="1"/>
  <c r="M159" i="8"/>
  <c r="L159" i="8"/>
  <c r="D159" i="8"/>
  <c r="O158" i="8"/>
  <c r="W158" i="8" s="1"/>
  <c r="N158" i="8"/>
  <c r="V158" i="8" s="1"/>
  <c r="AF158" i="8" s="1"/>
  <c r="AN158" i="8" s="1"/>
  <c r="M158" i="8"/>
  <c r="U158" i="8" s="1"/>
  <c r="L158" i="8"/>
  <c r="T158" i="8" s="1"/>
  <c r="D158" i="8"/>
  <c r="O157" i="8"/>
  <c r="W157" i="8" s="1"/>
  <c r="N157" i="8"/>
  <c r="R157" i="8" s="1"/>
  <c r="M157" i="8"/>
  <c r="L157" i="8"/>
  <c r="T157" i="8" s="1"/>
  <c r="D157" i="8"/>
  <c r="O156" i="8"/>
  <c r="N156" i="8"/>
  <c r="R156" i="8" s="1"/>
  <c r="M156" i="8"/>
  <c r="L156" i="8"/>
  <c r="T156" i="8" s="1"/>
  <c r="D156" i="8"/>
  <c r="O155" i="8"/>
  <c r="W155" i="8" s="1"/>
  <c r="N155" i="8"/>
  <c r="M155" i="8"/>
  <c r="L155" i="8"/>
  <c r="T155" i="8" s="1"/>
  <c r="D155" i="8"/>
  <c r="O154" i="8"/>
  <c r="W154" i="8" s="1"/>
  <c r="AG154" i="8" s="1"/>
  <c r="AO154" i="8" s="1"/>
  <c r="N154" i="8"/>
  <c r="R154" i="8" s="1"/>
  <c r="M154" i="8"/>
  <c r="U154" i="8" s="1"/>
  <c r="AA154" i="8" s="1"/>
  <c r="AI154" i="8" s="1"/>
  <c r="L154" i="8"/>
  <c r="P154" i="8" s="1"/>
  <c r="D154" i="8"/>
  <c r="BG153" i="8"/>
  <c r="BO153" i="8" s="1"/>
  <c r="BS153" i="8" s="1" a="1"/>
  <c r="BS153" i="8" s="1"/>
  <c r="O153" i="8"/>
  <c r="W153" i="8" s="1"/>
  <c r="N153" i="8"/>
  <c r="R153" i="8" s="1"/>
  <c r="M153" i="8"/>
  <c r="U153" i="8" s="1"/>
  <c r="L153" i="8"/>
  <c r="T153" i="8" s="1"/>
  <c r="D153" i="8"/>
  <c r="O152" i="8"/>
  <c r="W152" i="8" s="1"/>
  <c r="N152" i="8"/>
  <c r="V152" i="8" s="1"/>
  <c r="M152" i="8"/>
  <c r="U152" i="8" s="1"/>
  <c r="L152" i="8"/>
  <c r="T152" i="8" s="1"/>
  <c r="AD152" i="8" s="1"/>
  <c r="AL152" i="8" s="1"/>
  <c r="D152" i="8"/>
  <c r="O151" i="8"/>
  <c r="W151" i="8" s="1"/>
  <c r="N151" i="8"/>
  <c r="R151" i="8" s="1"/>
  <c r="M151" i="8"/>
  <c r="Q151" i="8" s="1"/>
  <c r="L151" i="8"/>
  <c r="P151" i="8" s="1"/>
  <c r="D151" i="8"/>
  <c r="BH150" i="8"/>
  <c r="BP150" i="8" s="1"/>
  <c r="BG150" i="8"/>
  <c r="BO150" i="8" s="1"/>
  <c r="BS150" i="8" s="1" a="1"/>
  <c r="BS150" i="8" s="1"/>
  <c r="O150" i="8"/>
  <c r="S150" i="8" s="1"/>
  <c r="N150" i="8"/>
  <c r="V150" i="8" s="1"/>
  <c r="M150" i="8"/>
  <c r="Q150" i="8" s="1"/>
  <c r="L150" i="8"/>
  <c r="T150" i="8" s="1"/>
  <c r="D150" i="8"/>
  <c r="O149" i="8"/>
  <c r="S149" i="8" s="1"/>
  <c r="N149" i="8"/>
  <c r="R149" i="8" s="1"/>
  <c r="M149" i="8"/>
  <c r="U149" i="8" s="1"/>
  <c r="L149" i="8"/>
  <c r="T149" i="8" s="1"/>
  <c r="D149" i="8"/>
  <c r="O148" i="8"/>
  <c r="S148" i="8" s="1"/>
  <c r="N148" i="8"/>
  <c r="R148" i="8" s="1"/>
  <c r="M148" i="8"/>
  <c r="Q148" i="8" s="1"/>
  <c r="L148" i="8"/>
  <c r="T148" i="8" s="1"/>
  <c r="D148" i="8"/>
  <c r="BG147" i="8"/>
  <c r="BO147" i="8" s="1"/>
  <c r="BH147" i="8"/>
  <c r="BP147" i="8" s="1"/>
  <c r="O147" i="8"/>
  <c r="W147" i="8" s="1"/>
  <c r="N147" i="8"/>
  <c r="R147" i="8" s="1"/>
  <c r="M147" i="8"/>
  <c r="Q147" i="8" s="1"/>
  <c r="L147" i="8"/>
  <c r="T147" i="8" s="1"/>
  <c r="Z147" i="8" s="1"/>
  <c r="AH147" i="8" s="1"/>
  <c r="D147" i="8"/>
  <c r="O146" i="8"/>
  <c r="W146" i="8" s="1"/>
  <c r="N146" i="8"/>
  <c r="R146" i="8" s="1"/>
  <c r="M146" i="8"/>
  <c r="Q146" i="8" s="1"/>
  <c r="L146" i="8"/>
  <c r="P146" i="8" s="1"/>
  <c r="D146" i="8"/>
  <c r="O145" i="8"/>
  <c r="S145" i="8" s="1"/>
  <c r="N145" i="8"/>
  <c r="R145" i="8" s="1"/>
  <c r="M145" i="8"/>
  <c r="L145" i="8"/>
  <c r="T145" i="8" s="1"/>
  <c r="D145" i="8"/>
  <c r="BH144" i="8"/>
  <c r="BP144" i="8" s="1"/>
  <c r="O144" i="8"/>
  <c r="N144" i="8"/>
  <c r="V144" i="8" s="1"/>
  <c r="M144" i="8"/>
  <c r="L144" i="8"/>
  <c r="D144" i="8"/>
  <c r="O143" i="8"/>
  <c r="N143" i="8"/>
  <c r="M143" i="8"/>
  <c r="Q143" i="8" s="1"/>
  <c r="L143" i="8"/>
  <c r="D143" i="8"/>
  <c r="O142" i="8"/>
  <c r="S142" i="8" s="1"/>
  <c r="N142" i="8"/>
  <c r="M142" i="8"/>
  <c r="L142" i="8"/>
  <c r="P142" i="8" s="1"/>
  <c r="D142" i="8"/>
  <c r="BH141" i="8"/>
  <c r="BP141" i="8" s="1"/>
  <c r="BG141" i="8"/>
  <c r="BO141" i="8" s="1"/>
  <c r="BS141" i="8" s="1" a="1"/>
  <c r="BS141" i="8" s="1"/>
  <c r="O141" i="8"/>
  <c r="W141" i="8" s="1"/>
  <c r="AG141" i="8" s="1"/>
  <c r="AO141" i="8" s="1"/>
  <c r="N141" i="8"/>
  <c r="R141" i="8" s="1"/>
  <c r="M141" i="8"/>
  <c r="Q141" i="8" s="1"/>
  <c r="L141" i="8"/>
  <c r="P141" i="8" s="1"/>
  <c r="D141" i="8"/>
  <c r="O140" i="8"/>
  <c r="W140" i="8" s="1"/>
  <c r="AG140" i="8" s="1"/>
  <c r="AO140" i="8" s="1"/>
  <c r="N140" i="8"/>
  <c r="M140" i="8"/>
  <c r="L140" i="8"/>
  <c r="D140" i="8"/>
  <c r="O139" i="8"/>
  <c r="S139" i="8" s="1"/>
  <c r="N139" i="8"/>
  <c r="M139" i="8"/>
  <c r="U139" i="8" s="1"/>
  <c r="L139" i="8"/>
  <c r="D139" i="8"/>
  <c r="BH138" i="8"/>
  <c r="BP138" i="8" s="1"/>
  <c r="O138" i="8"/>
  <c r="S138" i="8" s="1"/>
  <c r="N138" i="8"/>
  <c r="R138" i="8" s="1"/>
  <c r="M138" i="8"/>
  <c r="Q138" i="8" s="1"/>
  <c r="L138" i="8"/>
  <c r="P138" i="8" s="1"/>
  <c r="D138" i="8"/>
  <c r="O137" i="8"/>
  <c r="S137" i="8" s="1"/>
  <c r="N137" i="8"/>
  <c r="R137" i="8" s="1"/>
  <c r="M137" i="8"/>
  <c r="Q137" i="8" s="1"/>
  <c r="L137" i="8"/>
  <c r="D137" i="8"/>
  <c r="O136" i="8"/>
  <c r="N136" i="8"/>
  <c r="M136" i="8"/>
  <c r="L136" i="8"/>
  <c r="T136" i="8" s="1"/>
  <c r="D136" i="8"/>
  <c r="O135" i="8"/>
  <c r="N135" i="8"/>
  <c r="M135" i="8"/>
  <c r="L135" i="8"/>
  <c r="D135" i="8"/>
  <c r="O134" i="8"/>
  <c r="N134" i="8"/>
  <c r="M134" i="8"/>
  <c r="U134" i="8" s="1"/>
  <c r="AA134" i="8" s="1"/>
  <c r="AI134" i="8" s="1"/>
  <c r="L134" i="8"/>
  <c r="P134" i="8" s="1"/>
  <c r="D134" i="8"/>
  <c r="O133" i="8"/>
  <c r="N133" i="8"/>
  <c r="M133" i="8"/>
  <c r="L133" i="8"/>
  <c r="D133" i="8"/>
  <c r="BH132" i="8"/>
  <c r="BP132" i="8" s="1"/>
  <c r="O132" i="8"/>
  <c r="S132" i="8" s="1"/>
  <c r="N132" i="8"/>
  <c r="R132" i="8" s="1"/>
  <c r="M132" i="8"/>
  <c r="U132" i="8" s="1"/>
  <c r="L132" i="8"/>
  <c r="P132" i="8" s="1"/>
  <c r="D132" i="8"/>
  <c r="O131" i="8"/>
  <c r="W131" i="8" s="1"/>
  <c r="AC131" i="8" s="1"/>
  <c r="AK131" i="8" s="1"/>
  <c r="N131" i="8"/>
  <c r="V131" i="8" s="1"/>
  <c r="M131" i="8"/>
  <c r="L131" i="8"/>
  <c r="P131" i="8" s="1"/>
  <c r="D131" i="8"/>
  <c r="O130" i="8"/>
  <c r="N130" i="8"/>
  <c r="M130" i="8"/>
  <c r="L130" i="8"/>
  <c r="D130" i="8"/>
  <c r="BH129" i="8"/>
  <c r="BP129" i="8" s="1"/>
  <c r="O129" i="8"/>
  <c r="S129" i="8" s="1"/>
  <c r="N129" i="8"/>
  <c r="V129" i="8" s="1"/>
  <c r="AB129" i="8" s="1"/>
  <c r="AJ129" i="8" s="1"/>
  <c r="M129" i="8"/>
  <c r="L129" i="8"/>
  <c r="D129" i="8"/>
  <c r="O128" i="8"/>
  <c r="N128" i="8"/>
  <c r="M128" i="8"/>
  <c r="L128" i="8"/>
  <c r="D128" i="8"/>
  <c r="O127" i="8"/>
  <c r="W127" i="8" s="1"/>
  <c r="AG127" i="8" s="1"/>
  <c r="AO127" i="8" s="1"/>
  <c r="N127" i="8"/>
  <c r="V127" i="8" s="1"/>
  <c r="M127" i="8"/>
  <c r="L127" i="8"/>
  <c r="D127" i="8"/>
  <c r="BH126" i="8"/>
  <c r="BP126" i="8" s="1"/>
  <c r="BG126" i="8"/>
  <c r="BO126" i="8" s="1"/>
  <c r="O126" i="8"/>
  <c r="W126" i="8" s="1"/>
  <c r="N126" i="8"/>
  <c r="V126" i="8" s="1"/>
  <c r="M126" i="8"/>
  <c r="Q126" i="8" s="1"/>
  <c r="L126" i="8"/>
  <c r="D126" i="8"/>
  <c r="O125" i="8"/>
  <c r="S125" i="8" s="1"/>
  <c r="N125" i="8"/>
  <c r="M125" i="8"/>
  <c r="L125" i="8"/>
  <c r="D125" i="8"/>
  <c r="O124" i="8"/>
  <c r="N124" i="8"/>
  <c r="M124" i="8"/>
  <c r="Q124" i="8" s="1"/>
  <c r="L124" i="8"/>
  <c r="P124" i="8" s="1"/>
  <c r="D124" i="8"/>
  <c r="O123" i="8"/>
  <c r="S123" i="8" s="1"/>
  <c r="N123" i="8"/>
  <c r="M123" i="8"/>
  <c r="L123" i="8"/>
  <c r="D123" i="8"/>
  <c r="O122" i="8"/>
  <c r="N122" i="8"/>
  <c r="M122" i="8"/>
  <c r="L122" i="8"/>
  <c r="D122" i="8"/>
  <c r="O121" i="8"/>
  <c r="N121" i="8"/>
  <c r="R121" i="8" s="1"/>
  <c r="M121" i="8"/>
  <c r="L121" i="8"/>
  <c r="D121" i="8"/>
  <c r="BH120" i="8"/>
  <c r="BP120" i="8" s="1"/>
  <c r="O120" i="8"/>
  <c r="W120" i="8" s="1"/>
  <c r="N120" i="8"/>
  <c r="V120" i="8" s="1"/>
  <c r="M120" i="8"/>
  <c r="Q120" i="8" s="1"/>
  <c r="L120" i="8"/>
  <c r="D120" i="8"/>
  <c r="O119" i="8"/>
  <c r="S119" i="8" s="1"/>
  <c r="N119" i="8"/>
  <c r="V119" i="8" s="1"/>
  <c r="M119" i="8"/>
  <c r="L119" i="8"/>
  <c r="D119" i="8"/>
  <c r="O118" i="8"/>
  <c r="W118" i="8" s="1"/>
  <c r="N118" i="8"/>
  <c r="M118" i="8"/>
  <c r="L118" i="8"/>
  <c r="D118" i="8"/>
  <c r="BH117" i="8"/>
  <c r="BP117" i="8" s="1"/>
  <c r="O117" i="8"/>
  <c r="N117" i="8"/>
  <c r="V117" i="8" s="1"/>
  <c r="AF117" i="8" s="1"/>
  <c r="AN117" i="8" s="1"/>
  <c r="M117" i="8"/>
  <c r="L117" i="8"/>
  <c r="D117" i="8"/>
  <c r="O116" i="8"/>
  <c r="W116" i="8" s="1"/>
  <c r="N116" i="8"/>
  <c r="M116" i="8"/>
  <c r="L116" i="8"/>
  <c r="D116" i="8"/>
  <c r="O115" i="8"/>
  <c r="N115" i="8"/>
  <c r="M115" i="8"/>
  <c r="L115" i="8"/>
  <c r="T115" i="8" s="1"/>
  <c r="D115" i="8"/>
  <c r="BH114" i="8"/>
  <c r="BP114" i="8" s="1"/>
  <c r="BG114" i="8"/>
  <c r="BO114" i="8" s="1"/>
  <c r="O114" i="8"/>
  <c r="S114" i="8" s="1"/>
  <c r="N114" i="8"/>
  <c r="R114" i="8" s="1"/>
  <c r="M114" i="8"/>
  <c r="L114" i="8"/>
  <c r="D114" i="8"/>
  <c r="O113" i="8"/>
  <c r="N113" i="8"/>
  <c r="M113" i="8"/>
  <c r="L113" i="8"/>
  <c r="D113" i="8"/>
  <c r="O112" i="8"/>
  <c r="N112" i="8"/>
  <c r="R112" i="8" s="1"/>
  <c r="M112" i="8"/>
  <c r="L112" i="8"/>
  <c r="D112" i="8"/>
  <c r="BH111" i="8"/>
  <c r="BP111" i="8" s="1"/>
  <c r="O111" i="8"/>
  <c r="W111" i="8" s="1"/>
  <c r="N111" i="8"/>
  <c r="R111" i="8" s="1"/>
  <c r="M111" i="8"/>
  <c r="L111" i="8"/>
  <c r="D111" i="8"/>
  <c r="O110" i="8"/>
  <c r="N110" i="8"/>
  <c r="M110" i="8"/>
  <c r="L110" i="8"/>
  <c r="T110" i="8" s="1"/>
  <c r="D110" i="8"/>
  <c r="O109" i="8"/>
  <c r="W109" i="8" s="1"/>
  <c r="AG109" i="8" s="1"/>
  <c r="AO109" i="8" s="1"/>
  <c r="N109" i="8"/>
  <c r="M109" i="8"/>
  <c r="L109" i="8"/>
  <c r="P109" i="8" s="1"/>
  <c r="D109" i="8"/>
  <c r="BH108" i="8"/>
  <c r="BP108" i="8" s="1"/>
  <c r="O108" i="8"/>
  <c r="N108" i="8"/>
  <c r="M108" i="8"/>
  <c r="L108" i="8"/>
  <c r="P108" i="8" s="1"/>
  <c r="D108" i="8"/>
  <c r="O107" i="8"/>
  <c r="W107" i="8" s="1"/>
  <c r="N107" i="8"/>
  <c r="R107" i="8" s="1"/>
  <c r="M107" i="8"/>
  <c r="L107" i="8"/>
  <c r="D107" i="8"/>
  <c r="O106" i="8"/>
  <c r="N106" i="8"/>
  <c r="V106" i="8" s="1"/>
  <c r="AB106" i="8" s="1"/>
  <c r="AJ106" i="8" s="1"/>
  <c r="M106" i="8"/>
  <c r="L106" i="8"/>
  <c r="D106" i="8"/>
  <c r="BH105" i="8"/>
  <c r="BP105" i="8" s="1"/>
  <c r="O105" i="8"/>
  <c r="W105" i="8" s="1"/>
  <c r="AG105" i="8" s="1"/>
  <c r="AO105" i="8" s="1"/>
  <c r="N105" i="8"/>
  <c r="M105" i="8"/>
  <c r="Q105" i="8" s="1"/>
  <c r="L105" i="8"/>
  <c r="P105" i="8" s="1"/>
  <c r="D105" i="8"/>
  <c r="O104" i="8"/>
  <c r="N104" i="8"/>
  <c r="M104" i="8"/>
  <c r="L104" i="8"/>
  <c r="D104" i="8"/>
  <c r="O103" i="8"/>
  <c r="W103" i="8" s="1"/>
  <c r="N103" i="8"/>
  <c r="M103" i="8"/>
  <c r="L103" i="8"/>
  <c r="D103" i="8"/>
  <c r="BH102" i="8"/>
  <c r="BP102" i="8" s="1"/>
  <c r="O102" i="8"/>
  <c r="N102" i="8"/>
  <c r="M102" i="8"/>
  <c r="L102" i="8"/>
  <c r="D102" i="8"/>
  <c r="O101" i="8"/>
  <c r="N101" i="8"/>
  <c r="M101" i="8"/>
  <c r="L101" i="8"/>
  <c r="D101" i="8"/>
  <c r="O100" i="8"/>
  <c r="S100" i="8" s="1"/>
  <c r="N100" i="8"/>
  <c r="R100" i="8" s="1"/>
  <c r="M100" i="8"/>
  <c r="L100" i="8"/>
  <c r="D100" i="8"/>
  <c r="BH99" i="8"/>
  <c r="BP99" i="8" s="1"/>
  <c r="BG99" i="8"/>
  <c r="BO99" i="8" s="1"/>
  <c r="BS99" i="8" s="1" a="1"/>
  <c r="BS99" i="8" s="1"/>
  <c r="O99" i="8"/>
  <c r="W99" i="8" s="1"/>
  <c r="AC99" i="8" s="1"/>
  <c r="AK99" i="8" s="1"/>
  <c r="N99" i="8"/>
  <c r="M99" i="8"/>
  <c r="Q99" i="8" s="1"/>
  <c r="L99" i="8"/>
  <c r="P99" i="8" s="1"/>
  <c r="D99" i="8"/>
  <c r="O98" i="8"/>
  <c r="N98" i="8"/>
  <c r="M98" i="8"/>
  <c r="L98" i="8"/>
  <c r="D98" i="8"/>
  <c r="O97" i="8"/>
  <c r="N97" i="8"/>
  <c r="V97" i="8" s="1"/>
  <c r="M97" i="8"/>
  <c r="L97" i="8"/>
  <c r="D97" i="8"/>
  <c r="BH96" i="8"/>
  <c r="BP96" i="8" s="1"/>
  <c r="O96" i="8"/>
  <c r="W96" i="8" s="1"/>
  <c r="AG96" i="8" s="1"/>
  <c r="AO96" i="8" s="1"/>
  <c r="N96" i="8"/>
  <c r="M96" i="8"/>
  <c r="L96" i="8"/>
  <c r="D96" i="8"/>
  <c r="O95" i="8"/>
  <c r="N95" i="8"/>
  <c r="M95" i="8"/>
  <c r="L95" i="8"/>
  <c r="D95" i="8"/>
  <c r="O94" i="8"/>
  <c r="N94" i="8"/>
  <c r="R94" i="8" s="1"/>
  <c r="M94" i="8"/>
  <c r="U94" i="8" s="1"/>
  <c r="AA94" i="8" s="1"/>
  <c r="AI94" i="8" s="1"/>
  <c r="L94" i="8"/>
  <c r="T94" i="8" s="1"/>
  <c r="Z94" i="8" s="1"/>
  <c r="AH94" i="8" s="1"/>
  <c r="D94" i="8"/>
  <c r="BH93" i="8"/>
  <c r="BP93" i="8" s="1"/>
  <c r="O93" i="8"/>
  <c r="N93" i="8"/>
  <c r="M93" i="8"/>
  <c r="L93" i="8"/>
  <c r="D93" i="8"/>
  <c r="O92" i="8"/>
  <c r="N92" i="8"/>
  <c r="M92" i="8"/>
  <c r="L92" i="8"/>
  <c r="D92" i="8"/>
  <c r="O91" i="8"/>
  <c r="W91" i="8" s="1"/>
  <c r="N91" i="8"/>
  <c r="M91" i="8"/>
  <c r="Q91" i="8" s="1"/>
  <c r="L91" i="8"/>
  <c r="P91" i="8" s="1"/>
  <c r="D91" i="8"/>
  <c r="BH90" i="8"/>
  <c r="BP90" i="8" s="1"/>
  <c r="BG90" i="8"/>
  <c r="BO90" i="8" s="1"/>
  <c r="O90" i="8"/>
  <c r="S90" i="8" s="1"/>
  <c r="N90" i="8"/>
  <c r="R90" i="8" s="1"/>
  <c r="M90" i="8"/>
  <c r="L90" i="8"/>
  <c r="D90" i="8"/>
  <c r="O89" i="8"/>
  <c r="N89" i="8"/>
  <c r="M89" i="8"/>
  <c r="U89" i="8" s="1"/>
  <c r="L89" i="8"/>
  <c r="T89" i="8" s="1"/>
  <c r="D89" i="8"/>
  <c r="O88" i="8"/>
  <c r="S88" i="8" s="1"/>
  <c r="N88" i="8"/>
  <c r="R88" i="8" s="1"/>
  <c r="M88" i="8"/>
  <c r="L88" i="8"/>
  <c r="D88" i="8"/>
  <c r="BH87" i="8"/>
  <c r="BP87" i="8" s="1"/>
  <c r="O87" i="8"/>
  <c r="W87" i="8" s="1"/>
  <c r="AG87" i="8" s="1"/>
  <c r="AO87" i="8" s="1"/>
  <c r="N87" i="8"/>
  <c r="V87" i="8" s="1"/>
  <c r="M87" i="8"/>
  <c r="L87" i="8"/>
  <c r="D87" i="8"/>
  <c r="O86" i="8"/>
  <c r="W86" i="8" s="1"/>
  <c r="N86" i="8"/>
  <c r="V86" i="8" s="1"/>
  <c r="AB86" i="8" s="1"/>
  <c r="AJ86" i="8" s="1"/>
  <c r="M86" i="8"/>
  <c r="Q86" i="8" s="1"/>
  <c r="L86" i="8"/>
  <c r="P86" i="8" s="1"/>
  <c r="D86" i="8"/>
  <c r="O85" i="8"/>
  <c r="N85" i="8"/>
  <c r="V85" i="8" s="1"/>
  <c r="M85" i="8"/>
  <c r="L85" i="8"/>
  <c r="D85" i="8"/>
  <c r="BH84" i="8"/>
  <c r="BP84" i="8" s="1"/>
  <c r="O84" i="8"/>
  <c r="S84" i="8" s="1"/>
  <c r="N84" i="8"/>
  <c r="V84" i="8" s="1"/>
  <c r="AB84" i="8" s="1"/>
  <c r="AJ84" i="8" s="1"/>
  <c r="M84" i="8"/>
  <c r="L84" i="8"/>
  <c r="P84" i="8" s="1"/>
  <c r="D84" i="8"/>
  <c r="O83" i="8"/>
  <c r="W83" i="8" s="1"/>
  <c r="N83" i="8"/>
  <c r="R83" i="8" s="1"/>
  <c r="M83" i="8"/>
  <c r="L83" i="8"/>
  <c r="D83" i="8"/>
  <c r="O82" i="8"/>
  <c r="N82" i="8"/>
  <c r="M82" i="8"/>
  <c r="L82" i="8"/>
  <c r="D82" i="8"/>
  <c r="BH81" i="8"/>
  <c r="BP81" i="8" s="1"/>
  <c r="O81" i="8"/>
  <c r="N81" i="8"/>
  <c r="M81" i="8"/>
  <c r="L81" i="8"/>
  <c r="D81" i="8"/>
  <c r="O80" i="8"/>
  <c r="N80" i="8"/>
  <c r="V80" i="8" s="1"/>
  <c r="AB80" i="8" s="1"/>
  <c r="AJ80" i="8" s="1"/>
  <c r="M80" i="8"/>
  <c r="U80" i="8" s="1"/>
  <c r="L80" i="8"/>
  <c r="T80" i="8" s="1"/>
  <c r="AD80" i="8" s="1"/>
  <c r="AL80" i="8" s="1"/>
  <c r="D80" i="8"/>
  <c r="O79" i="8"/>
  <c r="S79" i="8" s="1"/>
  <c r="N79" i="8"/>
  <c r="V79" i="8" s="1"/>
  <c r="M79" i="8"/>
  <c r="U79" i="8" s="1"/>
  <c r="AE79" i="8" s="1"/>
  <c r="AM79" i="8" s="1"/>
  <c r="L79" i="8"/>
  <c r="D79" i="8"/>
  <c r="BH78" i="8"/>
  <c r="BP78" i="8" s="1"/>
  <c r="BG78" i="8"/>
  <c r="BO78" i="8" s="1"/>
  <c r="BS78" i="8" s="1" a="1"/>
  <c r="BS78" i="8" s="1"/>
  <c r="O78" i="8"/>
  <c r="N78" i="8"/>
  <c r="M78" i="8"/>
  <c r="L78" i="8"/>
  <c r="D78" i="8"/>
  <c r="O77" i="8"/>
  <c r="W77" i="8" s="1"/>
  <c r="N77" i="8"/>
  <c r="M77" i="8"/>
  <c r="Q77" i="8" s="1"/>
  <c r="L77" i="8"/>
  <c r="D77" i="8"/>
  <c r="O76" i="8"/>
  <c r="N76" i="8"/>
  <c r="M76" i="8"/>
  <c r="L76" i="8"/>
  <c r="D76" i="8"/>
  <c r="BH75" i="8"/>
  <c r="BP75" i="8" s="1"/>
  <c r="BG75" i="8"/>
  <c r="BO75" i="8" s="1"/>
  <c r="O75" i="8"/>
  <c r="W75" i="8" s="1"/>
  <c r="N75" i="8"/>
  <c r="R75" i="8" s="1"/>
  <c r="M75" i="8"/>
  <c r="Q75" i="8" s="1"/>
  <c r="L75" i="8"/>
  <c r="P75" i="8" s="1"/>
  <c r="D75" i="8"/>
  <c r="O74" i="8"/>
  <c r="W74" i="8" s="1"/>
  <c r="N74" i="8"/>
  <c r="R74" i="8" s="1"/>
  <c r="M74" i="8"/>
  <c r="L74" i="8"/>
  <c r="D74" i="8"/>
  <c r="O73" i="8"/>
  <c r="W73" i="8" s="1"/>
  <c r="AC73" i="8" s="1"/>
  <c r="AK73" i="8" s="1"/>
  <c r="N73" i="8"/>
  <c r="M73" i="8"/>
  <c r="Q73" i="8" s="1"/>
  <c r="L73" i="8"/>
  <c r="P73" i="8" s="1"/>
  <c r="D73" i="8"/>
  <c r="BH72" i="8"/>
  <c r="BP72" i="8" s="1"/>
  <c r="O72" i="8"/>
  <c r="N72" i="8"/>
  <c r="M72" i="8"/>
  <c r="L72" i="8"/>
  <c r="D72" i="8"/>
  <c r="O71" i="8"/>
  <c r="N71" i="8"/>
  <c r="V71" i="8" s="1"/>
  <c r="M71" i="8"/>
  <c r="L71" i="8"/>
  <c r="D71" i="8"/>
  <c r="O70" i="8"/>
  <c r="W70" i="8" s="1"/>
  <c r="AG70" i="8" s="1"/>
  <c r="AO70" i="8" s="1"/>
  <c r="N70" i="8"/>
  <c r="R70" i="8" s="1"/>
  <c r="M70" i="8"/>
  <c r="Q70" i="8" s="1"/>
  <c r="L70" i="8"/>
  <c r="P70" i="8" s="1"/>
  <c r="D70" i="8"/>
  <c r="BH69" i="8"/>
  <c r="BP69" i="8" s="1"/>
  <c r="O69" i="8"/>
  <c r="S69" i="8" s="1"/>
  <c r="N69" i="8"/>
  <c r="R69" i="8" s="1"/>
  <c r="M69" i="8"/>
  <c r="L69" i="8"/>
  <c r="D69" i="8"/>
  <c r="O68" i="8"/>
  <c r="W68" i="8" s="1"/>
  <c r="AC68" i="8" s="1"/>
  <c r="AK68" i="8" s="1"/>
  <c r="N68" i="8"/>
  <c r="M68" i="8"/>
  <c r="L68" i="8"/>
  <c r="D68" i="8"/>
  <c r="O67" i="8"/>
  <c r="N67" i="8"/>
  <c r="M67" i="8"/>
  <c r="L67" i="8"/>
  <c r="D67" i="8"/>
  <c r="BH66" i="8"/>
  <c r="BP66" i="8" s="1"/>
  <c r="BG66" i="8"/>
  <c r="BO66" i="8" s="1"/>
  <c r="O66" i="8"/>
  <c r="W66" i="8" s="1"/>
  <c r="N66" i="8"/>
  <c r="V66" i="8" s="1"/>
  <c r="M66" i="8"/>
  <c r="L66" i="8"/>
  <c r="D66" i="8"/>
  <c r="O65" i="8"/>
  <c r="N65" i="8"/>
  <c r="M65" i="8"/>
  <c r="U65" i="8" s="1"/>
  <c r="L65" i="8"/>
  <c r="D65" i="8"/>
  <c r="O64" i="8"/>
  <c r="W64" i="8" s="1"/>
  <c r="N64" i="8"/>
  <c r="M64" i="8"/>
  <c r="L64" i="8"/>
  <c r="D64" i="8"/>
  <c r="BH63" i="8"/>
  <c r="BP63" i="8" s="1"/>
  <c r="BG63" i="8"/>
  <c r="BO63" i="8" s="1"/>
  <c r="O63" i="8"/>
  <c r="W63" i="8" s="1"/>
  <c r="AC63" i="8" s="1"/>
  <c r="AK63" i="8" s="1"/>
  <c r="N63" i="8"/>
  <c r="M63" i="8"/>
  <c r="L63" i="8"/>
  <c r="D63" i="8"/>
  <c r="O62" i="8"/>
  <c r="N62" i="8"/>
  <c r="M62" i="8"/>
  <c r="L62" i="8"/>
  <c r="D62" i="8"/>
  <c r="O61" i="8"/>
  <c r="N61" i="8"/>
  <c r="M61" i="8"/>
  <c r="L61" i="8"/>
  <c r="T61" i="8" s="1"/>
  <c r="D61" i="8"/>
  <c r="O60" i="8"/>
  <c r="N60" i="8"/>
  <c r="M60" i="8"/>
  <c r="L60" i="8"/>
  <c r="D60" i="8"/>
  <c r="O59" i="8"/>
  <c r="N59" i="8"/>
  <c r="V58" i="8" s="1"/>
  <c r="AB58" i="8" s="1"/>
  <c r="AJ58" i="8" s="1"/>
  <c r="M59" i="8"/>
  <c r="L59" i="8"/>
  <c r="D59" i="8"/>
  <c r="O58" i="8"/>
  <c r="W59" i="8" s="1"/>
  <c r="AC59" i="8" s="1"/>
  <c r="AK59" i="8" s="1"/>
  <c r="N58" i="8"/>
  <c r="V59" i="8" s="1"/>
  <c r="AF59" i="8" s="1"/>
  <c r="AN59" i="8" s="1"/>
  <c r="M58" i="8"/>
  <c r="Q59" i="8" s="1"/>
  <c r="L58" i="8"/>
  <c r="D58" i="8"/>
  <c r="BH57" i="8"/>
  <c r="BP57" i="8" s="1"/>
  <c r="O57" i="8"/>
  <c r="N57" i="8"/>
  <c r="V57" i="8" s="1"/>
  <c r="M57" i="8"/>
  <c r="L57" i="8"/>
  <c r="D57" i="8"/>
  <c r="O56" i="8"/>
  <c r="S56" i="8" s="1"/>
  <c r="N56" i="8"/>
  <c r="R56" i="8" s="1"/>
  <c r="M56" i="8"/>
  <c r="L56" i="8"/>
  <c r="D56" i="8"/>
  <c r="BH55" i="8"/>
  <c r="BP55" i="8" s="1"/>
  <c r="BG55" i="8"/>
  <c r="BO55" i="8" s="1"/>
  <c r="O55" i="8"/>
  <c r="W55" i="8" s="1"/>
  <c r="N55" i="8"/>
  <c r="M55" i="8"/>
  <c r="L55" i="8"/>
  <c r="D55" i="8"/>
  <c r="BH54" i="8"/>
  <c r="BP54" i="8" s="1"/>
  <c r="BG54" i="8"/>
  <c r="BO54" i="8" s="1"/>
  <c r="O54" i="8"/>
  <c r="N54" i="8"/>
  <c r="M54" i="8"/>
  <c r="U54" i="8" s="1"/>
  <c r="AA54" i="8" s="1"/>
  <c r="AI54" i="8" s="1"/>
  <c r="L54" i="8"/>
  <c r="T54" i="8" s="1"/>
  <c r="Z54" i="8" s="1"/>
  <c r="AH54" i="8" s="1"/>
  <c r="D54" i="8"/>
  <c r="O53" i="8"/>
  <c r="S53" i="8" s="1"/>
  <c r="N53" i="8"/>
  <c r="V53" i="8" s="1"/>
  <c r="AB53" i="8" s="1"/>
  <c r="AJ53" i="8" s="1"/>
  <c r="M53" i="8"/>
  <c r="Q53" i="8" s="1"/>
  <c r="L53" i="8"/>
  <c r="D53" i="8"/>
  <c r="O52" i="8"/>
  <c r="N52" i="8"/>
  <c r="M52" i="8"/>
  <c r="L52" i="8"/>
  <c r="T52" i="8" s="1"/>
  <c r="D52" i="8"/>
  <c r="BH51" i="8"/>
  <c r="BP51" i="8" s="1"/>
  <c r="BG51" i="8"/>
  <c r="BO51" i="8" s="1"/>
  <c r="O51" i="8"/>
  <c r="N51" i="8"/>
  <c r="V51" i="8" s="1"/>
  <c r="AB51" i="8" s="1"/>
  <c r="AJ51" i="8" s="1"/>
  <c r="M51" i="8"/>
  <c r="U51" i="8" s="1"/>
  <c r="L51" i="8"/>
  <c r="P51" i="8" s="1"/>
  <c r="D51" i="8"/>
  <c r="O50" i="8"/>
  <c r="W50" i="8" s="1"/>
  <c r="N50" i="8"/>
  <c r="V50" i="8" s="1"/>
  <c r="M50" i="8"/>
  <c r="U50" i="8" s="1"/>
  <c r="AE50" i="8" s="1"/>
  <c r="AM50" i="8" s="1"/>
  <c r="L50" i="8"/>
  <c r="D50" i="8"/>
  <c r="O49" i="8"/>
  <c r="N49" i="8"/>
  <c r="M49" i="8"/>
  <c r="L49" i="8"/>
  <c r="T49" i="8" s="1"/>
  <c r="Z49" i="8" s="1"/>
  <c r="AH49" i="8" s="1"/>
  <c r="D49" i="8"/>
  <c r="O48" i="8"/>
  <c r="S48" i="8" s="1"/>
  <c r="N48" i="8"/>
  <c r="R48" i="8" s="1"/>
  <c r="M48" i="8"/>
  <c r="Q48" i="8" s="1"/>
  <c r="L48" i="8"/>
  <c r="D48" i="8"/>
  <c r="O47" i="8"/>
  <c r="S47" i="8" s="1"/>
  <c r="N47" i="8"/>
  <c r="V47" i="8" s="1"/>
  <c r="AB47" i="8" s="1"/>
  <c r="AJ47" i="8" s="1"/>
  <c r="M47" i="8"/>
  <c r="L47" i="8"/>
  <c r="D47" i="8"/>
  <c r="O46" i="8"/>
  <c r="N46" i="8"/>
  <c r="M46" i="8"/>
  <c r="L46" i="8"/>
  <c r="D46" i="8"/>
  <c r="BH45" i="8"/>
  <c r="BP45" i="8" s="1"/>
  <c r="O45" i="8"/>
  <c r="N45" i="8"/>
  <c r="V45" i="8" s="1"/>
  <c r="M45" i="8"/>
  <c r="U45" i="8" s="1"/>
  <c r="AA45" i="8" s="1"/>
  <c r="AI45" i="8" s="1"/>
  <c r="L45" i="8"/>
  <c r="D45" i="8"/>
  <c r="O44" i="8"/>
  <c r="N44" i="8"/>
  <c r="M44" i="8"/>
  <c r="U44" i="8" s="1"/>
  <c r="L44" i="8"/>
  <c r="P44" i="8" s="1"/>
  <c r="D44" i="8"/>
  <c r="BH43" i="8"/>
  <c r="BP43" i="8" s="1"/>
  <c r="BG43" i="8"/>
  <c r="BO43" i="8" s="1"/>
  <c r="O43" i="8"/>
  <c r="W43" i="8" s="1"/>
  <c r="AC43" i="8" s="1"/>
  <c r="AK43" i="8" s="1"/>
  <c r="N43" i="8"/>
  <c r="M43" i="8"/>
  <c r="L43" i="8"/>
  <c r="P43" i="8" s="1"/>
  <c r="D43" i="8"/>
  <c r="BH42" i="8"/>
  <c r="BP42" i="8" s="1"/>
  <c r="BG42" i="8"/>
  <c r="BO42" i="8" s="1"/>
  <c r="BS42" i="8" s="1" a="1"/>
  <c r="BS42" i="8" s="1"/>
  <c r="O42" i="8"/>
  <c r="S42" i="8" s="1"/>
  <c r="N42" i="8"/>
  <c r="M42" i="8"/>
  <c r="L42" i="8"/>
  <c r="D42" i="8"/>
  <c r="O41" i="8"/>
  <c r="S41" i="8" s="1"/>
  <c r="N41" i="8"/>
  <c r="M41" i="8"/>
  <c r="Q41" i="8" s="1"/>
  <c r="L41" i="8"/>
  <c r="P41" i="8" s="1"/>
  <c r="D41" i="8"/>
  <c r="O40" i="8"/>
  <c r="W40" i="8" s="1"/>
  <c r="N40" i="8"/>
  <c r="R40" i="8" s="1"/>
  <c r="M40" i="8"/>
  <c r="L40" i="8"/>
  <c r="D40" i="8"/>
  <c r="BH39" i="8"/>
  <c r="BP39" i="8" s="1"/>
  <c r="BG39" i="8"/>
  <c r="BO39" i="8" s="1"/>
  <c r="O39" i="8"/>
  <c r="W39" i="8" s="1"/>
  <c r="AG39" i="8" s="1"/>
  <c r="AO39" i="8" s="1"/>
  <c r="N39" i="8"/>
  <c r="M39" i="8"/>
  <c r="L39" i="8"/>
  <c r="D39" i="8"/>
  <c r="O38" i="8"/>
  <c r="W38" i="8" s="1"/>
  <c r="N38" i="8"/>
  <c r="M38" i="8"/>
  <c r="Q38" i="8" s="1"/>
  <c r="L38" i="8"/>
  <c r="D38" i="8"/>
  <c r="O37" i="8"/>
  <c r="W37" i="8" s="1"/>
  <c r="N37" i="8"/>
  <c r="M37" i="8"/>
  <c r="Q37" i="8" s="1"/>
  <c r="L37" i="8"/>
  <c r="D37" i="8"/>
  <c r="O36" i="8"/>
  <c r="S36" i="8" s="1"/>
  <c r="N36" i="8"/>
  <c r="V36" i="8" s="1"/>
  <c r="AF36" i="8" s="1"/>
  <c r="AN36" i="8" s="1"/>
  <c r="M36" i="8"/>
  <c r="L36" i="8"/>
  <c r="D36" i="8"/>
  <c r="O35" i="8"/>
  <c r="W35" i="8" s="1"/>
  <c r="AG35" i="8" s="1"/>
  <c r="AO35" i="8" s="1"/>
  <c r="N35" i="8"/>
  <c r="M35" i="8"/>
  <c r="U35" i="8" s="1"/>
  <c r="L35" i="8"/>
  <c r="T35" i="8" s="1"/>
  <c r="D35" i="8"/>
  <c r="O34" i="8"/>
  <c r="N34" i="8"/>
  <c r="M34" i="8"/>
  <c r="L34" i="8"/>
  <c r="D34" i="8"/>
  <c r="BH33" i="8"/>
  <c r="BP33" i="8" s="1"/>
  <c r="O33" i="8"/>
  <c r="S33" i="8" s="1"/>
  <c r="N33" i="8"/>
  <c r="V33" i="8" s="1"/>
  <c r="M33" i="8"/>
  <c r="L33" i="8"/>
  <c r="D33" i="8"/>
  <c r="O32" i="8"/>
  <c r="N32" i="8"/>
  <c r="M32" i="8"/>
  <c r="L32" i="8"/>
  <c r="D32" i="8"/>
  <c r="BG31" i="8"/>
  <c r="BO31" i="8" s="1"/>
  <c r="BS31" i="8" s="1" a="1"/>
  <c r="BS31" i="8" s="1"/>
  <c r="O31" i="8"/>
  <c r="W31" i="8" s="1"/>
  <c r="N31" i="8"/>
  <c r="M31" i="8"/>
  <c r="U31" i="8" s="1"/>
  <c r="L31" i="8"/>
  <c r="D31" i="8"/>
  <c r="BH30" i="8"/>
  <c r="BP30" i="8" s="1"/>
  <c r="BG30" i="8"/>
  <c r="BO30" i="8" s="1"/>
  <c r="O30" i="8"/>
  <c r="N30" i="8"/>
  <c r="M30" i="8"/>
  <c r="L30" i="8"/>
  <c r="D30" i="8"/>
  <c r="O29" i="8"/>
  <c r="N29" i="8"/>
  <c r="M29" i="8"/>
  <c r="L29" i="8"/>
  <c r="D29" i="8"/>
  <c r="O28" i="8"/>
  <c r="W28" i="8" s="1"/>
  <c r="AG28" i="8" s="1"/>
  <c r="AO28" i="8" s="1"/>
  <c r="N28" i="8"/>
  <c r="V28" i="8" s="1"/>
  <c r="AB28" i="8" s="1"/>
  <c r="AJ28" i="8" s="1"/>
  <c r="M28" i="8"/>
  <c r="U28" i="8" s="1"/>
  <c r="L28" i="8"/>
  <c r="D28" i="8"/>
  <c r="BH27" i="8"/>
  <c r="BP27" i="8" s="1"/>
  <c r="BG27" i="8"/>
  <c r="BO27" i="8" s="1"/>
  <c r="O27" i="8"/>
  <c r="N27" i="8"/>
  <c r="M27" i="8"/>
  <c r="L27" i="8"/>
  <c r="D27" i="8"/>
  <c r="O26" i="8"/>
  <c r="W26" i="8" s="1"/>
  <c r="AG26" i="8" s="1"/>
  <c r="AO26" i="8" s="1"/>
  <c r="N26" i="8"/>
  <c r="M26" i="8"/>
  <c r="Q26" i="8" s="1"/>
  <c r="L26" i="8"/>
  <c r="P26" i="8" s="1"/>
  <c r="D26" i="8"/>
  <c r="O25" i="8"/>
  <c r="N25" i="8"/>
  <c r="M25" i="8"/>
  <c r="L25" i="8"/>
  <c r="D25" i="8"/>
  <c r="O24" i="8"/>
  <c r="S24" i="8" s="1"/>
  <c r="N24" i="8"/>
  <c r="R24" i="8" s="1"/>
  <c r="M24" i="8"/>
  <c r="Q24" i="8" s="1"/>
  <c r="L24" i="8"/>
  <c r="D24" i="8"/>
  <c r="O23" i="8"/>
  <c r="W23" i="8" s="1"/>
  <c r="N23" i="8"/>
  <c r="V23" i="8" s="1"/>
  <c r="M23" i="8"/>
  <c r="L23" i="8"/>
  <c r="D23" i="8"/>
  <c r="O22" i="8"/>
  <c r="N22" i="8"/>
  <c r="M22" i="8"/>
  <c r="U22" i="8" s="1"/>
  <c r="L22" i="8"/>
  <c r="D22" i="8"/>
  <c r="BH21" i="8"/>
  <c r="BP21" i="8" s="1"/>
  <c r="O21" i="8"/>
  <c r="N21" i="8"/>
  <c r="V21" i="8" s="1"/>
  <c r="M21" i="8"/>
  <c r="U21" i="8" s="1"/>
  <c r="L21" i="8"/>
  <c r="D21" i="8"/>
  <c r="O20" i="8"/>
  <c r="N20" i="8"/>
  <c r="M20" i="8"/>
  <c r="Q20" i="8" s="1"/>
  <c r="L20" i="8"/>
  <c r="P20" i="8" s="1"/>
  <c r="D20" i="8"/>
  <c r="BH19" i="8"/>
  <c r="BP19" i="8" s="1"/>
  <c r="BG19" i="8"/>
  <c r="BO19" i="8" s="1"/>
  <c r="O19" i="8"/>
  <c r="S19" i="8" s="1"/>
  <c r="N19" i="8"/>
  <c r="M19" i="8"/>
  <c r="L19" i="8"/>
  <c r="D19" i="8"/>
  <c r="BH18" i="8"/>
  <c r="BP18" i="8" s="1"/>
  <c r="BG18" i="8"/>
  <c r="BO18" i="8" s="1"/>
  <c r="O18" i="8"/>
  <c r="W18" i="8" s="1"/>
  <c r="N18" i="8"/>
  <c r="M18" i="8"/>
  <c r="L18" i="8"/>
  <c r="T18" i="8" s="1"/>
  <c r="AD18" i="8" s="1"/>
  <c r="AL18" i="8" s="1"/>
  <c r="D18" i="8"/>
  <c r="O17" i="8"/>
  <c r="N17" i="8"/>
  <c r="M17" i="8"/>
  <c r="U17" i="8" s="1"/>
  <c r="L17" i="8"/>
  <c r="D17" i="8"/>
  <c r="O16" i="8"/>
  <c r="S16" i="8" s="1"/>
  <c r="N16" i="8"/>
  <c r="V16" i="8" s="1"/>
  <c r="AF16" i="8" s="1"/>
  <c r="AN16" i="8" s="1"/>
  <c r="M16" i="8"/>
  <c r="Q16" i="8" s="1"/>
  <c r="L16" i="8"/>
  <c r="P16" i="8" s="1"/>
  <c r="D16" i="8"/>
  <c r="BH15" i="8"/>
  <c r="BP15" i="8" s="1"/>
  <c r="BG15" i="8"/>
  <c r="BO15" i="8" s="1"/>
  <c r="O15" i="8"/>
  <c r="N15" i="8"/>
  <c r="M15" i="8"/>
  <c r="L15" i="8"/>
  <c r="D15" i="8"/>
  <c r="O14" i="8"/>
  <c r="W14" i="8" s="1"/>
  <c r="N14" i="8"/>
  <c r="M14" i="8"/>
  <c r="L14" i="8"/>
  <c r="D14" i="8"/>
  <c r="O13" i="8"/>
  <c r="N13" i="8"/>
  <c r="M13" i="8"/>
  <c r="L13" i="8"/>
  <c r="T13" i="8" s="1"/>
  <c r="Z13" i="8" s="1"/>
  <c r="AH13" i="8" s="1"/>
  <c r="D13" i="8"/>
  <c r="O12" i="8"/>
  <c r="W12" i="8" s="1"/>
  <c r="N12" i="8"/>
  <c r="M12" i="8"/>
  <c r="L12" i="8"/>
  <c r="T12" i="8" s="1"/>
  <c r="D12" i="8"/>
  <c r="O11" i="8"/>
  <c r="W11" i="8" s="1"/>
  <c r="AC11" i="8" s="1"/>
  <c r="AK11" i="8" s="1"/>
  <c r="N11" i="8"/>
  <c r="V11" i="8" s="1"/>
  <c r="AF11" i="8" s="1"/>
  <c r="AN11" i="8" s="1"/>
  <c r="M11" i="8"/>
  <c r="Q11" i="8" s="1"/>
  <c r="L11" i="8"/>
  <c r="P11" i="8" s="1"/>
  <c r="D11" i="8"/>
  <c r="O10" i="8"/>
  <c r="N10" i="8"/>
  <c r="V10" i="8" s="1"/>
  <c r="AB10" i="8" s="1"/>
  <c r="AJ10" i="8" s="1"/>
  <c r="M10" i="8"/>
  <c r="U10" i="8" s="1"/>
  <c r="L10" i="8"/>
  <c r="T10" i="8" s="1"/>
  <c r="D10" i="8"/>
  <c r="BH9" i="8"/>
  <c r="BP9" i="8" s="1"/>
  <c r="O9" i="8"/>
  <c r="S9" i="8" s="1"/>
  <c r="N9" i="8"/>
  <c r="M9" i="8"/>
  <c r="U9" i="8" s="1"/>
  <c r="AA9" i="8" s="1"/>
  <c r="AI9" i="8" s="1"/>
  <c r="L9" i="8"/>
  <c r="T9" i="8" s="1"/>
  <c r="D9" i="8"/>
  <c r="O8" i="8"/>
  <c r="S8" i="8" s="1"/>
  <c r="N8" i="8"/>
  <c r="R8" i="8" s="1"/>
  <c r="M8" i="8"/>
  <c r="L8" i="8"/>
  <c r="T8" i="8" s="1"/>
  <c r="Z8" i="8" s="1"/>
  <c r="AH8" i="8" s="1"/>
  <c r="D8" i="8"/>
  <c r="BH7" i="8"/>
  <c r="BP7" i="8" s="1"/>
  <c r="BG7" i="8"/>
  <c r="BO7" i="8" s="1"/>
  <c r="O7" i="8"/>
  <c r="W7" i="8" s="1"/>
  <c r="N7" i="8"/>
  <c r="V7" i="8" s="1"/>
  <c r="AB7" i="8" s="1"/>
  <c r="AJ7" i="8" s="1"/>
  <c r="M7" i="8"/>
  <c r="L7" i="8"/>
  <c r="D7" i="8"/>
  <c r="BH6" i="8"/>
  <c r="BP6" i="8" s="1"/>
  <c r="BG6" i="8"/>
  <c r="BO6" i="8" s="1"/>
  <c r="BS6" i="8" s="1" a="1"/>
  <c r="BS6" i="8" s="1"/>
  <c r="O6" i="8"/>
  <c r="S6" i="8" s="1"/>
  <c r="N6" i="8"/>
  <c r="R6" i="8" s="1"/>
  <c r="M6" i="8"/>
  <c r="Q6" i="8" s="1"/>
  <c r="L6" i="8"/>
  <c r="P6" i="8" s="1"/>
  <c r="D6" i="8"/>
  <c r="O5" i="8"/>
  <c r="S5" i="8" s="1"/>
  <c r="N5" i="8"/>
  <c r="R5" i="8" s="1"/>
  <c r="M5" i="8"/>
  <c r="L5" i="8"/>
  <c r="D5" i="8"/>
  <c r="O4" i="8"/>
  <c r="N4" i="8"/>
  <c r="M4" i="8"/>
  <c r="L4" i="8"/>
  <c r="T4" i="8" s="1"/>
  <c r="Z4" i="8" s="1"/>
  <c r="AH4" i="8" s="1"/>
  <c r="D4" i="8"/>
  <c r="BH3" i="8"/>
  <c r="BP3" i="8" s="1"/>
  <c r="BG3" i="8"/>
  <c r="BO3" i="8" s="1"/>
  <c r="O3" i="8"/>
  <c r="N3" i="8"/>
  <c r="V3" i="8" s="1"/>
  <c r="AB3" i="8" s="1"/>
  <c r="AJ3" i="8" s="1"/>
  <c r="M3" i="8"/>
  <c r="L3" i="8"/>
  <c r="T3" i="8" s="1"/>
  <c r="D3" i="8"/>
  <c r="O2" i="8"/>
  <c r="S2" i="8" s="1"/>
  <c r="N2" i="8"/>
  <c r="R2" i="8" s="1"/>
  <c r="M2" i="8"/>
  <c r="Q2" i="8" s="1"/>
  <c r="L2" i="8"/>
  <c r="D2" i="8"/>
  <c r="BS174" i="8" l="1" a="1"/>
  <c r="BS174" i="8" s="1"/>
  <c r="BS148" i="8" a="1"/>
  <c r="BS148" i="8" s="1"/>
  <c r="BS156" i="8" a="1"/>
  <c r="BS156" i="8" s="1"/>
  <c r="BS152" i="8" a="1"/>
  <c r="BS152" i="8" s="1"/>
  <c r="BS146" i="8" a="1"/>
  <c r="BS146" i="8" s="1"/>
  <c r="BS177" i="8" a="1"/>
  <c r="BS177" i="8" s="1"/>
  <c r="BS162" i="8" a="1"/>
  <c r="BS162" i="8" s="1"/>
  <c r="BS144" i="8" a="1"/>
  <c r="BS144" i="8" s="1"/>
  <c r="BS171" i="8" a="1"/>
  <c r="BS171" i="8" s="1"/>
  <c r="BS117" i="8" a="1"/>
  <c r="BS117" i="8" s="1"/>
  <c r="BS169" i="8" a="1"/>
  <c r="BS169" i="8" s="1"/>
  <c r="BS168" i="8" a="1"/>
  <c r="BS168" i="8" s="1"/>
  <c r="BS147" i="8" a="1"/>
  <c r="BS147" i="8" s="1"/>
  <c r="BS138" i="8" a="1"/>
  <c r="BS138" i="8" s="1"/>
  <c r="BS129" i="8" a="1"/>
  <c r="BS129" i="8" s="1"/>
  <c r="BS120" i="8" a="1"/>
  <c r="BS120" i="8" s="1"/>
  <c r="BS163" i="8" a="1"/>
  <c r="BS163" i="8" s="1"/>
  <c r="BS164" i="8" a="1"/>
  <c r="BS164" i="8" s="1"/>
  <c r="BS63" i="8" a="1"/>
  <c r="BS63" i="8" s="1"/>
  <c r="BS102" i="8" a="1"/>
  <c r="BS102" i="8" s="1"/>
  <c r="BS114" i="8" a="1"/>
  <c r="BS114" i="8" s="1"/>
  <c r="BS84" i="8" a="1"/>
  <c r="BS84" i="8" s="1"/>
  <c r="BQ5" i="8"/>
  <c r="BS90" i="8" a="1"/>
  <c r="BS90" i="8" s="1"/>
  <c r="BS81" i="8" a="1"/>
  <c r="BS81" i="8" s="1"/>
  <c r="BS134" i="8" a="1"/>
  <c r="BS134" i="8" s="1"/>
  <c r="BS128" i="8" a="1"/>
  <c r="BS128" i="8" s="1"/>
  <c r="BS116" i="8" a="1"/>
  <c r="BS116" i="8" s="1"/>
  <c r="BS110" i="8" a="1"/>
  <c r="BS110" i="8" s="1"/>
  <c r="BS83" i="8" a="1"/>
  <c r="BS83" i="8" s="1"/>
  <c r="BS77" i="8" a="1"/>
  <c r="BS77" i="8" s="1"/>
  <c r="BS62" i="8" a="1"/>
  <c r="BS62" i="8" s="1"/>
  <c r="BS50" i="8" a="1"/>
  <c r="BS50" i="8" s="1"/>
  <c r="BS44" i="8" a="1"/>
  <c r="BS44" i="8" s="1"/>
  <c r="BS26" i="8" a="1"/>
  <c r="BS26" i="8" s="1"/>
  <c r="BS20" i="8" a="1"/>
  <c r="BS20" i="8" s="1"/>
  <c r="BS48" i="8" a="1"/>
  <c r="BS48" i="8" s="1"/>
  <c r="BS87" i="8" a="1"/>
  <c r="BS87" i="8" s="1"/>
  <c r="BS108" i="8" a="1"/>
  <c r="BS108" i="8" s="1"/>
  <c r="BS111" i="8" a="1"/>
  <c r="BS111" i="8" s="1"/>
  <c r="BS105" i="8" a="1"/>
  <c r="BS105" i="8" s="1"/>
  <c r="BS38" i="8" a="1"/>
  <c r="BS38" i="8" s="1"/>
  <c r="BS91" i="8" a="1"/>
  <c r="BS91" i="8" s="1"/>
  <c r="BS96" i="8" a="1"/>
  <c r="BS96" i="8" s="1"/>
  <c r="BS43" i="8" a="1"/>
  <c r="BS43" i="8" s="1"/>
  <c r="BS54" i="8" a="1"/>
  <c r="BS54" i="8" s="1"/>
  <c r="BS69" i="8" a="1"/>
  <c r="BS69" i="8" s="1"/>
  <c r="BS93" i="8" a="1"/>
  <c r="BS93" i="8" s="1"/>
  <c r="AC125" i="9"/>
  <c r="AK125" i="9" s="1"/>
  <c r="AD49" i="9"/>
  <c r="AL49" i="9" s="1"/>
  <c r="AP49" i="9" s="1"/>
  <c r="CW152" i="9" a="1"/>
  <c r="CW152" i="9" s="1"/>
  <c r="AC73" i="9"/>
  <c r="AK73" i="9" s="1"/>
  <c r="AS73" i="9" s="1"/>
  <c r="CW174" i="9" a="1"/>
  <c r="CW174" i="9" s="1"/>
  <c r="CW57" i="9" a="1"/>
  <c r="CW57" i="9" s="1"/>
  <c r="CW24" i="9" a="1"/>
  <c r="CW24" i="9" s="1"/>
  <c r="CW145" i="9" a="1"/>
  <c r="CW145" i="9" s="1"/>
  <c r="CW147" i="9" a="1"/>
  <c r="CW147" i="9" s="1"/>
  <c r="AD41" i="9"/>
  <c r="AL41" i="9" s="1"/>
  <c r="AP41" i="9" s="1"/>
  <c r="AB125" i="9"/>
  <c r="AJ125" i="9" s="1"/>
  <c r="AR125" i="9" s="1"/>
  <c r="AD113" i="9"/>
  <c r="AL113" i="9" s="1"/>
  <c r="AP113" i="9" s="1"/>
  <c r="AE126" i="9"/>
  <c r="AM126" i="9" s="1"/>
  <c r="AQ126" i="9" s="1"/>
  <c r="CW149" i="9" a="1"/>
  <c r="CW149" i="9" s="1"/>
  <c r="CW21" i="9" a="1"/>
  <c r="CW21" i="9" s="1"/>
  <c r="CW141" i="9" a="1"/>
  <c r="CW141" i="9" s="1"/>
  <c r="CW176" i="9" a="1"/>
  <c r="CW176" i="9" s="1"/>
  <c r="Z137" i="9"/>
  <c r="AH137" i="9" s="1"/>
  <c r="AG101" i="9"/>
  <c r="AO101" i="9" s="1"/>
  <c r="Z97" i="9"/>
  <c r="AH97" i="9" s="1"/>
  <c r="AP97" i="9" s="1"/>
  <c r="AG106" i="9"/>
  <c r="AO106" i="9" s="1"/>
  <c r="AS106" i="9" s="1"/>
  <c r="Z78" i="9"/>
  <c r="AH78" i="9" s="1"/>
  <c r="AP78" i="9" s="1"/>
  <c r="AE58" i="9"/>
  <c r="AM58" i="9" s="1"/>
  <c r="AQ58" i="9" s="1"/>
  <c r="AG26" i="9"/>
  <c r="AO26" i="9" s="1"/>
  <c r="AS26" i="9" s="1"/>
  <c r="CW177" i="9" a="1"/>
  <c r="CW177" i="9" s="1"/>
  <c r="CW137" i="9" a="1"/>
  <c r="CW137" i="9" s="1"/>
  <c r="CW85" i="9" a="1"/>
  <c r="CW85" i="9" s="1"/>
  <c r="AB79" i="9"/>
  <c r="AJ79" i="9" s="1"/>
  <c r="AB105" i="9"/>
  <c r="AJ105" i="9" s="1"/>
  <c r="AE97" i="9"/>
  <c r="AM97" i="9" s="1"/>
  <c r="AQ97" i="9" s="1"/>
  <c r="Z73" i="9"/>
  <c r="AH73" i="9" s="1"/>
  <c r="AP73" i="9" s="1"/>
  <c r="AD144" i="9"/>
  <c r="AL144" i="9" s="1"/>
  <c r="CW151" i="9" a="1"/>
  <c r="CW151" i="9" s="1"/>
  <c r="AF54" i="9"/>
  <c r="AN54" i="9" s="1"/>
  <c r="AR54" i="9" s="1"/>
  <c r="AB77" i="9"/>
  <c r="AJ77" i="9" s="1"/>
  <c r="AR77" i="9" s="1"/>
  <c r="AE119" i="9"/>
  <c r="AM119" i="9" s="1"/>
  <c r="AQ119" i="9" s="1"/>
  <c r="AE103" i="9"/>
  <c r="AM103" i="9" s="1"/>
  <c r="AF90" i="9"/>
  <c r="AN90" i="9" s="1"/>
  <c r="CW148" i="9" a="1"/>
  <c r="CW148" i="9" s="1"/>
  <c r="CW84" i="9" a="1"/>
  <c r="CW84" i="9" s="1"/>
  <c r="CW150" i="9" a="1"/>
  <c r="CW150" i="9" s="1"/>
  <c r="CW173" i="9" a="1"/>
  <c r="CW173" i="9" s="1"/>
  <c r="Z64" i="9"/>
  <c r="AH64" i="9" s="1"/>
  <c r="AP64" i="9" s="1"/>
  <c r="AA28" i="9"/>
  <c r="AI28" i="9" s="1"/>
  <c r="AQ28" i="9" s="1"/>
  <c r="CW23" i="9" a="1"/>
  <c r="CW23" i="9" s="1"/>
  <c r="CW133" i="9" a="1"/>
  <c r="CW133" i="9" s="1"/>
  <c r="CW163" i="9" a="1"/>
  <c r="CW163" i="9" s="1"/>
  <c r="CW138" i="9" a="1"/>
  <c r="CW138" i="9" s="1"/>
  <c r="Z22" i="9"/>
  <c r="AH22" i="9" s="1"/>
  <c r="AP22" i="9" s="1"/>
  <c r="AA23" i="9"/>
  <c r="AI23" i="9" s="1"/>
  <c r="AQ23" i="9" s="1"/>
  <c r="AF104" i="9"/>
  <c r="AN104" i="9" s="1"/>
  <c r="CW103" i="9" a="1"/>
  <c r="CW103" i="9" s="1"/>
  <c r="CW106" i="9" a="1"/>
  <c r="CW106" i="9" s="1"/>
  <c r="CW105" i="9" a="1"/>
  <c r="CW105" i="9" s="1"/>
  <c r="CW175" i="9" a="1"/>
  <c r="CW175" i="9" s="1"/>
  <c r="CW172" i="9" a="1"/>
  <c r="CW172" i="9" s="1"/>
  <c r="AA114" i="9"/>
  <c r="AI114" i="9" s="1"/>
  <c r="AQ114" i="9" s="1"/>
  <c r="AB98" i="9"/>
  <c r="AJ98" i="9" s="1"/>
  <c r="AR98" i="9" s="1"/>
  <c r="AF81" i="9"/>
  <c r="AN81" i="9" s="1"/>
  <c r="AR81" i="9" s="1"/>
  <c r="Z177" i="9"/>
  <c r="AH177" i="9" s="1"/>
  <c r="AP177" i="9" s="1"/>
  <c r="AE146" i="9"/>
  <c r="AM146" i="9" s="1"/>
  <c r="AQ146" i="9" s="1"/>
  <c r="AD8" i="9"/>
  <c r="AL8" i="9" s="1"/>
  <c r="AP8" i="9" s="1"/>
  <c r="AG153" i="9"/>
  <c r="AO153" i="9" s="1"/>
  <c r="AS153" i="9" s="1"/>
  <c r="Z146" i="9"/>
  <c r="AH146" i="9" s="1"/>
  <c r="AP146" i="9" s="1"/>
  <c r="AA27" i="9"/>
  <c r="AI27" i="9" s="1"/>
  <c r="AQ27" i="9" s="1"/>
  <c r="AR45" i="9"/>
  <c r="AR66" i="9"/>
  <c r="AB61" i="9"/>
  <c r="AJ61" i="9" s="1"/>
  <c r="AR61" i="9" s="1"/>
  <c r="AR20" i="9"/>
  <c r="AP92" i="9"/>
  <c r="AE139" i="9"/>
  <c r="AM139" i="9" s="1"/>
  <c r="AQ139" i="9" s="1"/>
  <c r="AC44" i="9"/>
  <c r="AK44" i="9" s="1"/>
  <c r="AS44" i="9" s="1"/>
  <c r="AP7" i="9"/>
  <c r="AF88" i="9"/>
  <c r="AN88" i="9" s="1"/>
  <c r="AF164" i="9"/>
  <c r="AN164" i="9" s="1"/>
  <c r="AD151" i="9"/>
  <c r="AL151" i="9" s="1"/>
  <c r="AP151" i="9" s="1"/>
  <c r="AG126" i="9"/>
  <c r="AO126" i="9" s="1"/>
  <c r="AB92" i="9"/>
  <c r="AJ92" i="9" s="1"/>
  <c r="AR92" i="9" s="1"/>
  <c r="AB154" i="9"/>
  <c r="AJ154" i="9" s="1"/>
  <c r="AR154" i="9" s="1"/>
  <c r="Z74" i="9"/>
  <c r="AH74" i="9" s="1"/>
  <c r="AP74" i="9" s="1"/>
  <c r="AF13" i="9"/>
  <c r="AN13" i="9" s="1"/>
  <c r="AR13" i="9" s="1"/>
  <c r="Z15" i="9"/>
  <c r="AH15" i="9" s="1"/>
  <c r="AP15" i="9" s="1"/>
  <c r="AE148" i="9"/>
  <c r="AM148" i="9" s="1"/>
  <c r="AQ148" i="9" s="1"/>
  <c r="AD95" i="9"/>
  <c r="AL95" i="9" s="1"/>
  <c r="AP95" i="9" s="1"/>
  <c r="AP3" i="9"/>
  <c r="AS127" i="9"/>
  <c r="AP99" i="9"/>
  <c r="AR163" i="9"/>
  <c r="AC156" i="9"/>
  <c r="AK156" i="9" s="1"/>
  <c r="AS156" i="9" s="1"/>
  <c r="AD21" i="9"/>
  <c r="AL21" i="9" s="1"/>
  <c r="AP21" i="9" s="1"/>
  <c r="AP165" i="9"/>
  <c r="AD51" i="9"/>
  <c r="AL51" i="9" s="1"/>
  <c r="AP51" i="9" s="1"/>
  <c r="AC112" i="9"/>
  <c r="AK112" i="9" s="1"/>
  <c r="AS112" i="9" s="1"/>
  <c r="AB78" i="9"/>
  <c r="AJ78" i="9" s="1"/>
  <c r="AR78" i="9" s="1"/>
  <c r="AD161" i="9"/>
  <c r="AL161" i="9" s="1"/>
  <c r="AP161" i="9" s="1"/>
  <c r="AA96" i="9"/>
  <c r="AI96" i="9" s="1"/>
  <c r="AQ96" i="9" s="1"/>
  <c r="AA136" i="9"/>
  <c r="AI136" i="9" s="1"/>
  <c r="AQ136" i="9" s="1"/>
  <c r="AC159" i="9"/>
  <c r="AK159" i="9" s="1"/>
  <c r="AS159" i="9" s="1"/>
  <c r="AE24" i="9"/>
  <c r="AM24" i="9" s="1"/>
  <c r="AQ24" i="9" s="1"/>
  <c r="AP105" i="9"/>
  <c r="AQ17" i="9"/>
  <c r="Z175" i="9"/>
  <c r="AH175" i="9" s="1"/>
  <c r="AP175" i="9" s="1"/>
  <c r="AT175" i="9" s="1" a="1"/>
  <c r="AT175" i="9" s="1"/>
  <c r="CX175" i="9" s="1"/>
  <c r="Z133" i="9"/>
  <c r="AH133" i="9" s="1"/>
  <c r="AS168" i="9"/>
  <c r="AR39" i="9"/>
  <c r="AG97" i="9"/>
  <c r="AO97" i="9" s="1"/>
  <c r="AS97" i="9" s="1"/>
  <c r="AC13" i="9"/>
  <c r="AK13" i="9" s="1"/>
  <c r="AS13" i="9" s="1"/>
  <c r="AE135" i="9"/>
  <c r="AM135" i="9" s="1"/>
  <c r="AQ135" i="9" s="1"/>
  <c r="AG123" i="9"/>
  <c r="AO123" i="9" s="1"/>
  <c r="AS123" i="9" s="1"/>
  <c r="AD170" i="9"/>
  <c r="AL170" i="9" s="1"/>
  <c r="AD173" i="9"/>
  <c r="AL173" i="9" s="1"/>
  <c r="AP173" i="9" s="1"/>
  <c r="AT173" i="9" s="1" a="1"/>
  <c r="AT173" i="9" s="1"/>
  <c r="CX173" i="9" s="1"/>
  <c r="AF12" i="9"/>
  <c r="AN12" i="9" s="1"/>
  <c r="AR12" i="9" s="1"/>
  <c r="AC172" i="9"/>
  <c r="AK172" i="9" s="1"/>
  <c r="AS172" i="9" s="1"/>
  <c r="AG152" i="9"/>
  <c r="AO152" i="9" s="1"/>
  <c r="AS152" i="9" s="1"/>
  <c r="AQ125" i="9"/>
  <c r="AP48" i="9"/>
  <c r="AD77" i="9"/>
  <c r="AL77" i="9" s="1"/>
  <c r="AP77" i="9" s="1"/>
  <c r="AP10" i="9"/>
  <c r="AF165" i="9"/>
  <c r="AN165" i="9" s="1"/>
  <c r="AR165" i="9" s="1"/>
  <c r="AA48" i="9"/>
  <c r="AI48" i="9" s="1"/>
  <c r="AD9" i="9"/>
  <c r="AL9" i="9" s="1"/>
  <c r="AP9" i="9" s="1"/>
  <c r="AD121" i="9"/>
  <c r="AL121" i="9" s="1"/>
  <c r="AP121" i="9" s="1"/>
  <c r="Z32" i="9"/>
  <c r="AH32" i="9" s="1"/>
  <c r="AP32" i="9" s="1"/>
  <c r="AS139" i="9"/>
  <c r="AB166" i="9"/>
  <c r="AJ166" i="9" s="1"/>
  <c r="AR166" i="9" s="1"/>
  <c r="Z112" i="9"/>
  <c r="AH112" i="9" s="1"/>
  <c r="AP112" i="9" s="1"/>
  <c r="Z25" i="9"/>
  <c r="AH25" i="9" s="1"/>
  <c r="AP25" i="9" s="1"/>
  <c r="AD6" i="9"/>
  <c r="AL6" i="9" s="1"/>
  <c r="AP6" i="9" s="1"/>
  <c r="AR85" i="9"/>
  <c r="AD174" i="9"/>
  <c r="AL174" i="9" s="1"/>
  <c r="AP174" i="9" s="1"/>
  <c r="AT174" i="9" s="1" a="1"/>
  <c r="AT174" i="9" s="1"/>
  <c r="CX174" i="9" s="1"/>
  <c r="Z106" i="9"/>
  <c r="AH106" i="9" s="1"/>
  <c r="AP106" i="9" s="1"/>
  <c r="AQ117" i="9"/>
  <c r="AA34" i="9"/>
  <c r="AI34" i="9" s="1"/>
  <c r="AQ34" i="9" s="1"/>
  <c r="AR71" i="9"/>
  <c r="AC17" i="9"/>
  <c r="AK17" i="9" s="1"/>
  <c r="AS17" i="9" s="1"/>
  <c r="AS136" i="9"/>
  <c r="AQ71" i="9"/>
  <c r="AG53" i="9"/>
  <c r="AO53" i="9" s="1"/>
  <c r="AS53" i="9" s="1"/>
  <c r="AP117" i="9"/>
  <c r="AD12" i="9"/>
  <c r="AL12" i="9" s="1"/>
  <c r="AP12" i="9" s="1"/>
  <c r="Z155" i="9"/>
  <c r="AH155" i="9" s="1"/>
  <c r="AP155" i="9" s="1"/>
  <c r="Z109" i="9"/>
  <c r="AH109" i="9" s="1"/>
  <c r="AP109" i="9" s="1"/>
  <c r="AB89" i="9"/>
  <c r="AJ89" i="9" s="1"/>
  <c r="AR89" i="9" s="1"/>
  <c r="AE51" i="9"/>
  <c r="AM51" i="9" s="1"/>
  <c r="AQ51" i="9" s="1"/>
  <c r="Z42" i="9"/>
  <c r="AH42" i="9" s="1"/>
  <c r="AP42" i="9" s="1"/>
  <c r="AE12" i="9"/>
  <c r="AM12" i="9" s="1"/>
  <c r="AQ12" i="9" s="1"/>
  <c r="AS122" i="9"/>
  <c r="AR143" i="9"/>
  <c r="AP164" i="9"/>
  <c r="AR162" i="9"/>
  <c r="Z34" i="9"/>
  <c r="AH34" i="9" s="1"/>
  <c r="AP34" i="9" s="1"/>
  <c r="AB17" i="9"/>
  <c r="AJ17" i="9" s="1"/>
  <c r="AR17" i="9" s="1"/>
  <c r="AP144" i="9"/>
  <c r="AP123" i="9"/>
  <c r="AA72" i="9"/>
  <c r="AI72" i="9" s="1"/>
  <c r="AE72" i="9"/>
  <c r="AM72" i="9" s="1"/>
  <c r="AB80" i="9"/>
  <c r="AJ80" i="9" s="1"/>
  <c r="AR80" i="9" s="1"/>
  <c r="AG108" i="9"/>
  <c r="AO108" i="9" s="1"/>
  <c r="AS108" i="9" s="1"/>
  <c r="AP13" i="9"/>
  <c r="AS7" i="9"/>
  <c r="AQ13" i="9"/>
  <c r="AS119" i="9"/>
  <c r="AS134" i="9"/>
  <c r="AD2" i="9"/>
  <c r="AL2" i="9" s="1"/>
  <c r="AP2" i="9" s="1"/>
  <c r="AS51" i="9"/>
  <c r="AQ6" i="9"/>
  <c r="AS126" i="9"/>
  <c r="AA26" i="9"/>
  <c r="AI26" i="9" s="1"/>
  <c r="AQ26" i="9" s="1"/>
  <c r="AR59" i="9"/>
  <c r="AA124" i="9"/>
  <c r="AI124" i="9" s="1"/>
  <c r="AE124" i="9"/>
  <c r="AM124" i="9" s="1"/>
  <c r="AG47" i="9"/>
  <c r="AO47" i="9" s="1"/>
  <c r="AC47" i="9"/>
  <c r="AK47" i="9" s="1"/>
  <c r="AC67" i="9"/>
  <c r="AK67" i="9" s="1"/>
  <c r="AG67" i="9"/>
  <c r="AO67" i="9" s="1"/>
  <c r="AP100" i="9"/>
  <c r="AR141" i="9"/>
  <c r="Z122" i="9"/>
  <c r="AH122" i="9" s="1"/>
  <c r="AD122" i="9"/>
  <c r="AL122" i="9" s="1"/>
  <c r="AQ167" i="9"/>
  <c r="AQ118" i="9"/>
  <c r="Z96" i="9"/>
  <c r="AH96" i="9" s="1"/>
  <c r="AP96" i="9" s="1"/>
  <c r="AP5" i="9"/>
  <c r="AD29" i="9"/>
  <c r="AL29" i="9" s="1"/>
  <c r="Z29" i="9"/>
  <c r="AH29" i="9" s="1"/>
  <c r="AA32" i="9"/>
  <c r="AI32" i="9" s="1"/>
  <c r="AQ32" i="9" s="1"/>
  <c r="AP110" i="9"/>
  <c r="AS140" i="9"/>
  <c r="AP141" i="9"/>
  <c r="AP69" i="9"/>
  <c r="AQ7" i="9"/>
  <c r="AR14" i="9"/>
  <c r="AQ8" i="9"/>
  <c r="AG61" i="9"/>
  <c r="AO61" i="9" s="1"/>
  <c r="AC61" i="9"/>
  <c r="AK61" i="9" s="1"/>
  <c r="AG52" i="9"/>
  <c r="AO52" i="9" s="1"/>
  <c r="AC52" i="9"/>
  <c r="AK52" i="9" s="1"/>
  <c r="AD37" i="9"/>
  <c r="AL37" i="9" s="1"/>
  <c r="Z37" i="9"/>
  <c r="AH37" i="9" s="1"/>
  <c r="AS101" i="9"/>
  <c r="AR49" i="9"/>
  <c r="AS4" i="9"/>
  <c r="AR87" i="9"/>
  <c r="AQ115" i="9"/>
  <c r="AS92" i="9"/>
  <c r="AF68" i="9"/>
  <c r="AN68" i="9" s="1"/>
  <c r="AB68" i="9"/>
  <c r="AJ68" i="9" s="1"/>
  <c r="AD53" i="9"/>
  <c r="AL53" i="9" s="1"/>
  <c r="Z53" i="9"/>
  <c r="AH53" i="9" s="1"/>
  <c r="AQ3" i="9"/>
  <c r="AE155" i="9"/>
  <c r="AM155" i="9" s="1"/>
  <c r="AA155" i="9"/>
  <c r="AI155" i="9" s="1"/>
  <c r="AG16" i="9"/>
  <c r="AO16" i="9" s="1"/>
  <c r="AC16" i="9"/>
  <c r="AK16" i="9" s="1"/>
  <c r="AA15" i="9"/>
  <c r="AI15" i="9" s="1"/>
  <c r="AE15" i="9"/>
  <c r="AM15" i="9" s="1"/>
  <c r="AD88" i="9"/>
  <c r="AL88" i="9" s="1"/>
  <c r="Z88" i="9"/>
  <c r="AH88" i="9" s="1"/>
  <c r="AP148" i="9"/>
  <c r="AR47" i="9"/>
  <c r="AR6" i="9"/>
  <c r="Z131" i="9"/>
  <c r="AH131" i="9" s="1"/>
  <c r="AD131" i="9"/>
  <c r="AL131" i="9" s="1"/>
  <c r="AA138" i="9"/>
  <c r="AI138" i="9" s="1"/>
  <c r="AE138" i="9"/>
  <c r="AM138" i="9" s="1"/>
  <c r="AD102" i="9"/>
  <c r="AL102" i="9" s="1"/>
  <c r="Z102" i="9"/>
  <c r="AH102" i="9" s="1"/>
  <c r="AG15" i="9"/>
  <c r="AO15" i="9" s="1"/>
  <c r="AC15" i="9"/>
  <c r="AK15" i="9" s="1"/>
  <c r="AG90" i="9"/>
  <c r="AO90" i="9" s="1"/>
  <c r="AC90" i="9"/>
  <c r="AK90" i="9" s="1"/>
  <c r="Z20" i="9"/>
  <c r="AH20" i="9" s="1"/>
  <c r="AD20" i="9"/>
  <c r="AL20" i="9" s="1"/>
  <c r="AE151" i="9"/>
  <c r="AM151" i="9" s="1"/>
  <c r="AA151" i="9"/>
  <c r="AI151" i="9" s="1"/>
  <c r="AB65" i="9"/>
  <c r="AJ65" i="9" s="1"/>
  <c r="AF65" i="9"/>
  <c r="AN65" i="9" s="1"/>
  <c r="AG71" i="9"/>
  <c r="AO71" i="9" s="1"/>
  <c r="AC71" i="9"/>
  <c r="AK71" i="9" s="1"/>
  <c r="AE95" i="9"/>
  <c r="AM95" i="9" s="1"/>
  <c r="AA95" i="9"/>
  <c r="AI95" i="9" s="1"/>
  <c r="AS81" i="9"/>
  <c r="AQ103" i="9"/>
  <c r="AR67" i="9"/>
  <c r="AF152" i="9"/>
  <c r="AN152" i="9" s="1"/>
  <c r="AB152" i="9"/>
  <c r="AJ152" i="9" s="1"/>
  <c r="AA122" i="9"/>
  <c r="AI122" i="9" s="1"/>
  <c r="AE122" i="9"/>
  <c r="AM122" i="9" s="1"/>
  <c r="AD28" i="9"/>
  <c r="AL28" i="9" s="1"/>
  <c r="Z28" i="9"/>
  <c r="AH28" i="9" s="1"/>
  <c r="AP120" i="9"/>
  <c r="AG64" i="9"/>
  <c r="AO64" i="9" s="1"/>
  <c r="AC64" i="9"/>
  <c r="AK64" i="9" s="1"/>
  <c r="AF69" i="9"/>
  <c r="AN69" i="9" s="1"/>
  <c r="AB69" i="9"/>
  <c r="AJ69" i="9" s="1"/>
  <c r="AR127" i="9"/>
  <c r="AT127" i="9" s="1" a="1"/>
  <c r="AT127" i="9" s="1"/>
  <c r="CX127" i="9" s="1"/>
  <c r="AQ116" i="9"/>
  <c r="AQ10" i="9"/>
  <c r="AQ11" i="9"/>
  <c r="AB50" i="9"/>
  <c r="AJ50" i="9" s="1"/>
  <c r="AF50" i="9"/>
  <c r="AN50" i="9" s="1"/>
  <c r="AF153" i="9"/>
  <c r="AN153" i="9" s="1"/>
  <c r="AB153" i="9"/>
  <c r="AJ153" i="9" s="1"/>
  <c r="AC115" i="9"/>
  <c r="AK115" i="9" s="1"/>
  <c r="AG115" i="9"/>
  <c r="AO115" i="9" s="1"/>
  <c r="AG42" i="9"/>
  <c r="AO42" i="9" s="1"/>
  <c r="AC42" i="9"/>
  <c r="AK42" i="9" s="1"/>
  <c r="AB112" i="9"/>
  <c r="AJ112" i="9" s="1"/>
  <c r="AF112" i="9"/>
  <c r="AN112" i="9" s="1"/>
  <c r="AE25" i="9"/>
  <c r="AM25" i="9" s="1"/>
  <c r="AA25" i="9"/>
  <c r="AI25" i="9" s="1"/>
  <c r="AG93" i="9"/>
  <c r="AO93" i="9" s="1"/>
  <c r="AC93" i="9"/>
  <c r="AK93" i="9" s="1"/>
  <c r="AR7" i="9"/>
  <c r="AQ14" i="9"/>
  <c r="AQ4" i="9"/>
  <c r="AF142" i="9"/>
  <c r="AN142" i="9" s="1"/>
  <c r="AB142" i="9"/>
  <c r="AJ142" i="9" s="1"/>
  <c r="AF101" i="9"/>
  <c r="AN101" i="9" s="1"/>
  <c r="AB101" i="9"/>
  <c r="AJ101" i="9" s="1"/>
  <c r="AA74" i="9"/>
  <c r="AI74" i="9" s="1"/>
  <c r="AE74" i="9"/>
  <c r="AM74" i="9" s="1"/>
  <c r="AA107" i="9"/>
  <c r="AI107" i="9" s="1"/>
  <c r="AE107" i="9"/>
  <c r="AM107" i="9" s="1"/>
  <c r="AB21" i="9"/>
  <c r="AJ21" i="9" s="1"/>
  <c r="AF21" i="9"/>
  <c r="AN21" i="9" s="1"/>
  <c r="AC137" i="9"/>
  <c r="AK137" i="9" s="1"/>
  <c r="AG137" i="9"/>
  <c r="AO137" i="9" s="1"/>
  <c r="AC141" i="9"/>
  <c r="AK141" i="9" s="1"/>
  <c r="AG141" i="9"/>
  <c r="AO141" i="9" s="1"/>
  <c r="AF110" i="9"/>
  <c r="AN110" i="9" s="1"/>
  <c r="AB110" i="9"/>
  <c r="AJ110" i="9" s="1"/>
  <c r="AG21" i="9"/>
  <c r="AO21" i="9" s="1"/>
  <c r="AC21" i="9"/>
  <c r="AK21" i="9" s="1"/>
  <c r="AC121" i="9"/>
  <c r="AK121" i="9" s="1"/>
  <c r="AG121" i="9"/>
  <c r="AO121" i="9" s="1"/>
  <c r="AS109" i="9"/>
  <c r="AR5" i="9"/>
  <c r="AF138" i="9"/>
  <c r="AN138" i="9" s="1"/>
  <c r="AB138" i="9"/>
  <c r="AJ138" i="9" s="1"/>
  <c r="AA88" i="9"/>
  <c r="AI88" i="9" s="1"/>
  <c r="AE88" i="9"/>
  <c r="AM88" i="9" s="1"/>
  <c r="AB100" i="9"/>
  <c r="AJ100" i="9" s="1"/>
  <c r="AF100" i="9"/>
  <c r="AN100" i="9" s="1"/>
  <c r="AA78" i="9"/>
  <c r="AI78" i="9" s="1"/>
  <c r="AE78" i="9"/>
  <c r="AM78" i="9" s="1"/>
  <c r="AS10" i="9"/>
  <c r="AD172" i="9"/>
  <c r="AL172" i="9" s="1"/>
  <c r="Z172" i="9"/>
  <c r="AH172" i="9" s="1"/>
  <c r="AG154" i="9"/>
  <c r="AO154" i="9" s="1"/>
  <c r="AC154" i="9"/>
  <c r="AK154" i="9" s="1"/>
  <c r="AE31" i="9"/>
  <c r="AM31" i="9" s="1"/>
  <c r="AA31" i="9"/>
  <c r="AI31" i="9" s="1"/>
  <c r="AD31" i="9"/>
  <c r="AL31" i="9" s="1"/>
  <c r="Z31" i="9"/>
  <c r="AH31" i="9" s="1"/>
  <c r="AC120" i="9"/>
  <c r="AK120" i="9" s="1"/>
  <c r="AG120" i="9"/>
  <c r="AO120" i="9" s="1"/>
  <c r="AC104" i="9"/>
  <c r="AK104" i="9" s="1"/>
  <c r="AG104" i="9"/>
  <c r="AO104" i="9" s="1"/>
  <c r="AR109" i="9"/>
  <c r="AS8" i="9"/>
  <c r="AC130" i="9"/>
  <c r="AK130" i="9" s="1"/>
  <c r="AG130" i="9"/>
  <c r="AO130" i="9" s="1"/>
  <c r="AC107" i="9"/>
  <c r="AK107" i="9" s="1"/>
  <c r="AG107" i="9"/>
  <c r="AO107" i="9" s="1"/>
  <c r="AA132" i="9"/>
  <c r="AI132" i="9" s="1"/>
  <c r="AE132" i="9"/>
  <c r="AM132" i="9" s="1"/>
  <c r="AD26" i="9"/>
  <c r="AL26" i="9" s="1"/>
  <c r="Z26" i="9"/>
  <c r="AH26" i="9" s="1"/>
  <c r="AC103" i="9"/>
  <c r="AK103" i="9" s="1"/>
  <c r="AG103" i="9"/>
  <c r="AO103" i="9" s="1"/>
  <c r="AA111" i="9"/>
  <c r="AI111" i="9" s="1"/>
  <c r="AE111" i="9"/>
  <c r="AM111" i="9" s="1"/>
  <c r="AB117" i="9"/>
  <c r="AJ117" i="9" s="1"/>
  <c r="AF117" i="9"/>
  <c r="AN117" i="9" s="1"/>
  <c r="AC116" i="9"/>
  <c r="AK116" i="9" s="1"/>
  <c r="AG116" i="9"/>
  <c r="AO116" i="9" s="1"/>
  <c r="AC34" i="9"/>
  <c r="AK34" i="9" s="1"/>
  <c r="AG34" i="9"/>
  <c r="AO34" i="9" s="1"/>
  <c r="AE83" i="9"/>
  <c r="AM83" i="9" s="1"/>
  <c r="AA83" i="9"/>
  <c r="AI83" i="9" s="1"/>
  <c r="AE91" i="9"/>
  <c r="AM91" i="9" s="1"/>
  <c r="AA91" i="9"/>
  <c r="AI91" i="9" s="1"/>
  <c r="AP86" i="9"/>
  <c r="AP170" i="9"/>
  <c r="AQ150" i="9"/>
  <c r="AS142" i="9"/>
  <c r="AS125" i="9"/>
  <c r="AQ112" i="9"/>
  <c r="AP81" i="9"/>
  <c r="AQ66" i="9"/>
  <c r="AQ46" i="9"/>
  <c r="AS35" i="9"/>
  <c r="AS84" i="9"/>
  <c r="AR88" i="9"/>
  <c r="AS59" i="9"/>
  <c r="AR58" i="9"/>
  <c r="AP50" i="9"/>
  <c r="AP136" i="9"/>
  <c r="AR113" i="9"/>
  <c r="AR93" i="9"/>
  <c r="AQ73" i="9"/>
  <c r="AP60" i="9"/>
  <c r="AR32" i="9"/>
  <c r="AR35" i="9"/>
  <c r="AP135" i="9"/>
  <c r="AP126" i="9"/>
  <c r="AP125" i="9"/>
  <c r="AP129" i="9"/>
  <c r="AT129" i="9" s="1" a="1"/>
  <c r="AT129" i="9" s="1"/>
  <c r="CX129" i="9" s="1"/>
  <c r="AR90" i="9"/>
  <c r="AP84" i="9"/>
  <c r="AS124" i="9"/>
  <c r="AS133" i="9"/>
  <c r="AS117" i="9"/>
  <c r="AP137" i="9"/>
  <c r="AQ69" i="9"/>
  <c r="AQ38" i="9"/>
  <c r="AQ16" i="9"/>
  <c r="AR164" i="9"/>
  <c r="AE157" i="9"/>
  <c r="AM157" i="9" s="1"/>
  <c r="AA157" i="9"/>
  <c r="AI157" i="9" s="1"/>
  <c r="AG163" i="9"/>
  <c r="AO163" i="9" s="1"/>
  <c r="AC163" i="9"/>
  <c r="AK163" i="9" s="1"/>
  <c r="AD142" i="9"/>
  <c r="AL142" i="9" s="1"/>
  <c r="Z142" i="9"/>
  <c r="AH142" i="9" s="1"/>
  <c r="AB151" i="9"/>
  <c r="AJ151" i="9" s="1"/>
  <c r="AF151" i="9"/>
  <c r="AN151" i="9" s="1"/>
  <c r="AD147" i="9"/>
  <c r="AL147" i="9" s="1"/>
  <c r="Z147" i="9"/>
  <c r="AH147" i="9" s="1"/>
  <c r="AS128" i="9"/>
  <c r="AT128" i="9" s="1" a="1"/>
  <c r="AT128" i="9" s="1"/>
  <c r="CX128" i="9" s="1"/>
  <c r="AE105" i="9"/>
  <c r="AM105" i="9" s="1"/>
  <c r="AA105" i="9"/>
  <c r="AI105" i="9" s="1"/>
  <c r="AA87" i="9"/>
  <c r="AI87" i="9" s="1"/>
  <c r="AE87" i="9"/>
  <c r="AM87" i="9" s="1"/>
  <c r="AE98" i="9"/>
  <c r="AM98" i="9" s="1"/>
  <c r="AA98" i="9"/>
  <c r="AI98" i="9" s="1"/>
  <c r="AS95" i="9"/>
  <c r="Z85" i="9"/>
  <c r="AH85" i="9" s="1"/>
  <c r="AD85" i="9"/>
  <c r="AL85" i="9" s="1"/>
  <c r="AP75" i="9"/>
  <c r="AE61" i="9"/>
  <c r="AM61" i="9" s="1"/>
  <c r="AA61" i="9"/>
  <c r="AI61" i="9" s="1"/>
  <c r="AD55" i="9"/>
  <c r="AL55" i="9" s="1"/>
  <c r="Z55" i="9"/>
  <c r="AH55" i="9" s="1"/>
  <c r="AE49" i="9"/>
  <c r="AM49" i="9" s="1"/>
  <c r="AA49" i="9"/>
  <c r="AI49" i="9" s="1"/>
  <c r="AG50" i="9"/>
  <c r="AO50" i="9" s="1"/>
  <c r="AC50" i="9"/>
  <c r="AK50" i="9" s="1"/>
  <c r="AS55" i="9"/>
  <c r="AG40" i="9"/>
  <c r="AO40" i="9" s="1"/>
  <c r="AC40" i="9"/>
  <c r="AK40" i="9" s="1"/>
  <c r="AB53" i="9"/>
  <c r="AJ53" i="9" s="1"/>
  <c r="AF53" i="9"/>
  <c r="AN53" i="9" s="1"/>
  <c r="AG37" i="9"/>
  <c r="AO37" i="9" s="1"/>
  <c r="AC37" i="9"/>
  <c r="AK37" i="9" s="1"/>
  <c r="AB36" i="9"/>
  <c r="AJ36" i="9" s="1"/>
  <c r="AF36" i="9"/>
  <c r="AN36" i="9" s="1"/>
  <c r="AE37" i="9"/>
  <c r="AM37" i="9" s="1"/>
  <c r="AA37" i="9"/>
  <c r="AI37" i="9" s="1"/>
  <c r="AD23" i="9"/>
  <c r="AL23" i="9" s="1"/>
  <c r="Z23" i="9"/>
  <c r="AH23" i="9" s="1"/>
  <c r="AB168" i="9"/>
  <c r="AJ168" i="9" s="1"/>
  <c r="AF168" i="9"/>
  <c r="AN168" i="9" s="1"/>
  <c r="AF160" i="9"/>
  <c r="AN160" i="9" s="1"/>
  <c r="AB160" i="9"/>
  <c r="AJ160" i="9" s="1"/>
  <c r="AA156" i="9"/>
  <c r="AI156" i="9" s="1"/>
  <c r="AE156" i="9"/>
  <c r="AM156" i="9" s="1"/>
  <c r="AD149" i="9"/>
  <c r="AL149" i="9" s="1"/>
  <c r="Z149" i="9"/>
  <c r="AH149" i="9" s="1"/>
  <c r="AQ153" i="9"/>
  <c r="AQ152" i="9"/>
  <c r="AR149" i="9"/>
  <c r="AS135" i="9"/>
  <c r="AS105" i="9"/>
  <c r="AQ76" i="9"/>
  <c r="AE85" i="9"/>
  <c r="AM85" i="9" s="1"/>
  <c r="AA85" i="9"/>
  <c r="AI85" i="9" s="1"/>
  <c r="AE100" i="9"/>
  <c r="AM100" i="9" s="1"/>
  <c r="AA100" i="9"/>
  <c r="AI100" i="9" s="1"/>
  <c r="AS88" i="9"/>
  <c r="AD67" i="9"/>
  <c r="AL67" i="9" s="1"/>
  <c r="Z67" i="9"/>
  <c r="AH67" i="9" s="1"/>
  <c r="AR64" i="9"/>
  <c r="AR62" i="9"/>
  <c r="AG49" i="9"/>
  <c r="AO49" i="9" s="1"/>
  <c r="AC49" i="9"/>
  <c r="AK49" i="9" s="1"/>
  <c r="AE42" i="9"/>
  <c r="AM42" i="9" s="1"/>
  <c r="AA42" i="9"/>
  <c r="AI42" i="9" s="1"/>
  <c r="AG12" i="9"/>
  <c r="AO12" i="9" s="1"/>
  <c r="AC12" i="9"/>
  <c r="AK12" i="9" s="1"/>
  <c r="AE21" i="9"/>
  <c r="AM21" i="9" s="1"/>
  <c r="AA21" i="9"/>
  <c r="AI21" i="9" s="1"/>
  <c r="AB28" i="9"/>
  <c r="AJ28" i="9" s="1"/>
  <c r="AF28" i="9"/>
  <c r="AN28" i="9" s="1"/>
  <c r="AS30" i="9"/>
  <c r="AG9" i="9"/>
  <c r="AO9" i="9" s="1"/>
  <c r="AC9" i="9"/>
  <c r="AK9" i="9" s="1"/>
  <c r="AR10" i="9"/>
  <c r="AR8" i="9"/>
  <c r="AQ9" i="9"/>
  <c r="AF167" i="9"/>
  <c r="AN167" i="9" s="1"/>
  <c r="AB167" i="9"/>
  <c r="AJ167" i="9" s="1"/>
  <c r="AA160" i="9"/>
  <c r="AI160" i="9" s="1"/>
  <c r="AE160" i="9"/>
  <c r="AM160" i="9" s="1"/>
  <c r="AG96" i="9"/>
  <c r="AO96" i="9" s="1"/>
  <c r="AC96" i="9"/>
  <c r="AK96" i="9" s="1"/>
  <c r="AC98" i="9"/>
  <c r="AK98" i="9" s="1"/>
  <c r="AG98" i="9"/>
  <c r="AO98" i="9" s="1"/>
  <c r="AA89" i="9"/>
  <c r="AI89" i="9" s="1"/>
  <c r="AE89" i="9"/>
  <c r="AM89" i="9" s="1"/>
  <c r="AD61" i="9"/>
  <c r="AL61" i="9" s="1"/>
  <c r="Z61" i="9"/>
  <c r="AH61" i="9" s="1"/>
  <c r="AE64" i="9"/>
  <c r="AM64" i="9" s="1"/>
  <c r="AA64" i="9"/>
  <c r="AI64" i="9" s="1"/>
  <c r="AB51" i="9"/>
  <c r="AJ51" i="9" s="1"/>
  <c r="AF51" i="9"/>
  <c r="AN51" i="9" s="1"/>
  <c r="AB34" i="9"/>
  <c r="AJ34" i="9" s="1"/>
  <c r="AF34" i="9"/>
  <c r="AN34" i="9" s="1"/>
  <c r="AF27" i="9"/>
  <c r="AN27" i="9" s="1"/>
  <c r="AB27" i="9"/>
  <c r="AJ27" i="9" s="1"/>
  <c r="AE36" i="9"/>
  <c r="AM36" i="9" s="1"/>
  <c r="AA36" i="9"/>
  <c r="AI36" i="9" s="1"/>
  <c r="AF170" i="9"/>
  <c r="AN170" i="9" s="1"/>
  <c r="AB170" i="9"/>
  <c r="AJ170" i="9" s="1"/>
  <c r="AP169" i="9"/>
  <c r="AD163" i="9"/>
  <c r="AL163" i="9" s="1"/>
  <c r="Z163" i="9"/>
  <c r="AH163" i="9" s="1"/>
  <c r="AP139" i="9"/>
  <c r="AA102" i="9"/>
  <c r="AI102" i="9" s="1"/>
  <c r="AE102" i="9"/>
  <c r="AM102" i="9" s="1"/>
  <c r="AD103" i="9"/>
  <c r="AL103" i="9" s="1"/>
  <c r="Z103" i="9"/>
  <c r="AH103" i="9" s="1"/>
  <c r="AB94" i="9"/>
  <c r="AJ94" i="9" s="1"/>
  <c r="AF94" i="9"/>
  <c r="AN94" i="9" s="1"/>
  <c r="AA101" i="9"/>
  <c r="AI101" i="9" s="1"/>
  <c r="AE101" i="9"/>
  <c r="AM101" i="9" s="1"/>
  <c r="Z82" i="9"/>
  <c r="AH82" i="9" s="1"/>
  <c r="AD82" i="9"/>
  <c r="AL82" i="9" s="1"/>
  <c r="Z87" i="9"/>
  <c r="AH87" i="9" s="1"/>
  <c r="AD87" i="9"/>
  <c r="AL87" i="9" s="1"/>
  <c r="AC85" i="9"/>
  <c r="AK85" i="9" s="1"/>
  <c r="AG85" i="9"/>
  <c r="AO85" i="9" s="1"/>
  <c r="AF82" i="9"/>
  <c r="AN82" i="9" s="1"/>
  <c r="AB82" i="9"/>
  <c r="AJ82" i="9" s="1"/>
  <c r="AE59" i="9"/>
  <c r="AM59" i="9" s="1"/>
  <c r="AA59" i="9"/>
  <c r="AI59" i="9" s="1"/>
  <c r="AB70" i="9"/>
  <c r="AJ70" i="9" s="1"/>
  <c r="AF70" i="9"/>
  <c r="AN70" i="9" s="1"/>
  <c r="AE60" i="9"/>
  <c r="AM60" i="9" s="1"/>
  <c r="AA60" i="9"/>
  <c r="AI60" i="9" s="1"/>
  <c r="AR73" i="9"/>
  <c r="AG43" i="9"/>
  <c r="AO43" i="9" s="1"/>
  <c r="AC43" i="9"/>
  <c r="AK43" i="9" s="1"/>
  <c r="AB31" i="9"/>
  <c r="AJ31" i="9" s="1"/>
  <c r="AF31" i="9"/>
  <c r="AN31" i="9" s="1"/>
  <c r="AE33" i="9"/>
  <c r="AM33" i="9" s="1"/>
  <c r="AA33" i="9"/>
  <c r="AI33" i="9" s="1"/>
  <c r="AG25" i="9"/>
  <c r="AO25" i="9" s="1"/>
  <c r="AC25" i="9"/>
  <c r="AK25" i="9" s="1"/>
  <c r="AG28" i="9"/>
  <c r="AO28" i="9" s="1"/>
  <c r="AC28" i="9"/>
  <c r="AK28" i="9" s="1"/>
  <c r="AG5" i="9"/>
  <c r="AO5" i="9" s="1"/>
  <c r="AC5" i="9"/>
  <c r="AK5" i="9" s="1"/>
  <c r="AD176" i="9"/>
  <c r="AL176" i="9" s="1"/>
  <c r="Z176" i="9"/>
  <c r="AH176" i="9" s="1"/>
  <c r="AE165" i="9"/>
  <c r="AM165" i="9" s="1"/>
  <c r="AA165" i="9"/>
  <c r="AI165" i="9" s="1"/>
  <c r="AG158" i="9"/>
  <c r="AO158" i="9" s="1"/>
  <c r="AC158" i="9"/>
  <c r="AK158" i="9" s="1"/>
  <c r="AD158" i="9"/>
  <c r="AL158" i="9" s="1"/>
  <c r="Z158" i="9"/>
  <c r="AH158" i="9" s="1"/>
  <c r="AD153" i="9"/>
  <c r="AL153" i="9" s="1"/>
  <c r="Z153" i="9"/>
  <c r="AH153" i="9" s="1"/>
  <c r="AB124" i="9"/>
  <c r="AJ124" i="9" s="1"/>
  <c r="AF124" i="9"/>
  <c r="AN124" i="9" s="1"/>
  <c r="AP93" i="9"/>
  <c r="AS82" i="9"/>
  <c r="AF99" i="9"/>
  <c r="AN99" i="9" s="1"/>
  <c r="AB99" i="9"/>
  <c r="AJ99" i="9" s="1"/>
  <c r="AP66" i="9"/>
  <c r="AE62" i="9"/>
  <c r="AM62" i="9" s="1"/>
  <c r="AA62" i="9"/>
  <c r="AI62" i="9" s="1"/>
  <c r="AE68" i="9"/>
  <c r="AM68" i="9" s="1"/>
  <c r="AA68" i="9"/>
  <c r="AI68" i="9" s="1"/>
  <c r="AE63" i="9"/>
  <c r="AM63" i="9" s="1"/>
  <c r="AA63" i="9"/>
  <c r="AI63" i="9" s="1"/>
  <c r="AG46" i="9"/>
  <c r="AO46" i="9" s="1"/>
  <c r="AC46" i="9"/>
  <c r="AK46" i="9" s="1"/>
  <c r="AE44" i="9"/>
  <c r="AM44" i="9" s="1"/>
  <c r="AA44" i="9"/>
  <c r="AI44" i="9" s="1"/>
  <c r="AG31" i="9"/>
  <c r="AO31" i="9" s="1"/>
  <c r="AC31" i="9"/>
  <c r="AK31" i="9" s="1"/>
  <c r="Z45" i="9"/>
  <c r="AH45" i="9" s="1"/>
  <c r="AD45" i="9"/>
  <c r="AL45" i="9" s="1"/>
  <c r="AB37" i="9"/>
  <c r="AJ37" i="9" s="1"/>
  <c r="AF37" i="9"/>
  <c r="AN37" i="9" s="1"/>
  <c r="AF33" i="9"/>
  <c r="AN33" i="9" s="1"/>
  <c r="AB33" i="9"/>
  <c r="AJ33" i="9" s="1"/>
  <c r="AS32" i="9"/>
  <c r="AD24" i="9"/>
  <c r="AL24" i="9" s="1"/>
  <c r="Z24" i="9"/>
  <c r="AH24" i="9" s="1"/>
  <c r="AS29" i="9"/>
  <c r="AS6" i="9"/>
  <c r="AQ2" i="9"/>
  <c r="Z166" i="9"/>
  <c r="AH166" i="9" s="1"/>
  <c r="AD166" i="9"/>
  <c r="AL166" i="9" s="1"/>
  <c r="AG165" i="9"/>
  <c r="AO165" i="9" s="1"/>
  <c r="AC165" i="9"/>
  <c r="AK165" i="9" s="1"/>
  <c r="AF159" i="9"/>
  <c r="AN159" i="9" s="1"/>
  <c r="AB159" i="9"/>
  <c r="AJ159" i="9" s="1"/>
  <c r="AP138" i="9"/>
  <c r="AA147" i="9"/>
  <c r="AI147" i="9" s="1"/>
  <c r="AE147" i="9"/>
  <c r="AM147" i="9" s="1"/>
  <c r="AF130" i="9"/>
  <c r="AN130" i="9" s="1"/>
  <c r="AB130" i="9"/>
  <c r="AJ130" i="9" s="1"/>
  <c r="AC149" i="9"/>
  <c r="AK149" i="9" s="1"/>
  <c r="AG149" i="9"/>
  <c r="AO149" i="9" s="1"/>
  <c r="AE110" i="9"/>
  <c r="AM110" i="9" s="1"/>
  <c r="AA110" i="9"/>
  <c r="AI110" i="9" s="1"/>
  <c r="AF126" i="9"/>
  <c r="AN126" i="9" s="1"/>
  <c r="AB126" i="9"/>
  <c r="AJ126" i="9" s="1"/>
  <c r="AR105" i="9"/>
  <c r="AQ113" i="9"/>
  <c r="AQ82" i="9"/>
  <c r="AQ75" i="9"/>
  <c r="AA77" i="9"/>
  <c r="AI77" i="9" s="1"/>
  <c r="AE77" i="9"/>
  <c r="AM77" i="9" s="1"/>
  <c r="AF76" i="9"/>
  <c r="AN76" i="9" s="1"/>
  <c r="AB76" i="9"/>
  <c r="AJ76" i="9" s="1"/>
  <c r="AP43" i="9"/>
  <c r="AD30" i="9"/>
  <c r="AL30" i="9" s="1"/>
  <c r="Z30" i="9"/>
  <c r="AH30" i="9" s="1"/>
  <c r="AP36" i="9"/>
  <c r="AB29" i="9"/>
  <c r="AJ29" i="9" s="1"/>
  <c r="AF29" i="9"/>
  <c r="AN29" i="9" s="1"/>
  <c r="AE22" i="9"/>
  <c r="AM22" i="9" s="1"/>
  <c r="AA22" i="9"/>
  <c r="AI22" i="9" s="1"/>
  <c r="AC3" i="9"/>
  <c r="AK3" i="9" s="1"/>
  <c r="AG3" i="9"/>
  <c r="AO3" i="9" s="1"/>
  <c r="AR4" i="9"/>
  <c r="AE176" i="9"/>
  <c r="AM176" i="9" s="1"/>
  <c r="AA176" i="9"/>
  <c r="AI176" i="9" s="1"/>
  <c r="AS176" i="9"/>
  <c r="AD152" i="9"/>
  <c r="AL152" i="9" s="1"/>
  <c r="Z152" i="9"/>
  <c r="AH152" i="9" s="1"/>
  <c r="AP134" i="9"/>
  <c r="AR144" i="9"/>
  <c r="AF147" i="9"/>
  <c r="AN147" i="9" s="1"/>
  <c r="AB147" i="9"/>
  <c r="AJ147" i="9" s="1"/>
  <c r="AG145" i="9"/>
  <c r="AO145" i="9" s="1"/>
  <c r="AC145" i="9"/>
  <c r="AK145" i="9" s="1"/>
  <c r="AF123" i="9"/>
  <c r="AN123" i="9" s="1"/>
  <c r="AB123" i="9"/>
  <c r="AJ123" i="9" s="1"/>
  <c r="AD114" i="9"/>
  <c r="AL114" i="9" s="1"/>
  <c r="Z114" i="9"/>
  <c r="AH114" i="9" s="1"/>
  <c r="AB111" i="9"/>
  <c r="AJ111" i="9" s="1"/>
  <c r="AF111" i="9"/>
  <c r="AN111" i="9" s="1"/>
  <c r="AR95" i="9"/>
  <c r="AG87" i="9"/>
  <c r="AO87" i="9" s="1"/>
  <c r="AC87" i="9"/>
  <c r="AK87" i="9" s="1"/>
  <c r="AP91" i="9"/>
  <c r="Z83" i="9"/>
  <c r="AH83" i="9" s="1"/>
  <c r="AD83" i="9"/>
  <c r="AL83" i="9" s="1"/>
  <c r="AE67" i="9"/>
  <c r="AM67" i="9" s="1"/>
  <c r="AA67" i="9"/>
  <c r="AI67" i="9" s="1"/>
  <c r="AD58" i="9"/>
  <c r="AL58" i="9" s="1"/>
  <c r="Z58" i="9"/>
  <c r="AH58" i="9" s="1"/>
  <c r="AE57" i="9"/>
  <c r="AM57" i="9" s="1"/>
  <c r="AA57" i="9"/>
  <c r="AI57" i="9" s="1"/>
  <c r="AS58" i="9"/>
  <c r="AF30" i="9"/>
  <c r="AN30" i="9" s="1"/>
  <c r="AB30" i="9"/>
  <c r="AJ30" i="9" s="1"/>
  <c r="AD44" i="9"/>
  <c r="AL44" i="9" s="1"/>
  <c r="Z44" i="9"/>
  <c r="AH44" i="9" s="1"/>
  <c r="AE40" i="9"/>
  <c r="AM40" i="9" s="1"/>
  <c r="AA40" i="9"/>
  <c r="AI40" i="9" s="1"/>
  <c r="AD27" i="9"/>
  <c r="AL27" i="9" s="1"/>
  <c r="Z27" i="9"/>
  <c r="AH27" i="9" s="1"/>
  <c r="AG2" i="9"/>
  <c r="AO2" i="9" s="1"/>
  <c r="AC2" i="9"/>
  <c r="AK2" i="9" s="1"/>
  <c r="AR18" i="9"/>
  <c r="AG171" i="9"/>
  <c r="AO171" i="9" s="1"/>
  <c r="AC171" i="9"/>
  <c r="AK171" i="9" s="1"/>
  <c r="AE163" i="9"/>
  <c r="AM163" i="9" s="1"/>
  <c r="AA163" i="9"/>
  <c r="AI163" i="9" s="1"/>
  <c r="AF145" i="9"/>
  <c r="AN145" i="9" s="1"/>
  <c r="AB145" i="9"/>
  <c r="AJ145" i="9" s="1"/>
  <c r="AE86" i="9"/>
  <c r="AM86" i="9" s="1"/>
  <c r="AA86" i="9"/>
  <c r="AI86" i="9" s="1"/>
  <c r="AE53" i="9"/>
  <c r="AM53" i="9" s="1"/>
  <c r="AA53" i="9"/>
  <c r="AI53" i="9" s="1"/>
  <c r="AG57" i="9"/>
  <c r="AO57" i="9" s="1"/>
  <c r="AC57" i="9"/>
  <c r="AK57" i="9" s="1"/>
  <c r="AS41" i="9"/>
  <c r="AA41" i="9"/>
  <c r="AI41" i="9" s="1"/>
  <c r="AE41" i="9"/>
  <c r="AM41" i="9" s="1"/>
  <c r="AF40" i="9"/>
  <c r="AN40" i="9" s="1"/>
  <c r="AB40" i="9"/>
  <c r="AJ40" i="9" s="1"/>
  <c r="AG38" i="9"/>
  <c r="AO38" i="9" s="1"/>
  <c r="AC38" i="9"/>
  <c r="AK38" i="9" s="1"/>
  <c r="AG14" i="9"/>
  <c r="AO14" i="9" s="1"/>
  <c r="AC14" i="9"/>
  <c r="AK14" i="9" s="1"/>
  <c r="AB2" i="9"/>
  <c r="AJ2" i="9" s="1"/>
  <c r="AF2" i="9"/>
  <c r="AN2" i="9" s="1"/>
  <c r="AP19" i="9"/>
  <c r="AT19" i="9" s="1" a="1"/>
  <c r="AT19" i="9" s="1"/>
  <c r="CX19" i="9" s="1"/>
  <c r="CY19" i="9" s="1"/>
  <c r="AQ177" i="9"/>
  <c r="AS161" i="9"/>
  <c r="AC162" i="9"/>
  <c r="AK162" i="9" s="1"/>
  <c r="AG162" i="9"/>
  <c r="AO162" i="9" s="1"/>
  <c r="AP133" i="9"/>
  <c r="AQ108" i="9"/>
  <c r="AR104" i="9"/>
  <c r="AR79" i="9"/>
  <c r="AT79" i="9" s="1" a="1"/>
  <c r="AT79" i="9" s="1"/>
  <c r="CX79" i="9" s="1"/>
  <c r="AR75" i="9"/>
  <c r="AE65" i="9"/>
  <c r="AM65" i="9" s="1"/>
  <c r="AA65" i="9"/>
  <c r="AI65" i="9" s="1"/>
  <c r="AQ48" i="9"/>
  <c r="AR56" i="9"/>
  <c r="AE52" i="9"/>
  <c r="AM52" i="9" s="1"/>
  <c r="AA52" i="9"/>
  <c r="AI52" i="9" s="1"/>
  <c r="AR42" i="9"/>
  <c r="AB25" i="9"/>
  <c r="AJ25" i="9" s="1"/>
  <c r="AF25" i="9"/>
  <c r="AN25" i="9" s="1"/>
  <c r="AF16" i="9"/>
  <c r="AN16" i="9" s="1"/>
  <c r="AB16" i="9"/>
  <c r="AJ16" i="9" s="1"/>
  <c r="AR3" i="9"/>
  <c r="AP16" i="9"/>
  <c r="AA154" i="9"/>
  <c r="AI154" i="9" s="1"/>
  <c r="AE154" i="9"/>
  <c r="AM154" i="9" s="1"/>
  <c r="AE145" i="9"/>
  <c r="AM145" i="9" s="1"/>
  <c r="AA145" i="9"/>
  <c r="AI145" i="9" s="1"/>
  <c r="AC150" i="9"/>
  <c r="AK150" i="9" s="1"/>
  <c r="AG150" i="9"/>
  <c r="AO150" i="9" s="1"/>
  <c r="AG143" i="9"/>
  <c r="AO143" i="9" s="1"/>
  <c r="AC143" i="9"/>
  <c r="AK143" i="9" s="1"/>
  <c r="AC72" i="9"/>
  <c r="AK72" i="9" s="1"/>
  <c r="AG72" i="9"/>
  <c r="AO72" i="9" s="1"/>
  <c r="AE54" i="9"/>
  <c r="AM54" i="9" s="1"/>
  <c r="AA54" i="9"/>
  <c r="AI54" i="9" s="1"/>
  <c r="AF52" i="9"/>
  <c r="AN52" i="9" s="1"/>
  <c r="AB52" i="9"/>
  <c r="AJ52" i="9" s="1"/>
  <c r="AP171" i="9"/>
  <c r="AS169" i="9"/>
  <c r="AP162" i="9"/>
  <c r="AP132" i="9"/>
  <c r="AP140" i="9"/>
  <c r="AT140" i="9" s="1" a="1"/>
  <c r="AT140" i="9" s="1"/>
  <c r="CX140" i="9" s="1"/>
  <c r="AB139" i="9"/>
  <c r="AJ139" i="9" s="1"/>
  <c r="AF139" i="9"/>
  <c r="AN139" i="9" s="1"/>
  <c r="AR131" i="9"/>
  <c r="AF121" i="9"/>
  <c r="AN121" i="9" s="1"/>
  <c r="AB121" i="9"/>
  <c r="AJ121" i="9" s="1"/>
  <c r="AB120" i="9"/>
  <c r="AJ120" i="9" s="1"/>
  <c r="AF120" i="9"/>
  <c r="AN120" i="9" s="1"/>
  <c r="AR114" i="9"/>
  <c r="AE109" i="9"/>
  <c r="AM109" i="9" s="1"/>
  <c r="AA109" i="9"/>
  <c r="AI109" i="9" s="1"/>
  <c r="AB116" i="9"/>
  <c r="AJ116" i="9" s="1"/>
  <c r="AF116" i="9"/>
  <c r="AN116" i="9" s="1"/>
  <c r="AS118" i="9"/>
  <c r="AS100" i="9"/>
  <c r="Z108" i="9"/>
  <c r="AH108" i="9" s="1"/>
  <c r="AD108" i="9"/>
  <c r="AL108" i="9" s="1"/>
  <c r="AF91" i="9"/>
  <c r="AN91" i="9" s="1"/>
  <c r="AB91" i="9"/>
  <c r="AJ91" i="9" s="1"/>
  <c r="AP101" i="9"/>
  <c r="AD104" i="9"/>
  <c r="AL104" i="9" s="1"/>
  <c r="Z104" i="9"/>
  <c r="AH104" i="9" s="1"/>
  <c r="AQ94" i="9"/>
  <c r="AE80" i="9"/>
  <c r="AM80" i="9" s="1"/>
  <c r="AA80" i="9"/>
  <c r="AI80" i="9" s="1"/>
  <c r="AG70" i="9"/>
  <c r="AO70" i="9" s="1"/>
  <c r="AC70" i="9"/>
  <c r="AK70" i="9" s="1"/>
  <c r="AS86" i="9"/>
  <c r="AE55" i="9"/>
  <c r="AM55" i="9" s="1"/>
  <c r="AA55" i="9"/>
  <c r="AI55" i="9" s="1"/>
  <c r="AE47" i="9"/>
  <c r="AM47" i="9" s="1"/>
  <c r="AA47" i="9"/>
  <c r="AI47" i="9" s="1"/>
  <c r="AE56" i="9"/>
  <c r="AM56" i="9" s="1"/>
  <c r="AA56" i="9"/>
  <c r="AI56" i="9" s="1"/>
  <c r="AB60" i="9"/>
  <c r="AJ60" i="9" s="1"/>
  <c r="AF60" i="9"/>
  <c r="AN60" i="9" s="1"/>
  <c r="AF24" i="9"/>
  <c r="AN24" i="9" s="1"/>
  <c r="AB24" i="9"/>
  <c r="AJ24" i="9" s="1"/>
  <c r="AG39" i="9"/>
  <c r="AO39" i="9" s="1"/>
  <c r="AC39" i="9"/>
  <c r="AK39" i="9" s="1"/>
  <c r="AB41" i="9"/>
  <c r="AJ41" i="9" s="1"/>
  <c r="AF41" i="9"/>
  <c r="AN41" i="9" s="1"/>
  <c r="AG45" i="9"/>
  <c r="AO45" i="9" s="1"/>
  <c r="AC45" i="9"/>
  <c r="AK45" i="9" s="1"/>
  <c r="AB26" i="9"/>
  <c r="AJ26" i="9" s="1"/>
  <c r="AF26" i="9"/>
  <c r="AN26" i="9" s="1"/>
  <c r="AQ5" i="9"/>
  <c r="AD150" i="9"/>
  <c r="AL150" i="9" s="1"/>
  <c r="Z150" i="9"/>
  <c r="AH150" i="9" s="1"/>
  <c r="AB118" i="9"/>
  <c r="AJ118" i="9" s="1"/>
  <c r="AF118" i="9"/>
  <c r="AN118" i="9" s="1"/>
  <c r="AB115" i="9"/>
  <c r="AJ115" i="9" s="1"/>
  <c r="AF115" i="9"/>
  <c r="AN115" i="9" s="1"/>
  <c r="AE106" i="9"/>
  <c r="AM106" i="9" s="1"/>
  <c r="AA106" i="9"/>
  <c r="AI106" i="9" s="1"/>
  <c r="AE50" i="9"/>
  <c r="AM50" i="9" s="1"/>
  <c r="AA50" i="9"/>
  <c r="AI50" i="9" s="1"/>
  <c r="AD33" i="9"/>
  <c r="AL33" i="9" s="1"/>
  <c r="Z33" i="9"/>
  <c r="AH33" i="9" s="1"/>
  <c r="AG18" i="9"/>
  <c r="AO18" i="9" s="1"/>
  <c r="AC18" i="9"/>
  <c r="AK18" i="9" s="1"/>
  <c r="AG11" i="9"/>
  <c r="AO11" i="9" s="1"/>
  <c r="AC11" i="9"/>
  <c r="AK11" i="9" s="1"/>
  <c r="AQ18" i="9"/>
  <c r="AR11" i="9"/>
  <c r="AR9" i="9"/>
  <c r="BJ161" i="8"/>
  <c r="BR161" i="8" s="1"/>
  <c r="BS161" i="8" s="1" a="1"/>
  <c r="BS161" i="8" s="1"/>
  <c r="BJ89" i="8"/>
  <c r="BR89" i="8" s="1"/>
  <c r="BS89" i="8" s="1" a="1"/>
  <c r="BS89" i="8" s="1"/>
  <c r="BI74" i="8"/>
  <c r="BQ74" i="8" s="1"/>
  <c r="BS74" i="8" s="1" a="1"/>
  <c r="BS74" i="8" s="1"/>
  <c r="BI56" i="8"/>
  <c r="BQ56" i="8" s="1"/>
  <c r="BS56" i="8" s="1" a="1"/>
  <c r="BS56" i="8" s="1"/>
  <c r="BI14" i="8"/>
  <c r="BQ14" i="8" s="1"/>
  <c r="BS14" i="8" s="1" a="1"/>
  <c r="BS14" i="8" s="1"/>
  <c r="BJ32" i="8"/>
  <c r="BR32" i="8" s="1"/>
  <c r="BS32" i="8" s="1" a="1"/>
  <c r="BS32" i="8" s="1"/>
  <c r="BI68" i="8"/>
  <c r="BQ68" i="8" s="1"/>
  <c r="BS68" i="8" s="1" a="1"/>
  <c r="BS68" i="8" s="1"/>
  <c r="BI11" i="8"/>
  <c r="BQ11" i="8" s="1"/>
  <c r="BS11" i="8" s="1" a="1"/>
  <c r="BS11" i="8" s="1"/>
  <c r="BJ92" i="8"/>
  <c r="BR92" i="8" s="1"/>
  <c r="BS92" i="8" s="1" a="1"/>
  <c r="BS92" i="8" s="1"/>
  <c r="BI119" i="8"/>
  <c r="BQ119" i="8" s="1"/>
  <c r="BS119" i="8" s="1" a="1"/>
  <c r="BS119" i="8" s="1"/>
  <c r="BI140" i="8"/>
  <c r="BQ140" i="8" s="1"/>
  <c r="BS140" i="8" s="1" a="1"/>
  <c r="BS140" i="8" s="1"/>
  <c r="BI98" i="8"/>
  <c r="BQ98" i="8" s="1"/>
  <c r="BS98" i="8" s="1" a="1"/>
  <c r="BS98" i="8" s="1"/>
  <c r="BI137" i="8"/>
  <c r="BQ137" i="8" s="1"/>
  <c r="BS137" i="8" s="1" a="1"/>
  <c r="BS137" i="8" s="1"/>
  <c r="BJ56" i="8"/>
  <c r="BR56" i="8" s="1"/>
  <c r="BJ167" i="8"/>
  <c r="BR167" i="8" s="1"/>
  <c r="BS167" i="8" s="1" a="1"/>
  <c r="BS167" i="8" s="1"/>
  <c r="BI175" i="8"/>
  <c r="BQ175" i="8" s="1"/>
  <c r="BS175" i="8" s="1" a="1"/>
  <c r="BS175" i="8" s="1"/>
  <c r="BI115" i="8"/>
  <c r="BQ115" i="8" s="1"/>
  <c r="BS115" i="8" s="1" a="1"/>
  <c r="BS115" i="8" s="1"/>
  <c r="BI40" i="8"/>
  <c r="BQ40" i="8" s="1"/>
  <c r="BS40" i="8" s="1" a="1"/>
  <c r="BS40" i="8" s="1"/>
  <c r="BI13" i="8"/>
  <c r="BQ13" i="8" s="1"/>
  <c r="BS13" i="8" s="1" a="1"/>
  <c r="BS13" i="8" s="1"/>
  <c r="BI166" i="8"/>
  <c r="BQ166" i="8" s="1"/>
  <c r="BS166" i="8" s="1" a="1"/>
  <c r="BS166" i="8" s="1"/>
  <c r="BI95" i="8"/>
  <c r="BQ95" i="8" s="1"/>
  <c r="BS95" i="8" s="1" a="1"/>
  <c r="BS95" i="8" s="1"/>
  <c r="BI80" i="8"/>
  <c r="BQ80" i="8" s="1"/>
  <c r="BS80" i="8" s="1" a="1"/>
  <c r="BS80" i="8" s="1"/>
  <c r="BI64" i="8"/>
  <c r="BQ64" i="8" s="1"/>
  <c r="BS64" i="8" s="1" a="1"/>
  <c r="BS64" i="8" s="1"/>
  <c r="BI46" i="8"/>
  <c r="BQ46" i="8" s="1"/>
  <c r="BS46" i="8" s="1" a="1"/>
  <c r="BS46" i="8" s="1"/>
  <c r="BI29" i="8"/>
  <c r="BQ29" i="8" s="1"/>
  <c r="BS29" i="8" s="1" a="1"/>
  <c r="BS29" i="8" s="1"/>
  <c r="BI10" i="8"/>
  <c r="BQ10" i="8" s="1"/>
  <c r="BS10" i="8" s="1" a="1"/>
  <c r="BS10" i="8" s="1"/>
  <c r="BI158" i="8"/>
  <c r="BQ158" i="8" s="1"/>
  <c r="BS158" i="8" s="1" a="1"/>
  <c r="BS158" i="8" s="1"/>
  <c r="BI94" i="8"/>
  <c r="BQ94" i="8" s="1"/>
  <c r="BS94" i="8" s="1" a="1"/>
  <c r="BS94" i="8" s="1"/>
  <c r="BJ79" i="8"/>
  <c r="BR79" i="8" s="1"/>
  <c r="BJ72" i="8"/>
  <c r="BR72" i="8" s="1"/>
  <c r="BS72" i="8" s="1" a="1"/>
  <c r="BS72" i="8" s="1"/>
  <c r="BI131" i="8"/>
  <c r="BQ131" i="8" s="1"/>
  <c r="BS131" i="8" s="1" a="1"/>
  <c r="BS131" i="8" s="1"/>
  <c r="BI121" i="8"/>
  <c r="BQ121" i="8" s="1"/>
  <c r="BS121" i="8" s="1" a="1"/>
  <c r="BS121" i="8" s="1"/>
  <c r="BI86" i="8"/>
  <c r="BQ86" i="8" s="1"/>
  <c r="BS86" i="8" s="1" a="1"/>
  <c r="BS86" i="8" s="1"/>
  <c r="BI79" i="8"/>
  <c r="BQ79" i="8" s="1"/>
  <c r="BS79" i="8" s="1" a="1"/>
  <c r="BS79" i="8" s="1"/>
  <c r="BI136" i="8"/>
  <c r="BQ136" i="8" s="1"/>
  <c r="BS136" i="8" s="1" a="1"/>
  <c r="BS136" i="8" s="1"/>
  <c r="BI97" i="8"/>
  <c r="BQ97" i="8" s="1"/>
  <c r="BS97" i="8" s="1" a="1"/>
  <c r="BS97" i="8" s="1"/>
  <c r="BI82" i="8"/>
  <c r="BQ82" i="8" s="1"/>
  <c r="BS82" i="8" s="1" a="1"/>
  <c r="BS82" i="8" s="1"/>
  <c r="BI67" i="8"/>
  <c r="BQ67" i="8" s="1"/>
  <c r="BS67" i="8" s="1" a="1"/>
  <c r="BS67" i="8" s="1"/>
  <c r="BI160" i="8"/>
  <c r="BQ160" i="8" s="1"/>
  <c r="BS160" i="8" s="1" a="1"/>
  <c r="BS160" i="8" s="1"/>
  <c r="BI88" i="8"/>
  <c r="BQ88" i="8" s="1"/>
  <c r="BS88" i="8" s="1" a="1"/>
  <c r="BS88" i="8" s="1"/>
  <c r="BI142" i="8"/>
  <c r="BQ142" i="8" s="1"/>
  <c r="BS142" i="8" s="1" a="1"/>
  <c r="BS142" i="8" s="1"/>
  <c r="BI73" i="8"/>
  <c r="BQ73" i="8" s="1"/>
  <c r="BS73" i="8" s="1" a="1"/>
  <c r="BS73" i="8" s="1"/>
  <c r="BI55" i="8"/>
  <c r="BQ55" i="8" s="1"/>
  <c r="BS55" i="8" s="1" a="1"/>
  <c r="BS55" i="8" s="1"/>
  <c r="BI122" i="8"/>
  <c r="BQ122" i="8" s="1"/>
  <c r="BS122" i="8" s="1" a="1"/>
  <c r="BS122" i="8" s="1"/>
  <c r="BJ101" i="8"/>
  <c r="BR101" i="8" s="1"/>
  <c r="BS101" i="8" s="1" a="1"/>
  <c r="BS101" i="8" s="1"/>
  <c r="BJ86" i="8"/>
  <c r="BR86" i="8" s="1"/>
  <c r="BJ37" i="8"/>
  <c r="BR37" i="8" s="1"/>
  <c r="BS37" i="8" s="1" a="1"/>
  <c r="BS37" i="8" s="1"/>
  <c r="BI149" i="8"/>
  <c r="BQ149" i="8" s="1"/>
  <c r="BS149" i="8" s="1" a="1"/>
  <c r="BS149" i="8" s="1"/>
  <c r="BI100" i="8"/>
  <c r="BQ100" i="8" s="1"/>
  <c r="BS100" i="8" s="1" a="1"/>
  <c r="BS100" i="8" s="1"/>
  <c r="BJ85" i="8"/>
  <c r="BR85" i="8" s="1"/>
  <c r="BI49" i="8"/>
  <c r="BQ49" i="8" s="1"/>
  <c r="BS49" i="8" s="1" a="1"/>
  <c r="BS49" i="8" s="1"/>
  <c r="BI4" i="8"/>
  <c r="BQ4" i="8" s="1"/>
  <c r="BS4" i="8" s="1" a="1"/>
  <c r="BS4" i="8" s="1"/>
  <c r="BI103" i="8"/>
  <c r="BQ103" i="8" s="1"/>
  <c r="BS103" i="8" s="1" a="1"/>
  <c r="BS103" i="8" s="1"/>
  <c r="BI61" i="8"/>
  <c r="BQ61" i="8" s="1"/>
  <c r="BS61" i="8" s="1" a="1"/>
  <c r="BS61" i="8" s="1"/>
  <c r="BI35" i="8"/>
  <c r="BQ35" i="8" s="1"/>
  <c r="BS35" i="8" s="1" a="1"/>
  <c r="BS35" i="8" s="1"/>
  <c r="BI118" i="8"/>
  <c r="BQ118" i="8" s="1"/>
  <c r="BS118" i="8" s="1" a="1"/>
  <c r="BS118" i="8" s="1"/>
  <c r="BI34" i="8"/>
  <c r="BQ34" i="8" s="1"/>
  <c r="BS34" i="8" s="1" a="1"/>
  <c r="BS34" i="8" s="1"/>
  <c r="BJ25" i="8"/>
  <c r="BR25" i="8" s="1"/>
  <c r="BS25" i="8" s="1" a="1"/>
  <c r="BS25" i="8" s="1"/>
  <c r="BI7" i="8"/>
  <c r="BQ7" i="8" s="1"/>
  <c r="BS7" i="8" s="1" a="1"/>
  <c r="BS7" i="8" s="1"/>
  <c r="BI145" i="8"/>
  <c r="BQ145" i="8" s="1"/>
  <c r="BS145" i="8" s="1" a="1"/>
  <c r="BS145" i="8" s="1"/>
  <c r="BI85" i="8"/>
  <c r="BQ85" i="8" s="1"/>
  <c r="BS85" i="8" s="1" a="1"/>
  <c r="BS85" i="8" s="1"/>
  <c r="BJ104" i="8"/>
  <c r="BR104" i="8" s="1"/>
  <c r="BS104" i="8" s="1" a="1"/>
  <c r="BS104" i="8" s="1"/>
  <c r="BJ133" i="8"/>
  <c r="BR133" i="8" s="1"/>
  <c r="BS133" i="8" s="1" a="1"/>
  <c r="BS133" i="8" s="1"/>
  <c r="BJ127" i="8"/>
  <c r="BR127" i="8" s="1"/>
  <c r="BS127" i="8" s="1" a="1"/>
  <c r="BS127" i="8" s="1"/>
  <c r="BJ121" i="8"/>
  <c r="BR121" i="8" s="1"/>
  <c r="BJ115" i="8"/>
  <c r="BR115" i="8" s="1"/>
  <c r="BJ109" i="8"/>
  <c r="BR109" i="8" s="1"/>
  <c r="BS109" i="8" s="1" a="1"/>
  <c r="BS109" i="8" s="1"/>
  <c r="BJ103" i="8"/>
  <c r="BR103" i="8" s="1"/>
  <c r="BJ175" i="8"/>
  <c r="BR175" i="8" s="1"/>
  <c r="BJ19" i="8"/>
  <c r="BR19" i="8" s="1"/>
  <c r="BS19" i="8" s="1" a="1"/>
  <c r="BS19" i="8" s="1"/>
  <c r="BJ66" i="8"/>
  <c r="BR66" i="8" s="1"/>
  <c r="BS66" i="8" s="1" a="1"/>
  <c r="BS66" i="8" s="1"/>
  <c r="BJ60" i="8"/>
  <c r="BR60" i="8" s="1"/>
  <c r="BS60" i="8" s="1" a="1"/>
  <c r="BS60" i="8" s="1"/>
  <c r="BJ155" i="8"/>
  <c r="BR155" i="8" s="1"/>
  <c r="BS155" i="8" s="1" a="1"/>
  <c r="BS155" i="8" s="1"/>
  <c r="BJ149" i="8"/>
  <c r="BR149" i="8" s="1"/>
  <c r="BJ143" i="8"/>
  <c r="BR143" i="8" s="1"/>
  <c r="BS143" i="8" s="1" a="1"/>
  <c r="BS143" i="8" s="1"/>
  <c r="BJ137" i="8"/>
  <c r="BR137" i="8" s="1"/>
  <c r="BJ131" i="8"/>
  <c r="BR131" i="8" s="1"/>
  <c r="BJ125" i="8"/>
  <c r="BR125" i="8" s="1"/>
  <c r="BS125" i="8" s="1" a="1"/>
  <c r="BS125" i="8" s="1"/>
  <c r="BJ119" i="8"/>
  <c r="BR119" i="8" s="1"/>
  <c r="BJ113" i="8"/>
  <c r="BR113" i="8" s="1"/>
  <c r="BS113" i="8" s="1" a="1"/>
  <c r="BS113" i="8" s="1"/>
  <c r="BJ107" i="8"/>
  <c r="BR107" i="8" s="1"/>
  <c r="BS107" i="8" s="1" a="1"/>
  <c r="BS107" i="8" s="1"/>
  <c r="BJ71" i="8"/>
  <c r="BR71" i="8" s="1"/>
  <c r="BS71" i="8" s="1" a="1"/>
  <c r="BS71" i="8" s="1"/>
  <c r="BJ65" i="8"/>
  <c r="BR65" i="8" s="1"/>
  <c r="BS65" i="8" s="1" a="1"/>
  <c r="BS65" i="8" s="1"/>
  <c r="BJ59" i="8"/>
  <c r="BR59" i="8" s="1"/>
  <c r="BS59" i="8" s="1" a="1"/>
  <c r="BS59" i="8" s="1"/>
  <c r="BJ53" i="8"/>
  <c r="BR53" i="8" s="1"/>
  <c r="BS53" i="8" s="1" a="1"/>
  <c r="BS53" i="8" s="1"/>
  <c r="BJ47" i="8"/>
  <c r="BR47" i="8" s="1"/>
  <c r="BS47" i="8" s="1" a="1"/>
  <c r="BS47" i="8" s="1"/>
  <c r="BJ41" i="8"/>
  <c r="BR41" i="8" s="1"/>
  <c r="BS41" i="8" s="1" a="1"/>
  <c r="BS41" i="8" s="1"/>
  <c r="BJ35" i="8"/>
  <c r="BR35" i="8" s="1"/>
  <c r="BJ29" i="8"/>
  <c r="BR29" i="8" s="1"/>
  <c r="BJ23" i="8"/>
  <c r="BR23" i="8" s="1"/>
  <c r="BS23" i="8" s="1" a="1"/>
  <c r="BS23" i="8" s="1"/>
  <c r="BJ17" i="8"/>
  <c r="BR17" i="8" s="1"/>
  <c r="BS17" i="8" s="1" a="1"/>
  <c r="BS17" i="8" s="1"/>
  <c r="BJ11" i="8"/>
  <c r="BR11" i="8" s="1"/>
  <c r="BJ5" i="8"/>
  <c r="BR5" i="8" s="1"/>
  <c r="BS5" i="8" s="1" a="1"/>
  <c r="BS5" i="8" s="1"/>
  <c r="BJ172" i="8"/>
  <c r="BR172" i="8" s="1"/>
  <c r="BS172" i="8" s="1" a="1"/>
  <c r="BS172" i="8" s="1"/>
  <c r="BJ166" i="8"/>
  <c r="BR166" i="8" s="1"/>
  <c r="BJ160" i="8"/>
  <c r="BR160" i="8" s="1"/>
  <c r="BJ154" i="8"/>
  <c r="BR154" i="8" s="1"/>
  <c r="BS154" i="8" s="1" a="1"/>
  <c r="BS154" i="8" s="1"/>
  <c r="BJ142" i="8"/>
  <c r="BR142" i="8" s="1"/>
  <c r="BJ136" i="8"/>
  <c r="BR136" i="8" s="1"/>
  <c r="BJ130" i="8"/>
  <c r="BR130" i="8" s="1"/>
  <c r="BS130" i="8" s="1" a="1"/>
  <c r="BS130" i="8" s="1"/>
  <c r="BJ124" i="8"/>
  <c r="BR124" i="8" s="1"/>
  <c r="BS124" i="8" s="1" a="1"/>
  <c r="BS124" i="8" s="1"/>
  <c r="BJ118" i="8"/>
  <c r="BR118" i="8" s="1"/>
  <c r="BJ112" i="8"/>
  <c r="BR112" i="8" s="1"/>
  <c r="BS112" i="8" s="1" a="1"/>
  <c r="BS112" i="8" s="1"/>
  <c r="BJ106" i="8"/>
  <c r="BR106" i="8" s="1"/>
  <c r="BS106" i="8" s="1" a="1"/>
  <c r="BS106" i="8" s="1"/>
  <c r="BJ100" i="8"/>
  <c r="BR100" i="8" s="1"/>
  <c r="BJ94" i="8"/>
  <c r="BR94" i="8" s="1"/>
  <c r="BJ88" i="8"/>
  <c r="BR88" i="8" s="1"/>
  <c r="BJ82" i="8"/>
  <c r="BR82" i="8" s="1"/>
  <c r="BJ76" i="8"/>
  <c r="BR76" i="8" s="1"/>
  <c r="BS76" i="8" s="1" a="1"/>
  <c r="BS76" i="8" s="1"/>
  <c r="BJ70" i="8"/>
  <c r="BR70" i="8" s="1"/>
  <c r="BS70" i="8" s="1" a="1"/>
  <c r="BS70" i="8" s="1"/>
  <c r="BJ64" i="8"/>
  <c r="BR64" i="8" s="1"/>
  <c r="BJ58" i="8"/>
  <c r="BR58" i="8" s="1"/>
  <c r="BS58" i="8" s="1" a="1"/>
  <c r="BS58" i="8" s="1"/>
  <c r="BJ52" i="8"/>
  <c r="BR52" i="8" s="1"/>
  <c r="BS52" i="8" s="1" a="1"/>
  <c r="BS52" i="8" s="1"/>
  <c r="BJ46" i="8"/>
  <c r="BR46" i="8" s="1"/>
  <c r="BJ40" i="8"/>
  <c r="BR40" i="8" s="1"/>
  <c r="BJ34" i="8"/>
  <c r="BR34" i="8" s="1"/>
  <c r="BJ28" i="8"/>
  <c r="BR28" i="8" s="1"/>
  <c r="BS28" i="8" s="1" a="1"/>
  <c r="BS28" i="8" s="1"/>
  <c r="BJ22" i="8"/>
  <c r="BR22" i="8" s="1"/>
  <c r="BS22" i="8" s="1" a="1"/>
  <c r="BS22" i="8" s="1"/>
  <c r="BJ16" i="8"/>
  <c r="BR16" i="8" s="1"/>
  <c r="BS16" i="8" s="1" a="1"/>
  <c r="BS16" i="8" s="1"/>
  <c r="BJ10" i="8"/>
  <c r="BR10" i="8" s="1"/>
  <c r="BJ4" i="8"/>
  <c r="BR4" i="8" s="1"/>
  <c r="BJ132" i="8"/>
  <c r="BR132" i="8" s="1"/>
  <c r="BS132" i="8" s="1" a="1"/>
  <c r="BS132" i="8" s="1"/>
  <c r="BJ126" i="8"/>
  <c r="BR126" i="8" s="1"/>
  <c r="BS126" i="8" s="1" a="1"/>
  <c r="BS126" i="8" s="1"/>
  <c r="BJ36" i="8"/>
  <c r="BR36" i="8" s="1"/>
  <c r="BS36" i="8" s="1" a="1"/>
  <c r="BS36" i="8" s="1"/>
  <c r="BJ30" i="8"/>
  <c r="BR30" i="8" s="1"/>
  <c r="BS30" i="8" s="1" a="1"/>
  <c r="BS30" i="8" s="1"/>
  <c r="BJ24" i="8"/>
  <c r="BR24" i="8" s="1"/>
  <c r="BS24" i="8" s="1" a="1"/>
  <c r="BS24" i="8" s="1"/>
  <c r="BJ18" i="8"/>
  <c r="BR18" i="8" s="1"/>
  <c r="BS18" i="8" s="1" a="1"/>
  <c r="BS18" i="8" s="1"/>
  <c r="BJ12" i="8"/>
  <c r="BR12" i="8" s="1"/>
  <c r="BS12" i="8" s="1" a="1"/>
  <c r="BS12" i="8" s="1"/>
  <c r="BJ176" i="8"/>
  <c r="BR176" i="8" s="1"/>
  <c r="BS176" i="8" s="1" a="1"/>
  <c r="BS176" i="8" s="1"/>
  <c r="BJ61" i="8"/>
  <c r="BR61" i="8" s="1"/>
  <c r="BJ49" i="8"/>
  <c r="BR49" i="8" s="1"/>
  <c r="BJ165" i="8"/>
  <c r="BR165" i="8" s="1"/>
  <c r="BS165" i="8" s="1" a="1"/>
  <c r="BS165" i="8" s="1"/>
  <c r="BJ135" i="8"/>
  <c r="BR135" i="8" s="1"/>
  <c r="BS135" i="8" s="1" a="1"/>
  <c r="BS135" i="8" s="1"/>
  <c r="BJ75" i="8"/>
  <c r="BR75" i="8" s="1"/>
  <c r="BS75" i="8" s="1" a="1"/>
  <c r="BS75" i="8" s="1"/>
  <c r="BJ57" i="8"/>
  <c r="BR57" i="8" s="1"/>
  <c r="BS57" i="8" s="1" a="1"/>
  <c r="BS57" i="8" s="1"/>
  <c r="BJ51" i="8"/>
  <c r="BR51" i="8" s="1"/>
  <c r="BS51" i="8" s="1" a="1"/>
  <c r="BS51" i="8" s="1"/>
  <c r="BJ45" i="8"/>
  <c r="BR45" i="8" s="1"/>
  <c r="BS45" i="8" s="1" a="1"/>
  <c r="BS45" i="8" s="1"/>
  <c r="BJ39" i="8"/>
  <c r="BR39" i="8" s="1"/>
  <c r="BS39" i="8" s="1" a="1"/>
  <c r="BS39" i="8" s="1"/>
  <c r="BJ33" i="8"/>
  <c r="BR33" i="8" s="1"/>
  <c r="BS33" i="8" s="1" a="1"/>
  <c r="BS33" i="8" s="1"/>
  <c r="BJ27" i="8"/>
  <c r="BR27" i="8" s="1"/>
  <c r="BS27" i="8" s="1" a="1"/>
  <c r="BS27" i="8" s="1"/>
  <c r="BJ21" i="8"/>
  <c r="BR21" i="8" s="1"/>
  <c r="BS21" i="8" s="1" a="1"/>
  <c r="BS21" i="8" s="1"/>
  <c r="BJ15" i="8"/>
  <c r="BR15" i="8" s="1"/>
  <c r="BS15" i="8" s="1" a="1"/>
  <c r="BS15" i="8" s="1"/>
  <c r="BJ9" i="8"/>
  <c r="BR9" i="8" s="1"/>
  <c r="BS9" i="8" s="1" a="1"/>
  <c r="BS9" i="8" s="1"/>
  <c r="BJ3" i="8"/>
  <c r="BR3" i="8" s="1"/>
  <c r="BS3" i="8" s="1" a="1"/>
  <c r="BS3" i="8" s="1"/>
  <c r="S154" i="8"/>
  <c r="T124" i="8"/>
  <c r="AD124" i="8" s="1"/>
  <c r="AL124" i="8" s="1"/>
  <c r="P148" i="8"/>
  <c r="T16" i="8"/>
  <c r="Z16" i="8" s="1"/>
  <c r="AH16" i="8" s="1"/>
  <c r="W16" i="8"/>
  <c r="AG16" i="8" s="1"/>
  <c r="AO16" i="8" s="1"/>
  <c r="P171" i="8"/>
  <c r="U16" i="8"/>
  <c r="AE16" i="8" s="1"/>
  <c r="AM16" i="8" s="1"/>
  <c r="Q149" i="8"/>
  <c r="S146" i="8"/>
  <c r="T146" i="8"/>
  <c r="AD146" i="8" s="1"/>
  <c r="AL146" i="8" s="1"/>
  <c r="V149" i="8"/>
  <c r="AB149" i="8" s="1"/>
  <c r="AJ149" i="8" s="1"/>
  <c r="V146" i="8"/>
  <c r="AF146" i="8" s="1"/>
  <c r="AN146" i="8" s="1"/>
  <c r="P54" i="8"/>
  <c r="V132" i="8"/>
  <c r="AB132" i="8" s="1"/>
  <c r="AJ132" i="8" s="1"/>
  <c r="W132" i="8"/>
  <c r="AG132" i="8" s="1"/>
  <c r="AO132" i="8" s="1"/>
  <c r="S103" i="8"/>
  <c r="T43" i="8"/>
  <c r="Z43" i="8" s="1"/>
  <c r="AH43" i="8" s="1"/>
  <c r="W53" i="8"/>
  <c r="AC53" i="8" s="1"/>
  <c r="AK53" i="8" s="1"/>
  <c r="Q54" i="8"/>
  <c r="U120" i="8"/>
  <c r="AA120" i="8" s="1"/>
  <c r="AI120" i="8" s="1"/>
  <c r="U124" i="8"/>
  <c r="AE124" i="8" s="1"/>
  <c r="AM124" i="8" s="1"/>
  <c r="P52" i="8"/>
  <c r="AF53" i="8"/>
  <c r="AN53" i="8" s="1"/>
  <c r="AR53" i="8" s="1"/>
  <c r="AD54" i="8"/>
  <c r="AL54" i="8" s="1"/>
  <c r="AP54" i="8" s="1"/>
  <c r="S59" i="8"/>
  <c r="T73" i="8"/>
  <c r="Z73" i="8" s="1"/>
  <c r="AH73" i="8" s="1"/>
  <c r="P94" i="8"/>
  <c r="Q153" i="8"/>
  <c r="U163" i="8"/>
  <c r="AE54" i="8"/>
  <c r="AM54" i="8" s="1"/>
  <c r="AQ54" i="8" s="1"/>
  <c r="U73" i="8"/>
  <c r="AE73" i="8" s="1"/>
  <c r="AM73" i="8" s="1"/>
  <c r="V94" i="8"/>
  <c r="AF94" i="8" s="1"/>
  <c r="AN94" i="8" s="1"/>
  <c r="S86" i="8"/>
  <c r="R174" i="8"/>
  <c r="V159" i="8"/>
  <c r="U53" i="8"/>
  <c r="AA53" i="8" s="1"/>
  <c r="AI53" i="8" s="1"/>
  <c r="Q94" i="8"/>
  <c r="W90" i="8"/>
  <c r="AG90" i="8" s="1"/>
  <c r="AO90" i="8" s="1"/>
  <c r="Q175" i="8"/>
  <c r="V148" i="8"/>
  <c r="R175" i="8"/>
  <c r="U75" i="8"/>
  <c r="AA75" i="8" s="1"/>
  <c r="AI75" i="8" s="1"/>
  <c r="T86" i="8"/>
  <c r="Z86" i="8" s="1"/>
  <c r="AH86" i="8" s="1"/>
  <c r="Q89" i="8"/>
  <c r="V75" i="8"/>
  <c r="AB75" i="8" s="1"/>
  <c r="AJ75" i="8" s="1"/>
  <c r="U86" i="8"/>
  <c r="AA86" i="8" s="1"/>
  <c r="AI86" i="8" s="1"/>
  <c r="U138" i="8"/>
  <c r="AE138" i="8" s="1"/>
  <c r="AM138" i="8" s="1"/>
  <c r="S147" i="8"/>
  <c r="AB126" i="8"/>
  <c r="AJ126" i="8" s="1"/>
  <c r="AF126" i="8"/>
  <c r="AN126" i="8" s="1"/>
  <c r="R21" i="8"/>
  <c r="R119" i="8"/>
  <c r="V147" i="8"/>
  <c r="T84" i="8"/>
  <c r="AD84" i="8" s="1"/>
  <c r="AL84" i="8" s="1"/>
  <c r="R85" i="8"/>
  <c r="U59" i="8"/>
  <c r="AE59" i="8" s="1"/>
  <c r="AM59" i="8" s="1"/>
  <c r="AG73" i="8"/>
  <c r="AO73" i="8" s="1"/>
  <c r="AS73" i="8" s="1"/>
  <c r="W138" i="8"/>
  <c r="AC138" i="8" s="1"/>
  <c r="AK138" i="8" s="1"/>
  <c r="Q158" i="8"/>
  <c r="S11" i="8"/>
  <c r="S26" i="8"/>
  <c r="P172" i="8"/>
  <c r="T11" i="8"/>
  <c r="AD11" i="8" s="1"/>
  <c r="AL11" i="8" s="1"/>
  <c r="S12" i="8"/>
  <c r="P115" i="8"/>
  <c r="R80" i="8"/>
  <c r="AC127" i="8"/>
  <c r="AK127" i="8" s="1"/>
  <c r="AS127" i="8" s="1"/>
  <c r="W129" i="8"/>
  <c r="AC129" i="8" s="1"/>
  <c r="AK129" i="8" s="1"/>
  <c r="P157" i="8"/>
  <c r="R169" i="8"/>
  <c r="S159" i="8"/>
  <c r="W148" i="8"/>
  <c r="S73" i="8"/>
  <c r="AC140" i="8"/>
  <c r="AK140" i="8" s="1"/>
  <c r="AS140" i="8" s="1"/>
  <c r="S66" i="8"/>
  <c r="Q45" i="8"/>
  <c r="P61" i="8"/>
  <c r="V138" i="8"/>
  <c r="AF138" i="8" s="1"/>
  <c r="AN138" i="8" s="1"/>
  <c r="W139" i="8"/>
  <c r="AC139" i="8" s="1"/>
  <c r="AK139" i="8" s="1"/>
  <c r="R11" i="8"/>
  <c r="AG43" i="8"/>
  <c r="AO43" i="8" s="1"/>
  <c r="AS43" i="8" s="1"/>
  <c r="Q44" i="8"/>
  <c r="R45" i="8"/>
  <c r="W119" i="8"/>
  <c r="AC119" i="8" s="1"/>
  <c r="AK119" i="8" s="1"/>
  <c r="S126" i="8"/>
  <c r="T44" i="8"/>
  <c r="AD44" i="8" s="1"/>
  <c r="AL44" i="8" s="1"/>
  <c r="P80" i="8"/>
  <c r="T108" i="8"/>
  <c r="AD108" i="8" s="1"/>
  <c r="AL108" i="8" s="1"/>
  <c r="T109" i="8"/>
  <c r="Z109" i="8" s="1"/>
  <c r="AH109" i="8" s="1"/>
  <c r="W149" i="8"/>
  <c r="AC149" i="8" s="1"/>
  <c r="AK149" i="8" s="1"/>
  <c r="Q9" i="8"/>
  <c r="S68" i="8"/>
  <c r="W79" i="8"/>
  <c r="AC79" i="8" s="1"/>
  <c r="AK79" i="8" s="1"/>
  <c r="AF80" i="8"/>
  <c r="AN80" i="8" s="1"/>
  <c r="AR80" i="8" s="1"/>
  <c r="V112" i="8"/>
  <c r="AF112" i="8" s="1"/>
  <c r="AN112" i="8" s="1"/>
  <c r="AF129" i="8"/>
  <c r="AN129" i="8" s="1"/>
  <c r="AR129" i="8" s="1"/>
  <c r="AC141" i="8"/>
  <c r="AK141" i="8" s="1"/>
  <c r="AS141" i="8" s="1"/>
  <c r="P156" i="8"/>
  <c r="R164" i="8"/>
  <c r="S158" i="8"/>
  <c r="W168" i="8"/>
  <c r="Q139" i="8"/>
  <c r="V70" i="8"/>
  <c r="AF70" i="8" s="1"/>
  <c r="AN70" i="8" s="1"/>
  <c r="W84" i="8"/>
  <c r="AG84" i="8" s="1"/>
  <c r="AO84" i="8" s="1"/>
  <c r="S109" i="8"/>
  <c r="U126" i="8"/>
  <c r="AA126" i="8" s="1"/>
  <c r="AI126" i="8" s="1"/>
  <c r="R127" i="8"/>
  <c r="T134" i="8"/>
  <c r="Z134" i="8" s="1"/>
  <c r="AH134" i="8" s="1"/>
  <c r="W137" i="8"/>
  <c r="AC137" i="8" s="1"/>
  <c r="AK137" i="8" s="1"/>
  <c r="P9" i="8"/>
  <c r="R57" i="8"/>
  <c r="Q80" i="8"/>
  <c r="AC109" i="8"/>
  <c r="AK109" i="8" s="1"/>
  <c r="AS109" i="8" s="1"/>
  <c r="W19" i="8"/>
  <c r="AC19" i="8" s="1"/>
  <c r="AK19" i="8" s="1"/>
  <c r="S35" i="8"/>
  <c r="W36" i="8"/>
  <c r="AG36" i="8" s="1"/>
  <c r="AO36" i="8" s="1"/>
  <c r="W9" i="8"/>
  <c r="AC9" i="8" s="1"/>
  <c r="AK9" i="8" s="1"/>
  <c r="P18" i="8"/>
  <c r="AE9" i="8"/>
  <c r="AM9" i="8" s="1"/>
  <c r="AQ9" i="8" s="1"/>
  <c r="R16" i="8"/>
  <c r="Z18" i="8"/>
  <c r="AH18" i="8" s="1"/>
  <c r="AP18" i="8" s="1"/>
  <c r="V48" i="8"/>
  <c r="AF48" i="8" s="1"/>
  <c r="AN48" i="8" s="1"/>
  <c r="S75" i="8"/>
  <c r="AA79" i="8"/>
  <c r="AI79" i="8" s="1"/>
  <c r="AQ79" i="8" s="1"/>
  <c r="T91" i="8"/>
  <c r="Z91" i="8" s="1"/>
  <c r="AH91" i="8" s="1"/>
  <c r="S111" i="8"/>
  <c r="Q132" i="8"/>
  <c r="AE154" i="8"/>
  <c r="AM154" i="8" s="1"/>
  <c r="AQ154" i="8" s="1"/>
  <c r="P155" i="8"/>
  <c r="R163" i="8"/>
  <c r="S157" i="8"/>
  <c r="W2" i="8"/>
  <c r="AC2" i="8" s="1"/>
  <c r="AK2" i="8" s="1"/>
  <c r="AC70" i="8"/>
  <c r="AK70" i="8" s="1"/>
  <c r="AS70" i="8" s="1"/>
  <c r="W123" i="8"/>
  <c r="AG123" i="8" s="1"/>
  <c r="AO123" i="8" s="1"/>
  <c r="R126" i="8"/>
  <c r="P145" i="8"/>
  <c r="R50" i="8"/>
  <c r="W69" i="8"/>
  <c r="AC69" i="8" s="1"/>
  <c r="AK69" i="8" s="1"/>
  <c r="Q134" i="8"/>
  <c r="U77" i="8"/>
  <c r="AE77" i="8" s="1"/>
  <c r="AM77" i="8" s="1"/>
  <c r="AF84" i="8"/>
  <c r="AN84" i="8" s="1"/>
  <c r="AR84" i="8" s="1"/>
  <c r="W150" i="8"/>
  <c r="AC150" i="8" s="1"/>
  <c r="AK150" i="8" s="1"/>
  <c r="S127" i="8"/>
  <c r="U11" i="8"/>
  <c r="AE11" i="8" s="1"/>
  <c r="AM11" i="8" s="1"/>
  <c r="AC35" i="8"/>
  <c r="AK35" i="8" s="1"/>
  <c r="AS35" i="8" s="1"/>
  <c r="S40" i="8"/>
  <c r="R53" i="8"/>
  <c r="T75" i="8"/>
  <c r="Z75" i="8" s="1"/>
  <c r="AH75" i="8" s="1"/>
  <c r="R86" i="8"/>
  <c r="V90" i="8"/>
  <c r="AF90" i="8" s="1"/>
  <c r="AN90" i="8" s="1"/>
  <c r="U91" i="8"/>
  <c r="AE91" i="8" s="1"/>
  <c r="AM91" i="8" s="1"/>
  <c r="V121" i="8"/>
  <c r="AB121" i="8" s="1"/>
  <c r="AJ121" i="8" s="1"/>
  <c r="Q154" i="8"/>
  <c r="R150" i="8"/>
  <c r="U150" i="8"/>
  <c r="AE150" i="8" s="1"/>
  <c r="AM150" i="8" s="1"/>
  <c r="W173" i="8"/>
  <c r="AC173" i="8" s="1"/>
  <c r="AK173" i="8" s="1"/>
  <c r="S173" i="8"/>
  <c r="V27" i="8"/>
  <c r="AB27" i="8" s="1"/>
  <c r="AJ27" i="8" s="1"/>
  <c r="R27" i="8"/>
  <c r="R20" i="8"/>
  <c r="V20" i="8"/>
  <c r="AF20" i="8" s="1"/>
  <c r="AN20" i="8" s="1"/>
  <c r="T111" i="8"/>
  <c r="P111" i="8"/>
  <c r="P64" i="8"/>
  <c r="T64" i="8"/>
  <c r="AD64" i="8" s="1"/>
  <c r="AL64" i="8" s="1"/>
  <c r="U111" i="8"/>
  <c r="AE111" i="8" s="1"/>
  <c r="AM111" i="8" s="1"/>
  <c r="Q111" i="8"/>
  <c r="U160" i="8"/>
  <c r="Q160" i="8"/>
  <c r="W162" i="8"/>
  <c r="S162" i="8"/>
  <c r="V170" i="8"/>
  <c r="AF170" i="8" s="1"/>
  <c r="AN170" i="8" s="1"/>
  <c r="R170" i="8"/>
  <c r="S21" i="8"/>
  <c r="W21" i="8"/>
  <c r="AG21" i="8" s="1"/>
  <c r="AO21" i="8" s="1"/>
  <c r="W46" i="8"/>
  <c r="AG46" i="8" s="1"/>
  <c r="AO46" i="8" s="1"/>
  <c r="S46" i="8"/>
  <c r="S62" i="8"/>
  <c r="W62" i="8"/>
  <c r="AG62" i="8" s="1"/>
  <c r="AO62" i="8" s="1"/>
  <c r="P7" i="8"/>
  <c r="T7" i="8"/>
  <c r="Z7" i="8" s="1"/>
  <c r="AH7" i="8" s="1"/>
  <c r="R58" i="8"/>
  <c r="V171" i="8"/>
  <c r="AB171" i="8" s="1"/>
  <c r="AJ171" i="8" s="1"/>
  <c r="R171" i="8"/>
  <c r="T30" i="8"/>
  <c r="P30" i="8"/>
  <c r="W161" i="8"/>
  <c r="AG161" i="8" s="1"/>
  <c r="AO161" i="8" s="1"/>
  <c r="S161" i="8"/>
  <c r="AF51" i="8"/>
  <c r="AN51" i="8" s="1"/>
  <c r="AR51" i="8" s="1"/>
  <c r="V54" i="8"/>
  <c r="R54" i="8"/>
  <c r="R77" i="8"/>
  <c r="V77" i="8"/>
  <c r="AB77" i="8" s="1"/>
  <c r="AJ77" i="8" s="1"/>
  <c r="T162" i="8"/>
  <c r="P162" i="8"/>
  <c r="R61" i="8"/>
  <c r="V61" i="8"/>
  <c r="AF61" i="8" s="1"/>
  <c r="AN61" i="8" s="1"/>
  <c r="T66" i="8"/>
  <c r="P66" i="8"/>
  <c r="Q162" i="8"/>
  <c r="S20" i="8"/>
  <c r="W20" i="8"/>
  <c r="AC20" i="8" s="1"/>
  <c r="AK20" i="8" s="1"/>
  <c r="Q95" i="8"/>
  <c r="U95" i="8"/>
  <c r="AE95" i="8" s="1"/>
  <c r="AM95" i="8" s="1"/>
  <c r="V74" i="8"/>
  <c r="AB74" i="8" s="1"/>
  <c r="AJ74" i="8" s="1"/>
  <c r="R160" i="8"/>
  <c r="V160" i="8"/>
  <c r="AB160" i="8" s="1"/>
  <c r="AJ160" i="8" s="1"/>
  <c r="T17" i="8"/>
  <c r="Z17" i="8" s="1"/>
  <c r="AH17" i="8" s="1"/>
  <c r="P17" i="8"/>
  <c r="Q23" i="8"/>
  <c r="U23" i="8"/>
  <c r="AE23" i="8" s="1"/>
  <c r="AM23" i="8" s="1"/>
  <c r="V30" i="8"/>
  <c r="AB30" i="8" s="1"/>
  <c r="AJ30" i="8" s="1"/>
  <c r="R30" i="8"/>
  <c r="S95" i="8"/>
  <c r="W95" i="8"/>
  <c r="AG95" i="8" s="1"/>
  <c r="AO95" i="8" s="1"/>
  <c r="P22" i="8"/>
  <c r="T22" i="8"/>
  <c r="AD22" i="8" s="1"/>
  <c r="AL22" i="8" s="1"/>
  <c r="AF106" i="8"/>
  <c r="AN106" i="8" s="1"/>
  <c r="AR106" i="8" s="1"/>
  <c r="P40" i="8"/>
  <c r="T40" i="8"/>
  <c r="Z40" i="8" s="1"/>
  <c r="AH40" i="8" s="1"/>
  <c r="P82" i="8"/>
  <c r="T82" i="8"/>
  <c r="Z82" i="8" s="1"/>
  <c r="AH82" i="8" s="1"/>
  <c r="S91" i="8"/>
  <c r="R103" i="8"/>
  <c r="V103" i="8"/>
  <c r="AB103" i="8" s="1"/>
  <c r="AJ103" i="8" s="1"/>
  <c r="W125" i="8"/>
  <c r="P127" i="8"/>
  <c r="T127" i="8"/>
  <c r="Z127" i="8" s="1"/>
  <c r="AH127" i="8" s="1"/>
  <c r="S153" i="8"/>
  <c r="Q12" i="8"/>
  <c r="U12" i="8"/>
  <c r="AE12" i="8" s="1"/>
  <c r="AM12" i="8" s="1"/>
  <c r="S14" i="8"/>
  <c r="R22" i="8"/>
  <c r="V22" i="8"/>
  <c r="AB22" i="8" s="1"/>
  <c r="AJ22" i="8" s="1"/>
  <c r="W29" i="8"/>
  <c r="S29" i="8"/>
  <c r="Q40" i="8"/>
  <c r="U40" i="8"/>
  <c r="AE40" i="8" s="1"/>
  <c r="AM40" i="8" s="1"/>
  <c r="T46" i="8"/>
  <c r="Z46" i="8" s="1"/>
  <c r="AH46" i="8" s="1"/>
  <c r="P46" i="8"/>
  <c r="U82" i="8"/>
  <c r="AA82" i="8" s="1"/>
  <c r="AI82" i="8" s="1"/>
  <c r="Q82" i="8"/>
  <c r="Q127" i="8"/>
  <c r="U127" i="8"/>
  <c r="AE127" i="8" s="1"/>
  <c r="AM127" i="8" s="1"/>
  <c r="R162" i="8"/>
  <c r="S152" i="8"/>
  <c r="P23" i="8"/>
  <c r="T23" i="8"/>
  <c r="AD23" i="8" s="1"/>
  <c r="AL23" i="8" s="1"/>
  <c r="P37" i="8"/>
  <c r="T37" i="8"/>
  <c r="Z37" i="8" s="1"/>
  <c r="AH37" i="8" s="1"/>
  <c r="U64" i="8"/>
  <c r="AE64" i="8" s="1"/>
  <c r="AM64" i="8" s="1"/>
  <c r="Q64" i="8"/>
  <c r="R95" i="8"/>
  <c r="V95" i="8"/>
  <c r="AF95" i="8" s="1"/>
  <c r="AN95" i="8" s="1"/>
  <c r="T159" i="8"/>
  <c r="AD159" i="8" s="1"/>
  <c r="AL159" i="8" s="1"/>
  <c r="P159" i="8"/>
  <c r="V18" i="8"/>
  <c r="AB18" i="8" s="1"/>
  <c r="AJ18" i="8" s="1"/>
  <c r="R18" i="8"/>
  <c r="S155" i="8"/>
  <c r="Q63" i="8"/>
  <c r="U63" i="8"/>
  <c r="AE63" i="8" s="1"/>
  <c r="AM63" i="8" s="1"/>
  <c r="AE22" i="8"/>
  <c r="AM22" i="8" s="1"/>
  <c r="AA22" i="8"/>
  <c r="AI22" i="8" s="1"/>
  <c r="P2" i="8"/>
  <c r="T2" i="8"/>
  <c r="Z2" i="8" s="1"/>
  <c r="AH2" i="8" s="1"/>
  <c r="R12" i="8"/>
  <c r="V12" i="8"/>
  <c r="AB12" i="8" s="1"/>
  <c r="AJ12" i="8" s="1"/>
  <c r="AE21" i="8"/>
  <c r="AM21" i="8" s="1"/>
  <c r="AA21" i="8"/>
  <c r="AI21" i="8" s="1"/>
  <c r="W22" i="8"/>
  <c r="AG22" i="8" s="1"/>
  <c r="AO22" i="8" s="1"/>
  <c r="S22" i="8"/>
  <c r="S34" i="8"/>
  <c r="W34" i="8"/>
  <c r="Q46" i="8"/>
  <c r="U46" i="8"/>
  <c r="AA46" i="8" s="1"/>
  <c r="AI46" i="8" s="1"/>
  <c r="W80" i="8"/>
  <c r="S80" i="8"/>
  <c r="V82" i="8"/>
  <c r="R82" i="8"/>
  <c r="S45" i="8"/>
  <c r="W45" i="8"/>
  <c r="AC45" i="8" s="1"/>
  <c r="AK45" i="8" s="1"/>
  <c r="U61" i="8"/>
  <c r="AA61" i="8" s="1"/>
  <c r="AI61" i="8" s="1"/>
  <c r="Q61" i="8"/>
  <c r="W163" i="8"/>
  <c r="S163" i="8"/>
  <c r="U161" i="8"/>
  <c r="AE161" i="8" s="1"/>
  <c r="AM161" i="8" s="1"/>
  <c r="Q161" i="8"/>
  <c r="Q7" i="8"/>
  <c r="U7" i="8"/>
  <c r="AE7" i="8" s="1"/>
  <c r="AM7" i="8" s="1"/>
  <c r="U66" i="8"/>
  <c r="Q66" i="8"/>
  <c r="S77" i="8"/>
  <c r="S156" i="8"/>
  <c r="W156" i="8"/>
  <c r="T169" i="8"/>
  <c r="AD169" i="8" s="1"/>
  <c r="AL169" i="8" s="1"/>
  <c r="P169" i="8"/>
  <c r="U18" i="8"/>
  <c r="AE18" i="8" s="1"/>
  <c r="AM18" i="8" s="1"/>
  <c r="Q18" i="8"/>
  <c r="V110" i="8"/>
  <c r="AF110" i="8" s="1"/>
  <c r="AN110" i="8" s="1"/>
  <c r="R110" i="8"/>
  <c r="U135" i="8"/>
  <c r="Q135" i="8"/>
  <c r="R91" i="8"/>
  <c r="V91" i="8"/>
  <c r="V135" i="8"/>
  <c r="AF135" i="8" s="1"/>
  <c r="AN135" i="8" s="1"/>
  <c r="R135" i="8"/>
  <c r="U6" i="8"/>
  <c r="AA6" i="8" s="1"/>
  <c r="AI6" i="8" s="1"/>
  <c r="Q103" i="8"/>
  <c r="U103" i="8"/>
  <c r="AE103" i="8" s="1"/>
  <c r="AM103" i="8" s="1"/>
  <c r="S135" i="8"/>
  <c r="W135" i="8"/>
  <c r="T28" i="8"/>
  <c r="Z28" i="8" s="1"/>
  <c r="AH28" i="8" s="1"/>
  <c r="P28" i="8"/>
  <c r="U34" i="8"/>
  <c r="Q34" i="8"/>
  <c r="R46" i="8"/>
  <c r="V46" i="8"/>
  <c r="AB46" i="8" s="1"/>
  <c r="AJ46" i="8" s="1"/>
  <c r="V62" i="8"/>
  <c r="R62" i="8"/>
  <c r="V173" i="8"/>
  <c r="R173" i="8"/>
  <c r="W174" i="8"/>
  <c r="S174" i="8"/>
  <c r="W175" i="8"/>
  <c r="AG175" i="8" s="1"/>
  <c r="AO175" i="8" s="1"/>
  <c r="S175" i="8"/>
  <c r="P176" i="8"/>
  <c r="R158" i="8"/>
  <c r="U148" i="8"/>
  <c r="V168" i="8"/>
  <c r="AF168" i="8" s="1"/>
  <c r="AN168" i="8" s="1"/>
  <c r="W177" i="8"/>
  <c r="AG177" i="8" s="1"/>
  <c r="AO177" i="8" s="1"/>
  <c r="AB11" i="8"/>
  <c r="AJ11" i="8" s="1"/>
  <c r="AR11" i="8" s="1"/>
  <c r="AB16" i="8"/>
  <c r="AJ16" i="8" s="1"/>
  <c r="AR16" i="8" s="1"/>
  <c r="S63" i="8"/>
  <c r="Z80" i="8"/>
  <c r="AH80" i="8" s="1"/>
  <c r="AP80" i="8" s="1"/>
  <c r="AD94" i="8"/>
  <c r="AL94" i="8" s="1"/>
  <c r="AP94" i="8" s="1"/>
  <c r="P175" i="8"/>
  <c r="Q152" i="8"/>
  <c r="R152" i="8"/>
  <c r="U146" i="8"/>
  <c r="AE146" i="8" s="1"/>
  <c r="AM146" i="8" s="1"/>
  <c r="W176" i="8"/>
  <c r="AG176" i="8" s="1"/>
  <c r="AO176" i="8" s="1"/>
  <c r="R23" i="8"/>
  <c r="AB36" i="8"/>
  <c r="AJ36" i="8" s="1"/>
  <c r="AR36" i="8" s="1"/>
  <c r="S38" i="8"/>
  <c r="U48" i="8"/>
  <c r="AE48" i="8" s="1"/>
  <c r="AM48" i="8" s="1"/>
  <c r="P49" i="8"/>
  <c r="S50" i="8"/>
  <c r="R66" i="8"/>
  <c r="S99" i="8"/>
  <c r="R117" i="8"/>
  <c r="S118" i="8"/>
  <c r="Q31" i="8"/>
  <c r="U37" i="8"/>
  <c r="AA37" i="8" s="1"/>
  <c r="AI37" i="8" s="1"/>
  <c r="U38" i="8"/>
  <c r="AE38" i="8" s="1"/>
  <c r="AM38" i="8" s="1"/>
  <c r="V40" i="8"/>
  <c r="AF40" i="8" s="1"/>
  <c r="AN40" i="8" s="1"/>
  <c r="AD49" i="8"/>
  <c r="AL49" i="8" s="1"/>
  <c r="AP49" i="8" s="1"/>
  <c r="AA50" i="8"/>
  <c r="AI50" i="8" s="1"/>
  <c r="AQ50" i="8" s="1"/>
  <c r="R51" i="8"/>
  <c r="S70" i="8"/>
  <c r="S83" i="8"/>
  <c r="R84" i="8"/>
  <c r="T99" i="8"/>
  <c r="Z99" i="8" s="1"/>
  <c r="AH99" i="8" s="1"/>
  <c r="V114" i="8"/>
  <c r="AB114" i="8" s="1"/>
  <c r="AJ114" i="8" s="1"/>
  <c r="AB117" i="8"/>
  <c r="AJ117" i="8" s="1"/>
  <c r="AR117" i="8" s="1"/>
  <c r="R120" i="8"/>
  <c r="R129" i="8"/>
  <c r="AG131" i="8"/>
  <c r="AO131" i="8" s="1"/>
  <c r="AS131" i="8" s="1"/>
  <c r="T167" i="8"/>
  <c r="AD167" i="8" s="1"/>
  <c r="AL167" i="8" s="1"/>
  <c r="V154" i="8"/>
  <c r="AB154" i="8" s="1"/>
  <c r="AJ154" i="8" s="1"/>
  <c r="W167" i="8"/>
  <c r="AC167" i="8" s="1"/>
  <c r="AK167" i="8" s="1"/>
  <c r="P89" i="8"/>
  <c r="T131" i="8"/>
  <c r="Z131" i="8" s="1"/>
  <c r="AH131" i="8" s="1"/>
  <c r="W42" i="8"/>
  <c r="W48" i="8"/>
  <c r="AG48" i="8" s="1"/>
  <c r="AO48" i="8" s="1"/>
  <c r="T51" i="8"/>
  <c r="Z51" i="8" s="1"/>
  <c r="AH51" i="8" s="1"/>
  <c r="T70" i="8"/>
  <c r="Z70" i="8" s="1"/>
  <c r="AH70" i="8" s="1"/>
  <c r="V83" i="8"/>
  <c r="AF83" i="8" s="1"/>
  <c r="AN83" i="8" s="1"/>
  <c r="U99" i="8"/>
  <c r="AE99" i="8" s="1"/>
  <c r="AM99" i="8" s="1"/>
  <c r="V111" i="8"/>
  <c r="AF111" i="8" s="1"/>
  <c r="AN111" i="8" s="1"/>
  <c r="W114" i="8"/>
  <c r="AC114" i="8" s="1"/>
  <c r="AK114" i="8" s="1"/>
  <c r="S120" i="8"/>
  <c r="P136" i="8"/>
  <c r="U137" i="8"/>
  <c r="AE137" i="8" s="1"/>
  <c r="AM137" i="8" s="1"/>
  <c r="U2" i="8"/>
  <c r="AA2" i="8" s="1"/>
  <c r="AI2" i="8" s="1"/>
  <c r="AD4" i="8"/>
  <c r="AL4" i="8" s="1"/>
  <c r="AP4" i="8" s="1"/>
  <c r="U70" i="8"/>
  <c r="AE70" i="8" s="1"/>
  <c r="AM70" i="8" s="1"/>
  <c r="AG99" i="8"/>
  <c r="AO99" i="8" s="1"/>
  <c r="AS99" i="8" s="1"/>
  <c r="T132" i="8"/>
  <c r="AD132" i="8" s="1"/>
  <c r="AL132" i="8" s="1"/>
  <c r="V137" i="8"/>
  <c r="AF137" i="8" s="1"/>
  <c r="AN137" i="8" s="1"/>
  <c r="T141" i="8"/>
  <c r="AD141" i="8" s="1"/>
  <c r="AL141" i="8" s="1"/>
  <c r="P158" i="8"/>
  <c r="T154" i="8"/>
  <c r="R25" i="8"/>
  <c r="V25" i="8"/>
  <c r="AF25" i="8" s="1"/>
  <c r="AN25" i="8" s="1"/>
  <c r="AG64" i="8"/>
  <c r="AO64" i="8" s="1"/>
  <c r="AC64" i="8"/>
  <c r="AK64" i="8" s="1"/>
  <c r="S25" i="8"/>
  <c r="W25" i="8"/>
  <c r="AG25" i="8" s="1"/>
  <c r="AO25" i="8" s="1"/>
  <c r="T101" i="8"/>
  <c r="P101" i="8"/>
  <c r="AC26" i="8"/>
  <c r="AK26" i="8" s="1"/>
  <c r="AS26" i="8" s="1"/>
  <c r="P34" i="8"/>
  <c r="T34" i="8"/>
  <c r="AD34" i="8" s="1"/>
  <c r="AL34" i="8" s="1"/>
  <c r="R55" i="8"/>
  <c r="V55" i="8"/>
  <c r="Q104" i="8"/>
  <c r="U104" i="8"/>
  <c r="AA104" i="8" s="1"/>
  <c r="AI104" i="8" s="1"/>
  <c r="R104" i="8"/>
  <c r="V104" i="8"/>
  <c r="AG38" i="8"/>
  <c r="AO38" i="8" s="1"/>
  <c r="AC38" i="8"/>
  <c r="AK38" i="8" s="1"/>
  <c r="S28" i="8"/>
  <c r="V29" i="8"/>
  <c r="R29" i="8"/>
  <c r="P47" i="8"/>
  <c r="T47" i="8"/>
  <c r="AG63" i="8"/>
  <c r="AO63" i="8" s="1"/>
  <c r="AS63" i="8" s="1"/>
  <c r="T118" i="8"/>
  <c r="P118" i="8"/>
  <c r="V2" i="8"/>
  <c r="AC103" i="8"/>
  <c r="AK103" i="8" s="1"/>
  <c r="AG103" i="8"/>
  <c r="AO103" i="8" s="1"/>
  <c r="U118" i="8"/>
  <c r="Q118" i="8"/>
  <c r="T129" i="8"/>
  <c r="AD129" i="8" s="1"/>
  <c r="AL129" i="8" s="1"/>
  <c r="P129" i="8"/>
  <c r="V100" i="8"/>
  <c r="T65" i="8"/>
  <c r="P65" i="8"/>
  <c r="P177" i="8"/>
  <c r="T177" i="8"/>
  <c r="Z177" i="8" s="1"/>
  <c r="AH177" i="8" s="1"/>
  <c r="AB45" i="8"/>
  <c r="AJ45" i="8" s="1"/>
  <c r="AF45" i="8"/>
  <c r="AN45" i="8" s="1"/>
  <c r="S64" i="8"/>
  <c r="U41" i="8"/>
  <c r="AE41" i="8" s="1"/>
  <c r="AM41" i="8" s="1"/>
  <c r="T117" i="8"/>
  <c r="P117" i="8"/>
  <c r="W41" i="8"/>
  <c r="AG41" i="8" s="1"/>
  <c r="AO41" i="8" s="1"/>
  <c r="T144" i="8"/>
  <c r="P144" i="8"/>
  <c r="U3" i="8"/>
  <c r="Q3" i="8"/>
  <c r="R7" i="8"/>
  <c r="W10" i="8"/>
  <c r="S10" i="8"/>
  <c r="Z35" i="8"/>
  <c r="AH35" i="8" s="1"/>
  <c r="AD35" i="8"/>
  <c r="AL35" i="8" s="1"/>
  <c r="U144" i="8"/>
  <c r="Q144" i="8"/>
  <c r="P19" i="8"/>
  <c r="T19" i="8"/>
  <c r="AD19" i="8" s="1"/>
  <c r="AL19" i="8" s="1"/>
  <c r="Q68" i="8"/>
  <c r="U68" i="8"/>
  <c r="AE68" i="8" s="1"/>
  <c r="AM68" i="8" s="1"/>
  <c r="T128" i="8"/>
  <c r="AD128" i="8" s="1"/>
  <c r="AL128" i="8" s="1"/>
  <c r="P128" i="8"/>
  <c r="V145" i="8"/>
  <c r="AB145" i="8" s="1"/>
  <c r="AJ145" i="8" s="1"/>
  <c r="P8" i="8"/>
  <c r="Q19" i="8"/>
  <c r="U19" i="8"/>
  <c r="AE19" i="8" s="1"/>
  <c r="AM19" i="8" s="1"/>
  <c r="T45" i="8"/>
  <c r="AD45" i="8" s="1"/>
  <c r="AL45" i="8" s="1"/>
  <c r="P45" i="8"/>
  <c r="Z52" i="8"/>
  <c r="AH52" i="8" s="1"/>
  <c r="AD52" i="8"/>
  <c r="AL52" i="8" s="1"/>
  <c r="P53" i="8"/>
  <c r="T53" i="8"/>
  <c r="W94" i="8"/>
  <c r="S94" i="8"/>
  <c r="U108" i="8"/>
  <c r="Q108" i="8"/>
  <c r="S115" i="8"/>
  <c r="W115" i="8"/>
  <c r="U128" i="8"/>
  <c r="Q128" i="8"/>
  <c r="T143" i="8"/>
  <c r="P143" i="8"/>
  <c r="W144" i="8"/>
  <c r="S144" i="8"/>
  <c r="U165" i="8"/>
  <c r="AE165" i="8" s="1"/>
  <c r="AM165" i="8" s="1"/>
  <c r="V177" i="8"/>
  <c r="AF177" i="8" s="1"/>
  <c r="AN177" i="8" s="1"/>
  <c r="P3" i="8"/>
  <c r="V8" i="8"/>
  <c r="R10" i="8"/>
  <c r="AD12" i="8"/>
  <c r="AL12" i="8" s="1"/>
  <c r="Z12" i="8"/>
  <c r="AH12" i="8" s="1"/>
  <c r="Q14" i="8"/>
  <c r="U14" i="8"/>
  <c r="AA14" i="8" s="1"/>
  <c r="AI14" i="8" s="1"/>
  <c r="V15" i="8"/>
  <c r="R15" i="8"/>
  <c r="S18" i="8"/>
  <c r="R19" i="8"/>
  <c r="V19" i="8"/>
  <c r="AF19" i="8" s="1"/>
  <c r="AN19" i="8" s="1"/>
  <c r="U52" i="8"/>
  <c r="Q52" i="8"/>
  <c r="V81" i="8"/>
  <c r="R81" i="8"/>
  <c r="P96" i="8"/>
  <c r="T96" i="8"/>
  <c r="V108" i="8"/>
  <c r="R108" i="8"/>
  <c r="S113" i="8"/>
  <c r="W113" i="8"/>
  <c r="R124" i="8"/>
  <c r="V124" i="8"/>
  <c r="AB124" i="8" s="1"/>
  <c r="AJ124" i="8" s="1"/>
  <c r="P125" i="8"/>
  <c r="T125" i="8"/>
  <c r="AD125" i="8" s="1"/>
  <c r="AL125" i="8" s="1"/>
  <c r="U164" i="8"/>
  <c r="AA164" i="8" s="1"/>
  <c r="AI164" i="8" s="1"/>
  <c r="AA17" i="8"/>
  <c r="AI17" i="8" s="1"/>
  <c r="AE17" i="8"/>
  <c r="AM17" i="8" s="1"/>
  <c r="S102" i="8"/>
  <c r="W102" i="8"/>
  <c r="AC102" i="8" s="1"/>
  <c r="AK102" i="8" s="1"/>
  <c r="U29" i="8"/>
  <c r="Q29" i="8"/>
  <c r="Z3" i="8"/>
  <c r="AH3" i="8" s="1"/>
  <c r="AD3" i="8"/>
  <c r="AL3" i="8" s="1"/>
  <c r="V76" i="8"/>
  <c r="R76" i="8"/>
  <c r="S7" i="8"/>
  <c r="P10" i="8"/>
  <c r="R33" i="8"/>
  <c r="AF3" i="8"/>
  <c r="AN3" i="8" s="1"/>
  <c r="AR3" i="8" s="1"/>
  <c r="R14" i="8"/>
  <c r="V14" i="8"/>
  <c r="AB14" i="8" s="1"/>
  <c r="AJ14" i="8" s="1"/>
  <c r="R44" i="8"/>
  <c r="V44" i="8"/>
  <c r="AF44" i="8" s="1"/>
  <c r="AN44" i="8" s="1"/>
  <c r="T71" i="8"/>
  <c r="P71" i="8"/>
  <c r="W81" i="8"/>
  <c r="S81" i="8"/>
  <c r="Q96" i="8"/>
  <c r="U96" i="8"/>
  <c r="AE96" i="8" s="1"/>
  <c r="AM96" i="8" s="1"/>
  <c r="W108" i="8"/>
  <c r="S108" i="8"/>
  <c r="W112" i="8"/>
  <c r="AC112" i="8" s="1"/>
  <c r="AK112" i="8" s="1"/>
  <c r="S112" i="8"/>
  <c r="Q125" i="8"/>
  <c r="U125" i="8"/>
  <c r="AE125" i="8" s="1"/>
  <c r="AM125" i="8" s="1"/>
  <c r="Q142" i="8"/>
  <c r="U142" i="8"/>
  <c r="W57" i="8"/>
  <c r="AC57" i="8" s="1"/>
  <c r="AK57" i="8" s="1"/>
  <c r="S57" i="8"/>
  <c r="R139" i="8"/>
  <c r="V139" i="8"/>
  <c r="AB139" i="8" s="1"/>
  <c r="AJ139" i="8" s="1"/>
  <c r="P165" i="8"/>
  <c r="T165" i="8"/>
  <c r="S166" i="8"/>
  <c r="W166" i="8"/>
  <c r="AG166" i="8" s="1"/>
  <c r="AO166" i="8" s="1"/>
  <c r="P76" i="8"/>
  <c r="T76" i="8"/>
  <c r="AD76" i="8" s="1"/>
  <c r="AL76" i="8" s="1"/>
  <c r="S104" i="8"/>
  <c r="W104" i="8"/>
  <c r="AC104" i="8" s="1"/>
  <c r="AK104" i="8" s="1"/>
  <c r="Q119" i="8"/>
  <c r="U119" i="8"/>
  <c r="AE119" i="8" s="1"/>
  <c r="AM119" i="8" s="1"/>
  <c r="P164" i="8"/>
  <c r="T164" i="8"/>
  <c r="U76" i="8"/>
  <c r="AA76" i="8" s="1"/>
  <c r="AI76" i="8" s="1"/>
  <c r="Q76" i="8"/>
  <c r="P163" i="8"/>
  <c r="T163" i="8"/>
  <c r="S165" i="8"/>
  <c r="W165" i="8"/>
  <c r="AC7" i="8"/>
  <c r="AK7" i="8" s="1"/>
  <c r="AG7" i="8"/>
  <c r="AO7" i="8" s="1"/>
  <c r="U8" i="8"/>
  <c r="Q8" i="8"/>
  <c r="Q17" i="8"/>
  <c r="Q47" i="8"/>
  <c r="U47" i="8"/>
  <c r="AE47" i="8" s="1"/>
  <c r="AM47" i="8" s="1"/>
  <c r="U58" i="8"/>
  <c r="AA58" i="8" s="1"/>
  <c r="AI58" i="8" s="1"/>
  <c r="Q58" i="8"/>
  <c r="T161" i="8"/>
  <c r="P161" i="8"/>
  <c r="AC28" i="8"/>
  <c r="AK28" i="8" s="1"/>
  <c r="AS28" i="8" s="1"/>
  <c r="AB33" i="8"/>
  <c r="AJ33" i="8" s="1"/>
  <c r="AF33" i="8"/>
  <c r="AN33" i="8" s="1"/>
  <c r="V34" i="8"/>
  <c r="AF34" i="8" s="1"/>
  <c r="AN34" i="8" s="1"/>
  <c r="R34" i="8"/>
  <c r="S55" i="8"/>
  <c r="P68" i="8"/>
  <c r="T68" i="8"/>
  <c r="AD68" i="8" s="1"/>
  <c r="AL68" i="8" s="1"/>
  <c r="W76" i="8"/>
  <c r="AG76" i="8" s="1"/>
  <c r="AO76" i="8" s="1"/>
  <c r="S76" i="8"/>
  <c r="AB87" i="8"/>
  <c r="AJ87" i="8" s="1"/>
  <c r="AF87" i="8"/>
  <c r="AN87" i="8" s="1"/>
  <c r="U129" i="8"/>
  <c r="Q129" i="8"/>
  <c r="V6" i="8"/>
  <c r="AF6" i="8" s="1"/>
  <c r="AN6" i="8" s="1"/>
  <c r="AF28" i="8"/>
  <c r="AN28" i="8" s="1"/>
  <c r="AR28" i="8" s="1"/>
  <c r="AA35" i="8"/>
  <c r="AI35" i="8" s="1"/>
  <c r="AE35" i="8"/>
  <c r="AM35" i="8" s="1"/>
  <c r="S58" i="8"/>
  <c r="W58" i="8"/>
  <c r="Q69" i="8"/>
  <c r="U69" i="8"/>
  <c r="W100" i="8"/>
  <c r="W5" i="8"/>
  <c r="AG5" i="8" s="1"/>
  <c r="AO5" i="8" s="1"/>
  <c r="W6" i="8"/>
  <c r="AG6" i="8" s="1"/>
  <c r="AO6" i="8" s="1"/>
  <c r="Q10" i="8"/>
  <c r="P31" i="8"/>
  <c r="T31" i="8"/>
  <c r="Z31" i="8" s="1"/>
  <c r="AH31" i="8" s="1"/>
  <c r="V35" i="8"/>
  <c r="R35" i="8"/>
  <c r="V68" i="8"/>
  <c r="AF68" i="8" s="1"/>
  <c r="AN68" i="8" s="1"/>
  <c r="R68" i="8"/>
  <c r="AC75" i="8"/>
  <c r="AK75" i="8" s="1"/>
  <c r="AG75" i="8"/>
  <c r="AO75" i="8" s="1"/>
  <c r="W8" i="8"/>
  <c r="AF10" i="8"/>
  <c r="AN10" i="8" s="1"/>
  <c r="AR10" i="8" s="1"/>
  <c r="AB23" i="8"/>
  <c r="AJ23" i="8" s="1"/>
  <c r="AF23" i="8"/>
  <c r="AN23" i="8" s="1"/>
  <c r="R31" i="8"/>
  <c r="V31" i="8"/>
  <c r="AF31" i="8" s="1"/>
  <c r="AN31" i="8" s="1"/>
  <c r="P39" i="8"/>
  <c r="T39" i="8"/>
  <c r="AD39" i="8" s="1"/>
  <c r="AL39" i="8" s="1"/>
  <c r="AD8" i="8"/>
  <c r="AL8" i="8" s="1"/>
  <c r="AP8" i="8" s="1"/>
  <c r="V9" i="8"/>
  <c r="R9" i="8"/>
  <c r="T25" i="8"/>
  <c r="P25" i="8"/>
  <c r="Q39" i="8"/>
  <c r="U39" i="8"/>
  <c r="AE39" i="8" s="1"/>
  <c r="AM39" i="8" s="1"/>
  <c r="W44" i="8"/>
  <c r="AG44" i="8" s="1"/>
  <c r="AO44" i="8" s="1"/>
  <c r="S44" i="8"/>
  <c r="P59" i="8"/>
  <c r="T59" i="8"/>
  <c r="AD59" i="8" s="1"/>
  <c r="AL59" i="8" s="1"/>
  <c r="V63" i="8"/>
  <c r="AF63" i="8" s="1"/>
  <c r="AN63" i="8" s="1"/>
  <c r="R63" i="8"/>
  <c r="V73" i="8"/>
  <c r="AF73" i="8" s="1"/>
  <c r="AN73" i="8" s="1"/>
  <c r="R73" i="8"/>
  <c r="U92" i="8"/>
  <c r="Q92" i="8"/>
  <c r="P140" i="8"/>
  <c r="T140" i="8"/>
  <c r="AD140" i="8" s="1"/>
  <c r="AL140" i="8" s="1"/>
  <c r="V142" i="8"/>
  <c r="R142" i="8"/>
  <c r="R144" i="8"/>
  <c r="V166" i="8"/>
  <c r="AC91" i="8"/>
  <c r="AK91" i="8" s="1"/>
  <c r="AG91" i="8"/>
  <c r="AO91" i="8" s="1"/>
  <c r="S133" i="8"/>
  <c r="W133" i="8"/>
  <c r="AG133" i="8" s="1"/>
  <c r="AO133" i="8" s="1"/>
  <c r="P119" i="8"/>
  <c r="T119" i="8"/>
  <c r="AD119" i="8" s="1"/>
  <c r="AL119" i="8" s="1"/>
  <c r="P58" i="8"/>
  <c r="T58" i="8"/>
  <c r="Q98" i="8"/>
  <c r="U98" i="8"/>
  <c r="Q25" i="8"/>
  <c r="U25" i="8"/>
  <c r="AE25" i="8" s="1"/>
  <c r="AM25" i="8" s="1"/>
  <c r="V39" i="8"/>
  <c r="AB39" i="8" s="1"/>
  <c r="AJ39" i="8" s="1"/>
  <c r="R39" i="8"/>
  <c r="P104" i="8"/>
  <c r="T104" i="8"/>
  <c r="AD104" i="8" s="1"/>
  <c r="AL104" i="8" s="1"/>
  <c r="R133" i="8"/>
  <c r="V133" i="8"/>
  <c r="V134" i="8"/>
  <c r="R134" i="8"/>
  <c r="U140" i="8"/>
  <c r="AA140" i="8" s="1"/>
  <c r="AI140" i="8" s="1"/>
  <c r="Q140" i="8"/>
  <c r="U166" i="8"/>
  <c r="Q166" i="8"/>
  <c r="U167" i="8"/>
  <c r="AA167" i="8" s="1"/>
  <c r="AI167" i="8" s="1"/>
  <c r="Q167" i="8"/>
  <c r="U168" i="8"/>
  <c r="AE168" i="8" s="1"/>
  <c r="AM168" i="8" s="1"/>
  <c r="Q168" i="8"/>
  <c r="V165" i="8"/>
  <c r="R42" i="8"/>
  <c r="V42" i="8"/>
  <c r="R59" i="8"/>
  <c r="T160" i="8"/>
  <c r="Z160" i="8" s="1"/>
  <c r="AH160" i="8" s="1"/>
  <c r="P160" i="8"/>
  <c r="Z110" i="8"/>
  <c r="AH110" i="8" s="1"/>
  <c r="AD110" i="8"/>
  <c r="AL110" i="8" s="1"/>
  <c r="Z115" i="8"/>
  <c r="AH115" i="8" s="1"/>
  <c r="AD115" i="8"/>
  <c r="AL115" i="8" s="1"/>
  <c r="S116" i="8"/>
  <c r="AA139" i="8"/>
  <c r="AI139" i="8" s="1"/>
  <c r="AE139" i="8"/>
  <c r="AM139" i="8" s="1"/>
  <c r="W143" i="8"/>
  <c r="S143" i="8"/>
  <c r="S39" i="8"/>
  <c r="R47" i="8"/>
  <c r="AC96" i="8"/>
  <c r="AK96" i="8" s="1"/>
  <c r="AS96" i="8" s="1"/>
  <c r="AB120" i="8"/>
  <c r="AJ120" i="8" s="1"/>
  <c r="AF120" i="8"/>
  <c r="AN120" i="8" s="1"/>
  <c r="T170" i="8"/>
  <c r="AD170" i="8" s="1"/>
  <c r="AL170" i="8" s="1"/>
  <c r="P170" i="8"/>
  <c r="Q172" i="8"/>
  <c r="U172" i="8"/>
  <c r="U174" i="8"/>
  <c r="AA174" i="8" s="1"/>
  <c r="AI174" i="8" s="1"/>
  <c r="Q174" i="8"/>
  <c r="Z149" i="8"/>
  <c r="AH149" i="8" s="1"/>
  <c r="AD149" i="8"/>
  <c r="AL149" i="8" s="1"/>
  <c r="AE65" i="8"/>
  <c r="AM65" i="8" s="1"/>
  <c r="AA65" i="8"/>
  <c r="AI65" i="8" s="1"/>
  <c r="AG116" i="8"/>
  <c r="AO116" i="8" s="1"/>
  <c r="AC116" i="8"/>
  <c r="AK116" i="8" s="1"/>
  <c r="V125" i="8"/>
  <c r="R125" i="8"/>
  <c r="Q171" i="8"/>
  <c r="U171" i="8"/>
  <c r="AE171" i="8" s="1"/>
  <c r="AM171" i="8" s="1"/>
  <c r="V176" i="8"/>
  <c r="AB176" i="8" s="1"/>
  <c r="AJ176" i="8" s="1"/>
  <c r="R176" i="8"/>
  <c r="R36" i="8"/>
  <c r="AB59" i="8"/>
  <c r="AJ59" i="8" s="1"/>
  <c r="AR59" i="8" s="1"/>
  <c r="T74" i="8"/>
  <c r="Z74" i="8" s="1"/>
  <c r="AH74" i="8" s="1"/>
  <c r="P74" i="8"/>
  <c r="P85" i="8"/>
  <c r="T85" i="8"/>
  <c r="Z85" i="8" s="1"/>
  <c r="AH85" i="8" s="1"/>
  <c r="P102" i="8"/>
  <c r="T102" i="8"/>
  <c r="Z102" i="8" s="1"/>
  <c r="AH102" i="8" s="1"/>
  <c r="T103" i="8"/>
  <c r="P103" i="8"/>
  <c r="AC120" i="8"/>
  <c r="AK120" i="8" s="1"/>
  <c r="AG120" i="8"/>
  <c r="AO120" i="8" s="1"/>
  <c r="Z136" i="8"/>
  <c r="AH136" i="8" s="1"/>
  <c r="AD136" i="8"/>
  <c r="AL136" i="8" s="1"/>
  <c r="U159" i="8"/>
  <c r="Q159" i="8"/>
  <c r="AE170" i="8"/>
  <c r="AM170" i="8" s="1"/>
  <c r="AQ170" i="8" s="1"/>
  <c r="Q170" i="8"/>
  <c r="S171" i="8"/>
  <c r="W171" i="8"/>
  <c r="AG171" i="8" s="1"/>
  <c r="AO171" i="8" s="1"/>
  <c r="AC158" i="8"/>
  <c r="AK158" i="8" s="1"/>
  <c r="AG158" i="8"/>
  <c r="AO158" i="8" s="1"/>
  <c r="R96" i="8"/>
  <c r="V96" i="8"/>
  <c r="V128" i="8"/>
  <c r="R128" i="8"/>
  <c r="R143" i="8"/>
  <c r="V143" i="8"/>
  <c r="AB143" i="8" s="1"/>
  <c r="AJ143" i="8" s="1"/>
  <c r="AE149" i="8"/>
  <c r="AM149" i="8" s="1"/>
  <c r="AA149" i="8"/>
  <c r="AI149" i="8" s="1"/>
  <c r="W47" i="8"/>
  <c r="AC47" i="8" s="1"/>
  <c r="AK47" i="8" s="1"/>
  <c r="T63" i="8"/>
  <c r="Z63" i="8" s="1"/>
  <c r="AH63" i="8" s="1"/>
  <c r="P63" i="8"/>
  <c r="Q65" i="8"/>
  <c r="V69" i="8"/>
  <c r="U74" i="8"/>
  <c r="AA74" i="8" s="1"/>
  <c r="AI74" i="8" s="1"/>
  <c r="Q74" i="8"/>
  <c r="T81" i="8"/>
  <c r="P81" i="8"/>
  <c r="T93" i="8"/>
  <c r="P93" i="8"/>
  <c r="Q102" i="8"/>
  <c r="U102" i="8"/>
  <c r="AE102" i="8" s="1"/>
  <c r="AM102" i="8" s="1"/>
  <c r="P121" i="8"/>
  <c r="T121" i="8"/>
  <c r="AD121" i="8" s="1"/>
  <c r="AL121" i="8" s="1"/>
  <c r="W130" i="8"/>
  <c r="S130" i="8"/>
  <c r="T133" i="8"/>
  <c r="P133" i="8"/>
  <c r="U136" i="8"/>
  <c r="Q136" i="8"/>
  <c r="AG157" i="8"/>
  <c r="AO157" i="8" s="1"/>
  <c r="AC157" i="8"/>
  <c r="AK157" i="8" s="1"/>
  <c r="R140" i="8"/>
  <c r="V140" i="8"/>
  <c r="AA28" i="8"/>
  <c r="AI28" i="8" s="1"/>
  <c r="AE28" i="8"/>
  <c r="AM28" i="8" s="1"/>
  <c r="S43" i="8"/>
  <c r="AF47" i="8"/>
  <c r="AN47" i="8" s="1"/>
  <c r="AR47" i="8" s="1"/>
  <c r="AC50" i="8"/>
  <c r="AK50" i="8" s="1"/>
  <c r="AG50" i="8"/>
  <c r="AO50" i="8" s="1"/>
  <c r="S54" i="8"/>
  <c r="W54" i="8"/>
  <c r="AB85" i="8"/>
  <c r="AJ85" i="8" s="1"/>
  <c r="AF85" i="8"/>
  <c r="AN85" i="8" s="1"/>
  <c r="T92" i="8"/>
  <c r="P92" i="8"/>
  <c r="T98" i="8"/>
  <c r="P98" i="8"/>
  <c r="R102" i="8"/>
  <c r="V102" i="8"/>
  <c r="AF102" i="8" s="1"/>
  <c r="AN102" i="8" s="1"/>
  <c r="P110" i="8"/>
  <c r="Q121" i="8"/>
  <c r="U121" i="8"/>
  <c r="AA121" i="8" s="1"/>
  <c r="AI121" i="8" s="1"/>
  <c r="T122" i="8"/>
  <c r="P122" i="8"/>
  <c r="U133" i="8"/>
  <c r="AE133" i="8" s="1"/>
  <c r="AM133" i="8" s="1"/>
  <c r="Q133" i="8"/>
  <c r="AD158" i="8"/>
  <c r="AL158" i="8" s="1"/>
  <c r="Z158" i="8"/>
  <c r="AH158" i="8" s="1"/>
  <c r="P166" i="8"/>
  <c r="T166" i="8"/>
  <c r="AD168" i="8"/>
  <c r="AL168" i="8" s="1"/>
  <c r="AP168" i="8" s="1"/>
  <c r="P168" i="8"/>
  <c r="U169" i="8"/>
  <c r="Q169" i="8"/>
  <c r="R172" i="8"/>
  <c r="P114" i="8"/>
  <c r="T114" i="8"/>
  <c r="Z114" i="8" s="1"/>
  <c r="AH114" i="8" s="1"/>
  <c r="R118" i="8"/>
  <c r="V118" i="8"/>
  <c r="AF118" i="8" s="1"/>
  <c r="AN118" i="8" s="1"/>
  <c r="U157" i="8"/>
  <c r="AE157" i="8" s="1"/>
  <c r="AM157" i="8" s="1"/>
  <c r="Q157" i="8"/>
  <c r="W160" i="8"/>
  <c r="AC160" i="8" s="1"/>
  <c r="AK160" i="8" s="1"/>
  <c r="AF167" i="8"/>
  <c r="AN167" i="8" s="1"/>
  <c r="AR167" i="8" s="1"/>
  <c r="R167" i="8"/>
  <c r="AB169" i="8"/>
  <c r="AJ169" i="8" s="1"/>
  <c r="AF169" i="8"/>
  <c r="AN169" i="8" s="1"/>
  <c r="S170" i="8"/>
  <c r="W170" i="8"/>
  <c r="AC170" i="8" s="1"/>
  <c r="AK170" i="8" s="1"/>
  <c r="R161" i="8"/>
  <c r="AE80" i="8"/>
  <c r="AM80" i="8" s="1"/>
  <c r="AA80" i="8"/>
  <c r="AI80" i="8" s="1"/>
  <c r="W97" i="8"/>
  <c r="AC97" i="8" s="1"/>
  <c r="AK97" i="8" s="1"/>
  <c r="S97" i="8"/>
  <c r="T135" i="8"/>
  <c r="AD135" i="8" s="1"/>
  <c r="AL135" i="8" s="1"/>
  <c r="P135" i="8"/>
  <c r="S169" i="8"/>
  <c r="W169" i="8"/>
  <c r="AC169" i="8" s="1"/>
  <c r="AK169" i="8" s="1"/>
  <c r="V157" i="8"/>
  <c r="AF157" i="8" s="1"/>
  <c r="AN157" i="8" s="1"/>
  <c r="R89" i="8"/>
  <c r="V89" i="8"/>
  <c r="AF89" i="8" s="1"/>
  <c r="AN89" i="8" s="1"/>
  <c r="R97" i="8"/>
  <c r="R106" i="8"/>
  <c r="U123" i="8"/>
  <c r="Q123" i="8"/>
  <c r="AC126" i="8"/>
  <c r="AK126" i="8" s="1"/>
  <c r="AG126" i="8"/>
  <c r="AO126" i="8" s="1"/>
  <c r="P139" i="8"/>
  <c r="T139" i="8"/>
  <c r="Z139" i="8" s="1"/>
  <c r="AH139" i="8" s="1"/>
  <c r="R155" i="8"/>
  <c r="V155" i="8"/>
  <c r="AF155" i="8" s="1"/>
  <c r="AN155" i="8" s="1"/>
  <c r="AG68" i="8"/>
  <c r="AO68" i="8" s="1"/>
  <c r="AS68" i="8" s="1"/>
  <c r="R79" i="8"/>
  <c r="S89" i="8"/>
  <c r="W89" i="8"/>
  <c r="AG89" i="8" s="1"/>
  <c r="AO89" i="8" s="1"/>
  <c r="R113" i="8"/>
  <c r="V113" i="8"/>
  <c r="V123" i="8"/>
  <c r="R123" i="8"/>
  <c r="S164" i="8"/>
  <c r="Q117" i="8"/>
  <c r="U117" i="8"/>
  <c r="AA117" i="8" s="1"/>
  <c r="AI117" i="8" s="1"/>
  <c r="AD148" i="8"/>
  <c r="AL148" i="8" s="1"/>
  <c r="P149" i="8"/>
  <c r="S140" i="8"/>
  <c r="V156" i="8"/>
  <c r="AF156" i="8" s="1"/>
  <c r="AN156" i="8" s="1"/>
  <c r="W117" i="8"/>
  <c r="S117" i="8"/>
  <c r="AD147" i="8"/>
  <c r="AL147" i="8" s="1"/>
  <c r="AP147" i="8" s="1"/>
  <c r="AC154" i="8"/>
  <c r="AK154" i="8" s="1"/>
  <c r="AS154" i="8" s="1"/>
  <c r="U156" i="8"/>
  <c r="Q156" i="8"/>
  <c r="P147" i="8"/>
  <c r="U145" i="8"/>
  <c r="AA145" i="8" s="1"/>
  <c r="AI145" i="8" s="1"/>
  <c r="Q145" i="8"/>
  <c r="Q155" i="8"/>
  <c r="U155" i="8"/>
  <c r="U147" i="8"/>
  <c r="AE147" i="8" s="1"/>
  <c r="AM147" i="8" s="1"/>
  <c r="V153" i="8"/>
  <c r="AF153" i="8" s="1"/>
  <c r="AN153" i="8" s="1"/>
  <c r="S141" i="8"/>
  <c r="P153" i="8"/>
  <c r="W145" i="8"/>
  <c r="AC145" i="8" s="1"/>
  <c r="AK145" i="8" s="1"/>
  <c r="P152" i="8"/>
  <c r="P150" i="8"/>
  <c r="U151" i="8"/>
  <c r="AA151" i="8" s="1"/>
  <c r="AI151" i="8" s="1"/>
  <c r="W172" i="8"/>
  <c r="AG172" i="8" s="1"/>
  <c r="AO172" i="8" s="1"/>
  <c r="Q177" i="8"/>
  <c r="Q176" i="8"/>
  <c r="T174" i="8"/>
  <c r="Q173" i="8"/>
  <c r="U173" i="8"/>
  <c r="AE173" i="8" s="1"/>
  <c r="AM173" i="8" s="1"/>
  <c r="P173" i="8"/>
  <c r="AG151" i="8"/>
  <c r="AO151" i="8" s="1"/>
  <c r="AC151" i="8"/>
  <c r="AK151" i="8" s="1"/>
  <c r="S151" i="8"/>
  <c r="V151" i="8"/>
  <c r="T151" i="8"/>
  <c r="Z151" i="8" s="1"/>
  <c r="AH151" i="8" s="1"/>
  <c r="AC164" i="8"/>
  <c r="AK164" i="8" s="1"/>
  <c r="AS164" i="8" s="1"/>
  <c r="AB158" i="8"/>
  <c r="AJ158" i="8" s="1"/>
  <c r="AR158" i="8" s="1"/>
  <c r="AF164" i="8"/>
  <c r="AN164" i="8" s="1"/>
  <c r="AR164" i="8" s="1"/>
  <c r="AB161" i="8"/>
  <c r="AJ161" i="8" s="1"/>
  <c r="Z152" i="8"/>
  <c r="AH152" i="8" s="1"/>
  <c r="AP152" i="8" s="1"/>
  <c r="Z148" i="8"/>
  <c r="AH148" i="8" s="1"/>
  <c r="S107" i="8"/>
  <c r="V107" i="8"/>
  <c r="AB107" i="8" s="1"/>
  <c r="AJ107" i="8" s="1"/>
  <c r="S105" i="8"/>
  <c r="AC105" i="8"/>
  <c r="AK105" i="8" s="1"/>
  <c r="AS105" i="8" s="1"/>
  <c r="U105" i="8"/>
  <c r="AA105" i="8" s="1"/>
  <c r="AI105" i="8" s="1"/>
  <c r="T105" i="8"/>
  <c r="W88" i="8"/>
  <c r="AG88" i="8" s="1"/>
  <c r="AO88" i="8" s="1"/>
  <c r="V88" i="8"/>
  <c r="AF88" i="8" s="1"/>
  <c r="AN88" i="8" s="1"/>
  <c r="AC87" i="8"/>
  <c r="AK87" i="8" s="1"/>
  <c r="AS87" i="8" s="1"/>
  <c r="S87" i="8"/>
  <c r="R87" i="8"/>
  <c r="W24" i="8"/>
  <c r="AG24" i="8" s="1"/>
  <c r="AO24" i="8" s="1"/>
  <c r="V24" i="8"/>
  <c r="AF24" i="8" s="1"/>
  <c r="AN24" i="8" s="1"/>
  <c r="Z153" i="8"/>
  <c r="AH153" i="8" s="1"/>
  <c r="AD153" i="8"/>
  <c r="AL153" i="8" s="1"/>
  <c r="R38" i="8"/>
  <c r="V38" i="8"/>
  <c r="V65" i="8"/>
  <c r="R65" i="8"/>
  <c r="Q13" i="8"/>
  <c r="U13" i="8"/>
  <c r="P55" i="8"/>
  <c r="T55" i="8"/>
  <c r="W93" i="8"/>
  <c r="S93" i="8"/>
  <c r="W3" i="8"/>
  <c r="S3" i="8"/>
  <c r="S31" i="8"/>
  <c r="P32" i="8"/>
  <c r="T32" i="8"/>
  <c r="T5" i="8"/>
  <c r="P5" i="8"/>
  <c r="AG40" i="8"/>
  <c r="AO40" i="8" s="1"/>
  <c r="AC40" i="8"/>
  <c r="AK40" i="8" s="1"/>
  <c r="V92" i="8"/>
  <c r="R92" i="8"/>
  <c r="AG14" i="8"/>
  <c r="AO14" i="8" s="1"/>
  <c r="AC14" i="8"/>
  <c r="AK14" i="8" s="1"/>
  <c r="V32" i="8"/>
  <c r="R32" i="8"/>
  <c r="S37" i="8"/>
  <c r="W92" i="8"/>
  <c r="S92" i="8"/>
  <c r="V4" i="8"/>
  <c r="R4" i="8"/>
  <c r="T21" i="8"/>
  <c r="P21" i="8"/>
  <c r="S32" i="8"/>
  <c r="W32" i="8"/>
  <c r="AC66" i="8"/>
  <c r="AK66" i="8" s="1"/>
  <c r="AG66" i="8"/>
  <c r="AO66" i="8" s="1"/>
  <c r="S49" i="8"/>
  <c r="W49" i="8"/>
  <c r="Q51" i="8"/>
  <c r="P62" i="8"/>
  <c r="T62" i="8"/>
  <c r="U83" i="8"/>
  <c r="Q83" i="8"/>
  <c r="Z10" i="8"/>
  <c r="AH10" i="8" s="1"/>
  <c r="AD10" i="8"/>
  <c r="AL10" i="8" s="1"/>
  <c r="AC23" i="8"/>
  <c r="AK23" i="8" s="1"/>
  <c r="AG23" i="8"/>
  <c r="AO23" i="8" s="1"/>
  <c r="P112" i="8"/>
  <c r="T112" i="8"/>
  <c r="AB21" i="8"/>
  <c r="AJ21" i="8" s="1"/>
  <c r="AF21" i="8"/>
  <c r="AN21" i="8" s="1"/>
  <c r="T27" i="8"/>
  <c r="P27" i="8"/>
  <c r="U30" i="8"/>
  <c r="Q30" i="8"/>
  <c r="W65" i="8"/>
  <c r="S65" i="8"/>
  <c r="U81" i="8"/>
  <c r="Q81" i="8"/>
  <c r="AG111" i="8"/>
  <c r="AO111" i="8" s="1"/>
  <c r="AC111" i="8"/>
  <c r="AK111" i="8" s="1"/>
  <c r="U27" i="8"/>
  <c r="Q27" i="8"/>
  <c r="P29" i="8"/>
  <c r="T29" i="8"/>
  <c r="W13" i="8"/>
  <c r="S13" i="8"/>
  <c r="V17" i="8"/>
  <c r="R17" i="8"/>
  <c r="S30" i="8"/>
  <c r="W30" i="8"/>
  <c r="T36" i="8"/>
  <c r="P36" i="8"/>
  <c r="R37" i="8"/>
  <c r="V37" i="8"/>
  <c r="U84" i="8"/>
  <c r="Q84" i="8"/>
  <c r="U110" i="8"/>
  <c r="Q110" i="8"/>
  <c r="AD9" i="8"/>
  <c r="AL9" i="8" s="1"/>
  <c r="Z9" i="8"/>
  <c r="AH9" i="8" s="1"/>
  <c r="P13" i="8"/>
  <c r="W17" i="8"/>
  <c r="S17" i="8"/>
  <c r="AC18" i="8"/>
  <c r="AK18" i="8" s="1"/>
  <c r="AG18" i="8"/>
  <c r="AO18" i="8" s="1"/>
  <c r="AC37" i="8"/>
  <c r="AK37" i="8" s="1"/>
  <c r="AG37" i="8"/>
  <c r="AO37" i="8" s="1"/>
  <c r="U43" i="8"/>
  <c r="Q43" i="8"/>
  <c r="T60" i="8"/>
  <c r="P60" i="8"/>
  <c r="U60" i="8"/>
  <c r="Q60" i="8"/>
  <c r="U116" i="8"/>
  <c r="Q116" i="8"/>
  <c r="AE177" i="8"/>
  <c r="AM177" i="8" s="1"/>
  <c r="AA177" i="8"/>
  <c r="AI177" i="8" s="1"/>
  <c r="U71" i="8"/>
  <c r="Q71" i="8"/>
  <c r="U101" i="8"/>
  <c r="Q101" i="8"/>
  <c r="R3" i="8"/>
  <c r="U4" i="8"/>
  <c r="Q4" i="8"/>
  <c r="W51" i="8"/>
  <c r="S51" i="8"/>
  <c r="AB66" i="8"/>
  <c r="AJ66" i="8" s="1"/>
  <c r="AF66" i="8"/>
  <c r="AN66" i="8" s="1"/>
  <c r="T6" i="8"/>
  <c r="AG11" i="8"/>
  <c r="AO11" i="8" s="1"/>
  <c r="AS11" i="8" s="1"/>
  <c r="AG12" i="8"/>
  <c r="AO12" i="8" s="1"/>
  <c r="AC12" i="8"/>
  <c r="AK12" i="8" s="1"/>
  <c r="T33" i="8"/>
  <c r="P33" i="8"/>
  <c r="P4" i="8"/>
  <c r="V5" i="8"/>
  <c r="U15" i="8"/>
  <c r="Q15" i="8"/>
  <c r="U33" i="8"/>
  <c r="Q33" i="8"/>
  <c r="P38" i="8"/>
  <c r="T38" i="8"/>
  <c r="T41" i="8"/>
  <c r="Q56" i="8"/>
  <c r="U56" i="8"/>
  <c r="S61" i="8"/>
  <c r="W61" i="8"/>
  <c r="W15" i="8"/>
  <c r="S15" i="8"/>
  <c r="AE10" i="8"/>
  <c r="AM10" i="8" s="1"/>
  <c r="AA10" i="8"/>
  <c r="AI10" i="8" s="1"/>
  <c r="Q87" i="8"/>
  <c r="U87" i="8"/>
  <c r="R13" i="8"/>
  <c r="V13" i="8"/>
  <c r="AC31" i="8"/>
  <c r="AK31" i="8" s="1"/>
  <c r="AG31" i="8"/>
  <c r="AO31" i="8" s="1"/>
  <c r="S23" i="8"/>
  <c r="Q55" i="8"/>
  <c r="U55" i="8"/>
  <c r="Q36" i="8"/>
  <c r="U36" i="8"/>
  <c r="AF7" i="8"/>
  <c r="AN7" i="8" s="1"/>
  <c r="AR7" i="8" s="1"/>
  <c r="AA51" i="8"/>
  <c r="AI51" i="8" s="1"/>
  <c r="AE51" i="8"/>
  <c r="AM51" i="8" s="1"/>
  <c r="S124" i="8"/>
  <c r="W124" i="8"/>
  <c r="Q32" i="8"/>
  <c r="U32" i="8"/>
  <c r="AD89" i="8"/>
  <c r="AL89" i="8" s="1"/>
  <c r="Z89" i="8"/>
  <c r="AH89" i="8" s="1"/>
  <c r="AG107" i="8"/>
  <c r="AO107" i="8" s="1"/>
  <c r="AC107" i="8"/>
  <c r="AK107" i="8" s="1"/>
  <c r="U5" i="8"/>
  <c r="Q5" i="8"/>
  <c r="AD13" i="8"/>
  <c r="AL13" i="8" s="1"/>
  <c r="AP13" i="8" s="1"/>
  <c r="AF71" i="8"/>
  <c r="AN71" i="8" s="1"/>
  <c r="AB71" i="8"/>
  <c r="AJ71" i="8" s="1"/>
  <c r="AE89" i="8"/>
  <c r="AM89" i="8" s="1"/>
  <c r="AA89" i="8"/>
  <c r="AI89" i="8" s="1"/>
  <c r="W4" i="8"/>
  <c r="S4" i="8"/>
  <c r="P15" i="8"/>
  <c r="T15" i="8"/>
  <c r="AA44" i="8"/>
  <c r="AI44" i="8" s="1"/>
  <c r="AE44" i="8"/>
  <c r="AM44" i="8" s="1"/>
  <c r="AB57" i="8"/>
  <c r="AJ57" i="8" s="1"/>
  <c r="AF57" i="8"/>
  <c r="AN57" i="8" s="1"/>
  <c r="S67" i="8"/>
  <c r="W67" i="8"/>
  <c r="W82" i="8"/>
  <c r="S82" i="8"/>
  <c r="W85" i="8"/>
  <c r="S85" i="8"/>
  <c r="AF174" i="8"/>
  <c r="AN174" i="8" s="1"/>
  <c r="AB174" i="8"/>
  <c r="AJ174" i="8" s="1"/>
  <c r="AC77" i="8"/>
  <c r="AK77" i="8" s="1"/>
  <c r="AG77" i="8"/>
  <c r="AO77" i="8" s="1"/>
  <c r="R101" i="8"/>
  <c r="V101" i="8"/>
  <c r="T138" i="8"/>
  <c r="V60" i="8"/>
  <c r="R60" i="8"/>
  <c r="V99" i="8"/>
  <c r="R99" i="8"/>
  <c r="W27" i="8"/>
  <c r="S27" i="8"/>
  <c r="U42" i="8"/>
  <c r="Q42" i="8"/>
  <c r="T95" i="8"/>
  <c r="P95" i="8"/>
  <c r="V26" i="8"/>
  <c r="R26" i="8"/>
  <c r="U57" i="8"/>
  <c r="Q57" i="8"/>
  <c r="T69" i="8"/>
  <c r="P69" i="8"/>
  <c r="U115" i="8"/>
  <c r="Q115" i="8"/>
  <c r="V56" i="8"/>
  <c r="R64" i="8"/>
  <c r="V64" i="8"/>
  <c r="R71" i="8"/>
  <c r="S74" i="8"/>
  <c r="V115" i="8"/>
  <c r="R115" i="8"/>
  <c r="T57" i="8"/>
  <c r="P57" i="8"/>
  <c r="AD61" i="8"/>
  <c r="AL61" i="8" s="1"/>
  <c r="Z61" i="8"/>
  <c r="AH61" i="8" s="1"/>
  <c r="R72" i="8"/>
  <c r="V72" i="8"/>
  <c r="R78" i="8"/>
  <c r="V78" i="8"/>
  <c r="T24" i="8"/>
  <c r="P24" i="8"/>
  <c r="W72" i="8"/>
  <c r="S72" i="8"/>
  <c r="Q21" i="8"/>
  <c r="AF50" i="8"/>
  <c r="AN50" i="8" s="1"/>
  <c r="AB50" i="8"/>
  <c r="AJ50" i="8" s="1"/>
  <c r="W56" i="8"/>
  <c r="T67" i="8"/>
  <c r="P67" i="8"/>
  <c r="T106" i="8"/>
  <c r="P106" i="8"/>
  <c r="Q112" i="8"/>
  <c r="U112" i="8"/>
  <c r="AE31" i="8"/>
  <c r="AM31" i="8" s="1"/>
  <c r="AA31" i="8"/>
  <c r="AI31" i="8" s="1"/>
  <c r="T42" i="8"/>
  <c r="P42" i="8"/>
  <c r="V52" i="8"/>
  <c r="R52" i="8"/>
  <c r="W71" i="8"/>
  <c r="S71" i="8"/>
  <c r="U72" i="8"/>
  <c r="Q72" i="8"/>
  <c r="P14" i="8"/>
  <c r="T14" i="8"/>
  <c r="W52" i="8"/>
  <c r="S52" i="8"/>
  <c r="S60" i="8"/>
  <c r="W60" i="8"/>
  <c r="AD157" i="8"/>
  <c r="AL157" i="8" s="1"/>
  <c r="Z157" i="8"/>
  <c r="AH157" i="8" s="1"/>
  <c r="T20" i="8"/>
  <c r="Q22" i="8"/>
  <c r="T26" i="8"/>
  <c r="Q28" i="8"/>
  <c r="W33" i="8"/>
  <c r="P35" i="8"/>
  <c r="AC39" i="8"/>
  <c r="AK39" i="8" s="1"/>
  <c r="AS39" i="8" s="1"/>
  <c r="U49" i="8"/>
  <c r="Q49" i="8"/>
  <c r="U67" i="8"/>
  <c r="Q67" i="8"/>
  <c r="Q85" i="8"/>
  <c r="U85" i="8"/>
  <c r="U107" i="8"/>
  <c r="Q107" i="8"/>
  <c r="T72" i="8"/>
  <c r="P72" i="8"/>
  <c r="AC74" i="8"/>
  <c r="AK74" i="8" s="1"/>
  <c r="AG74" i="8"/>
  <c r="AO74" i="8" s="1"/>
  <c r="AB97" i="8"/>
  <c r="AJ97" i="8" s="1"/>
  <c r="AF97" i="8"/>
  <c r="AN97" i="8" s="1"/>
  <c r="W110" i="8"/>
  <c r="S110" i="8"/>
  <c r="V116" i="8"/>
  <c r="R116" i="8"/>
  <c r="S101" i="8"/>
  <c r="W101" i="8"/>
  <c r="S78" i="8"/>
  <c r="W78" i="8"/>
  <c r="P12" i="8"/>
  <c r="U20" i="8"/>
  <c r="U24" i="8"/>
  <c r="U26" i="8"/>
  <c r="R28" i="8"/>
  <c r="Q35" i="8"/>
  <c r="R49" i="8"/>
  <c r="V49" i="8"/>
  <c r="Q50" i="8"/>
  <c r="R67" i="8"/>
  <c r="V67" i="8"/>
  <c r="Q97" i="8"/>
  <c r="U97" i="8"/>
  <c r="U114" i="8"/>
  <c r="Q114" i="8"/>
  <c r="W128" i="8"/>
  <c r="S128" i="8"/>
  <c r="AC147" i="8"/>
  <c r="AK147" i="8" s="1"/>
  <c r="AG147" i="8"/>
  <c r="AO147" i="8" s="1"/>
  <c r="R43" i="8"/>
  <c r="V43" i="8"/>
  <c r="T48" i="8"/>
  <c r="P48" i="8"/>
  <c r="Q62" i="8"/>
  <c r="U62" i="8"/>
  <c r="AG83" i="8"/>
  <c r="AO83" i="8" s="1"/>
  <c r="AC83" i="8"/>
  <c r="AK83" i="8" s="1"/>
  <c r="U106" i="8"/>
  <c r="Q106" i="8"/>
  <c r="T126" i="8"/>
  <c r="P126" i="8"/>
  <c r="V41" i="8"/>
  <c r="R41" i="8"/>
  <c r="AF58" i="8"/>
  <c r="AN58" i="8" s="1"/>
  <c r="AR58" i="8" s="1"/>
  <c r="AG59" i="8"/>
  <c r="AO59" i="8" s="1"/>
  <c r="AS59" i="8" s="1"/>
  <c r="AF79" i="8"/>
  <c r="AN79" i="8" s="1"/>
  <c r="AB79" i="8"/>
  <c r="AJ79" i="8" s="1"/>
  <c r="W134" i="8"/>
  <c r="S134" i="8"/>
  <c r="T78" i="8"/>
  <c r="P78" i="8"/>
  <c r="AC86" i="8"/>
  <c r="AK86" i="8" s="1"/>
  <c r="AG86" i="8"/>
  <c r="AO86" i="8" s="1"/>
  <c r="T88" i="8"/>
  <c r="P88" i="8"/>
  <c r="U93" i="8"/>
  <c r="Q93" i="8"/>
  <c r="V105" i="8"/>
  <c r="R105" i="8"/>
  <c r="Q131" i="8"/>
  <c r="U131" i="8"/>
  <c r="AE45" i="8"/>
  <c r="AM45" i="8" s="1"/>
  <c r="AQ45" i="8" s="1"/>
  <c r="P50" i="8"/>
  <c r="T50" i="8"/>
  <c r="AG55" i="8"/>
  <c r="AO55" i="8" s="1"/>
  <c r="AC55" i="8"/>
  <c r="AK55" i="8" s="1"/>
  <c r="P56" i="8"/>
  <c r="T56" i="8"/>
  <c r="Q78" i="8"/>
  <c r="U78" i="8"/>
  <c r="Q79" i="8"/>
  <c r="P87" i="8"/>
  <c r="T87" i="8"/>
  <c r="U88" i="8"/>
  <c r="Q88" i="8"/>
  <c r="V93" i="8"/>
  <c r="R93" i="8"/>
  <c r="T97" i="8"/>
  <c r="P97" i="8"/>
  <c r="T77" i="8"/>
  <c r="P77" i="8"/>
  <c r="AF119" i="8"/>
  <c r="AN119" i="8" s="1"/>
  <c r="AB119" i="8"/>
  <c r="AJ119" i="8" s="1"/>
  <c r="T120" i="8"/>
  <c r="P120" i="8"/>
  <c r="T123" i="8"/>
  <c r="P123" i="8"/>
  <c r="AB127" i="8"/>
  <c r="AJ127" i="8" s="1"/>
  <c r="AF127" i="8"/>
  <c r="AN127" i="8" s="1"/>
  <c r="AE132" i="8"/>
  <c r="AM132" i="8" s="1"/>
  <c r="AA132" i="8"/>
  <c r="AI132" i="8" s="1"/>
  <c r="U141" i="8"/>
  <c r="T142" i="8"/>
  <c r="AD150" i="8"/>
  <c r="AL150" i="8" s="1"/>
  <c r="Z150" i="8"/>
  <c r="AH150" i="8" s="1"/>
  <c r="AF86" i="8"/>
  <c r="AN86" i="8" s="1"/>
  <c r="AR86" i="8" s="1"/>
  <c r="V98" i="8"/>
  <c r="R98" i="8"/>
  <c r="T100" i="8"/>
  <c r="P100" i="8"/>
  <c r="Q109" i="8"/>
  <c r="U109" i="8"/>
  <c r="P130" i="8"/>
  <c r="T130" i="8"/>
  <c r="V141" i="8"/>
  <c r="S98" i="8"/>
  <c r="W98" i="8"/>
  <c r="U100" i="8"/>
  <c r="Q100" i="8"/>
  <c r="V109" i="8"/>
  <c r="R109" i="8"/>
  <c r="W122" i="8"/>
  <c r="S122" i="8"/>
  <c r="Q130" i="8"/>
  <c r="U130" i="8"/>
  <c r="AF150" i="8"/>
  <c r="AN150" i="8" s="1"/>
  <c r="AB150" i="8"/>
  <c r="AJ150" i="8" s="1"/>
  <c r="P79" i="8"/>
  <c r="T79" i="8"/>
  <c r="T83" i="8"/>
  <c r="P83" i="8"/>
  <c r="P107" i="8"/>
  <c r="T107" i="8"/>
  <c r="W121" i="8"/>
  <c r="S121" i="8"/>
  <c r="P90" i="8"/>
  <c r="T90" i="8"/>
  <c r="AE94" i="8"/>
  <c r="AM94" i="8" s="1"/>
  <c r="AQ94" i="8" s="1"/>
  <c r="Q90" i="8"/>
  <c r="U90" i="8"/>
  <c r="W106" i="8"/>
  <c r="S106" i="8"/>
  <c r="P113" i="8"/>
  <c r="T113" i="8"/>
  <c r="Q113" i="8"/>
  <c r="U113" i="8"/>
  <c r="S96" i="8"/>
  <c r="T116" i="8"/>
  <c r="P116" i="8"/>
  <c r="AC118" i="8"/>
  <c r="AK118" i="8" s="1"/>
  <c r="AG118" i="8"/>
  <c r="AO118" i="8" s="1"/>
  <c r="AG159" i="8"/>
  <c r="AO159" i="8" s="1"/>
  <c r="AC159" i="8"/>
  <c r="AK159" i="8" s="1"/>
  <c r="AA162" i="8"/>
  <c r="AI162" i="8" s="1"/>
  <c r="AE162" i="8"/>
  <c r="AM162" i="8" s="1"/>
  <c r="R130" i="8"/>
  <c r="V130" i="8"/>
  <c r="AF131" i="8"/>
  <c r="AN131" i="8" s="1"/>
  <c r="AB131" i="8"/>
  <c r="AJ131" i="8" s="1"/>
  <c r="P137" i="8"/>
  <c r="T137" i="8"/>
  <c r="U122" i="8"/>
  <c r="Q122" i="8"/>
  <c r="R131" i="8"/>
  <c r="AF144" i="8"/>
  <c r="AN144" i="8" s="1"/>
  <c r="AB144" i="8"/>
  <c r="AJ144" i="8" s="1"/>
  <c r="V122" i="8"/>
  <c r="R122" i="8"/>
  <c r="S131" i="8"/>
  <c r="AE134" i="8"/>
  <c r="AM134" i="8" s="1"/>
  <c r="AQ134" i="8" s="1"/>
  <c r="R136" i="8"/>
  <c r="V136" i="8"/>
  <c r="S136" i="8"/>
  <c r="W136" i="8"/>
  <c r="AD171" i="8"/>
  <c r="AL171" i="8" s="1"/>
  <c r="Z171" i="8"/>
  <c r="AH171" i="8" s="1"/>
  <c r="Z176" i="8"/>
  <c r="AH176" i="8" s="1"/>
  <c r="AD176" i="8"/>
  <c r="AL176" i="8" s="1"/>
  <c r="W142" i="8"/>
  <c r="U143" i="8"/>
  <c r="Z156" i="8"/>
  <c r="AH156" i="8" s="1"/>
  <c r="AD156" i="8"/>
  <c r="AL156" i="8" s="1"/>
  <c r="AC155" i="8"/>
  <c r="AK155" i="8" s="1"/>
  <c r="AG155" i="8"/>
  <c r="AO155" i="8" s="1"/>
  <c r="Z172" i="8"/>
  <c r="AH172" i="8" s="1"/>
  <c r="AD172" i="8"/>
  <c r="AL172" i="8" s="1"/>
  <c r="AF161" i="8"/>
  <c r="AN161" i="8" s="1"/>
  <c r="AB175" i="8"/>
  <c r="AJ175" i="8" s="1"/>
  <c r="AF175" i="8"/>
  <c r="AN175" i="8" s="1"/>
  <c r="D176" i="7"/>
  <c r="D177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50" i="7"/>
  <c r="D151" i="7"/>
  <c r="D152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06" i="7"/>
  <c r="D107" i="7"/>
  <c r="D108" i="7"/>
  <c r="D109" i="7"/>
  <c r="D110" i="7"/>
  <c r="D97" i="7"/>
  <c r="D98" i="7"/>
  <c r="D99" i="7"/>
  <c r="D100" i="7"/>
  <c r="D101" i="7"/>
  <c r="D102" i="7"/>
  <c r="D103" i="7"/>
  <c r="D104" i="7"/>
  <c r="D105" i="7"/>
  <c r="D86" i="7"/>
  <c r="D87" i="7"/>
  <c r="D88" i="7"/>
  <c r="D89" i="7"/>
  <c r="D90" i="7"/>
  <c r="D91" i="7"/>
  <c r="D92" i="7"/>
  <c r="D93" i="7"/>
  <c r="D94" i="7"/>
  <c r="D95" i="7"/>
  <c r="D96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60" i="7"/>
  <c r="D61" i="7"/>
  <c r="D62" i="7"/>
  <c r="D63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2" i="7"/>
  <c r="L146" i="7"/>
  <c r="P146" i="7" s="1"/>
  <c r="M146" i="7"/>
  <c r="N146" i="7"/>
  <c r="O146" i="7"/>
  <c r="L147" i="7"/>
  <c r="M147" i="7"/>
  <c r="N147" i="7"/>
  <c r="O147" i="7"/>
  <c r="L148" i="7"/>
  <c r="M148" i="7"/>
  <c r="N148" i="7"/>
  <c r="O148" i="7"/>
  <c r="L149" i="7"/>
  <c r="M149" i="7"/>
  <c r="N149" i="7"/>
  <c r="O149" i="7"/>
  <c r="L150" i="7"/>
  <c r="M150" i="7"/>
  <c r="N150" i="7"/>
  <c r="O150" i="7"/>
  <c r="L151" i="7"/>
  <c r="M151" i="7"/>
  <c r="N151" i="7"/>
  <c r="O151" i="7"/>
  <c r="L152" i="7"/>
  <c r="M152" i="7"/>
  <c r="N152" i="7"/>
  <c r="O152" i="7"/>
  <c r="L153" i="7"/>
  <c r="M153" i="7"/>
  <c r="N153" i="7"/>
  <c r="O153" i="7"/>
  <c r="L154" i="7"/>
  <c r="M154" i="7"/>
  <c r="N154" i="7"/>
  <c r="O154" i="7"/>
  <c r="L155" i="7"/>
  <c r="M155" i="7"/>
  <c r="N155" i="7"/>
  <c r="O155" i="7"/>
  <c r="L156" i="7"/>
  <c r="M156" i="7"/>
  <c r="N156" i="7"/>
  <c r="O156" i="7"/>
  <c r="L157" i="7"/>
  <c r="M157" i="7"/>
  <c r="N157" i="7"/>
  <c r="O157" i="7"/>
  <c r="L158" i="7"/>
  <c r="M158" i="7"/>
  <c r="N158" i="7"/>
  <c r="O158" i="7"/>
  <c r="L159" i="7"/>
  <c r="M159" i="7"/>
  <c r="N159" i="7"/>
  <c r="O159" i="7"/>
  <c r="L160" i="7"/>
  <c r="M160" i="7"/>
  <c r="N160" i="7"/>
  <c r="O160" i="7"/>
  <c r="L161" i="7"/>
  <c r="M161" i="7"/>
  <c r="N161" i="7"/>
  <c r="O161" i="7"/>
  <c r="L162" i="7"/>
  <c r="M162" i="7"/>
  <c r="N162" i="7"/>
  <c r="O162" i="7"/>
  <c r="L163" i="7"/>
  <c r="M163" i="7"/>
  <c r="N163" i="7"/>
  <c r="O163" i="7"/>
  <c r="L164" i="7"/>
  <c r="M164" i="7"/>
  <c r="N164" i="7"/>
  <c r="O164" i="7"/>
  <c r="L165" i="7"/>
  <c r="M165" i="7"/>
  <c r="N165" i="7"/>
  <c r="O165" i="7"/>
  <c r="L166" i="7"/>
  <c r="M166" i="7"/>
  <c r="N166" i="7"/>
  <c r="O166" i="7"/>
  <c r="L167" i="7"/>
  <c r="M167" i="7"/>
  <c r="N167" i="7"/>
  <c r="O167" i="7"/>
  <c r="L168" i="7"/>
  <c r="M168" i="7"/>
  <c r="N168" i="7"/>
  <c r="O168" i="7"/>
  <c r="L169" i="7"/>
  <c r="M169" i="7"/>
  <c r="N169" i="7"/>
  <c r="O169" i="7"/>
  <c r="L170" i="7"/>
  <c r="M170" i="7"/>
  <c r="N170" i="7"/>
  <c r="O170" i="7"/>
  <c r="L171" i="7"/>
  <c r="M171" i="7"/>
  <c r="N171" i="7"/>
  <c r="O171" i="7"/>
  <c r="L172" i="7"/>
  <c r="M172" i="7"/>
  <c r="N172" i="7"/>
  <c r="O172" i="7"/>
  <c r="L173" i="7"/>
  <c r="M173" i="7"/>
  <c r="N173" i="7"/>
  <c r="O173" i="7"/>
  <c r="L174" i="7"/>
  <c r="M174" i="7"/>
  <c r="N174" i="7"/>
  <c r="O174" i="7"/>
  <c r="L175" i="7"/>
  <c r="M175" i="7"/>
  <c r="N175" i="7"/>
  <c r="O175" i="7"/>
  <c r="L176" i="7"/>
  <c r="M176" i="7"/>
  <c r="N176" i="7"/>
  <c r="O176" i="7"/>
  <c r="L177" i="7"/>
  <c r="M177" i="7"/>
  <c r="N177" i="7"/>
  <c r="O177" i="7"/>
  <c r="L109" i="7"/>
  <c r="M109" i="7"/>
  <c r="Q109" i="7" s="1"/>
  <c r="N109" i="7"/>
  <c r="V109" i="7" s="1"/>
  <c r="AF109" i="7" s="1"/>
  <c r="AN109" i="7" s="1"/>
  <c r="O109" i="7"/>
  <c r="W109" i="7" s="1"/>
  <c r="L110" i="7"/>
  <c r="T110" i="7" s="1"/>
  <c r="AD110" i="7" s="1"/>
  <c r="AL110" i="7" s="1"/>
  <c r="M110" i="7"/>
  <c r="N110" i="7"/>
  <c r="R110" i="7" s="1"/>
  <c r="O110" i="7"/>
  <c r="S110" i="7" s="1"/>
  <c r="L111" i="7"/>
  <c r="M111" i="7"/>
  <c r="Q111" i="7" s="1"/>
  <c r="N111" i="7"/>
  <c r="V111" i="7" s="1"/>
  <c r="O111" i="7"/>
  <c r="S111" i="7" s="1"/>
  <c r="L112" i="7"/>
  <c r="M112" i="7"/>
  <c r="N112" i="7"/>
  <c r="V112" i="7" s="1"/>
  <c r="O112" i="7"/>
  <c r="W112" i="7" s="1"/>
  <c r="L113" i="7"/>
  <c r="M113" i="7"/>
  <c r="N113" i="7"/>
  <c r="V113" i="7" s="1"/>
  <c r="O113" i="7"/>
  <c r="L114" i="7"/>
  <c r="T114" i="7" s="1"/>
  <c r="M114" i="7"/>
  <c r="Q114" i="7" s="1"/>
  <c r="N114" i="7"/>
  <c r="R114" i="7" s="1"/>
  <c r="O114" i="7"/>
  <c r="W114" i="7" s="1"/>
  <c r="L115" i="7"/>
  <c r="M115" i="7"/>
  <c r="N115" i="7"/>
  <c r="O115" i="7"/>
  <c r="L116" i="7"/>
  <c r="T116" i="7" s="1"/>
  <c r="AD116" i="7" s="1"/>
  <c r="AL116" i="7" s="1"/>
  <c r="M116" i="7"/>
  <c r="U116" i="7" s="1"/>
  <c r="N116" i="7"/>
  <c r="O116" i="7"/>
  <c r="W116" i="7" s="1"/>
  <c r="L117" i="7"/>
  <c r="M117" i="7"/>
  <c r="U117" i="7" s="1"/>
  <c r="AE117" i="7" s="1"/>
  <c r="AM117" i="7" s="1"/>
  <c r="N117" i="7"/>
  <c r="O117" i="7"/>
  <c r="W117" i="7" s="1"/>
  <c r="AG117" i="7" s="1"/>
  <c r="AO117" i="7" s="1"/>
  <c r="L118" i="7"/>
  <c r="T118" i="7" s="1"/>
  <c r="M118" i="7"/>
  <c r="N118" i="7"/>
  <c r="R118" i="7" s="1"/>
  <c r="O118" i="7"/>
  <c r="S118" i="7" s="1"/>
  <c r="L119" i="7"/>
  <c r="T119" i="7" s="1"/>
  <c r="M119" i="7"/>
  <c r="U119" i="7" s="1"/>
  <c r="N119" i="7"/>
  <c r="R119" i="7" s="1"/>
  <c r="O119" i="7"/>
  <c r="W119" i="7" s="1"/>
  <c r="L120" i="7"/>
  <c r="P120" i="7" s="1"/>
  <c r="M120" i="7"/>
  <c r="Q120" i="7" s="1"/>
  <c r="N120" i="7"/>
  <c r="O120" i="7"/>
  <c r="W120" i="7" s="1"/>
  <c r="AG120" i="7" s="1"/>
  <c r="AO120" i="7" s="1"/>
  <c r="L121" i="7"/>
  <c r="T121" i="7" s="1"/>
  <c r="M121" i="7"/>
  <c r="Q121" i="7" s="1"/>
  <c r="N121" i="7"/>
  <c r="R121" i="7" s="1"/>
  <c r="O121" i="7"/>
  <c r="S121" i="7" s="1"/>
  <c r="L122" i="7"/>
  <c r="T122" i="7" s="1"/>
  <c r="AD122" i="7" s="1"/>
  <c r="AL122" i="7" s="1"/>
  <c r="M122" i="7"/>
  <c r="N122" i="7"/>
  <c r="V122" i="7" s="1"/>
  <c r="AF122" i="7" s="1"/>
  <c r="AN122" i="7" s="1"/>
  <c r="O122" i="7"/>
  <c r="S122" i="7" s="1"/>
  <c r="L123" i="7"/>
  <c r="M123" i="7"/>
  <c r="Q123" i="7" s="1"/>
  <c r="N123" i="7"/>
  <c r="R123" i="7" s="1"/>
  <c r="O123" i="7"/>
  <c r="S123" i="7" s="1"/>
  <c r="L124" i="7"/>
  <c r="M124" i="7"/>
  <c r="U124" i="7" s="1"/>
  <c r="AA124" i="7" s="1"/>
  <c r="AI124" i="7" s="1"/>
  <c r="N124" i="7"/>
  <c r="O124" i="7"/>
  <c r="L125" i="7"/>
  <c r="M125" i="7"/>
  <c r="N125" i="7"/>
  <c r="V125" i="7" s="1"/>
  <c r="O125" i="7"/>
  <c r="L126" i="7"/>
  <c r="T126" i="7" s="1"/>
  <c r="AD126" i="7" s="1"/>
  <c r="AL126" i="7" s="1"/>
  <c r="M126" i="7"/>
  <c r="Q126" i="7" s="1"/>
  <c r="N126" i="7"/>
  <c r="R126" i="7" s="1"/>
  <c r="O126" i="7"/>
  <c r="W126" i="7" s="1"/>
  <c r="AC126" i="7" s="1"/>
  <c r="AK126" i="7" s="1"/>
  <c r="L127" i="7"/>
  <c r="P127" i="7" s="1"/>
  <c r="M127" i="7"/>
  <c r="U127" i="7" s="1"/>
  <c r="AE127" i="7" s="1"/>
  <c r="AM127" i="7" s="1"/>
  <c r="N127" i="7"/>
  <c r="O127" i="7"/>
  <c r="L128" i="7"/>
  <c r="M128" i="7"/>
  <c r="U128" i="7" s="1"/>
  <c r="N128" i="7"/>
  <c r="O128" i="7"/>
  <c r="W128" i="7" s="1"/>
  <c r="AG128" i="7" s="1"/>
  <c r="AO128" i="7" s="1"/>
  <c r="L129" i="7"/>
  <c r="P129" i="7" s="1"/>
  <c r="M129" i="7"/>
  <c r="U129" i="7" s="1"/>
  <c r="AE129" i="7" s="1"/>
  <c r="AM129" i="7" s="1"/>
  <c r="N129" i="7"/>
  <c r="O129" i="7"/>
  <c r="W129" i="7" s="1"/>
  <c r="L130" i="7"/>
  <c r="M130" i="7"/>
  <c r="U130" i="7" s="1"/>
  <c r="N130" i="7"/>
  <c r="V130" i="7" s="1"/>
  <c r="O130" i="7"/>
  <c r="S130" i="7" s="1"/>
  <c r="L131" i="7"/>
  <c r="M131" i="7"/>
  <c r="Q131" i="7" s="1"/>
  <c r="N131" i="7"/>
  <c r="R131" i="7" s="1"/>
  <c r="O131" i="7"/>
  <c r="S131" i="7" s="1"/>
  <c r="L132" i="7"/>
  <c r="P132" i="7" s="1"/>
  <c r="M132" i="7"/>
  <c r="Q132" i="7" s="1"/>
  <c r="N132" i="7"/>
  <c r="O132" i="7"/>
  <c r="W132" i="7" s="1"/>
  <c r="AG132" i="7" s="1"/>
  <c r="AO132" i="7" s="1"/>
  <c r="L133" i="7"/>
  <c r="M133" i="7"/>
  <c r="U133" i="7" s="1"/>
  <c r="N133" i="7"/>
  <c r="V133" i="7" s="1"/>
  <c r="AF133" i="7" s="1"/>
  <c r="AN133" i="7" s="1"/>
  <c r="O133" i="7"/>
  <c r="W133" i="7" s="1"/>
  <c r="AC133" i="7" s="1"/>
  <c r="AK133" i="7" s="1"/>
  <c r="L134" i="7"/>
  <c r="T134" i="7" s="1"/>
  <c r="AD134" i="7" s="1"/>
  <c r="AL134" i="7" s="1"/>
  <c r="M134" i="7"/>
  <c r="U134" i="7" s="1"/>
  <c r="AA134" i="7" s="1"/>
  <c r="AI134" i="7" s="1"/>
  <c r="N134" i="7"/>
  <c r="V134" i="7" s="1"/>
  <c r="AB134" i="7" s="1"/>
  <c r="AJ134" i="7" s="1"/>
  <c r="O134" i="7"/>
  <c r="S134" i="7" s="1"/>
  <c r="L135" i="7"/>
  <c r="M135" i="7"/>
  <c r="Q135" i="7" s="1"/>
  <c r="N135" i="7"/>
  <c r="V135" i="7" s="1"/>
  <c r="O135" i="7"/>
  <c r="S135" i="7" s="1"/>
  <c r="L136" i="7"/>
  <c r="T136" i="7" s="1"/>
  <c r="Z136" i="7" s="1"/>
  <c r="AH136" i="7" s="1"/>
  <c r="M136" i="7"/>
  <c r="N136" i="7"/>
  <c r="V136" i="7" s="1"/>
  <c r="AF136" i="7" s="1"/>
  <c r="AN136" i="7" s="1"/>
  <c r="O136" i="7"/>
  <c r="W136" i="7" s="1"/>
  <c r="L137" i="7"/>
  <c r="T137" i="7" s="1"/>
  <c r="Z137" i="7" s="1"/>
  <c r="AH137" i="7" s="1"/>
  <c r="M137" i="7"/>
  <c r="N137" i="7"/>
  <c r="V137" i="7" s="1"/>
  <c r="AB137" i="7" s="1"/>
  <c r="AJ137" i="7" s="1"/>
  <c r="O137" i="7"/>
  <c r="L138" i="7"/>
  <c r="T138" i="7" s="1"/>
  <c r="Z138" i="7" s="1"/>
  <c r="AH138" i="7" s="1"/>
  <c r="M138" i="7"/>
  <c r="Q138" i="7" s="1"/>
  <c r="N138" i="7"/>
  <c r="R138" i="7" s="1"/>
  <c r="O138" i="7"/>
  <c r="S138" i="7" s="1"/>
  <c r="L139" i="7"/>
  <c r="P139" i="7" s="1"/>
  <c r="M139" i="7"/>
  <c r="N139" i="7"/>
  <c r="R139" i="7" s="1"/>
  <c r="O139" i="7"/>
  <c r="S139" i="7" s="1"/>
  <c r="L140" i="7"/>
  <c r="P140" i="7" s="1"/>
  <c r="M140" i="7"/>
  <c r="U140" i="7" s="1"/>
  <c r="N140" i="7"/>
  <c r="O140" i="7"/>
  <c r="W140" i="7" s="1"/>
  <c r="AG140" i="7" s="1"/>
  <c r="AO140" i="7" s="1"/>
  <c r="L141" i="7"/>
  <c r="T141" i="7" s="1"/>
  <c r="M141" i="7"/>
  <c r="U141" i="7" s="1"/>
  <c r="AA141" i="7" s="1"/>
  <c r="AI141" i="7" s="1"/>
  <c r="N141" i="7"/>
  <c r="O141" i="7"/>
  <c r="W141" i="7" s="1"/>
  <c r="AC141" i="7" s="1"/>
  <c r="AK141" i="7" s="1"/>
  <c r="L142" i="7"/>
  <c r="T142" i="7" s="1"/>
  <c r="M142" i="7"/>
  <c r="Q142" i="7" s="1"/>
  <c r="N142" i="7"/>
  <c r="R142" i="7" s="1"/>
  <c r="O142" i="7"/>
  <c r="S142" i="7" s="1"/>
  <c r="L143" i="7"/>
  <c r="T143" i="7" s="1"/>
  <c r="M143" i="7"/>
  <c r="N143" i="7"/>
  <c r="R143" i="7" s="1"/>
  <c r="O143" i="7"/>
  <c r="L144" i="7"/>
  <c r="P144" i="7" s="1"/>
  <c r="M144" i="7"/>
  <c r="U144" i="7" s="1"/>
  <c r="N144" i="7"/>
  <c r="O144" i="7"/>
  <c r="W144" i="7" s="1"/>
  <c r="L145" i="7"/>
  <c r="P145" i="7" s="1"/>
  <c r="M145" i="7"/>
  <c r="U145" i="7" s="1"/>
  <c r="AA145" i="7" s="1"/>
  <c r="AI145" i="7" s="1"/>
  <c r="N145" i="7"/>
  <c r="O145" i="7"/>
  <c r="L106" i="7"/>
  <c r="P106" i="7" s="1"/>
  <c r="M106" i="7"/>
  <c r="N106" i="7"/>
  <c r="O106" i="7"/>
  <c r="L107" i="7"/>
  <c r="M107" i="7"/>
  <c r="Q107" i="7" s="1"/>
  <c r="N107" i="7"/>
  <c r="O107" i="7"/>
  <c r="S107" i="7" s="1"/>
  <c r="L108" i="7"/>
  <c r="M108" i="7"/>
  <c r="U108" i="7" s="1"/>
  <c r="N108" i="7"/>
  <c r="R108" i="7" s="1"/>
  <c r="O108" i="7"/>
  <c r="W108" i="7" s="1"/>
  <c r="L90" i="7"/>
  <c r="M90" i="7"/>
  <c r="N90" i="7"/>
  <c r="O90" i="7"/>
  <c r="L91" i="7"/>
  <c r="T91" i="7" s="1"/>
  <c r="M91" i="7"/>
  <c r="Q91" i="7" s="1"/>
  <c r="N91" i="7"/>
  <c r="R91" i="7" s="1"/>
  <c r="O91" i="7"/>
  <c r="S91" i="7" s="1"/>
  <c r="L92" i="7"/>
  <c r="T92" i="7" s="1"/>
  <c r="AD92" i="7" s="1"/>
  <c r="AL92" i="7" s="1"/>
  <c r="M92" i="7"/>
  <c r="N92" i="7"/>
  <c r="V92" i="7" s="1"/>
  <c r="O92" i="7"/>
  <c r="W92" i="7" s="1"/>
  <c r="L93" i="7"/>
  <c r="M93" i="7"/>
  <c r="N93" i="7"/>
  <c r="O93" i="7"/>
  <c r="L94" i="7"/>
  <c r="T94" i="7" s="1"/>
  <c r="M94" i="7"/>
  <c r="Q94" i="7" s="1"/>
  <c r="N94" i="7"/>
  <c r="R94" i="7" s="1"/>
  <c r="O94" i="7"/>
  <c r="S94" i="7" s="1"/>
  <c r="L95" i="7"/>
  <c r="T95" i="7" s="1"/>
  <c r="M95" i="7"/>
  <c r="U95" i="7" s="1"/>
  <c r="N95" i="7"/>
  <c r="R95" i="7" s="1"/>
  <c r="O95" i="7"/>
  <c r="S95" i="7" s="1"/>
  <c r="L96" i="7"/>
  <c r="M96" i="7"/>
  <c r="N96" i="7"/>
  <c r="O96" i="7"/>
  <c r="L97" i="7"/>
  <c r="M97" i="7"/>
  <c r="U97" i="7" s="1"/>
  <c r="N97" i="7"/>
  <c r="V97" i="7" s="1"/>
  <c r="AB97" i="7" s="1"/>
  <c r="AJ97" i="7" s="1"/>
  <c r="O97" i="7"/>
  <c r="S97" i="7" s="1"/>
  <c r="L98" i="7"/>
  <c r="T98" i="7" s="1"/>
  <c r="AD98" i="7" s="1"/>
  <c r="AL98" i="7" s="1"/>
  <c r="M98" i="7"/>
  <c r="U98" i="7" s="1"/>
  <c r="AA98" i="7" s="1"/>
  <c r="AI98" i="7" s="1"/>
  <c r="N98" i="7"/>
  <c r="V98" i="7" s="1"/>
  <c r="AF98" i="7" s="1"/>
  <c r="AN98" i="7" s="1"/>
  <c r="O98" i="7"/>
  <c r="W98" i="7" s="1"/>
  <c r="AC98" i="7" s="1"/>
  <c r="AK98" i="7" s="1"/>
  <c r="L99" i="7"/>
  <c r="T99" i="7" s="1"/>
  <c r="M99" i="7"/>
  <c r="N99" i="7"/>
  <c r="O99" i="7"/>
  <c r="L100" i="7"/>
  <c r="M100" i="7"/>
  <c r="Q100" i="7" s="1"/>
  <c r="N100" i="7"/>
  <c r="V100" i="7" s="1"/>
  <c r="O100" i="7"/>
  <c r="W100" i="7" s="1"/>
  <c r="AC100" i="7" s="1"/>
  <c r="AK100" i="7" s="1"/>
  <c r="L101" i="7"/>
  <c r="P101" i="7" s="1"/>
  <c r="M101" i="7"/>
  <c r="Q101" i="7" s="1"/>
  <c r="N101" i="7"/>
  <c r="O101" i="7"/>
  <c r="W101" i="7" s="1"/>
  <c r="L102" i="7"/>
  <c r="P102" i="7" s="1"/>
  <c r="M102" i="7"/>
  <c r="N102" i="7"/>
  <c r="O102" i="7"/>
  <c r="L103" i="7"/>
  <c r="T103" i="7" s="1"/>
  <c r="M103" i="7"/>
  <c r="Q103" i="7" s="1"/>
  <c r="N103" i="7"/>
  <c r="R103" i="7" s="1"/>
  <c r="O103" i="7"/>
  <c r="S103" i="7" s="1"/>
  <c r="L104" i="7"/>
  <c r="T104" i="7" s="1"/>
  <c r="AD104" i="7" s="1"/>
  <c r="AL104" i="7" s="1"/>
  <c r="M104" i="7"/>
  <c r="Q104" i="7" s="1"/>
  <c r="N104" i="7"/>
  <c r="V104" i="7" s="1"/>
  <c r="AF104" i="7" s="1"/>
  <c r="AN104" i="7" s="1"/>
  <c r="O104" i="7"/>
  <c r="W104" i="7" s="1"/>
  <c r="AC104" i="7" s="1"/>
  <c r="AK104" i="7" s="1"/>
  <c r="L105" i="7"/>
  <c r="T105" i="7" s="1"/>
  <c r="AD105" i="7" s="1"/>
  <c r="AL105" i="7" s="1"/>
  <c r="M105" i="7"/>
  <c r="N105" i="7"/>
  <c r="O105" i="7"/>
  <c r="L85" i="7"/>
  <c r="M85" i="7"/>
  <c r="N85" i="7"/>
  <c r="O85" i="7"/>
  <c r="S85" i="7" s="1"/>
  <c r="L86" i="7"/>
  <c r="T86" i="7" s="1"/>
  <c r="AD86" i="7" s="1"/>
  <c r="AL86" i="7" s="1"/>
  <c r="M86" i="7"/>
  <c r="U86" i="7" s="1"/>
  <c r="N86" i="7"/>
  <c r="O86" i="7"/>
  <c r="L87" i="7"/>
  <c r="M87" i="7"/>
  <c r="Q87" i="7" s="1"/>
  <c r="N87" i="7"/>
  <c r="R87" i="7" s="1"/>
  <c r="O87" i="7"/>
  <c r="S87" i="7" s="1"/>
  <c r="L88" i="7"/>
  <c r="M88" i="7"/>
  <c r="N88" i="7"/>
  <c r="O88" i="7"/>
  <c r="S88" i="7" s="1"/>
  <c r="L89" i="7"/>
  <c r="M89" i="7"/>
  <c r="N89" i="7"/>
  <c r="V89" i="7" s="1"/>
  <c r="O89" i="7"/>
  <c r="S89" i="7" s="1"/>
  <c r="L61" i="7"/>
  <c r="P61" i="7" s="1"/>
  <c r="M61" i="7"/>
  <c r="N61" i="7"/>
  <c r="O61" i="7"/>
  <c r="W61" i="7" s="1"/>
  <c r="AC61" i="7" s="1"/>
  <c r="AK61" i="7" s="1"/>
  <c r="L62" i="7"/>
  <c r="T62" i="7" s="1"/>
  <c r="AD62" i="7" s="1"/>
  <c r="AL62" i="7" s="1"/>
  <c r="M62" i="7"/>
  <c r="U62" i="7" s="1"/>
  <c r="AA62" i="7" s="1"/>
  <c r="AI62" i="7" s="1"/>
  <c r="N62" i="7"/>
  <c r="V62" i="7" s="1"/>
  <c r="AB62" i="7" s="1"/>
  <c r="AJ62" i="7" s="1"/>
  <c r="O62" i="7"/>
  <c r="S62" i="7" s="1"/>
  <c r="L63" i="7"/>
  <c r="T63" i="7" s="1"/>
  <c r="M63" i="7"/>
  <c r="U63" i="7" s="1"/>
  <c r="N63" i="7"/>
  <c r="R63" i="7" s="1"/>
  <c r="O63" i="7"/>
  <c r="S63" i="7" s="1"/>
  <c r="L64" i="7"/>
  <c r="T64" i="7" s="1"/>
  <c r="M64" i="7"/>
  <c r="N64" i="7"/>
  <c r="O64" i="7"/>
  <c r="L65" i="7"/>
  <c r="T65" i="7" s="1"/>
  <c r="M65" i="7"/>
  <c r="N65" i="7"/>
  <c r="O65" i="7"/>
  <c r="S65" i="7" s="1"/>
  <c r="L66" i="7"/>
  <c r="P66" i="7" s="1"/>
  <c r="M66" i="7"/>
  <c r="U66" i="7" s="1"/>
  <c r="AA66" i="7" s="1"/>
  <c r="AI66" i="7" s="1"/>
  <c r="N66" i="7"/>
  <c r="V66" i="7" s="1"/>
  <c r="O66" i="7"/>
  <c r="W66" i="7" s="1"/>
  <c r="AG66" i="7" s="1"/>
  <c r="AO66" i="7" s="1"/>
  <c r="L67" i="7"/>
  <c r="T67" i="7" s="1"/>
  <c r="M67" i="7"/>
  <c r="N67" i="7"/>
  <c r="O67" i="7"/>
  <c r="L68" i="7"/>
  <c r="M68" i="7"/>
  <c r="Q68" i="7" s="1"/>
  <c r="N68" i="7"/>
  <c r="R68" i="7" s="1"/>
  <c r="O68" i="7"/>
  <c r="W68" i="7" s="1"/>
  <c r="L69" i="7"/>
  <c r="T69" i="7" s="1"/>
  <c r="M69" i="7"/>
  <c r="Q69" i="7" s="1"/>
  <c r="N69" i="7"/>
  <c r="R69" i="7" s="1"/>
  <c r="O69" i="7"/>
  <c r="S69" i="7" s="1"/>
  <c r="L70" i="7"/>
  <c r="M70" i="7"/>
  <c r="N70" i="7"/>
  <c r="O70" i="7"/>
  <c r="W70" i="7" s="1"/>
  <c r="AG70" i="7" s="1"/>
  <c r="AO70" i="7" s="1"/>
  <c r="L71" i="7"/>
  <c r="M71" i="7"/>
  <c r="Q71" i="7" s="1"/>
  <c r="N71" i="7"/>
  <c r="V71" i="7" s="1"/>
  <c r="O71" i="7"/>
  <c r="W71" i="7" s="1"/>
  <c r="L72" i="7"/>
  <c r="M72" i="7"/>
  <c r="Q72" i="7" s="1"/>
  <c r="N72" i="7"/>
  <c r="V72" i="7" s="1"/>
  <c r="O72" i="7"/>
  <c r="S72" i="7" s="1"/>
  <c r="L73" i="7"/>
  <c r="M73" i="7"/>
  <c r="N73" i="7"/>
  <c r="O73" i="7"/>
  <c r="L74" i="7"/>
  <c r="T74" i="7" s="1"/>
  <c r="AD74" i="7" s="1"/>
  <c r="AL74" i="7" s="1"/>
  <c r="M74" i="7"/>
  <c r="Q74" i="7" s="1"/>
  <c r="N74" i="7"/>
  <c r="V74" i="7" s="1"/>
  <c r="AF74" i="7" s="1"/>
  <c r="AN74" i="7" s="1"/>
  <c r="O74" i="7"/>
  <c r="S74" i="7" s="1"/>
  <c r="L75" i="7"/>
  <c r="P75" i="7" s="1"/>
  <c r="M75" i="7"/>
  <c r="Q75" i="7" s="1"/>
  <c r="N75" i="7"/>
  <c r="V75" i="7" s="1"/>
  <c r="O75" i="7"/>
  <c r="S75" i="7" s="1"/>
  <c r="L76" i="7"/>
  <c r="M76" i="7"/>
  <c r="N76" i="7"/>
  <c r="O76" i="7"/>
  <c r="L77" i="7"/>
  <c r="T77" i="7" s="1"/>
  <c r="M77" i="7"/>
  <c r="N77" i="7"/>
  <c r="R77" i="7" s="1"/>
  <c r="O77" i="7"/>
  <c r="W77" i="7" s="1"/>
  <c r="AC77" i="7" s="1"/>
  <c r="AK77" i="7" s="1"/>
  <c r="L78" i="7"/>
  <c r="P78" i="7" s="1"/>
  <c r="M78" i="7"/>
  <c r="U78" i="7" s="1"/>
  <c r="AA78" i="7" s="1"/>
  <c r="AI78" i="7" s="1"/>
  <c r="N78" i="7"/>
  <c r="O78" i="7"/>
  <c r="W78" i="7" s="1"/>
  <c r="AC78" i="7" s="1"/>
  <c r="AK78" i="7" s="1"/>
  <c r="L79" i="7"/>
  <c r="M79" i="7"/>
  <c r="N79" i="7"/>
  <c r="O79" i="7"/>
  <c r="W79" i="7" s="1"/>
  <c r="L80" i="7"/>
  <c r="M80" i="7"/>
  <c r="Q80" i="7" s="1"/>
  <c r="N80" i="7"/>
  <c r="R80" i="7" s="1"/>
  <c r="O80" i="7"/>
  <c r="L81" i="7"/>
  <c r="T81" i="7" s="1"/>
  <c r="M81" i="7"/>
  <c r="Q81" i="7" s="1"/>
  <c r="N81" i="7"/>
  <c r="R81" i="7" s="1"/>
  <c r="O81" i="7"/>
  <c r="S81" i="7" s="1"/>
  <c r="L82" i="7"/>
  <c r="T82" i="7" s="1"/>
  <c r="M82" i="7"/>
  <c r="N82" i="7"/>
  <c r="V82" i="7" s="1"/>
  <c r="AF82" i="7" s="1"/>
  <c r="AN82" i="7" s="1"/>
  <c r="O82" i="7"/>
  <c r="W82" i="7" s="1"/>
  <c r="AC82" i="7" s="1"/>
  <c r="AK82" i="7" s="1"/>
  <c r="L83" i="7"/>
  <c r="M83" i="7"/>
  <c r="Q83" i="7" s="1"/>
  <c r="N83" i="7"/>
  <c r="R83" i="7" s="1"/>
  <c r="O83" i="7"/>
  <c r="S83" i="7" s="1"/>
  <c r="L84" i="7"/>
  <c r="P84" i="7" s="1"/>
  <c r="M84" i="7"/>
  <c r="Q84" i="7" s="1"/>
  <c r="N84" i="7"/>
  <c r="R84" i="7" s="1"/>
  <c r="O84" i="7"/>
  <c r="W84" i="7" s="1"/>
  <c r="AC84" i="7" s="1"/>
  <c r="AK84" i="7" s="1"/>
  <c r="L60" i="7"/>
  <c r="P60" i="7" s="1"/>
  <c r="M60" i="7"/>
  <c r="N60" i="7"/>
  <c r="O60" i="7"/>
  <c r="M3" i="7"/>
  <c r="N3" i="7"/>
  <c r="V3" i="7" s="1"/>
  <c r="O3" i="7"/>
  <c r="M4" i="7"/>
  <c r="Q4" i="7" s="1"/>
  <c r="N4" i="7"/>
  <c r="R4" i="7" s="1"/>
  <c r="O4" i="7"/>
  <c r="W4" i="7" s="1"/>
  <c r="AC4" i="7" s="1"/>
  <c r="AK4" i="7" s="1"/>
  <c r="M5" i="7"/>
  <c r="N5" i="7"/>
  <c r="O5" i="7"/>
  <c r="W5" i="7" s="1"/>
  <c r="AC5" i="7" s="1"/>
  <c r="AK5" i="7" s="1"/>
  <c r="M6" i="7"/>
  <c r="N6" i="7"/>
  <c r="R6" i="7" s="1"/>
  <c r="O6" i="7"/>
  <c r="S6" i="7" s="1"/>
  <c r="M7" i="7"/>
  <c r="N7" i="7"/>
  <c r="V7" i="7" s="1"/>
  <c r="O7" i="7"/>
  <c r="M8" i="7"/>
  <c r="U8" i="7" s="1"/>
  <c r="N8" i="7"/>
  <c r="V8" i="7" s="1"/>
  <c r="AF8" i="7" s="1"/>
  <c r="AN8" i="7" s="1"/>
  <c r="O8" i="7"/>
  <c r="M9" i="7"/>
  <c r="U9" i="7" s="1"/>
  <c r="AA9" i="7" s="1"/>
  <c r="AI9" i="7" s="1"/>
  <c r="N9" i="7"/>
  <c r="V9" i="7" s="1"/>
  <c r="O9" i="7"/>
  <c r="W9" i="7" s="1"/>
  <c r="AC9" i="7" s="1"/>
  <c r="AK9" i="7" s="1"/>
  <c r="M10" i="7"/>
  <c r="N10" i="7"/>
  <c r="R10" i="7" s="1"/>
  <c r="O10" i="7"/>
  <c r="S10" i="7" s="1"/>
  <c r="M11" i="7"/>
  <c r="N11" i="7"/>
  <c r="V11" i="7" s="1"/>
  <c r="AB11" i="7" s="1"/>
  <c r="AJ11" i="7" s="1"/>
  <c r="O11" i="7"/>
  <c r="S11" i="7" s="1"/>
  <c r="M12" i="7"/>
  <c r="U12" i="7" s="1"/>
  <c r="N12" i="7"/>
  <c r="V12" i="7" s="1"/>
  <c r="O12" i="7"/>
  <c r="W12" i="7" s="1"/>
  <c r="M13" i="7"/>
  <c r="U13" i="7" s="1"/>
  <c r="N13" i="7"/>
  <c r="O13" i="7"/>
  <c r="M14" i="7"/>
  <c r="U14" i="7" s="1"/>
  <c r="N14" i="7"/>
  <c r="R14" i="7" s="1"/>
  <c r="O14" i="7"/>
  <c r="S14" i="7" s="1"/>
  <c r="M15" i="7"/>
  <c r="N15" i="7"/>
  <c r="R15" i="7" s="1"/>
  <c r="O15" i="7"/>
  <c r="S15" i="7" s="1"/>
  <c r="M16" i="7"/>
  <c r="Q16" i="7" s="1"/>
  <c r="N16" i="7"/>
  <c r="R16" i="7" s="1"/>
  <c r="O16" i="7"/>
  <c r="M17" i="7"/>
  <c r="N17" i="7"/>
  <c r="O17" i="7"/>
  <c r="W17" i="7" s="1"/>
  <c r="AG17" i="7" s="1"/>
  <c r="AO17" i="7" s="1"/>
  <c r="M18" i="7"/>
  <c r="N18" i="7"/>
  <c r="R18" i="7" s="1"/>
  <c r="O18" i="7"/>
  <c r="W18" i="7" s="1"/>
  <c r="M19" i="7"/>
  <c r="U19" i="7" s="1"/>
  <c r="N19" i="7"/>
  <c r="V19" i="7" s="1"/>
  <c r="O19" i="7"/>
  <c r="S19" i="7" s="1"/>
  <c r="M20" i="7"/>
  <c r="U20" i="7" s="1"/>
  <c r="AA20" i="7" s="1"/>
  <c r="AI20" i="7" s="1"/>
  <c r="N20" i="7"/>
  <c r="V20" i="7" s="1"/>
  <c r="AF20" i="7" s="1"/>
  <c r="AN20" i="7" s="1"/>
  <c r="O20" i="7"/>
  <c r="M21" i="7"/>
  <c r="U21" i="7" s="1"/>
  <c r="AE21" i="7" s="1"/>
  <c r="AM21" i="7" s="1"/>
  <c r="N21" i="7"/>
  <c r="O21" i="7"/>
  <c r="W21" i="7" s="1"/>
  <c r="AG21" i="7" s="1"/>
  <c r="AO21" i="7" s="1"/>
  <c r="M22" i="7"/>
  <c r="N22" i="7"/>
  <c r="R22" i="7" s="1"/>
  <c r="O22" i="7"/>
  <c r="S22" i="7" s="1"/>
  <c r="M23" i="7"/>
  <c r="N23" i="7"/>
  <c r="R23" i="7" s="1"/>
  <c r="O23" i="7"/>
  <c r="M24" i="7"/>
  <c r="Q24" i="7" s="1"/>
  <c r="N24" i="7"/>
  <c r="R24" i="7" s="1"/>
  <c r="O24" i="7"/>
  <c r="W24" i="7" s="1"/>
  <c r="AG24" i="7" s="1"/>
  <c r="AO24" i="7" s="1"/>
  <c r="M25" i="7"/>
  <c r="U25" i="7" s="1"/>
  <c r="N25" i="7"/>
  <c r="O25" i="7"/>
  <c r="M26" i="7"/>
  <c r="U26" i="7" s="1"/>
  <c r="AA26" i="7" s="1"/>
  <c r="AI26" i="7" s="1"/>
  <c r="N26" i="7"/>
  <c r="R26" i="7" s="1"/>
  <c r="O26" i="7"/>
  <c r="S26" i="7" s="1"/>
  <c r="M27" i="7"/>
  <c r="N27" i="7"/>
  <c r="R27" i="7" s="1"/>
  <c r="O27" i="7"/>
  <c r="W27" i="7" s="1"/>
  <c r="M28" i="7"/>
  <c r="U28" i="7" s="1"/>
  <c r="AA28" i="7" s="1"/>
  <c r="AI28" i="7" s="1"/>
  <c r="N28" i="7"/>
  <c r="O28" i="7"/>
  <c r="W28" i="7" s="1"/>
  <c r="M29" i="7"/>
  <c r="U29" i="7" s="1"/>
  <c r="AE29" i="7" s="1"/>
  <c r="AM29" i="7" s="1"/>
  <c r="N29" i="7"/>
  <c r="O29" i="7"/>
  <c r="W29" i="7" s="1"/>
  <c r="AC29" i="7" s="1"/>
  <c r="AK29" i="7" s="1"/>
  <c r="M30" i="7"/>
  <c r="N30" i="7"/>
  <c r="R30" i="7" s="1"/>
  <c r="O30" i="7"/>
  <c r="W30" i="7" s="1"/>
  <c r="AG30" i="7" s="1"/>
  <c r="AO30" i="7" s="1"/>
  <c r="M31" i="7"/>
  <c r="N31" i="7"/>
  <c r="R31" i="7" s="1"/>
  <c r="O31" i="7"/>
  <c r="M32" i="7"/>
  <c r="U32" i="7" s="1"/>
  <c r="N32" i="7"/>
  <c r="R32" i="7" s="1"/>
  <c r="O32" i="7"/>
  <c r="W32" i="7" s="1"/>
  <c r="M33" i="7"/>
  <c r="U33" i="7" s="1"/>
  <c r="N33" i="7"/>
  <c r="V33" i="7" s="1"/>
  <c r="O33" i="7"/>
  <c r="W33" i="7" s="1"/>
  <c r="M34" i="7"/>
  <c r="N34" i="7"/>
  <c r="R34" i="7" s="1"/>
  <c r="O34" i="7"/>
  <c r="S34" i="7" s="1"/>
  <c r="M35" i="7"/>
  <c r="N35" i="7"/>
  <c r="V35" i="7" s="1"/>
  <c r="O35" i="7"/>
  <c r="S35" i="7" s="1"/>
  <c r="M36" i="7"/>
  <c r="Q36" i="7" s="1"/>
  <c r="N36" i="7"/>
  <c r="V36" i="7" s="1"/>
  <c r="AF36" i="7" s="1"/>
  <c r="AN36" i="7" s="1"/>
  <c r="O36" i="7"/>
  <c r="W36" i="7" s="1"/>
  <c r="M37" i="7"/>
  <c r="N37" i="7"/>
  <c r="O37" i="7"/>
  <c r="M38" i="7"/>
  <c r="U38" i="7" s="1"/>
  <c r="N38" i="7"/>
  <c r="R38" i="7" s="1"/>
  <c r="O38" i="7"/>
  <c r="S38" i="7" s="1"/>
  <c r="M39" i="7"/>
  <c r="N39" i="7"/>
  <c r="V39" i="7" s="1"/>
  <c r="O39" i="7"/>
  <c r="S39" i="7" s="1"/>
  <c r="M40" i="7"/>
  <c r="Q40" i="7" s="1"/>
  <c r="N40" i="7"/>
  <c r="R40" i="7" s="1"/>
  <c r="O40" i="7"/>
  <c r="M41" i="7"/>
  <c r="U41" i="7" s="1"/>
  <c r="N41" i="7"/>
  <c r="O41" i="7"/>
  <c r="M42" i="7"/>
  <c r="N42" i="7"/>
  <c r="R42" i="7" s="1"/>
  <c r="O42" i="7"/>
  <c r="S42" i="7" s="1"/>
  <c r="M43" i="7"/>
  <c r="N43" i="7"/>
  <c r="R43" i="7" s="1"/>
  <c r="O43" i="7"/>
  <c r="S43" i="7" s="1"/>
  <c r="M44" i="7"/>
  <c r="Q44" i="7" s="1"/>
  <c r="N44" i="7"/>
  <c r="V44" i="7" s="1"/>
  <c r="AF44" i="7" s="1"/>
  <c r="AN44" i="7" s="1"/>
  <c r="O44" i="7"/>
  <c r="M45" i="7"/>
  <c r="U45" i="7" s="1"/>
  <c r="N45" i="7"/>
  <c r="V45" i="7" s="1"/>
  <c r="AF45" i="7" s="1"/>
  <c r="AN45" i="7" s="1"/>
  <c r="O45" i="7"/>
  <c r="W45" i="7" s="1"/>
  <c r="AC45" i="7" s="1"/>
  <c r="AK45" i="7" s="1"/>
  <c r="M46" i="7"/>
  <c r="N46" i="7"/>
  <c r="V46" i="7" s="1"/>
  <c r="AB46" i="7" s="1"/>
  <c r="AJ46" i="7" s="1"/>
  <c r="O46" i="7"/>
  <c r="S46" i="7" s="1"/>
  <c r="M47" i="7"/>
  <c r="N47" i="7"/>
  <c r="V47" i="7" s="1"/>
  <c r="O47" i="7"/>
  <c r="W47" i="7" s="1"/>
  <c r="M48" i="7"/>
  <c r="U48" i="7" s="1"/>
  <c r="AA48" i="7" s="1"/>
  <c r="AI48" i="7" s="1"/>
  <c r="N48" i="7"/>
  <c r="O48" i="7"/>
  <c r="W48" i="7" s="1"/>
  <c r="M49" i="7"/>
  <c r="U49" i="7" s="1"/>
  <c r="N49" i="7"/>
  <c r="O49" i="7"/>
  <c r="M50" i="7"/>
  <c r="U50" i="7" s="1"/>
  <c r="AA50" i="7" s="1"/>
  <c r="AI50" i="7" s="1"/>
  <c r="N50" i="7"/>
  <c r="R50" i="7" s="1"/>
  <c r="O50" i="7"/>
  <c r="S50" i="7" s="1"/>
  <c r="M51" i="7"/>
  <c r="N51" i="7"/>
  <c r="R51" i="7" s="1"/>
  <c r="O51" i="7"/>
  <c r="M52" i="7"/>
  <c r="Q52" i="7" s="1"/>
  <c r="N52" i="7"/>
  <c r="R52" i="7" s="1"/>
  <c r="O52" i="7"/>
  <c r="W52" i="7" s="1"/>
  <c r="M53" i="7"/>
  <c r="N53" i="7"/>
  <c r="O53" i="7"/>
  <c r="W53" i="7" s="1"/>
  <c r="AG53" i="7" s="1"/>
  <c r="AO53" i="7" s="1"/>
  <c r="M54" i="7"/>
  <c r="Q54" i="7" s="1"/>
  <c r="N54" i="7"/>
  <c r="R54" i="7" s="1"/>
  <c r="O54" i="7"/>
  <c r="S54" i="7" s="1"/>
  <c r="M55" i="7"/>
  <c r="N55" i="7"/>
  <c r="V55" i="7" s="1"/>
  <c r="O55" i="7"/>
  <c r="W55" i="7" s="1"/>
  <c r="M56" i="7"/>
  <c r="Q56" i="7" s="1"/>
  <c r="N56" i="7"/>
  <c r="O56" i="7"/>
  <c r="W56" i="7" s="1"/>
  <c r="M57" i="7"/>
  <c r="U57" i="7" s="1"/>
  <c r="N57" i="7"/>
  <c r="O57" i="7"/>
  <c r="W57" i="7" s="1"/>
  <c r="M58" i="7"/>
  <c r="Q59" i="7" s="1"/>
  <c r="N58" i="7"/>
  <c r="R59" i="7" s="1"/>
  <c r="O58" i="7"/>
  <c r="S59" i="7" s="1"/>
  <c r="M59" i="7"/>
  <c r="U58" i="7" s="1"/>
  <c r="AA58" i="7" s="1"/>
  <c r="AI58" i="7" s="1"/>
  <c r="N59" i="7"/>
  <c r="V58" i="7" s="1"/>
  <c r="AB58" i="7" s="1"/>
  <c r="AJ58" i="7" s="1"/>
  <c r="O59" i="7"/>
  <c r="S58" i="7" s="1"/>
  <c r="M2" i="7"/>
  <c r="U2" i="7" s="1"/>
  <c r="AA2" i="7" s="1"/>
  <c r="AI2" i="7" s="1"/>
  <c r="N2" i="7"/>
  <c r="R2" i="7" s="1"/>
  <c r="O2" i="7"/>
  <c r="S2" i="7" s="1"/>
  <c r="L3" i="7"/>
  <c r="T3" i="7" s="1"/>
  <c r="AD3" i="7" s="1"/>
  <c r="AL3" i="7" s="1"/>
  <c r="L4" i="7"/>
  <c r="T4" i="7" s="1"/>
  <c r="AD4" i="7" s="1"/>
  <c r="AL4" i="7" s="1"/>
  <c r="L5" i="7"/>
  <c r="T5" i="7" s="1"/>
  <c r="Z5" i="7" s="1"/>
  <c r="AH5" i="7" s="1"/>
  <c r="L6" i="7"/>
  <c r="L7" i="7"/>
  <c r="L8" i="7"/>
  <c r="P8" i="7" s="1"/>
  <c r="L9" i="7"/>
  <c r="L10" i="7"/>
  <c r="P10" i="7" s="1"/>
  <c r="L11" i="7"/>
  <c r="T11" i="7" s="1"/>
  <c r="L12" i="7"/>
  <c r="T12" i="7" s="1"/>
  <c r="L13" i="7"/>
  <c r="T13" i="7" s="1"/>
  <c r="L14" i="7"/>
  <c r="P14" i="7" s="1"/>
  <c r="L15" i="7"/>
  <c r="L16" i="7"/>
  <c r="L17" i="7"/>
  <c r="L18" i="7"/>
  <c r="P18" i="7" s="1"/>
  <c r="L19" i="7"/>
  <c r="L20" i="7"/>
  <c r="P20" i="7" s="1"/>
  <c r="L21" i="7"/>
  <c r="L22" i="7"/>
  <c r="T22" i="7" s="1"/>
  <c r="Z22" i="7" s="1"/>
  <c r="AH22" i="7" s="1"/>
  <c r="L23" i="7"/>
  <c r="P23" i="7" s="1"/>
  <c r="L24" i="7"/>
  <c r="P24" i="7" s="1"/>
  <c r="L25" i="7"/>
  <c r="P25" i="7" s="1"/>
  <c r="L26" i="7"/>
  <c r="P26" i="7" s="1"/>
  <c r="L27" i="7"/>
  <c r="P27" i="7" s="1"/>
  <c r="L28" i="7"/>
  <c r="T28" i="7" s="1"/>
  <c r="Z28" i="7" s="1"/>
  <c r="AH28" i="7" s="1"/>
  <c r="L29" i="7"/>
  <c r="T29" i="7" s="1"/>
  <c r="AD29" i="7" s="1"/>
  <c r="AL29" i="7" s="1"/>
  <c r="L30" i="7"/>
  <c r="T30" i="7" s="1"/>
  <c r="L31" i="7"/>
  <c r="P31" i="7" s="1"/>
  <c r="L32" i="7"/>
  <c r="P32" i="7" s="1"/>
  <c r="L33" i="7"/>
  <c r="P33" i="7" s="1"/>
  <c r="L34" i="7"/>
  <c r="P34" i="7" s="1"/>
  <c r="L35" i="7"/>
  <c r="T35" i="7" s="1"/>
  <c r="L36" i="7"/>
  <c r="P36" i="7" s="1"/>
  <c r="L37" i="7"/>
  <c r="P37" i="7" s="1"/>
  <c r="L38" i="7"/>
  <c r="P38" i="7" s="1"/>
  <c r="L39" i="7"/>
  <c r="P39" i="7" s="1"/>
  <c r="L40" i="7"/>
  <c r="T40" i="7" s="1"/>
  <c r="L41" i="7"/>
  <c r="T41" i="7" s="1"/>
  <c r="Z41" i="7" s="1"/>
  <c r="AH41" i="7" s="1"/>
  <c r="L42" i="7"/>
  <c r="P42" i="7" s="1"/>
  <c r="L43" i="7"/>
  <c r="L44" i="7"/>
  <c r="P44" i="7" s="1"/>
  <c r="L45" i="7"/>
  <c r="L46" i="7"/>
  <c r="T46" i="7" s="1"/>
  <c r="L47" i="7"/>
  <c r="P47" i="7" s="1"/>
  <c r="L48" i="7"/>
  <c r="P48" i="7" s="1"/>
  <c r="L49" i="7"/>
  <c r="L50" i="7"/>
  <c r="P50" i="7" s="1"/>
  <c r="L51" i="7"/>
  <c r="L52" i="7"/>
  <c r="L53" i="7"/>
  <c r="L54" i="7"/>
  <c r="T54" i="7" s="1"/>
  <c r="Z54" i="7" s="1"/>
  <c r="AH54" i="7" s="1"/>
  <c r="L55" i="7"/>
  <c r="P55" i="7" s="1"/>
  <c r="L56" i="7"/>
  <c r="P56" i="7" s="1"/>
  <c r="L57" i="7"/>
  <c r="L58" i="7"/>
  <c r="T59" i="7" s="1"/>
  <c r="AD59" i="7" s="1"/>
  <c r="AL59" i="7" s="1"/>
  <c r="L59" i="7"/>
  <c r="P58" i="7" s="1"/>
  <c r="P7" i="7"/>
  <c r="P9" i="7"/>
  <c r="P19" i="7"/>
  <c r="P21" i="7"/>
  <c r="P43" i="7"/>
  <c r="P45" i="7"/>
  <c r="P57" i="7"/>
  <c r="L2" i="7"/>
  <c r="P2" i="7" s="1"/>
  <c r="P3" i="1"/>
  <c r="Q3" i="1"/>
  <c r="R3" i="1"/>
  <c r="S3" i="1"/>
  <c r="T3" i="1"/>
  <c r="Z3" i="1" s="1"/>
  <c r="AD3" i="1" s="1"/>
  <c r="U3" i="1"/>
  <c r="AA3" i="1" s="1"/>
  <c r="AE3" i="1" s="1"/>
  <c r="V3" i="1"/>
  <c r="AB3" i="1" s="1"/>
  <c r="AF3" i="1" s="1"/>
  <c r="W3" i="1"/>
  <c r="AC3" i="1" s="1"/>
  <c r="AG3" i="1" s="1"/>
  <c r="P4" i="1"/>
  <c r="Q4" i="1"/>
  <c r="R4" i="1"/>
  <c r="S4" i="1"/>
  <c r="T4" i="1"/>
  <c r="Z4" i="1" s="1"/>
  <c r="AD4" i="1" s="1"/>
  <c r="U4" i="1"/>
  <c r="AA4" i="1" s="1"/>
  <c r="AE4" i="1" s="1"/>
  <c r="V4" i="1"/>
  <c r="AB4" i="1" s="1"/>
  <c r="AF4" i="1" s="1"/>
  <c r="W4" i="1"/>
  <c r="AC4" i="1" s="1"/>
  <c r="AG4" i="1" s="1"/>
  <c r="P5" i="1"/>
  <c r="Q5" i="1"/>
  <c r="R5" i="1"/>
  <c r="S5" i="1"/>
  <c r="T5" i="1"/>
  <c r="Z5" i="1" s="1"/>
  <c r="AD5" i="1" s="1"/>
  <c r="U5" i="1"/>
  <c r="AA5" i="1" s="1"/>
  <c r="AE5" i="1" s="1"/>
  <c r="V5" i="1"/>
  <c r="AB5" i="1" s="1"/>
  <c r="AF5" i="1" s="1"/>
  <c r="W5" i="1"/>
  <c r="AC5" i="1" s="1"/>
  <c r="AG5" i="1" s="1"/>
  <c r="P6" i="1"/>
  <c r="Q6" i="1"/>
  <c r="R6" i="1"/>
  <c r="S6" i="1"/>
  <c r="T6" i="1"/>
  <c r="Z6" i="1" s="1"/>
  <c r="AD6" i="1" s="1"/>
  <c r="U6" i="1"/>
  <c r="AA6" i="1" s="1"/>
  <c r="AE6" i="1" s="1"/>
  <c r="V6" i="1"/>
  <c r="AB6" i="1" s="1"/>
  <c r="AF6" i="1" s="1"/>
  <c r="W6" i="1"/>
  <c r="AC6" i="1" s="1"/>
  <c r="AG6" i="1" s="1"/>
  <c r="P7" i="1"/>
  <c r="Q7" i="1"/>
  <c r="R7" i="1"/>
  <c r="S7" i="1"/>
  <c r="T7" i="1"/>
  <c r="Z7" i="1" s="1"/>
  <c r="AD7" i="1" s="1"/>
  <c r="U7" i="1"/>
  <c r="AA7" i="1" s="1"/>
  <c r="AE7" i="1" s="1"/>
  <c r="V7" i="1"/>
  <c r="AB7" i="1" s="1"/>
  <c r="AF7" i="1" s="1"/>
  <c r="W7" i="1"/>
  <c r="AC7" i="1" s="1"/>
  <c r="AG7" i="1" s="1"/>
  <c r="P8" i="1"/>
  <c r="Q8" i="1"/>
  <c r="R8" i="1"/>
  <c r="S8" i="1"/>
  <c r="T8" i="1"/>
  <c r="Z8" i="1" s="1"/>
  <c r="AD8" i="1" s="1"/>
  <c r="U8" i="1"/>
  <c r="AA8" i="1" s="1"/>
  <c r="AE8" i="1" s="1"/>
  <c r="V8" i="1"/>
  <c r="AB8" i="1" s="1"/>
  <c r="AF8" i="1" s="1"/>
  <c r="W8" i="1"/>
  <c r="AC8" i="1" s="1"/>
  <c r="AG8" i="1" s="1"/>
  <c r="P9" i="1"/>
  <c r="Q9" i="1"/>
  <c r="R9" i="1"/>
  <c r="S9" i="1"/>
  <c r="T9" i="1"/>
  <c r="Z9" i="1" s="1"/>
  <c r="AD9" i="1" s="1"/>
  <c r="U9" i="1"/>
  <c r="AA9" i="1" s="1"/>
  <c r="AE9" i="1" s="1"/>
  <c r="V9" i="1"/>
  <c r="AB9" i="1" s="1"/>
  <c r="AF9" i="1" s="1"/>
  <c r="W9" i="1"/>
  <c r="AC9" i="1" s="1"/>
  <c r="AG9" i="1" s="1"/>
  <c r="P10" i="1"/>
  <c r="Q10" i="1"/>
  <c r="R10" i="1"/>
  <c r="S10" i="1"/>
  <c r="T10" i="1"/>
  <c r="Z10" i="1" s="1"/>
  <c r="AD10" i="1" s="1"/>
  <c r="U10" i="1"/>
  <c r="AA10" i="1" s="1"/>
  <c r="AE10" i="1" s="1"/>
  <c r="V10" i="1"/>
  <c r="AB10" i="1" s="1"/>
  <c r="AF10" i="1" s="1"/>
  <c r="W10" i="1"/>
  <c r="AC10" i="1" s="1"/>
  <c r="AG10" i="1" s="1"/>
  <c r="P11" i="1"/>
  <c r="Q11" i="1"/>
  <c r="R11" i="1"/>
  <c r="S11" i="1"/>
  <c r="T11" i="1"/>
  <c r="Z11" i="1" s="1"/>
  <c r="AD11" i="1" s="1"/>
  <c r="U11" i="1"/>
  <c r="AA11" i="1" s="1"/>
  <c r="AE11" i="1" s="1"/>
  <c r="V11" i="1"/>
  <c r="AB11" i="1" s="1"/>
  <c r="AF11" i="1" s="1"/>
  <c r="W11" i="1"/>
  <c r="AC11" i="1" s="1"/>
  <c r="AG11" i="1" s="1"/>
  <c r="P12" i="1"/>
  <c r="Q12" i="1"/>
  <c r="R12" i="1"/>
  <c r="S12" i="1"/>
  <c r="T12" i="1"/>
  <c r="Z12" i="1" s="1"/>
  <c r="AD12" i="1" s="1"/>
  <c r="U12" i="1"/>
  <c r="AA12" i="1" s="1"/>
  <c r="AE12" i="1" s="1"/>
  <c r="V12" i="1"/>
  <c r="AB12" i="1" s="1"/>
  <c r="AF12" i="1" s="1"/>
  <c r="W12" i="1"/>
  <c r="AC12" i="1" s="1"/>
  <c r="AG12" i="1" s="1"/>
  <c r="P13" i="1"/>
  <c r="Q13" i="1"/>
  <c r="R13" i="1"/>
  <c r="S13" i="1"/>
  <c r="T13" i="1"/>
  <c r="Z13" i="1" s="1"/>
  <c r="AD13" i="1" s="1"/>
  <c r="U13" i="1"/>
  <c r="AA13" i="1" s="1"/>
  <c r="AE13" i="1" s="1"/>
  <c r="V13" i="1"/>
  <c r="AB13" i="1" s="1"/>
  <c r="AF13" i="1" s="1"/>
  <c r="W13" i="1"/>
  <c r="AC13" i="1" s="1"/>
  <c r="AG13" i="1" s="1"/>
  <c r="P14" i="1"/>
  <c r="Q14" i="1"/>
  <c r="R14" i="1"/>
  <c r="S14" i="1"/>
  <c r="T14" i="1"/>
  <c r="Z14" i="1" s="1"/>
  <c r="AD14" i="1" s="1"/>
  <c r="U14" i="1"/>
  <c r="AA14" i="1" s="1"/>
  <c r="AE14" i="1" s="1"/>
  <c r="V14" i="1"/>
  <c r="AB14" i="1" s="1"/>
  <c r="AF14" i="1" s="1"/>
  <c r="W14" i="1"/>
  <c r="AC14" i="1" s="1"/>
  <c r="AG14" i="1" s="1"/>
  <c r="P15" i="1"/>
  <c r="Q15" i="1"/>
  <c r="R15" i="1"/>
  <c r="S15" i="1"/>
  <c r="T15" i="1"/>
  <c r="Z15" i="1" s="1"/>
  <c r="AD15" i="1" s="1"/>
  <c r="U15" i="1"/>
  <c r="AA15" i="1" s="1"/>
  <c r="AE15" i="1" s="1"/>
  <c r="V15" i="1"/>
  <c r="AB15" i="1" s="1"/>
  <c r="AF15" i="1" s="1"/>
  <c r="W15" i="1"/>
  <c r="AC15" i="1" s="1"/>
  <c r="AG15" i="1" s="1"/>
  <c r="P16" i="1"/>
  <c r="Q16" i="1"/>
  <c r="R16" i="1"/>
  <c r="S16" i="1"/>
  <c r="T16" i="1"/>
  <c r="Z16" i="1" s="1"/>
  <c r="AD16" i="1" s="1"/>
  <c r="U16" i="1"/>
  <c r="AA16" i="1" s="1"/>
  <c r="AE16" i="1" s="1"/>
  <c r="V16" i="1"/>
  <c r="AB16" i="1" s="1"/>
  <c r="AF16" i="1" s="1"/>
  <c r="W16" i="1"/>
  <c r="AC16" i="1" s="1"/>
  <c r="AG16" i="1" s="1"/>
  <c r="P17" i="1"/>
  <c r="Q17" i="1"/>
  <c r="R17" i="1"/>
  <c r="S17" i="1"/>
  <c r="T17" i="1"/>
  <c r="Z17" i="1" s="1"/>
  <c r="AD17" i="1" s="1"/>
  <c r="U17" i="1"/>
  <c r="AA17" i="1" s="1"/>
  <c r="AE17" i="1" s="1"/>
  <c r="V17" i="1"/>
  <c r="AB17" i="1" s="1"/>
  <c r="AF17" i="1" s="1"/>
  <c r="W17" i="1"/>
  <c r="AC17" i="1" s="1"/>
  <c r="AG17" i="1" s="1"/>
  <c r="P18" i="1"/>
  <c r="Q18" i="1"/>
  <c r="R18" i="1"/>
  <c r="S18" i="1"/>
  <c r="T18" i="1"/>
  <c r="Z18" i="1" s="1"/>
  <c r="AD18" i="1" s="1"/>
  <c r="U18" i="1"/>
  <c r="AA18" i="1" s="1"/>
  <c r="AE18" i="1" s="1"/>
  <c r="V18" i="1"/>
  <c r="AB18" i="1" s="1"/>
  <c r="AF18" i="1" s="1"/>
  <c r="W18" i="1"/>
  <c r="AC18" i="1" s="1"/>
  <c r="AG18" i="1" s="1"/>
  <c r="P19" i="1"/>
  <c r="Q19" i="1"/>
  <c r="R19" i="1"/>
  <c r="S19" i="1"/>
  <c r="T19" i="1"/>
  <c r="Z19" i="1" s="1"/>
  <c r="AD19" i="1" s="1"/>
  <c r="U19" i="1"/>
  <c r="AA19" i="1" s="1"/>
  <c r="AE19" i="1" s="1"/>
  <c r="V19" i="1"/>
  <c r="AB19" i="1" s="1"/>
  <c r="AF19" i="1" s="1"/>
  <c r="W19" i="1"/>
  <c r="AC19" i="1" s="1"/>
  <c r="AG19" i="1" s="1"/>
  <c r="P20" i="1"/>
  <c r="Q20" i="1"/>
  <c r="R20" i="1"/>
  <c r="S20" i="1"/>
  <c r="T20" i="1"/>
  <c r="Z20" i="1" s="1"/>
  <c r="AD20" i="1" s="1"/>
  <c r="U20" i="1"/>
  <c r="AA20" i="1" s="1"/>
  <c r="AE20" i="1" s="1"/>
  <c r="V20" i="1"/>
  <c r="AB20" i="1" s="1"/>
  <c r="AF20" i="1" s="1"/>
  <c r="W20" i="1"/>
  <c r="AC20" i="1" s="1"/>
  <c r="AG20" i="1" s="1"/>
  <c r="P21" i="1"/>
  <c r="Q21" i="1"/>
  <c r="R21" i="1"/>
  <c r="S21" i="1"/>
  <c r="T21" i="1"/>
  <c r="Z21" i="1" s="1"/>
  <c r="AD21" i="1" s="1"/>
  <c r="U21" i="1"/>
  <c r="AA21" i="1" s="1"/>
  <c r="AE21" i="1" s="1"/>
  <c r="V21" i="1"/>
  <c r="AB21" i="1" s="1"/>
  <c r="AF21" i="1" s="1"/>
  <c r="W21" i="1"/>
  <c r="AC21" i="1" s="1"/>
  <c r="AG21" i="1" s="1"/>
  <c r="P22" i="1"/>
  <c r="Q22" i="1"/>
  <c r="R22" i="1"/>
  <c r="S22" i="1"/>
  <c r="T22" i="1"/>
  <c r="Z22" i="1" s="1"/>
  <c r="AD22" i="1" s="1"/>
  <c r="U22" i="1"/>
  <c r="AA22" i="1" s="1"/>
  <c r="AE22" i="1" s="1"/>
  <c r="V22" i="1"/>
  <c r="AB22" i="1" s="1"/>
  <c r="AF22" i="1" s="1"/>
  <c r="W22" i="1"/>
  <c r="AC22" i="1" s="1"/>
  <c r="AG22" i="1" s="1"/>
  <c r="P23" i="1"/>
  <c r="Q23" i="1"/>
  <c r="R23" i="1"/>
  <c r="S23" i="1"/>
  <c r="T23" i="1"/>
  <c r="Z23" i="1" s="1"/>
  <c r="AD23" i="1" s="1"/>
  <c r="U23" i="1"/>
  <c r="AA23" i="1" s="1"/>
  <c r="AE23" i="1" s="1"/>
  <c r="V23" i="1"/>
  <c r="AB23" i="1" s="1"/>
  <c r="AF23" i="1" s="1"/>
  <c r="W23" i="1"/>
  <c r="AC23" i="1" s="1"/>
  <c r="AG23" i="1" s="1"/>
  <c r="P24" i="1"/>
  <c r="Q24" i="1"/>
  <c r="R24" i="1"/>
  <c r="S24" i="1"/>
  <c r="T24" i="1"/>
  <c r="Z24" i="1" s="1"/>
  <c r="AD24" i="1" s="1"/>
  <c r="U24" i="1"/>
  <c r="AA24" i="1" s="1"/>
  <c r="AE24" i="1" s="1"/>
  <c r="V24" i="1"/>
  <c r="AB24" i="1" s="1"/>
  <c r="AF24" i="1" s="1"/>
  <c r="W24" i="1"/>
  <c r="AC24" i="1" s="1"/>
  <c r="AG24" i="1" s="1"/>
  <c r="P25" i="1"/>
  <c r="Q25" i="1"/>
  <c r="R25" i="1"/>
  <c r="S25" i="1"/>
  <c r="T25" i="1"/>
  <c r="Z25" i="1" s="1"/>
  <c r="AD25" i="1" s="1"/>
  <c r="U25" i="1"/>
  <c r="AA25" i="1" s="1"/>
  <c r="AE25" i="1" s="1"/>
  <c r="V25" i="1"/>
  <c r="AB25" i="1" s="1"/>
  <c r="AF25" i="1" s="1"/>
  <c r="W25" i="1"/>
  <c r="AC25" i="1" s="1"/>
  <c r="AG25" i="1" s="1"/>
  <c r="P26" i="1"/>
  <c r="Q26" i="1"/>
  <c r="R26" i="1"/>
  <c r="S26" i="1"/>
  <c r="T26" i="1"/>
  <c r="Z26" i="1" s="1"/>
  <c r="AD26" i="1" s="1"/>
  <c r="U26" i="1"/>
  <c r="AA26" i="1" s="1"/>
  <c r="AE26" i="1" s="1"/>
  <c r="V26" i="1"/>
  <c r="AB26" i="1" s="1"/>
  <c r="AF26" i="1" s="1"/>
  <c r="W26" i="1"/>
  <c r="AC26" i="1" s="1"/>
  <c r="AG26" i="1" s="1"/>
  <c r="P27" i="1"/>
  <c r="Q27" i="1"/>
  <c r="R27" i="1"/>
  <c r="S27" i="1"/>
  <c r="T27" i="1"/>
  <c r="Z27" i="1" s="1"/>
  <c r="AD27" i="1" s="1"/>
  <c r="U27" i="1"/>
  <c r="AA27" i="1" s="1"/>
  <c r="AE27" i="1" s="1"/>
  <c r="V27" i="1"/>
  <c r="AB27" i="1" s="1"/>
  <c r="AF27" i="1" s="1"/>
  <c r="W27" i="1"/>
  <c r="AC27" i="1" s="1"/>
  <c r="AG27" i="1" s="1"/>
  <c r="P28" i="1"/>
  <c r="Q28" i="1"/>
  <c r="R28" i="1"/>
  <c r="S28" i="1"/>
  <c r="T28" i="1"/>
  <c r="Z28" i="1" s="1"/>
  <c r="AD28" i="1" s="1"/>
  <c r="U28" i="1"/>
  <c r="AA28" i="1" s="1"/>
  <c r="AE28" i="1" s="1"/>
  <c r="V28" i="1"/>
  <c r="AB28" i="1" s="1"/>
  <c r="AF28" i="1" s="1"/>
  <c r="W28" i="1"/>
  <c r="AC28" i="1" s="1"/>
  <c r="AG28" i="1" s="1"/>
  <c r="P29" i="1"/>
  <c r="Q29" i="1"/>
  <c r="R29" i="1"/>
  <c r="S29" i="1"/>
  <c r="T29" i="1"/>
  <c r="Z29" i="1" s="1"/>
  <c r="AD29" i="1" s="1"/>
  <c r="U29" i="1"/>
  <c r="AA29" i="1" s="1"/>
  <c r="AE29" i="1" s="1"/>
  <c r="V29" i="1"/>
  <c r="AB29" i="1" s="1"/>
  <c r="AF29" i="1" s="1"/>
  <c r="W29" i="1"/>
  <c r="AC29" i="1" s="1"/>
  <c r="AG29" i="1" s="1"/>
  <c r="P30" i="1"/>
  <c r="Q30" i="1"/>
  <c r="R30" i="1"/>
  <c r="S30" i="1"/>
  <c r="T30" i="1"/>
  <c r="Z30" i="1" s="1"/>
  <c r="AD30" i="1" s="1"/>
  <c r="U30" i="1"/>
  <c r="AA30" i="1" s="1"/>
  <c r="AE30" i="1" s="1"/>
  <c r="V30" i="1"/>
  <c r="AB30" i="1" s="1"/>
  <c r="AF30" i="1" s="1"/>
  <c r="W30" i="1"/>
  <c r="AC30" i="1" s="1"/>
  <c r="AG30" i="1" s="1"/>
  <c r="P31" i="1"/>
  <c r="Q31" i="1"/>
  <c r="R31" i="1"/>
  <c r="S31" i="1"/>
  <c r="T31" i="1"/>
  <c r="Z31" i="1" s="1"/>
  <c r="AD31" i="1" s="1"/>
  <c r="U31" i="1"/>
  <c r="AA31" i="1" s="1"/>
  <c r="AE31" i="1" s="1"/>
  <c r="V31" i="1"/>
  <c r="AB31" i="1" s="1"/>
  <c r="AF31" i="1" s="1"/>
  <c r="W31" i="1"/>
  <c r="AC31" i="1" s="1"/>
  <c r="AG31" i="1" s="1"/>
  <c r="P32" i="1"/>
  <c r="Q32" i="1"/>
  <c r="R32" i="1"/>
  <c r="S32" i="1"/>
  <c r="T32" i="1"/>
  <c r="Z32" i="1" s="1"/>
  <c r="AD32" i="1" s="1"/>
  <c r="U32" i="1"/>
  <c r="AA32" i="1" s="1"/>
  <c r="AE32" i="1" s="1"/>
  <c r="V32" i="1"/>
  <c r="AB32" i="1" s="1"/>
  <c r="AF32" i="1" s="1"/>
  <c r="W32" i="1"/>
  <c r="AC32" i="1" s="1"/>
  <c r="AG32" i="1" s="1"/>
  <c r="P33" i="1"/>
  <c r="Q33" i="1"/>
  <c r="R33" i="1"/>
  <c r="S33" i="1"/>
  <c r="T33" i="1"/>
  <c r="Z33" i="1" s="1"/>
  <c r="AD33" i="1" s="1"/>
  <c r="U33" i="1"/>
  <c r="AA33" i="1" s="1"/>
  <c r="AE33" i="1" s="1"/>
  <c r="V33" i="1"/>
  <c r="AB33" i="1" s="1"/>
  <c r="AF33" i="1" s="1"/>
  <c r="W33" i="1"/>
  <c r="AC33" i="1" s="1"/>
  <c r="AG33" i="1" s="1"/>
  <c r="P34" i="1"/>
  <c r="Q34" i="1"/>
  <c r="R34" i="1"/>
  <c r="S34" i="1"/>
  <c r="T34" i="1"/>
  <c r="Z34" i="1" s="1"/>
  <c r="AD34" i="1" s="1"/>
  <c r="U34" i="1"/>
  <c r="AA34" i="1" s="1"/>
  <c r="AE34" i="1" s="1"/>
  <c r="V34" i="1"/>
  <c r="AB34" i="1" s="1"/>
  <c r="AF34" i="1" s="1"/>
  <c r="W34" i="1"/>
  <c r="AC34" i="1" s="1"/>
  <c r="AG34" i="1" s="1"/>
  <c r="P35" i="1"/>
  <c r="Q35" i="1"/>
  <c r="R35" i="1"/>
  <c r="S35" i="1"/>
  <c r="T35" i="1"/>
  <c r="Z35" i="1" s="1"/>
  <c r="AD35" i="1" s="1"/>
  <c r="U35" i="1"/>
  <c r="AA35" i="1" s="1"/>
  <c r="AE35" i="1" s="1"/>
  <c r="V35" i="1"/>
  <c r="AB35" i="1" s="1"/>
  <c r="AF35" i="1" s="1"/>
  <c r="W35" i="1"/>
  <c r="AC35" i="1" s="1"/>
  <c r="AG35" i="1" s="1"/>
  <c r="P36" i="1"/>
  <c r="Q36" i="1"/>
  <c r="R36" i="1"/>
  <c r="S36" i="1"/>
  <c r="T36" i="1"/>
  <c r="Z36" i="1" s="1"/>
  <c r="AD36" i="1" s="1"/>
  <c r="U36" i="1"/>
  <c r="AA36" i="1" s="1"/>
  <c r="AE36" i="1" s="1"/>
  <c r="V36" i="1"/>
  <c r="AB36" i="1" s="1"/>
  <c r="AF36" i="1" s="1"/>
  <c r="W36" i="1"/>
  <c r="AC36" i="1" s="1"/>
  <c r="AG36" i="1" s="1"/>
  <c r="P37" i="1"/>
  <c r="Q37" i="1"/>
  <c r="R37" i="1"/>
  <c r="S37" i="1"/>
  <c r="T37" i="1"/>
  <c r="Z37" i="1" s="1"/>
  <c r="AD37" i="1" s="1"/>
  <c r="U37" i="1"/>
  <c r="AA37" i="1" s="1"/>
  <c r="AE37" i="1" s="1"/>
  <c r="V37" i="1"/>
  <c r="AB37" i="1" s="1"/>
  <c r="AF37" i="1" s="1"/>
  <c r="W37" i="1"/>
  <c r="AC37" i="1" s="1"/>
  <c r="AG37" i="1" s="1"/>
  <c r="P38" i="1"/>
  <c r="Q38" i="1"/>
  <c r="R38" i="1"/>
  <c r="S38" i="1"/>
  <c r="T38" i="1"/>
  <c r="Z38" i="1" s="1"/>
  <c r="AD38" i="1" s="1"/>
  <c r="U38" i="1"/>
  <c r="AA38" i="1" s="1"/>
  <c r="AE38" i="1" s="1"/>
  <c r="V38" i="1"/>
  <c r="AB38" i="1" s="1"/>
  <c r="AF38" i="1" s="1"/>
  <c r="W38" i="1"/>
  <c r="AC38" i="1" s="1"/>
  <c r="AG38" i="1" s="1"/>
  <c r="P39" i="1"/>
  <c r="Q39" i="1"/>
  <c r="R39" i="1"/>
  <c r="S39" i="1"/>
  <c r="T39" i="1"/>
  <c r="Z39" i="1" s="1"/>
  <c r="AD39" i="1" s="1"/>
  <c r="U39" i="1"/>
  <c r="AA39" i="1" s="1"/>
  <c r="AE39" i="1" s="1"/>
  <c r="V39" i="1"/>
  <c r="AB39" i="1" s="1"/>
  <c r="AF39" i="1" s="1"/>
  <c r="W39" i="1"/>
  <c r="AC39" i="1" s="1"/>
  <c r="AG39" i="1" s="1"/>
  <c r="P40" i="1"/>
  <c r="Q40" i="1"/>
  <c r="R40" i="1"/>
  <c r="S40" i="1"/>
  <c r="T40" i="1"/>
  <c r="Z40" i="1" s="1"/>
  <c r="AD40" i="1" s="1"/>
  <c r="U40" i="1"/>
  <c r="AA40" i="1" s="1"/>
  <c r="AE40" i="1" s="1"/>
  <c r="V40" i="1"/>
  <c r="AB40" i="1" s="1"/>
  <c r="AF40" i="1" s="1"/>
  <c r="W40" i="1"/>
  <c r="AC40" i="1" s="1"/>
  <c r="AG40" i="1" s="1"/>
  <c r="P41" i="1"/>
  <c r="Q41" i="1"/>
  <c r="R41" i="1"/>
  <c r="S41" i="1"/>
  <c r="T41" i="1"/>
  <c r="Z41" i="1" s="1"/>
  <c r="AD41" i="1" s="1"/>
  <c r="U41" i="1"/>
  <c r="AA41" i="1" s="1"/>
  <c r="AE41" i="1" s="1"/>
  <c r="V41" i="1"/>
  <c r="AB41" i="1" s="1"/>
  <c r="AF41" i="1" s="1"/>
  <c r="W41" i="1"/>
  <c r="AC41" i="1" s="1"/>
  <c r="AG41" i="1" s="1"/>
  <c r="P42" i="1"/>
  <c r="Q42" i="1"/>
  <c r="R42" i="1"/>
  <c r="S42" i="1"/>
  <c r="T42" i="1"/>
  <c r="Z42" i="1" s="1"/>
  <c r="AD42" i="1" s="1"/>
  <c r="U42" i="1"/>
  <c r="AA42" i="1" s="1"/>
  <c r="AE42" i="1" s="1"/>
  <c r="V42" i="1"/>
  <c r="AB42" i="1" s="1"/>
  <c r="AF42" i="1" s="1"/>
  <c r="W42" i="1"/>
  <c r="AC42" i="1" s="1"/>
  <c r="AG42" i="1" s="1"/>
  <c r="P43" i="1"/>
  <c r="Q43" i="1"/>
  <c r="R43" i="1"/>
  <c r="S43" i="1"/>
  <c r="T43" i="1"/>
  <c r="Z43" i="1" s="1"/>
  <c r="AD43" i="1" s="1"/>
  <c r="U43" i="1"/>
  <c r="AA43" i="1" s="1"/>
  <c r="AE43" i="1" s="1"/>
  <c r="V43" i="1"/>
  <c r="AB43" i="1" s="1"/>
  <c r="AF43" i="1" s="1"/>
  <c r="W43" i="1"/>
  <c r="AC43" i="1" s="1"/>
  <c r="AG43" i="1" s="1"/>
  <c r="P44" i="1"/>
  <c r="Q44" i="1"/>
  <c r="R44" i="1"/>
  <c r="S44" i="1"/>
  <c r="T44" i="1"/>
  <c r="Z44" i="1" s="1"/>
  <c r="AD44" i="1" s="1"/>
  <c r="U44" i="1"/>
  <c r="AA44" i="1" s="1"/>
  <c r="AE44" i="1" s="1"/>
  <c r="V44" i="1"/>
  <c r="AB44" i="1" s="1"/>
  <c r="AF44" i="1" s="1"/>
  <c r="W44" i="1"/>
  <c r="AC44" i="1" s="1"/>
  <c r="AG44" i="1" s="1"/>
  <c r="P45" i="1"/>
  <c r="Q45" i="1"/>
  <c r="R45" i="1"/>
  <c r="S45" i="1"/>
  <c r="T45" i="1"/>
  <c r="Z45" i="1" s="1"/>
  <c r="AD45" i="1" s="1"/>
  <c r="U45" i="1"/>
  <c r="AA45" i="1" s="1"/>
  <c r="AE45" i="1" s="1"/>
  <c r="V45" i="1"/>
  <c r="AB45" i="1" s="1"/>
  <c r="AF45" i="1" s="1"/>
  <c r="W45" i="1"/>
  <c r="AC45" i="1" s="1"/>
  <c r="AG45" i="1" s="1"/>
  <c r="P46" i="1"/>
  <c r="Q46" i="1"/>
  <c r="R46" i="1"/>
  <c r="S46" i="1"/>
  <c r="T46" i="1"/>
  <c r="Z46" i="1" s="1"/>
  <c r="AD46" i="1" s="1"/>
  <c r="U46" i="1"/>
  <c r="AA46" i="1" s="1"/>
  <c r="AE46" i="1" s="1"/>
  <c r="V46" i="1"/>
  <c r="AB46" i="1" s="1"/>
  <c r="AF46" i="1" s="1"/>
  <c r="W46" i="1"/>
  <c r="AC46" i="1" s="1"/>
  <c r="AG46" i="1" s="1"/>
  <c r="P47" i="1"/>
  <c r="Q47" i="1"/>
  <c r="R47" i="1"/>
  <c r="S47" i="1"/>
  <c r="T47" i="1"/>
  <c r="Z47" i="1" s="1"/>
  <c r="AD47" i="1" s="1"/>
  <c r="U47" i="1"/>
  <c r="AA47" i="1" s="1"/>
  <c r="AE47" i="1" s="1"/>
  <c r="V47" i="1"/>
  <c r="AB47" i="1" s="1"/>
  <c r="AF47" i="1" s="1"/>
  <c r="W47" i="1"/>
  <c r="AC47" i="1" s="1"/>
  <c r="AG47" i="1" s="1"/>
  <c r="P48" i="1"/>
  <c r="Q48" i="1"/>
  <c r="R48" i="1"/>
  <c r="S48" i="1"/>
  <c r="T48" i="1"/>
  <c r="Z48" i="1" s="1"/>
  <c r="AD48" i="1" s="1"/>
  <c r="U48" i="1"/>
  <c r="AA48" i="1" s="1"/>
  <c r="AE48" i="1" s="1"/>
  <c r="V48" i="1"/>
  <c r="AB48" i="1" s="1"/>
  <c r="AF48" i="1" s="1"/>
  <c r="W48" i="1"/>
  <c r="AC48" i="1" s="1"/>
  <c r="AG48" i="1" s="1"/>
  <c r="P49" i="1"/>
  <c r="Q49" i="1"/>
  <c r="R49" i="1"/>
  <c r="S49" i="1"/>
  <c r="T49" i="1"/>
  <c r="Z49" i="1" s="1"/>
  <c r="AD49" i="1" s="1"/>
  <c r="U49" i="1"/>
  <c r="AA49" i="1" s="1"/>
  <c r="AE49" i="1" s="1"/>
  <c r="V49" i="1"/>
  <c r="AB49" i="1" s="1"/>
  <c r="AF49" i="1" s="1"/>
  <c r="W49" i="1"/>
  <c r="AC49" i="1" s="1"/>
  <c r="AG49" i="1" s="1"/>
  <c r="P50" i="1"/>
  <c r="Q50" i="1"/>
  <c r="R50" i="1"/>
  <c r="S50" i="1"/>
  <c r="T50" i="1"/>
  <c r="Z50" i="1" s="1"/>
  <c r="AD50" i="1" s="1"/>
  <c r="U50" i="1"/>
  <c r="AA50" i="1" s="1"/>
  <c r="AE50" i="1" s="1"/>
  <c r="V50" i="1"/>
  <c r="AB50" i="1" s="1"/>
  <c r="AF50" i="1" s="1"/>
  <c r="W50" i="1"/>
  <c r="AC50" i="1" s="1"/>
  <c r="AG50" i="1" s="1"/>
  <c r="P51" i="1"/>
  <c r="Q51" i="1"/>
  <c r="R51" i="1"/>
  <c r="S51" i="1"/>
  <c r="T51" i="1"/>
  <c r="Z51" i="1" s="1"/>
  <c r="AD51" i="1" s="1"/>
  <c r="U51" i="1"/>
  <c r="AA51" i="1" s="1"/>
  <c r="AE51" i="1" s="1"/>
  <c r="V51" i="1"/>
  <c r="AB51" i="1" s="1"/>
  <c r="AF51" i="1" s="1"/>
  <c r="W51" i="1"/>
  <c r="AC51" i="1" s="1"/>
  <c r="AG51" i="1" s="1"/>
  <c r="P52" i="1"/>
  <c r="Q52" i="1"/>
  <c r="R52" i="1"/>
  <c r="S52" i="1"/>
  <c r="T52" i="1"/>
  <c r="Z52" i="1" s="1"/>
  <c r="AD52" i="1" s="1"/>
  <c r="U52" i="1"/>
  <c r="AA52" i="1" s="1"/>
  <c r="AE52" i="1" s="1"/>
  <c r="V52" i="1"/>
  <c r="AB52" i="1" s="1"/>
  <c r="AF52" i="1" s="1"/>
  <c r="W52" i="1"/>
  <c r="AC52" i="1" s="1"/>
  <c r="AG52" i="1" s="1"/>
  <c r="P53" i="1"/>
  <c r="Q53" i="1"/>
  <c r="R53" i="1"/>
  <c r="S53" i="1"/>
  <c r="T53" i="1"/>
  <c r="Z53" i="1" s="1"/>
  <c r="AD53" i="1" s="1"/>
  <c r="U53" i="1"/>
  <c r="AA53" i="1" s="1"/>
  <c r="AE53" i="1" s="1"/>
  <c r="V53" i="1"/>
  <c r="AB53" i="1" s="1"/>
  <c r="AF53" i="1" s="1"/>
  <c r="W53" i="1"/>
  <c r="AC53" i="1" s="1"/>
  <c r="AG53" i="1" s="1"/>
  <c r="P54" i="1"/>
  <c r="Q54" i="1"/>
  <c r="R54" i="1"/>
  <c r="S54" i="1"/>
  <c r="T54" i="1"/>
  <c r="Z54" i="1" s="1"/>
  <c r="AD54" i="1" s="1"/>
  <c r="U54" i="1"/>
  <c r="AA54" i="1" s="1"/>
  <c r="AE54" i="1" s="1"/>
  <c r="V54" i="1"/>
  <c r="AB54" i="1" s="1"/>
  <c r="AF54" i="1" s="1"/>
  <c r="W54" i="1"/>
  <c r="AC54" i="1" s="1"/>
  <c r="AG54" i="1" s="1"/>
  <c r="P55" i="1"/>
  <c r="Q55" i="1"/>
  <c r="R55" i="1"/>
  <c r="S55" i="1"/>
  <c r="T55" i="1"/>
  <c r="Z55" i="1" s="1"/>
  <c r="AD55" i="1" s="1"/>
  <c r="U55" i="1"/>
  <c r="AA55" i="1" s="1"/>
  <c r="AE55" i="1" s="1"/>
  <c r="V55" i="1"/>
  <c r="AB55" i="1" s="1"/>
  <c r="AF55" i="1" s="1"/>
  <c r="W55" i="1"/>
  <c r="AC55" i="1" s="1"/>
  <c r="AG55" i="1" s="1"/>
  <c r="P56" i="1"/>
  <c r="Q56" i="1"/>
  <c r="R56" i="1"/>
  <c r="S56" i="1"/>
  <c r="T56" i="1"/>
  <c r="Z56" i="1" s="1"/>
  <c r="AD56" i="1" s="1"/>
  <c r="U56" i="1"/>
  <c r="AA56" i="1" s="1"/>
  <c r="AE56" i="1" s="1"/>
  <c r="V56" i="1"/>
  <c r="AB56" i="1" s="1"/>
  <c r="AF56" i="1" s="1"/>
  <c r="W56" i="1"/>
  <c r="AC56" i="1" s="1"/>
  <c r="AG56" i="1" s="1"/>
  <c r="P57" i="1"/>
  <c r="Q57" i="1"/>
  <c r="R57" i="1"/>
  <c r="S57" i="1"/>
  <c r="T57" i="1"/>
  <c r="Z57" i="1" s="1"/>
  <c r="AD57" i="1" s="1"/>
  <c r="U57" i="1"/>
  <c r="AA57" i="1" s="1"/>
  <c r="AE57" i="1" s="1"/>
  <c r="V57" i="1"/>
  <c r="AB57" i="1" s="1"/>
  <c r="AF57" i="1" s="1"/>
  <c r="W57" i="1"/>
  <c r="AC57" i="1" s="1"/>
  <c r="AG57" i="1" s="1"/>
  <c r="P58" i="1"/>
  <c r="Q58" i="1"/>
  <c r="R58" i="1"/>
  <c r="S58" i="1"/>
  <c r="T58" i="1"/>
  <c r="Z58" i="1" s="1"/>
  <c r="AD58" i="1" s="1"/>
  <c r="U58" i="1"/>
  <c r="AA58" i="1" s="1"/>
  <c r="AE58" i="1" s="1"/>
  <c r="V58" i="1"/>
  <c r="AB58" i="1" s="1"/>
  <c r="AF58" i="1" s="1"/>
  <c r="W58" i="1"/>
  <c r="AC58" i="1" s="1"/>
  <c r="AG58" i="1" s="1"/>
  <c r="P59" i="1"/>
  <c r="Q59" i="1"/>
  <c r="R59" i="1"/>
  <c r="S59" i="1"/>
  <c r="T59" i="1"/>
  <c r="Z59" i="1" s="1"/>
  <c r="AD59" i="1" s="1"/>
  <c r="U59" i="1"/>
  <c r="AA59" i="1" s="1"/>
  <c r="AE59" i="1" s="1"/>
  <c r="V59" i="1"/>
  <c r="AB59" i="1" s="1"/>
  <c r="AF59" i="1" s="1"/>
  <c r="W59" i="1"/>
  <c r="AC59" i="1" s="1"/>
  <c r="AG59" i="1" s="1"/>
  <c r="P60" i="1"/>
  <c r="Q60" i="1"/>
  <c r="R60" i="1"/>
  <c r="S60" i="1"/>
  <c r="T60" i="1"/>
  <c r="Z60" i="1" s="1"/>
  <c r="AD60" i="1" s="1"/>
  <c r="U60" i="1"/>
  <c r="AA60" i="1" s="1"/>
  <c r="AE60" i="1" s="1"/>
  <c r="V60" i="1"/>
  <c r="AB60" i="1" s="1"/>
  <c r="AF60" i="1" s="1"/>
  <c r="W60" i="1"/>
  <c r="AC60" i="1" s="1"/>
  <c r="AG60" i="1" s="1"/>
  <c r="P61" i="1"/>
  <c r="Q61" i="1"/>
  <c r="R61" i="1"/>
  <c r="S61" i="1"/>
  <c r="T61" i="1"/>
  <c r="Z61" i="1" s="1"/>
  <c r="AD61" i="1" s="1"/>
  <c r="U61" i="1"/>
  <c r="AA61" i="1" s="1"/>
  <c r="AE61" i="1" s="1"/>
  <c r="V61" i="1"/>
  <c r="AB61" i="1" s="1"/>
  <c r="AF61" i="1" s="1"/>
  <c r="W61" i="1"/>
  <c r="AC61" i="1" s="1"/>
  <c r="AG61" i="1" s="1"/>
  <c r="P62" i="1"/>
  <c r="Q62" i="1"/>
  <c r="R62" i="1"/>
  <c r="S62" i="1"/>
  <c r="T62" i="1"/>
  <c r="Z62" i="1" s="1"/>
  <c r="AD62" i="1" s="1"/>
  <c r="U62" i="1"/>
  <c r="AA62" i="1" s="1"/>
  <c r="AE62" i="1" s="1"/>
  <c r="V62" i="1"/>
  <c r="AB62" i="1" s="1"/>
  <c r="AF62" i="1" s="1"/>
  <c r="W62" i="1"/>
  <c r="AC62" i="1" s="1"/>
  <c r="AG62" i="1" s="1"/>
  <c r="P63" i="1"/>
  <c r="Q63" i="1"/>
  <c r="R63" i="1"/>
  <c r="S63" i="1"/>
  <c r="T63" i="1"/>
  <c r="Z63" i="1" s="1"/>
  <c r="AD63" i="1" s="1"/>
  <c r="U63" i="1"/>
  <c r="AA63" i="1" s="1"/>
  <c r="AE63" i="1" s="1"/>
  <c r="V63" i="1"/>
  <c r="AB63" i="1" s="1"/>
  <c r="AF63" i="1" s="1"/>
  <c r="W63" i="1"/>
  <c r="AC63" i="1" s="1"/>
  <c r="AG63" i="1" s="1"/>
  <c r="P64" i="1"/>
  <c r="Q64" i="1"/>
  <c r="R64" i="1"/>
  <c r="S64" i="1"/>
  <c r="T64" i="1"/>
  <c r="Z64" i="1" s="1"/>
  <c r="AD64" i="1" s="1"/>
  <c r="U64" i="1"/>
  <c r="AA64" i="1" s="1"/>
  <c r="AE64" i="1" s="1"/>
  <c r="V64" i="1"/>
  <c r="AB64" i="1" s="1"/>
  <c r="AF64" i="1" s="1"/>
  <c r="W64" i="1"/>
  <c r="AC64" i="1" s="1"/>
  <c r="AG64" i="1" s="1"/>
  <c r="P65" i="1"/>
  <c r="Q65" i="1"/>
  <c r="R65" i="1"/>
  <c r="S65" i="1"/>
  <c r="T65" i="1"/>
  <c r="Z65" i="1" s="1"/>
  <c r="AD65" i="1" s="1"/>
  <c r="U65" i="1"/>
  <c r="AA65" i="1" s="1"/>
  <c r="AE65" i="1" s="1"/>
  <c r="V65" i="1"/>
  <c r="AB65" i="1" s="1"/>
  <c r="AF65" i="1" s="1"/>
  <c r="W65" i="1"/>
  <c r="AC65" i="1" s="1"/>
  <c r="AG65" i="1" s="1"/>
  <c r="P66" i="1"/>
  <c r="Q66" i="1"/>
  <c r="R66" i="1"/>
  <c r="S66" i="1"/>
  <c r="T66" i="1"/>
  <c r="Z66" i="1" s="1"/>
  <c r="AD66" i="1" s="1"/>
  <c r="U66" i="1"/>
  <c r="AA66" i="1" s="1"/>
  <c r="AE66" i="1" s="1"/>
  <c r="V66" i="1"/>
  <c r="AB66" i="1" s="1"/>
  <c r="AF66" i="1" s="1"/>
  <c r="W66" i="1"/>
  <c r="AC66" i="1" s="1"/>
  <c r="AG66" i="1" s="1"/>
  <c r="P67" i="1"/>
  <c r="Q67" i="1"/>
  <c r="R67" i="1"/>
  <c r="S67" i="1"/>
  <c r="T67" i="1"/>
  <c r="Z67" i="1" s="1"/>
  <c r="AD67" i="1" s="1"/>
  <c r="U67" i="1"/>
  <c r="AA67" i="1" s="1"/>
  <c r="AE67" i="1" s="1"/>
  <c r="V67" i="1"/>
  <c r="AB67" i="1" s="1"/>
  <c r="AF67" i="1" s="1"/>
  <c r="W67" i="1"/>
  <c r="AC67" i="1" s="1"/>
  <c r="AG67" i="1" s="1"/>
  <c r="P68" i="1"/>
  <c r="Q68" i="1"/>
  <c r="R68" i="1"/>
  <c r="S68" i="1"/>
  <c r="T68" i="1"/>
  <c r="Z68" i="1" s="1"/>
  <c r="AD68" i="1" s="1"/>
  <c r="U68" i="1"/>
  <c r="AA68" i="1" s="1"/>
  <c r="AE68" i="1" s="1"/>
  <c r="V68" i="1"/>
  <c r="AB68" i="1" s="1"/>
  <c r="AF68" i="1" s="1"/>
  <c r="W68" i="1"/>
  <c r="AC68" i="1" s="1"/>
  <c r="AG68" i="1" s="1"/>
  <c r="P69" i="1"/>
  <c r="Q69" i="1"/>
  <c r="R69" i="1"/>
  <c r="S69" i="1"/>
  <c r="T69" i="1"/>
  <c r="Z69" i="1" s="1"/>
  <c r="AD69" i="1" s="1"/>
  <c r="U69" i="1"/>
  <c r="AA69" i="1" s="1"/>
  <c r="AE69" i="1" s="1"/>
  <c r="V69" i="1"/>
  <c r="AB69" i="1" s="1"/>
  <c r="AF69" i="1" s="1"/>
  <c r="W69" i="1"/>
  <c r="AC69" i="1" s="1"/>
  <c r="AG69" i="1" s="1"/>
  <c r="P70" i="1"/>
  <c r="Q70" i="1"/>
  <c r="R70" i="1"/>
  <c r="S70" i="1"/>
  <c r="T70" i="1"/>
  <c r="Z70" i="1" s="1"/>
  <c r="AD70" i="1" s="1"/>
  <c r="U70" i="1"/>
  <c r="AA70" i="1" s="1"/>
  <c r="AE70" i="1" s="1"/>
  <c r="V70" i="1"/>
  <c r="AB70" i="1" s="1"/>
  <c r="AF70" i="1" s="1"/>
  <c r="W70" i="1"/>
  <c r="AC70" i="1" s="1"/>
  <c r="AG70" i="1" s="1"/>
  <c r="P71" i="1"/>
  <c r="Q71" i="1"/>
  <c r="R71" i="1"/>
  <c r="S71" i="1"/>
  <c r="T71" i="1"/>
  <c r="Z71" i="1" s="1"/>
  <c r="AD71" i="1" s="1"/>
  <c r="U71" i="1"/>
  <c r="AA71" i="1" s="1"/>
  <c r="AE71" i="1" s="1"/>
  <c r="V71" i="1"/>
  <c r="AB71" i="1" s="1"/>
  <c r="AF71" i="1" s="1"/>
  <c r="W71" i="1"/>
  <c r="AC71" i="1" s="1"/>
  <c r="AG71" i="1" s="1"/>
  <c r="P72" i="1"/>
  <c r="Q72" i="1"/>
  <c r="R72" i="1"/>
  <c r="S72" i="1"/>
  <c r="T72" i="1"/>
  <c r="Z72" i="1" s="1"/>
  <c r="AD72" i="1" s="1"/>
  <c r="U72" i="1"/>
  <c r="AA72" i="1" s="1"/>
  <c r="AE72" i="1" s="1"/>
  <c r="V72" i="1"/>
  <c r="AB72" i="1" s="1"/>
  <c r="AF72" i="1" s="1"/>
  <c r="W72" i="1"/>
  <c r="AC72" i="1" s="1"/>
  <c r="AG72" i="1" s="1"/>
  <c r="P73" i="1"/>
  <c r="Q73" i="1"/>
  <c r="R73" i="1"/>
  <c r="S73" i="1"/>
  <c r="T73" i="1"/>
  <c r="Z73" i="1" s="1"/>
  <c r="AD73" i="1" s="1"/>
  <c r="U73" i="1"/>
  <c r="AA73" i="1" s="1"/>
  <c r="AE73" i="1" s="1"/>
  <c r="V73" i="1"/>
  <c r="AB73" i="1" s="1"/>
  <c r="AF73" i="1" s="1"/>
  <c r="W73" i="1"/>
  <c r="AC73" i="1" s="1"/>
  <c r="AG73" i="1" s="1"/>
  <c r="P74" i="1"/>
  <c r="Q74" i="1"/>
  <c r="R74" i="1"/>
  <c r="S74" i="1"/>
  <c r="T74" i="1"/>
  <c r="Z74" i="1" s="1"/>
  <c r="AD74" i="1" s="1"/>
  <c r="U74" i="1"/>
  <c r="AA74" i="1" s="1"/>
  <c r="AE74" i="1" s="1"/>
  <c r="V74" i="1"/>
  <c r="AB74" i="1" s="1"/>
  <c r="AF74" i="1" s="1"/>
  <c r="W74" i="1"/>
  <c r="AC74" i="1" s="1"/>
  <c r="AG74" i="1" s="1"/>
  <c r="P75" i="1"/>
  <c r="Q75" i="1"/>
  <c r="R75" i="1"/>
  <c r="S75" i="1"/>
  <c r="T75" i="1"/>
  <c r="Z75" i="1" s="1"/>
  <c r="AD75" i="1" s="1"/>
  <c r="U75" i="1"/>
  <c r="AA75" i="1" s="1"/>
  <c r="AE75" i="1" s="1"/>
  <c r="V75" i="1"/>
  <c r="AB75" i="1" s="1"/>
  <c r="AF75" i="1" s="1"/>
  <c r="W75" i="1"/>
  <c r="AC75" i="1" s="1"/>
  <c r="AG75" i="1" s="1"/>
  <c r="P76" i="1"/>
  <c r="Q76" i="1"/>
  <c r="R76" i="1"/>
  <c r="S76" i="1"/>
  <c r="T76" i="1"/>
  <c r="Z76" i="1" s="1"/>
  <c r="AD76" i="1" s="1"/>
  <c r="U76" i="1"/>
  <c r="AA76" i="1" s="1"/>
  <c r="AE76" i="1" s="1"/>
  <c r="V76" i="1"/>
  <c r="AB76" i="1" s="1"/>
  <c r="AF76" i="1" s="1"/>
  <c r="W76" i="1"/>
  <c r="AC76" i="1" s="1"/>
  <c r="AG76" i="1" s="1"/>
  <c r="P77" i="1"/>
  <c r="Q77" i="1"/>
  <c r="R77" i="1"/>
  <c r="S77" i="1"/>
  <c r="T77" i="1"/>
  <c r="Z77" i="1" s="1"/>
  <c r="AD77" i="1" s="1"/>
  <c r="U77" i="1"/>
  <c r="AA77" i="1" s="1"/>
  <c r="AE77" i="1" s="1"/>
  <c r="V77" i="1"/>
  <c r="AB77" i="1" s="1"/>
  <c r="AF77" i="1" s="1"/>
  <c r="W77" i="1"/>
  <c r="AC77" i="1" s="1"/>
  <c r="AG77" i="1" s="1"/>
  <c r="P78" i="1"/>
  <c r="Q78" i="1"/>
  <c r="R78" i="1"/>
  <c r="S78" i="1"/>
  <c r="T78" i="1"/>
  <c r="Z78" i="1" s="1"/>
  <c r="AD78" i="1" s="1"/>
  <c r="U78" i="1"/>
  <c r="AA78" i="1" s="1"/>
  <c r="AE78" i="1" s="1"/>
  <c r="V78" i="1"/>
  <c r="AB78" i="1" s="1"/>
  <c r="AF78" i="1" s="1"/>
  <c r="W78" i="1"/>
  <c r="AC78" i="1" s="1"/>
  <c r="AG78" i="1" s="1"/>
  <c r="P79" i="1"/>
  <c r="Q79" i="1"/>
  <c r="R79" i="1"/>
  <c r="S79" i="1"/>
  <c r="T79" i="1"/>
  <c r="Z79" i="1" s="1"/>
  <c r="AD79" i="1" s="1"/>
  <c r="U79" i="1"/>
  <c r="AA79" i="1" s="1"/>
  <c r="AE79" i="1" s="1"/>
  <c r="V79" i="1"/>
  <c r="AB79" i="1" s="1"/>
  <c r="AF79" i="1" s="1"/>
  <c r="W79" i="1"/>
  <c r="AC79" i="1" s="1"/>
  <c r="AG79" i="1" s="1"/>
  <c r="P80" i="1"/>
  <c r="Q80" i="1"/>
  <c r="R80" i="1"/>
  <c r="S80" i="1"/>
  <c r="T80" i="1"/>
  <c r="Z80" i="1" s="1"/>
  <c r="AD80" i="1" s="1"/>
  <c r="U80" i="1"/>
  <c r="AA80" i="1" s="1"/>
  <c r="AE80" i="1" s="1"/>
  <c r="V80" i="1"/>
  <c r="AB80" i="1" s="1"/>
  <c r="AF80" i="1" s="1"/>
  <c r="W80" i="1"/>
  <c r="AC80" i="1" s="1"/>
  <c r="AG80" i="1" s="1"/>
  <c r="P81" i="1"/>
  <c r="Q81" i="1"/>
  <c r="R81" i="1"/>
  <c r="S81" i="1"/>
  <c r="T81" i="1"/>
  <c r="Z81" i="1" s="1"/>
  <c r="AD81" i="1" s="1"/>
  <c r="U81" i="1"/>
  <c r="AA81" i="1" s="1"/>
  <c r="AE81" i="1" s="1"/>
  <c r="V81" i="1"/>
  <c r="AB81" i="1" s="1"/>
  <c r="AF81" i="1" s="1"/>
  <c r="W81" i="1"/>
  <c r="AC81" i="1" s="1"/>
  <c r="AG81" i="1" s="1"/>
  <c r="P82" i="1"/>
  <c r="Q82" i="1"/>
  <c r="R82" i="1"/>
  <c r="S82" i="1"/>
  <c r="T82" i="1"/>
  <c r="Z82" i="1" s="1"/>
  <c r="AD82" i="1" s="1"/>
  <c r="U82" i="1"/>
  <c r="AA82" i="1" s="1"/>
  <c r="AE82" i="1" s="1"/>
  <c r="V82" i="1"/>
  <c r="AB82" i="1" s="1"/>
  <c r="AF82" i="1" s="1"/>
  <c r="W82" i="1"/>
  <c r="AC82" i="1" s="1"/>
  <c r="AG82" i="1" s="1"/>
  <c r="P83" i="1"/>
  <c r="Q83" i="1"/>
  <c r="R83" i="1"/>
  <c r="S83" i="1"/>
  <c r="T83" i="1"/>
  <c r="Z83" i="1" s="1"/>
  <c r="AD83" i="1" s="1"/>
  <c r="U83" i="1"/>
  <c r="AA83" i="1" s="1"/>
  <c r="AE83" i="1" s="1"/>
  <c r="V83" i="1"/>
  <c r="AB83" i="1" s="1"/>
  <c r="AF83" i="1" s="1"/>
  <c r="W83" i="1"/>
  <c r="AC83" i="1" s="1"/>
  <c r="AG83" i="1" s="1"/>
  <c r="P84" i="1"/>
  <c r="Q84" i="1"/>
  <c r="R84" i="1"/>
  <c r="S84" i="1"/>
  <c r="T84" i="1"/>
  <c r="Z84" i="1" s="1"/>
  <c r="AD84" i="1" s="1"/>
  <c r="U84" i="1"/>
  <c r="AA84" i="1" s="1"/>
  <c r="AE84" i="1" s="1"/>
  <c r="V84" i="1"/>
  <c r="AB84" i="1" s="1"/>
  <c r="AF84" i="1" s="1"/>
  <c r="W84" i="1"/>
  <c r="AC84" i="1" s="1"/>
  <c r="AG84" i="1" s="1"/>
  <c r="P85" i="1"/>
  <c r="Q85" i="1"/>
  <c r="R85" i="1"/>
  <c r="S85" i="1"/>
  <c r="T85" i="1"/>
  <c r="Z85" i="1" s="1"/>
  <c r="AD85" i="1" s="1"/>
  <c r="U85" i="1"/>
  <c r="AA85" i="1" s="1"/>
  <c r="AE85" i="1" s="1"/>
  <c r="V85" i="1"/>
  <c r="AB85" i="1" s="1"/>
  <c r="AF85" i="1" s="1"/>
  <c r="W85" i="1"/>
  <c r="AC85" i="1" s="1"/>
  <c r="AG85" i="1" s="1"/>
  <c r="P86" i="1"/>
  <c r="Q86" i="1"/>
  <c r="R86" i="1"/>
  <c r="S86" i="1"/>
  <c r="T86" i="1"/>
  <c r="Z86" i="1" s="1"/>
  <c r="AD86" i="1" s="1"/>
  <c r="U86" i="1"/>
  <c r="AA86" i="1" s="1"/>
  <c r="AE86" i="1" s="1"/>
  <c r="V86" i="1"/>
  <c r="AB86" i="1" s="1"/>
  <c r="AF86" i="1" s="1"/>
  <c r="W86" i="1"/>
  <c r="AC86" i="1" s="1"/>
  <c r="AG86" i="1" s="1"/>
  <c r="P87" i="1"/>
  <c r="Q87" i="1"/>
  <c r="R87" i="1"/>
  <c r="S87" i="1"/>
  <c r="T87" i="1"/>
  <c r="Z87" i="1" s="1"/>
  <c r="AD87" i="1" s="1"/>
  <c r="U87" i="1"/>
  <c r="AA87" i="1" s="1"/>
  <c r="AE87" i="1" s="1"/>
  <c r="V87" i="1"/>
  <c r="AB87" i="1" s="1"/>
  <c r="AF87" i="1" s="1"/>
  <c r="W87" i="1"/>
  <c r="AC87" i="1" s="1"/>
  <c r="AG87" i="1" s="1"/>
  <c r="P88" i="1"/>
  <c r="Q88" i="1"/>
  <c r="R88" i="1"/>
  <c r="S88" i="1"/>
  <c r="T88" i="1"/>
  <c r="Z88" i="1" s="1"/>
  <c r="AD88" i="1" s="1"/>
  <c r="U88" i="1"/>
  <c r="AA88" i="1" s="1"/>
  <c r="AE88" i="1" s="1"/>
  <c r="V88" i="1"/>
  <c r="AB88" i="1" s="1"/>
  <c r="AF88" i="1" s="1"/>
  <c r="W88" i="1"/>
  <c r="AC88" i="1" s="1"/>
  <c r="AG88" i="1" s="1"/>
  <c r="P89" i="1"/>
  <c r="Q89" i="1"/>
  <c r="R89" i="1"/>
  <c r="S89" i="1"/>
  <c r="T89" i="1"/>
  <c r="Z89" i="1" s="1"/>
  <c r="AD89" i="1" s="1"/>
  <c r="U89" i="1"/>
  <c r="AA89" i="1" s="1"/>
  <c r="AE89" i="1" s="1"/>
  <c r="V89" i="1"/>
  <c r="AB89" i="1" s="1"/>
  <c r="AF89" i="1" s="1"/>
  <c r="W89" i="1"/>
  <c r="AC89" i="1" s="1"/>
  <c r="AG89" i="1" s="1"/>
  <c r="P90" i="1"/>
  <c r="Q90" i="1"/>
  <c r="R90" i="1"/>
  <c r="S90" i="1"/>
  <c r="T90" i="1"/>
  <c r="Z90" i="1" s="1"/>
  <c r="AD90" i="1" s="1"/>
  <c r="U90" i="1"/>
  <c r="AA90" i="1" s="1"/>
  <c r="AE90" i="1" s="1"/>
  <c r="V90" i="1"/>
  <c r="AB90" i="1" s="1"/>
  <c r="AF90" i="1" s="1"/>
  <c r="W90" i="1"/>
  <c r="AC90" i="1" s="1"/>
  <c r="AG90" i="1" s="1"/>
  <c r="P91" i="1"/>
  <c r="Q91" i="1"/>
  <c r="R91" i="1"/>
  <c r="S91" i="1"/>
  <c r="T91" i="1"/>
  <c r="Z91" i="1" s="1"/>
  <c r="AD91" i="1" s="1"/>
  <c r="U91" i="1"/>
  <c r="AA91" i="1" s="1"/>
  <c r="AE91" i="1" s="1"/>
  <c r="V91" i="1"/>
  <c r="AB91" i="1" s="1"/>
  <c r="AF91" i="1" s="1"/>
  <c r="W91" i="1"/>
  <c r="AC91" i="1" s="1"/>
  <c r="AG91" i="1" s="1"/>
  <c r="P92" i="1"/>
  <c r="Q92" i="1"/>
  <c r="R92" i="1"/>
  <c r="S92" i="1"/>
  <c r="T92" i="1"/>
  <c r="Z92" i="1" s="1"/>
  <c r="AD92" i="1" s="1"/>
  <c r="U92" i="1"/>
  <c r="AA92" i="1" s="1"/>
  <c r="AE92" i="1" s="1"/>
  <c r="V92" i="1"/>
  <c r="AB92" i="1" s="1"/>
  <c r="AF92" i="1" s="1"/>
  <c r="W92" i="1"/>
  <c r="AC92" i="1" s="1"/>
  <c r="AG92" i="1" s="1"/>
  <c r="P93" i="1"/>
  <c r="Q93" i="1"/>
  <c r="R93" i="1"/>
  <c r="S93" i="1"/>
  <c r="T93" i="1"/>
  <c r="Z93" i="1" s="1"/>
  <c r="AD93" i="1" s="1"/>
  <c r="U93" i="1"/>
  <c r="AA93" i="1" s="1"/>
  <c r="AE93" i="1" s="1"/>
  <c r="V93" i="1"/>
  <c r="AB93" i="1" s="1"/>
  <c r="AF93" i="1" s="1"/>
  <c r="W93" i="1"/>
  <c r="AC93" i="1" s="1"/>
  <c r="AG93" i="1" s="1"/>
  <c r="P94" i="1"/>
  <c r="Q94" i="1"/>
  <c r="R94" i="1"/>
  <c r="S94" i="1"/>
  <c r="T94" i="1"/>
  <c r="Z94" i="1" s="1"/>
  <c r="AD94" i="1" s="1"/>
  <c r="U94" i="1"/>
  <c r="AA94" i="1" s="1"/>
  <c r="AE94" i="1" s="1"/>
  <c r="V94" i="1"/>
  <c r="AB94" i="1" s="1"/>
  <c r="AF94" i="1" s="1"/>
  <c r="W94" i="1"/>
  <c r="AC94" i="1" s="1"/>
  <c r="AG94" i="1" s="1"/>
  <c r="P95" i="1"/>
  <c r="Q95" i="1"/>
  <c r="R95" i="1"/>
  <c r="S95" i="1"/>
  <c r="T95" i="1"/>
  <c r="Z95" i="1" s="1"/>
  <c r="AD95" i="1" s="1"/>
  <c r="U95" i="1"/>
  <c r="AA95" i="1" s="1"/>
  <c r="AE95" i="1" s="1"/>
  <c r="V95" i="1"/>
  <c r="AB95" i="1" s="1"/>
  <c r="AF95" i="1" s="1"/>
  <c r="W95" i="1"/>
  <c r="AC95" i="1" s="1"/>
  <c r="AG95" i="1" s="1"/>
  <c r="P96" i="1"/>
  <c r="Q96" i="1"/>
  <c r="R96" i="1"/>
  <c r="S96" i="1"/>
  <c r="T96" i="1"/>
  <c r="Z96" i="1" s="1"/>
  <c r="AD96" i="1" s="1"/>
  <c r="U96" i="1"/>
  <c r="AA96" i="1" s="1"/>
  <c r="AE96" i="1" s="1"/>
  <c r="V96" i="1"/>
  <c r="AB96" i="1" s="1"/>
  <c r="AF96" i="1" s="1"/>
  <c r="W96" i="1"/>
  <c r="AC96" i="1" s="1"/>
  <c r="AG96" i="1" s="1"/>
  <c r="P97" i="1"/>
  <c r="Q97" i="1"/>
  <c r="R97" i="1"/>
  <c r="S97" i="1"/>
  <c r="T97" i="1"/>
  <c r="Z97" i="1" s="1"/>
  <c r="AD97" i="1" s="1"/>
  <c r="U97" i="1"/>
  <c r="AA97" i="1" s="1"/>
  <c r="AE97" i="1" s="1"/>
  <c r="V97" i="1"/>
  <c r="AB97" i="1" s="1"/>
  <c r="AF97" i="1" s="1"/>
  <c r="W97" i="1"/>
  <c r="AC97" i="1" s="1"/>
  <c r="AG97" i="1" s="1"/>
  <c r="P98" i="1"/>
  <c r="Q98" i="1"/>
  <c r="R98" i="1"/>
  <c r="S98" i="1"/>
  <c r="T98" i="1"/>
  <c r="Z98" i="1" s="1"/>
  <c r="AD98" i="1" s="1"/>
  <c r="U98" i="1"/>
  <c r="AA98" i="1" s="1"/>
  <c r="AE98" i="1" s="1"/>
  <c r="V98" i="1"/>
  <c r="AB98" i="1" s="1"/>
  <c r="AF98" i="1" s="1"/>
  <c r="W98" i="1"/>
  <c r="AC98" i="1" s="1"/>
  <c r="AG98" i="1" s="1"/>
  <c r="P99" i="1"/>
  <c r="Q99" i="1"/>
  <c r="R99" i="1"/>
  <c r="S99" i="1"/>
  <c r="T99" i="1"/>
  <c r="Z99" i="1" s="1"/>
  <c r="AD99" i="1" s="1"/>
  <c r="U99" i="1"/>
  <c r="AA99" i="1" s="1"/>
  <c r="AE99" i="1" s="1"/>
  <c r="V99" i="1"/>
  <c r="AB99" i="1" s="1"/>
  <c r="AF99" i="1" s="1"/>
  <c r="W99" i="1"/>
  <c r="AC99" i="1" s="1"/>
  <c r="AG99" i="1" s="1"/>
  <c r="P100" i="1"/>
  <c r="Q100" i="1"/>
  <c r="R100" i="1"/>
  <c r="S100" i="1"/>
  <c r="T100" i="1"/>
  <c r="Z100" i="1" s="1"/>
  <c r="AD100" i="1" s="1"/>
  <c r="U100" i="1"/>
  <c r="AA100" i="1" s="1"/>
  <c r="AE100" i="1" s="1"/>
  <c r="V100" i="1"/>
  <c r="AB100" i="1" s="1"/>
  <c r="AF100" i="1" s="1"/>
  <c r="W100" i="1"/>
  <c r="AC100" i="1" s="1"/>
  <c r="AG100" i="1" s="1"/>
  <c r="P101" i="1"/>
  <c r="Q101" i="1"/>
  <c r="R101" i="1"/>
  <c r="S101" i="1"/>
  <c r="T101" i="1"/>
  <c r="Z101" i="1" s="1"/>
  <c r="AD101" i="1" s="1"/>
  <c r="U101" i="1"/>
  <c r="AA101" i="1" s="1"/>
  <c r="AE101" i="1" s="1"/>
  <c r="V101" i="1"/>
  <c r="AB101" i="1" s="1"/>
  <c r="AF101" i="1" s="1"/>
  <c r="W101" i="1"/>
  <c r="AC101" i="1" s="1"/>
  <c r="AG101" i="1" s="1"/>
  <c r="P102" i="1"/>
  <c r="Q102" i="1"/>
  <c r="R102" i="1"/>
  <c r="S102" i="1"/>
  <c r="T102" i="1"/>
  <c r="Z102" i="1" s="1"/>
  <c r="AD102" i="1" s="1"/>
  <c r="U102" i="1"/>
  <c r="AA102" i="1" s="1"/>
  <c r="AE102" i="1" s="1"/>
  <c r="V102" i="1"/>
  <c r="AB102" i="1" s="1"/>
  <c r="AF102" i="1" s="1"/>
  <c r="W102" i="1"/>
  <c r="AC102" i="1" s="1"/>
  <c r="AG102" i="1" s="1"/>
  <c r="P103" i="1"/>
  <c r="Q103" i="1"/>
  <c r="R103" i="1"/>
  <c r="S103" i="1"/>
  <c r="T103" i="1"/>
  <c r="Z103" i="1" s="1"/>
  <c r="AD103" i="1" s="1"/>
  <c r="U103" i="1"/>
  <c r="AA103" i="1" s="1"/>
  <c r="AE103" i="1" s="1"/>
  <c r="V103" i="1"/>
  <c r="AB103" i="1" s="1"/>
  <c r="AF103" i="1" s="1"/>
  <c r="W103" i="1"/>
  <c r="AC103" i="1" s="1"/>
  <c r="AG103" i="1" s="1"/>
  <c r="P104" i="1"/>
  <c r="Q104" i="1"/>
  <c r="R104" i="1"/>
  <c r="S104" i="1"/>
  <c r="T104" i="1"/>
  <c r="Z104" i="1" s="1"/>
  <c r="AD104" i="1" s="1"/>
  <c r="U104" i="1"/>
  <c r="AA104" i="1" s="1"/>
  <c r="AE104" i="1" s="1"/>
  <c r="V104" i="1"/>
  <c r="AB104" i="1" s="1"/>
  <c r="AF104" i="1" s="1"/>
  <c r="W104" i="1"/>
  <c r="AC104" i="1" s="1"/>
  <c r="AG104" i="1" s="1"/>
  <c r="P105" i="1"/>
  <c r="Q105" i="1"/>
  <c r="R105" i="1"/>
  <c r="S105" i="1"/>
  <c r="T105" i="1"/>
  <c r="Z105" i="1" s="1"/>
  <c r="AD105" i="1" s="1"/>
  <c r="U105" i="1"/>
  <c r="AA105" i="1" s="1"/>
  <c r="AE105" i="1" s="1"/>
  <c r="V105" i="1"/>
  <c r="AB105" i="1" s="1"/>
  <c r="AF105" i="1" s="1"/>
  <c r="W105" i="1"/>
  <c r="AC105" i="1" s="1"/>
  <c r="AG105" i="1" s="1"/>
  <c r="P106" i="1"/>
  <c r="Q106" i="1"/>
  <c r="R106" i="1"/>
  <c r="S106" i="1"/>
  <c r="T106" i="1"/>
  <c r="Z106" i="1" s="1"/>
  <c r="AD106" i="1" s="1"/>
  <c r="U106" i="1"/>
  <c r="AA106" i="1" s="1"/>
  <c r="AE106" i="1" s="1"/>
  <c r="V106" i="1"/>
  <c r="AB106" i="1" s="1"/>
  <c r="AF106" i="1" s="1"/>
  <c r="W106" i="1"/>
  <c r="AC106" i="1" s="1"/>
  <c r="AG106" i="1" s="1"/>
  <c r="P107" i="1"/>
  <c r="Q107" i="1"/>
  <c r="R107" i="1"/>
  <c r="S107" i="1"/>
  <c r="T107" i="1"/>
  <c r="Z107" i="1" s="1"/>
  <c r="AD107" i="1" s="1"/>
  <c r="U107" i="1"/>
  <c r="AA107" i="1" s="1"/>
  <c r="AE107" i="1" s="1"/>
  <c r="V107" i="1"/>
  <c r="AB107" i="1" s="1"/>
  <c r="AF107" i="1" s="1"/>
  <c r="W107" i="1"/>
  <c r="AC107" i="1" s="1"/>
  <c r="AG107" i="1" s="1"/>
  <c r="P108" i="1"/>
  <c r="Q108" i="1"/>
  <c r="R108" i="1"/>
  <c r="S108" i="1"/>
  <c r="T108" i="1"/>
  <c r="Z108" i="1" s="1"/>
  <c r="AD108" i="1" s="1"/>
  <c r="U108" i="1"/>
  <c r="AA108" i="1" s="1"/>
  <c r="AE108" i="1" s="1"/>
  <c r="V108" i="1"/>
  <c r="AB108" i="1" s="1"/>
  <c r="AF108" i="1" s="1"/>
  <c r="W108" i="1"/>
  <c r="AC108" i="1" s="1"/>
  <c r="AG108" i="1" s="1"/>
  <c r="P109" i="1"/>
  <c r="Q109" i="1"/>
  <c r="R109" i="1"/>
  <c r="S109" i="1"/>
  <c r="T109" i="1"/>
  <c r="Z109" i="1" s="1"/>
  <c r="AD109" i="1" s="1"/>
  <c r="U109" i="1"/>
  <c r="AA109" i="1" s="1"/>
  <c r="AE109" i="1" s="1"/>
  <c r="V109" i="1"/>
  <c r="AB109" i="1" s="1"/>
  <c r="AF109" i="1" s="1"/>
  <c r="W109" i="1"/>
  <c r="AC109" i="1" s="1"/>
  <c r="AG109" i="1" s="1"/>
  <c r="P110" i="1"/>
  <c r="Q110" i="1"/>
  <c r="R110" i="1"/>
  <c r="S110" i="1"/>
  <c r="T110" i="1"/>
  <c r="Z110" i="1" s="1"/>
  <c r="AD110" i="1" s="1"/>
  <c r="U110" i="1"/>
  <c r="AA110" i="1" s="1"/>
  <c r="AE110" i="1" s="1"/>
  <c r="V110" i="1"/>
  <c r="AB110" i="1" s="1"/>
  <c r="AF110" i="1" s="1"/>
  <c r="W110" i="1"/>
  <c r="AC110" i="1" s="1"/>
  <c r="AG110" i="1" s="1"/>
  <c r="P111" i="1"/>
  <c r="Q111" i="1"/>
  <c r="R111" i="1"/>
  <c r="S111" i="1"/>
  <c r="T111" i="1"/>
  <c r="Z111" i="1" s="1"/>
  <c r="AD111" i="1" s="1"/>
  <c r="U111" i="1"/>
  <c r="AA111" i="1" s="1"/>
  <c r="AE111" i="1" s="1"/>
  <c r="V111" i="1"/>
  <c r="AB111" i="1" s="1"/>
  <c r="AF111" i="1" s="1"/>
  <c r="W111" i="1"/>
  <c r="AC111" i="1" s="1"/>
  <c r="AG111" i="1" s="1"/>
  <c r="P112" i="1"/>
  <c r="Q112" i="1"/>
  <c r="R112" i="1"/>
  <c r="S112" i="1"/>
  <c r="T112" i="1"/>
  <c r="Z112" i="1" s="1"/>
  <c r="AD112" i="1" s="1"/>
  <c r="U112" i="1"/>
  <c r="AA112" i="1" s="1"/>
  <c r="AE112" i="1" s="1"/>
  <c r="V112" i="1"/>
  <c r="AB112" i="1" s="1"/>
  <c r="AF112" i="1" s="1"/>
  <c r="W112" i="1"/>
  <c r="AC112" i="1" s="1"/>
  <c r="AG112" i="1" s="1"/>
  <c r="P113" i="1"/>
  <c r="Q113" i="1"/>
  <c r="R113" i="1"/>
  <c r="S113" i="1"/>
  <c r="T113" i="1"/>
  <c r="Z113" i="1" s="1"/>
  <c r="AD113" i="1" s="1"/>
  <c r="U113" i="1"/>
  <c r="AA113" i="1" s="1"/>
  <c r="AE113" i="1" s="1"/>
  <c r="V113" i="1"/>
  <c r="AB113" i="1" s="1"/>
  <c r="AF113" i="1" s="1"/>
  <c r="W113" i="1"/>
  <c r="AC113" i="1" s="1"/>
  <c r="AG113" i="1" s="1"/>
  <c r="P114" i="1"/>
  <c r="Q114" i="1"/>
  <c r="R114" i="1"/>
  <c r="S114" i="1"/>
  <c r="T114" i="1"/>
  <c r="Z114" i="1" s="1"/>
  <c r="AD114" i="1" s="1"/>
  <c r="U114" i="1"/>
  <c r="AA114" i="1" s="1"/>
  <c r="AE114" i="1" s="1"/>
  <c r="V114" i="1"/>
  <c r="AB114" i="1" s="1"/>
  <c r="AF114" i="1" s="1"/>
  <c r="W114" i="1"/>
  <c r="AC114" i="1" s="1"/>
  <c r="AG114" i="1" s="1"/>
  <c r="P115" i="1"/>
  <c r="Q115" i="1"/>
  <c r="R115" i="1"/>
  <c r="S115" i="1"/>
  <c r="T115" i="1"/>
  <c r="Z115" i="1" s="1"/>
  <c r="AD115" i="1" s="1"/>
  <c r="U115" i="1"/>
  <c r="AA115" i="1" s="1"/>
  <c r="AE115" i="1" s="1"/>
  <c r="V115" i="1"/>
  <c r="AB115" i="1" s="1"/>
  <c r="AF115" i="1" s="1"/>
  <c r="W115" i="1"/>
  <c r="AC115" i="1" s="1"/>
  <c r="AG115" i="1" s="1"/>
  <c r="P116" i="1"/>
  <c r="Q116" i="1"/>
  <c r="R116" i="1"/>
  <c r="S116" i="1"/>
  <c r="T116" i="1"/>
  <c r="Z116" i="1" s="1"/>
  <c r="AD116" i="1" s="1"/>
  <c r="U116" i="1"/>
  <c r="AA116" i="1" s="1"/>
  <c r="AE116" i="1" s="1"/>
  <c r="V116" i="1"/>
  <c r="AB116" i="1" s="1"/>
  <c r="AF116" i="1" s="1"/>
  <c r="W116" i="1"/>
  <c r="AC116" i="1" s="1"/>
  <c r="AG116" i="1" s="1"/>
  <c r="P117" i="1"/>
  <c r="Q117" i="1"/>
  <c r="R117" i="1"/>
  <c r="S117" i="1"/>
  <c r="T117" i="1"/>
  <c r="Z117" i="1" s="1"/>
  <c r="AD117" i="1" s="1"/>
  <c r="U117" i="1"/>
  <c r="AA117" i="1" s="1"/>
  <c r="AE117" i="1" s="1"/>
  <c r="V117" i="1"/>
  <c r="AB117" i="1" s="1"/>
  <c r="AF117" i="1" s="1"/>
  <c r="W117" i="1"/>
  <c r="AC117" i="1" s="1"/>
  <c r="AG117" i="1" s="1"/>
  <c r="P118" i="1"/>
  <c r="Q118" i="1"/>
  <c r="R118" i="1"/>
  <c r="S118" i="1"/>
  <c r="T118" i="1"/>
  <c r="Z118" i="1" s="1"/>
  <c r="AD118" i="1" s="1"/>
  <c r="U118" i="1"/>
  <c r="AA118" i="1" s="1"/>
  <c r="AE118" i="1" s="1"/>
  <c r="V118" i="1"/>
  <c r="AB118" i="1" s="1"/>
  <c r="AF118" i="1" s="1"/>
  <c r="W118" i="1"/>
  <c r="AC118" i="1" s="1"/>
  <c r="AG118" i="1" s="1"/>
  <c r="P119" i="1"/>
  <c r="Q119" i="1"/>
  <c r="R119" i="1"/>
  <c r="S119" i="1"/>
  <c r="T119" i="1"/>
  <c r="Z119" i="1" s="1"/>
  <c r="AD119" i="1" s="1"/>
  <c r="U119" i="1"/>
  <c r="AA119" i="1" s="1"/>
  <c r="AE119" i="1" s="1"/>
  <c r="V119" i="1"/>
  <c r="AB119" i="1" s="1"/>
  <c r="AF119" i="1" s="1"/>
  <c r="W119" i="1"/>
  <c r="AC119" i="1" s="1"/>
  <c r="AG119" i="1" s="1"/>
  <c r="P120" i="1"/>
  <c r="Q120" i="1"/>
  <c r="R120" i="1"/>
  <c r="S120" i="1"/>
  <c r="T120" i="1"/>
  <c r="Z120" i="1" s="1"/>
  <c r="AD120" i="1" s="1"/>
  <c r="U120" i="1"/>
  <c r="AA120" i="1" s="1"/>
  <c r="AE120" i="1" s="1"/>
  <c r="V120" i="1"/>
  <c r="AB120" i="1" s="1"/>
  <c r="AF120" i="1" s="1"/>
  <c r="W120" i="1"/>
  <c r="AC120" i="1" s="1"/>
  <c r="AG120" i="1" s="1"/>
  <c r="P121" i="1"/>
  <c r="Q121" i="1"/>
  <c r="R121" i="1"/>
  <c r="S121" i="1"/>
  <c r="T121" i="1"/>
  <c r="Z121" i="1" s="1"/>
  <c r="AD121" i="1" s="1"/>
  <c r="U121" i="1"/>
  <c r="AA121" i="1" s="1"/>
  <c r="AE121" i="1" s="1"/>
  <c r="V121" i="1"/>
  <c r="AB121" i="1" s="1"/>
  <c r="AF121" i="1" s="1"/>
  <c r="W121" i="1"/>
  <c r="AC121" i="1" s="1"/>
  <c r="AG121" i="1" s="1"/>
  <c r="P122" i="1"/>
  <c r="Q122" i="1"/>
  <c r="R122" i="1"/>
  <c r="S122" i="1"/>
  <c r="T122" i="1"/>
  <c r="Z122" i="1" s="1"/>
  <c r="AD122" i="1" s="1"/>
  <c r="U122" i="1"/>
  <c r="AA122" i="1" s="1"/>
  <c r="AE122" i="1" s="1"/>
  <c r="V122" i="1"/>
  <c r="AB122" i="1" s="1"/>
  <c r="AF122" i="1" s="1"/>
  <c r="W122" i="1"/>
  <c r="AC122" i="1" s="1"/>
  <c r="AG122" i="1" s="1"/>
  <c r="P123" i="1"/>
  <c r="Q123" i="1"/>
  <c r="R123" i="1"/>
  <c r="S123" i="1"/>
  <c r="T123" i="1"/>
  <c r="Z123" i="1" s="1"/>
  <c r="AD123" i="1" s="1"/>
  <c r="U123" i="1"/>
  <c r="AA123" i="1" s="1"/>
  <c r="AE123" i="1" s="1"/>
  <c r="V123" i="1"/>
  <c r="AB123" i="1" s="1"/>
  <c r="AF123" i="1" s="1"/>
  <c r="W123" i="1"/>
  <c r="AC123" i="1" s="1"/>
  <c r="AG123" i="1" s="1"/>
  <c r="P124" i="1"/>
  <c r="Q124" i="1"/>
  <c r="R124" i="1"/>
  <c r="S124" i="1"/>
  <c r="T124" i="1"/>
  <c r="Z124" i="1" s="1"/>
  <c r="AD124" i="1" s="1"/>
  <c r="U124" i="1"/>
  <c r="AA124" i="1" s="1"/>
  <c r="AE124" i="1" s="1"/>
  <c r="V124" i="1"/>
  <c r="AB124" i="1" s="1"/>
  <c r="AF124" i="1" s="1"/>
  <c r="W124" i="1"/>
  <c r="AC124" i="1" s="1"/>
  <c r="AG124" i="1" s="1"/>
  <c r="P125" i="1"/>
  <c r="Q125" i="1"/>
  <c r="R125" i="1"/>
  <c r="S125" i="1"/>
  <c r="T125" i="1"/>
  <c r="Z125" i="1" s="1"/>
  <c r="AD125" i="1" s="1"/>
  <c r="U125" i="1"/>
  <c r="AA125" i="1" s="1"/>
  <c r="AE125" i="1" s="1"/>
  <c r="V125" i="1"/>
  <c r="AB125" i="1" s="1"/>
  <c r="AF125" i="1" s="1"/>
  <c r="W125" i="1"/>
  <c r="AC125" i="1" s="1"/>
  <c r="AG125" i="1" s="1"/>
  <c r="P126" i="1"/>
  <c r="Q126" i="1"/>
  <c r="R126" i="1"/>
  <c r="S126" i="1"/>
  <c r="T126" i="1"/>
  <c r="Z126" i="1" s="1"/>
  <c r="AD126" i="1" s="1"/>
  <c r="U126" i="1"/>
  <c r="AA126" i="1" s="1"/>
  <c r="AE126" i="1" s="1"/>
  <c r="V126" i="1"/>
  <c r="AB126" i="1" s="1"/>
  <c r="AF126" i="1" s="1"/>
  <c r="W126" i="1"/>
  <c r="AC126" i="1" s="1"/>
  <c r="AG126" i="1" s="1"/>
  <c r="P127" i="1"/>
  <c r="Q127" i="1"/>
  <c r="R127" i="1"/>
  <c r="S127" i="1"/>
  <c r="T127" i="1"/>
  <c r="Z127" i="1" s="1"/>
  <c r="AD127" i="1" s="1"/>
  <c r="U127" i="1"/>
  <c r="AA127" i="1" s="1"/>
  <c r="AE127" i="1" s="1"/>
  <c r="V127" i="1"/>
  <c r="AB127" i="1" s="1"/>
  <c r="AF127" i="1" s="1"/>
  <c r="W127" i="1"/>
  <c r="AC127" i="1" s="1"/>
  <c r="AG127" i="1" s="1"/>
  <c r="P128" i="1"/>
  <c r="Q128" i="1"/>
  <c r="R128" i="1"/>
  <c r="S128" i="1"/>
  <c r="T128" i="1"/>
  <c r="Z128" i="1" s="1"/>
  <c r="AD128" i="1" s="1"/>
  <c r="U128" i="1"/>
  <c r="AA128" i="1" s="1"/>
  <c r="AE128" i="1" s="1"/>
  <c r="V128" i="1"/>
  <c r="AB128" i="1" s="1"/>
  <c r="AF128" i="1" s="1"/>
  <c r="W128" i="1"/>
  <c r="AC128" i="1" s="1"/>
  <c r="AG128" i="1" s="1"/>
  <c r="P129" i="1"/>
  <c r="Q129" i="1"/>
  <c r="R129" i="1"/>
  <c r="S129" i="1"/>
  <c r="T129" i="1"/>
  <c r="Z129" i="1" s="1"/>
  <c r="AD129" i="1" s="1"/>
  <c r="U129" i="1"/>
  <c r="AA129" i="1" s="1"/>
  <c r="AE129" i="1" s="1"/>
  <c r="V129" i="1"/>
  <c r="AB129" i="1" s="1"/>
  <c r="AF129" i="1" s="1"/>
  <c r="W129" i="1"/>
  <c r="AC129" i="1" s="1"/>
  <c r="AG129" i="1" s="1"/>
  <c r="P130" i="1"/>
  <c r="Q130" i="1"/>
  <c r="R130" i="1"/>
  <c r="S130" i="1"/>
  <c r="T130" i="1"/>
  <c r="Z130" i="1" s="1"/>
  <c r="AD130" i="1" s="1"/>
  <c r="U130" i="1"/>
  <c r="AA130" i="1" s="1"/>
  <c r="AE130" i="1" s="1"/>
  <c r="V130" i="1"/>
  <c r="AB130" i="1" s="1"/>
  <c r="AF130" i="1" s="1"/>
  <c r="W130" i="1"/>
  <c r="AC130" i="1" s="1"/>
  <c r="AG130" i="1" s="1"/>
  <c r="P131" i="1"/>
  <c r="Q131" i="1"/>
  <c r="R131" i="1"/>
  <c r="S131" i="1"/>
  <c r="T131" i="1"/>
  <c r="Z131" i="1" s="1"/>
  <c r="AD131" i="1" s="1"/>
  <c r="U131" i="1"/>
  <c r="AA131" i="1" s="1"/>
  <c r="AE131" i="1" s="1"/>
  <c r="V131" i="1"/>
  <c r="AB131" i="1" s="1"/>
  <c r="AF131" i="1" s="1"/>
  <c r="W131" i="1"/>
  <c r="AC131" i="1" s="1"/>
  <c r="AG131" i="1" s="1"/>
  <c r="P132" i="1"/>
  <c r="Q132" i="1"/>
  <c r="R132" i="1"/>
  <c r="S132" i="1"/>
  <c r="T132" i="1"/>
  <c r="Z132" i="1" s="1"/>
  <c r="AD132" i="1" s="1"/>
  <c r="U132" i="1"/>
  <c r="AA132" i="1" s="1"/>
  <c r="AE132" i="1" s="1"/>
  <c r="V132" i="1"/>
  <c r="AB132" i="1" s="1"/>
  <c r="AF132" i="1" s="1"/>
  <c r="W132" i="1"/>
  <c r="AC132" i="1" s="1"/>
  <c r="AG132" i="1" s="1"/>
  <c r="P133" i="1"/>
  <c r="Q133" i="1"/>
  <c r="R133" i="1"/>
  <c r="S133" i="1"/>
  <c r="T133" i="1"/>
  <c r="Z133" i="1" s="1"/>
  <c r="AD133" i="1" s="1"/>
  <c r="U133" i="1"/>
  <c r="AA133" i="1" s="1"/>
  <c r="AE133" i="1" s="1"/>
  <c r="V133" i="1"/>
  <c r="AB133" i="1" s="1"/>
  <c r="AF133" i="1" s="1"/>
  <c r="W133" i="1"/>
  <c r="AC133" i="1" s="1"/>
  <c r="AG133" i="1" s="1"/>
  <c r="P134" i="1"/>
  <c r="Q134" i="1"/>
  <c r="R134" i="1"/>
  <c r="S134" i="1"/>
  <c r="T134" i="1"/>
  <c r="Z134" i="1" s="1"/>
  <c r="AD134" i="1" s="1"/>
  <c r="U134" i="1"/>
  <c r="AA134" i="1" s="1"/>
  <c r="AE134" i="1" s="1"/>
  <c r="V134" i="1"/>
  <c r="AB134" i="1" s="1"/>
  <c r="AF134" i="1" s="1"/>
  <c r="W134" i="1"/>
  <c r="AC134" i="1" s="1"/>
  <c r="AG134" i="1" s="1"/>
  <c r="P135" i="1"/>
  <c r="Q135" i="1"/>
  <c r="R135" i="1"/>
  <c r="S135" i="1"/>
  <c r="T135" i="1"/>
  <c r="Z135" i="1" s="1"/>
  <c r="AD135" i="1" s="1"/>
  <c r="U135" i="1"/>
  <c r="AA135" i="1" s="1"/>
  <c r="AE135" i="1" s="1"/>
  <c r="V135" i="1"/>
  <c r="AB135" i="1" s="1"/>
  <c r="AF135" i="1" s="1"/>
  <c r="W135" i="1"/>
  <c r="AC135" i="1" s="1"/>
  <c r="AG135" i="1" s="1"/>
  <c r="P136" i="1"/>
  <c r="Q136" i="1"/>
  <c r="R136" i="1"/>
  <c r="S136" i="1"/>
  <c r="T136" i="1"/>
  <c r="Z136" i="1" s="1"/>
  <c r="AD136" i="1" s="1"/>
  <c r="U136" i="1"/>
  <c r="AA136" i="1" s="1"/>
  <c r="AE136" i="1" s="1"/>
  <c r="V136" i="1"/>
  <c r="AB136" i="1" s="1"/>
  <c r="AF136" i="1" s="1"/>
  <c r="W136" i="1"/>
  <c r="AC136" i="1" s="1"/>
  <c r="AG136" i="1" s="1"/>
  <c r="P137" i="1"/>
  <c r="Q137" i="1"/>
  <c r="R137" i="1"/>
  <c r="S137" i="1"/>
  <c r="T137" i="1"/>
  <c r="Z137" i="1" s="1"/>
  <c r="AD137" i="1" s="1"/>
  <c r="U137" i="1"/>
  <c r="AA137" i="1" s="1"/>
  <c r="AE137" i="1" s="1"/>
  <c r="V137" i="1"/>
  <c r="AB137" i="1" s="1"/>
  <c r="AF137" i="1" s="1"/>
  <c r="W137" i="1"/>
  <c r="AC137" i="1" s="1"/>
  <c r="AG137" i="1" s="1"/>
  <c r="P138" i="1"/>
  <c r="Q138" i="1"/>
  <c r="R138" i="1"/>
  <c r="S138" i="1"/>
  <c r="T138" i="1"/>
  <c r="Z138" i="1" s="1"/>
  <c r="AD138" i="1" s="1"/>
  <c r="U138" i="1"/>
  <c r="AA138" i="1" s="1"/>
  <c r="AE138" i="1" s="1"/>
  <c r="V138" i="1"/>
  <c r="AB138" i="1" s="1"/>
  <c r="AF138" i="1" s="1"/>
  <c r="W138" i="1"/>
  <c r="AC138" i="1" s="1"/>
  <c r="AG138" i="1" s="1"/>
  <c r="P139" i="1"/>
  <c r="Q139" i="1"/>
  <c r="R139" i="1"/>
  <c r="S139" i="1"/>
  <c r="T139" i="1"/>
  <c r="Z139" i="1" s="1"/>
  <c r="AD139" i="1" s="1"/>
  <c r="U139" i="1"/>
  <c r="AA139" i="1" s="1"/>
  <c r="AE139" i="1" s="1"/>
  <c r="V139" i="1"/>
  <c r="AB139" i="1" s="1"/>
  <c r="AF139" i="1" s="1"/>
  <c r="W139" i="1"/>
  <c r="AC139" i="1" s="1"/>
  <c r="AG139" i="1" s="1"/>
  <c r="P140" i="1"/>
  <c r="Q140" i="1"/>
  <c r="R140" i="1"/>
  <c r="S140" i="1"/>
  <c r="T140" i="1"/>
  <c r="Z140" i="1" s="1"/>
  <c r="AD140" i="1" s="1"/>
  <c r="U140" i="1"/>
  <c r="AA140" i="1" s="1"/>
  <c r="AE140" i="1" s="1"/>
  <c r="V140" i="1"/>
  <c r="AB140" i="1" s="1"/>
  <c r="AF140" i="1" s="1"/>
  <c r="W140" i="1"/>
  <c r="AC140" i="1" s="1"/>
  <c r="AG140" i="1" s="1"/>
  <c r="P141" i="1"/>
  <c r="Q141" i="1"/>
  <c r="R141" i="1"/>
  <c r="S141" i="1"/>
  <c r="T141" i="1"/>
  <c r="Z141" i="1" s="1"/>
  <c r="AD141" i="1" s="1"/>
  <c r="U141" i="1"/>
  <c r="AA141" i="1" s="1"/>
  <c r="AE141" i="1" s="1"/>
  <c r="V141" i="1"/>
  <c r="AB141" i="1" s="1"/>
  <c r="AF141" i="1" s="1"/>
  <c r="W141" i="1"/>
  <c r="AC141" i="1" s="1"/>
  <c r="AG141" i="1" s="1"/>
  <c r="P142" i="1"/>
  <c r="Q142" i="1"/>
  <c r="R142" i="1"/>
  <c r="S142" i="1"/>
  <c r="T142" i="1"/>
  <c r="Z142" i="1" s="1"/>
  <c r="AD142" i="1" s="1"/>
  <c r="U142" i="1"/>
  <c r="AA142" i="1" s="1"/>
  <c r="AE142" i="1" s="1"/>
  <c r="V142" i="1"/>
  <c r="AB142" i="1" s="1"/>
  <c r="AF142" i="1" s="1"/>
  <c r="W142" i="1"/>
  <c r="AC142" i="1" s="1"/>
  <c r="AG142" i="1" s="1"/>
  <c r="P143" i="1"/>
  <c r="Q143" i="1"/>
  <c r="R143" i="1"/>
  <c r="S143" i="1"/>
  <c r="T143" i="1"/>
  <c r="Z143" i="1" s="1"/>
  <c r="AD143" i="1" s="1"/>
  <c r="U143" i="1"/>
  <c r="AA143" i="1" s="1"/>
  <c r="AE143" i="1" s="1"/>
  <c r="V143" i="1"/>
  <c r="AB143" i="1" s="1"/>
  <c r="AF143" i="1" s="1"/>
  <c r="W143" i="1"/>
  <c r="AC143" i="1" s="1"/>
  <c r="AG143" i="1" s="1"/>
  <c r="P144" i="1"/>
  <c r="Q144" i="1"/>
  <c r="R144" i="1"/>
  <c r="S144" i="1"/>
  <c r="T144" i="1"/>
  <c r="Z144" i="1" s="1"/>
  <c r="AD144" i="1" s="1"/>
  <c r="U144" i="1"/>
  <c r="AA144" i="1" s="1"/>
  <c r="AE144" i="1" s="1"/>
  <c r="V144" i="1"/>
  <c r="AB144" i="1" s="1"/>
  <c r="AF144" i="1" s="1"/>
  <c r="W144" i="1"/>
  <c r="AC144" i="1" s="1"/>
  <c r="AG144" i="1" s="1"/>
  <c r="P145" i="1"/>
  <c r="Q145" i="1"/>
  <c r="R145" i="1"/>
  <c r="S145" i="1"/>
  <c r="T145" i="1"/>
  <c r="Z145" i="1" s="1"/>
  <c r="AD145" i="1" s="1"/>
  <c r="U145" i="1"/>
  <c r="AA145" i="1" s="1"/>
  <c r="AE145" i="1" s="1"/>
  <c r="V145" i="1"/>
  <c r="AB145" i="1" s="1"/>
  <c r="AF145" i="1" s="1"/>
  <c r="W145" i="1"/>
  <c r="AC145" i="1" s="1"/>
  <c r="AG145" i="1" s="1"/>
  <c r="P146" i="1"/>
  <c r="Q146" i="1"/>
  <c r="R146" i="1"/>
  <c r="S146" i="1"/>
  <c r="T146" i="1"/>
  <c r="Z146" i="1" s="1"/>
  <c r="AD146" i="1" s="1"/>
  <c r="U146" i="1"/>
  <c r="AA146" i="1" s="1"/>
  <c r="AE146" i="1" s="1"/>
  <c r="V146" i="1"/>
  <c r="AB146" i="1" s="1"/>
  <c r="AF146" i="1" s="1"/>
  <c r="W146" i="1"/>
  <c r="AC146" i="1" s="1"/>
  <c r="AG146" i="1" s="1"/>
  <c r="P147" i="1"/>
  <c r="Q147" i="1"/>
  <c r="R147" i="1"/>
  <c r="S147" i="1"/>
  <c r="T147" i="1"/>
  <c r="Z147" i="1" s="1"/>
  <c r="AD147" i="1" s="1"/>
  <c r="U147" i="1"/>
  <c r="AA147" i="1" s="1"/>
  <c r="AE147" i="1" s="1"/>
  <c r="V147" i="1"/>
  <c r="AB147" i="1" s="1"/>
  <c r="AF147" i="1" s="1"/>
  <c r="W147" i="1"/>
  <c r="AC147" i="1" s="1"/>
  <c r="AG147" i="1" s="1"/>
  <c r="P148" i="1"/>
  <c r="Q148" i="1"/>
  <c r="R148" i="1"/>
  <c r="S148" i="1"/>
  <c r="T148" i="1"/>
  <c r="Z148" i="1" s="1"/>
  <c r="AD148" i="1" s="1"/>
  <c r="U148" i="1"/>
  <c r="AA148" i="1" s="1"/>
  <c r="AE148" i="1" s="1"/>
  <c r="V148" i="1"/>
  <c r="AB148" i="1" s="1"/>
  <c r="AF148" i="1" s="1"/>
  <c r="W148" i="1"/>
  <c r="AC148" i="1" s="1"/>
  <c r="AG148" i="1" s="1"/>
  <c r="P149" i="1"/>
  <c r="Q149" i="1"/>
  <c r="R149" i="1"/>
  <c r="S149" i="1"/>
  <c r="T149" i="1"/>
  <c r="Z149" i="1" s="1"/>
  <c r="AD149" i="1" s="1"/>
  <c r="U149" i="1"/>
  <c r="AA149" i="1" s="1"/>
  <c r="AE149" i="1" s="1"/>
  <c r="V149" i="1"/>
  <c r="AB149" i="1" s="1"/>
  <c r="AF149" i="1" s="1"/>
  <c r="W149" i="1"/>
  <c r="AC149" i="1" s="1"/>
  <c r="AG149" i="1" s="1"/>
  <c r="P150" i="1"/>
  <c r="Q150" i="1"/>
  <c r="R150" i="1"/>
  <c r="S150" i="1"/>
  <c r="T150" i="1"/>
  <c r="Z150" i="1" s="1"/>
  <c r="AD150" i="1" s="1"/>
  <c r="U150" i="1"/>
  <c r="AA150" i="1" s="1"/>
  <c r="AE150" i="1" s="1"/>
  <c r="V150" i="1"/>
  <c r="AB150" i="1" s="1"/>
  <c r="AF150" i="1" s="1"/>
  <c r="W150" i="1"/>
  <c r="AC150" i="1" s="1"/>
  <c r="AG150" i="1" s="1"/>
  <c r="P151" i="1"/>
  <c r="Q151" i="1"/>
  <c r="R151" i="1"/>
  <c r="S151" i="1"/>
  <c r="T151" i="1"/>
  <c r="Z151" i="1" s="1"/>
  <c r="AD151" i="1" s="1"/>
  <c r="U151" i="1"/>
  <c r="AA151" i="1" s="1"/>
  <c r="AE151" i="1" s="1"/>
  <c r="V151" i="1"/>
  <c r="AB151" i="1" s="1"/>
  <c r="AF151" i="1" s="1"/>
  <c r="W151" i="1"/>
  <c r="AC151" i="1" s="1"/>
  <c r="AG151" i="1" s="1"/>
  <c r="P152" i="1"/>
  <c r="Q152" i="1"/>
  <c r="R152" i="1"/>
  <c r="S152" i="1"/>
  <c r="T152" i="1"/>
  <c r="Z152" i="1" s="1"/>
  <c r="AD152" i="1" s="1"/>
  <c r="U152" i="1"/>
  <c r="AA152" i="1" s="1"/>
  <c r="AE152" i="1" s="1"/>
  <c r="V152" i="1"/>
  <c r="AB152" i="1" s="1"/>
  <c r="AF152" i="1" s="1"/>
  <c r="W152" i="1"/>
  <c r="AC152" i="1" s="1"/>
  <c r="AG152" i="1" s="1"/>
  <c r="P153" i="1"/>
  <c r="Q153" i="1"/>
  <c r="R153" i="1"/>
  <c r="S153" i="1"/>
  <c r="T153" i="1"/>
  <c r="Z153" i="1" s="1"/>
  <c r="AD153" i="1" s="1"/>
  <c r="U153" i="1"/>
  <c r="AA153" i="1" s="1"/>
  <c r="AE153" i="1" s="1"/>
  <c r="V153" i="1"/>
  <c r="AB153" i="1" s="1"/>
  <c r="AF153" i="1" s="1"/>
  <c r="W153" i="1"/>
  <c r="AC153" i="1" s="1"/>
  <c r="AG153" i="1" s="1"/>
  <c r="P154" i="1"/>
  <c r="Q154" i="1"/>
  <c r="R154" i="1"/>
  <c r="S154" i="1"/>
  <c r="T154" i="1"/>
  <c r="Z154" i="1" s="1"/>
  <c r="AD154" i="1" s="1"/>
  <c r="U154" i="1"/>
  <c r="AA154" i="1" s="1"/>
  <c r="AE154" i="1" s="1"/>
  <c r="V154" i="1"/>
  <c r="AB154" i="1" s="1"/>
  <c r="AF154" i="1" s="1"/>
  <c r="W154" i="1"/>
  <c r="AC154" i="1" s="1"/>
  <c r="AG154" i="1" s="1"/>
  <c r="P155" i="1"/>
  <c r="Q155" i="1"/>
  <c r="R155" i="1"/>
  <c r="S155" i="1"/>
  <c r="T155" i="1"/>
  <c r="Z155" i="1" s="1"/>
  <c r="AD155" i="1" s="1"/>
  <c r="U155" i="1"/>
  <c r="AA155" i="1" s="1"/>
  <c r="AE155" i="1" s="1"/>
  <c r="V155" i="1"/>
  <c r="AB155" i="1" s="1"/>
  <c r="AF155" i="1" s="1"/>
  <c r="W155" i="1"/>
  <c r="AC155" i="1" s="1"/>
  <c r="AG155" i="1" s="1"/>
  <c r="P156" i="1"/>
  <c r="Q156" i="1"/>
  <c r="R156" i="1"/>
  <c r="S156" i="1"/>
  <c r="T156" i="1"/>
  <c r="Z156" i="1" s="1"/>
  <c r="AD156" i="1" s="1"/>
  <c r="U156" i="1"/>
  <c r="AA156" i="1" s="1"/>
  <c r="AE156" i="1" s="1"/>
  <c r="V156" i="1"/>
  <c r="AB156" i="1" s="1"/>
  <c r="AF156" i="1" s="1"/>
  <c r="W156" i="1"/>
  <c r="AC156" i="1" s="1"/>
  <c r="AG156" i="1" s="1"/>
  <c r="P157" i="1"/>
  <c r="Q157" i="1"/>
  <c r="R157" i="1"/>
  <c r="S157" i="1"/>
  <c r="T157" i="1"/>
  <c r="Z157" i="1" s="1"/>
  <c r="AD157" i="1" s="1"/>
  <c r="U157" i="1"/>
  <c r="AA157" i="1" s="1"/>
  <c r="AE157" i="1" s="1"/>
  <c r="V157" i="1"/>
  <c r="AB157" i="1" s="1"/>
  <c r="AF157" i="1" s="1"/>
  <c r="W157" i="1"/>
  <c r="AC157" i="1" s="1"/>
  <c r="AG157" i="1" s="1"/>
  <c r="P158" i="1"/>
  <c r="Q158" i="1"/>
  <c r="R158" i="1"/>
  <c r="S158" i="1"/>
  <c r="T158" i="1"/>
  <c r="Z158" i="1" s="1"/>
  <c r="AD158" i="1" s="1"/>
  <c r="U158" i="1"/>
  <c r="AA158" i="1" s="1"/>
  <c r="AE158" i="1" s="1"/>
  <c r="V158" i="1"/>
  <c r="AB158" i="1" s="1"/>
  <c r="AF158" i="1" s="1"/>
  <c r="W158" i="1"/>
  <c r="AC158" i="1" s="1"/>
  <c r="AG158" i="1" s="1"/>
  <c r="P159" i="1"/>
  <c r="Q159" i="1"/>
  <c r="R159" i="1"/>
  <c r="S159" i="1"/>
  <c r="T159" i="1"/>
  <c r="Z159" i="1" s="1"/>
  <c r="AD159" i="1" s="1"/>
  <c r="U159" i="1"/>
  <c r="AA159" i="1" s="1"/>
  <c r="AE159" i="1" s="1"/>
  <c r="V159" i="1"/>
  <c r="AB159" i="1" s="1"/>
  <c r="AF159" i="1" s="1"/>
  <c r="W159" i="1"/>
  <c r="AC159" i="1" s="1"/>
  <c r="AG159" i="1" s="1"/>
  <c r="P160" i="1"/>
  <c r="Q160" i="1"/>
  <c r="R160" i="1"/>
  <c r="S160" i="1"/>
  <c r="T160" i="1"/>
  <c r="Z160" i="1" s="1"/>
  <c r="AD160" i="1" s="1"/>
  <c r="U160" i="1"/>
  <c r="AA160" i="1" s="1"/>
  <c r="AE160" i="1" s="1"/>
  <c r="V160" i="1"/>
  <c r="AB160" i="1" s="1"/>
  <c r="AF160" i="1" s="1"/>
  <c r="W160" i="1"/>
  <c r="AC160" i="1" s="1"/>
  <c r="AG160" i="1" s="1"/>
  <c r="P161" i="1"/>
  <c r="Q161" i="1"/>
  <c r="R161" i="1"/>
  <c r="S161" i="1"/>
  <c r="T161" i="1"/>
  <c r="Z161" i="1" s="1"/>
  <c r="AD161" i="1" s="1"/>
  <c r="U161" i="1"/>
  <c r="AA161" i="1" s="1"/>
  <c r="AE161" i="1" s="1"/>
  <c r="V161" i="1"/>
  <c r="AB161" i="1" s="1"/>
  <c r="AF161" i="1" s="1"/>
  <c r="W161" i="1"/>
  <c r="AC161" i="1" s="1"/>
  <c r="AG161" i="1" s="1"/>
  <c r="P162" i="1"/>
  <c r="Q162" i="1"/>
  <c r="R162" i="1"/>
  <c r="S162" i="1"/>
  <c r="T162" i="1"/>
  <c r="Z162" i="1" s="1"/>
  <c r="AD162" i="1" s="1"/>
  <c r="U162" i="1"/>
  <c r="AA162" i="1" s="1"/>
  <c r="AE162" i="1" s="1"/>
  <c r="V162" i="1"/>
  <c r="AB162" i="1" s="1"/>
  <c r="AF162" i="1" s="1"/>
  <c r="W162" i="1"/>
  <c r="AC162" i="1" s="1"/>
  <c r="AG162" i="1" s="1"/>
  <c r="P163" i="1"/>
  <c r="Q163" i="1"/>
  <c r="R163" i="1"/>
  <c r="S163" i="1"/>
  <c r="T163" i="1"/>
  <c r="Z163" i="1" s="1"/>
  <c r="AD163" i="1" s="1"/>
  <c r="U163" i="1"/>
  <c r="AA163" i="1" s="1"/>
  <c r="AE163" i="1" s="1"/>
  <c r="V163" i="1"/>
  <c r="AB163" i="1" s="1"/>
  <c r="AF163" i="1" s="1"/>
  <c r="W163" i="1"/>
  <c r="AC163" i="1" s="1"/>
  <c r="AG163" i="1" s="1"/>
  <c r="P164" i="1"/>
  <c r="Q164" i="1"/>
  <c r="R164" i="1"/>
  <c r="S164" i="1"/>
  <c r="T164" i="1"/>
  <c r="Z164" i="1" s="1"/>
  <c r="AD164" i="1" s="1"/>
  <c r="U164" i="1"/>
  <c r="AA164" i="1" s="1"/>
  <c r="AE164" i="1" s="1"/>
  <c r="V164" i="1"/>
  <c r="AB164" i="1" s="1"/>
  <c r="AF164" i="1" s="1"/>
  <c r="W164" i="1"/>
  <c r="AC164" i="1" s="1"/>
  <c r="AG164" i="1" s="1"/>
  <c r="P165" i="1"/>
  <c r="Q165" i="1"/>
  <c r="R165" i="1"/>
  <c r="S165" i="1"/>
  <c r="T165" i="1"/>
  <c r="Z165" i="1" s="1"/>
  <c r="AD165" i="1" s="1"/>
  <c r="U165" i="1"/>
  <c r="AA165" i="1" s="1"/>
  <c r="AE165" i="1" s="1"/>
  <c r="V165" i="1"/>
  <c r="AB165" i="1" s="1"/>
  <c r="AF165" i="1" s="1"/>
  <c r="W165" i="1"/>
  <c r="AC165" i="1" s="1"/>
  <c r="AG165" i="1" s="1"/>
  <c r="P166" i="1"/>
  <c r="Q166" i="1"/>
  <c r="R166" i="1"/>
  <c r="S166" i="1"/>
  <c r="T166" i="1"/>
  <c r="Z166" i="1" s="1"/>
  <c r="AD166" i="1" s="1"/>
  <c r="U166" i="1"/>
  <c r="AA166" i="1" s="1"/>
  <c r="AE166" i="1" s="1"/>
  <c r="V166" i="1"/>
  <c r="AB166" i="1" s="1"/>
  <c r="AF166" i="1" s="1"/>
  <c r="W166" i="1"/>
  <c r="AC166" i="1" s="1"/>
  <c r="AG166" i="1" s="1"/>
  <c r="P167" i="1"/>
  <c r="Q167" i="1"/>
  <c r="R167" i="1"/>
  <c r="S167" i="1"/>
  <c r="T167" i="1"/>
  <c r="Z167" i="1" s="1"/>
  <c r="AD167" i="1" s="1"/>
  <c r="U167" i="1"/>
  <c r="AA167" i="1" s="1"/>
  <c r="AE167" i="1" s="1"/>
  <c r="V167" i="1"/>
  <c r="AB167" i="1" s="1"/>
  <c r="AF167" i="1" s="1"/>
  <c r="W167" i="1"/>
  <c r="AC167" i="1" s="1"/>
  <c r="AG167" i="1" s="1"/>
  <c r="P168" i="1"/>
  <c r="Q168" i="1"/>
  <c r="R168" i="1"/>
  <c r="S168" i="1"/>
  <c r="T168" i="1"/>
  <c r="Z168" i="1" s="1"/>
  <c r="AD168" i="1" s="1"/>
  <c r="U168" i="1"/>
  <c r="AA168" i="1" s="1"/>
  <c r="AE168" i="1" s="1"/>
  <c r="V168" i="1"/>
  <c r="AB168" i="1" s="1"/>
  <c r="AF168" i="1" s="1"/>
  <c r="W168" i="1"/>
  <c r="AC168" i="1" s="1"/>
  <c r="AG168" i="1" s="1"/>
  <c r="P169" i="1"/>
  <c r="Q169" i="1"/>
  <c r="R169" i="1"/>
  <c r="S169" i="1"/>
  <c r="T169" i="1"/>
  <c r="Z169" i="1" s="1"/>
  <c r="AD169" i="1" s="1"/>
  <c r="U169" i="1"/>
  <c r="AA169" i="1" s="1"/>
  <c r="AE169" i="1" s="1"/>
  <c r="V169" i="1"/>
  <c r="AB169" i="1" s="1"/>
  <c r="AF169" i="1" s="1"/>
  <c r="W169" i="1"/>
  <c r="AC169" i="1" s="1"/>
  <c r="AG169" i="1" s="1"/>
  <c r="P170" i="1"/>
  <c r="Q170" i="1"/>
  <c r="R170" i="1"/>
  <c r="S170" i="1"/>
  <c r="T170" i="1"/>
  <c r="Z170" i="1" s="1"/>
  <c r="AD170" i="1" s="1"/>
  <c r="U170" i="1"/>
  <c r="AA170" i="1" s="1"/>
  <c r="AE170" i="1" s="1"/>
  <c r="V170" i="1"/>
  <c r="AB170" i="1" s="1"/>
  <c r="AF170" i="1" s="1"/>
  <c r="W170" i="1"/>
  <c r="AC170" i="1" s="1"/>
  <c r="AG170" i="1" s="1"/>
  <c r="P171" i="1"/>
  <c r="Q171" i="1"/>
  <c r="R171" i="1"/>
  <c r="S171" i="1"/>
  <c r="T171" i="1"/>
  <c r="Z171" i="1" s="1"/>
  <c r="AD171" i="1" s="1"/>
  <c r="U171" i="1"/>
  <c r="AA171" i="1" s="1"/>
  <c r="AE171" i="1" s="1"/>
  <c r="V171" i="1"/>
  <c r="AB171" i="1" s="1"/>
  <c r="AF171" i="1" s="1"/>
  <c r="W171" i="1"/>
  <c r="AC171" i="1" s="1"/>
  <c r="AG171" i="1" s="1"/>
  <c r="P172" i="1"/>
  <c r="Q172" i="1"/>
  <c r="R172" i="1"/>
  <c r="S172" i="1"/>
  <c r="T172" i="1"/>
  <c r="Z172" i="1" s="1"/>
  <c r="AD172" i="1" s="1"/>
  <c r="U172" i="1"/>
  <c r="AA172" i="1" s="1"/>
  <c r="AE172" i="1" s="1"/>
  <c r="V172" i="1"/>
  <c r="AB172" i="1" s="1"/>
  <c r="AF172" i="1" s="1"/>
  <c r="W172" i="1"/>
  <c r="AC172" i="1" s="1"/>
  <c r="AG172" i="1" s="1"/>
  <c r="P173" i="1"/>
  <c r="Q173" i="1"/>
  <c r="R173" i="1"/>
  <c r="S173" i="1"/>
  <c r="T173" i="1"/>
  <c r="Z173" i="1" s="1"/>
  <c r="AD173" i="1" s="1"/>
  <c r="U173" i="1"/>
  <c r="AA173" i="1" s="1"/>
  <c r="AE173" i="1" s="1"/>
  <c r="V173" i="1"/>
  <c r="AB173" i="1" s="1"/>
  <c r="AF173" i="1" s="1"/>
  <c r="W173" i="1"/>
  <c r="AC173" i="1" s="1"/>
  <c r="AG173" i="1" s="1"/>
  <c r="P174" i="1"/>
  <c r="Q174" i="1"/>
  <c r="R174" i="1"/>
  <c r="S174" i="1"/>
  <c r="T174" i="1"/>
  <c r="Z174" i="1" s="1"/>
  <c r="AD174" i="1" s="1"/>
  <c r="U174" i="1"/>
  <c r="AA174" i="1" s="1"/>
  <c r="AE174" i="1" s="1"/>
  <c r="V174" i="1"/>
  <c r="AB174" i="1" s="1"/>
  <c r="AF174" i="1" s="1"/>
  <c r="W174" i="1"/>
  <c r="AC174" i="1" s="1"/>
  <c r="AG174" i="1" s="1"/>
  <c r="P175" i="1"/>
  <c r="Q175" i="1"/>
  <c r="R175" i="1"/>
  <c r="S175" i="1"/>
  <c r="T175" i="1"/>
  <c r="Z175" i="1" s="1"/>
  <c r="AD175" i="1" s="1"/>
  <c r="U175" i="1"/>
  <c r="AA175" i="1" s="1"/>
  <c r="AE175" i="1" s="1"/>
  <c r="V175" i="1"/>
  <c r="AB175" i="1" s="1"/>
  <c r="AF175" i="1" s="1"/>
  <c r="W175" i="1"/>
  <c r="AC175" i="1" s="1"/>
  <c r="AG175" i="1" s="1"/>
  <c r="P176" i="1"/>
  <c r="Q176" i="1"/>
  <c r="R176" i="1"/>
  <c r="S176" i="1"/>
  <c r="T176" i="1"/>
  <c r="Z176" i="1" s="1"/>
  <c r="AD176" i="1" s="1"/>
  <c r="U176" i="1"/>
  <c r="AA176" i="1" s="1"/>
  <c r="AE176" i="1" s="1"/>
  <c r="V176" i="1"/>
  <c r="AB176" i="1" s="1"/>
  <c r="AF176" i="1" s="1"/>
  <c r="W176" i="1"/>
  <c r="AC176" i="1" s="1"/>
  <c r="AG176" i="1" s="1"/>
  <c r="P177" i="1"/>
  <c r="Q177" i="1"/>
  <c r="R177" i="1"/>
  <c r="S177" i="1"/>
  <c r="T177" i="1"/>
  <c r="Z177" i="1" s="1"/>
  <c r="AD177" i="1" s="1"/>
  <c r="U177" i="1"/>
  <c r="AA177" i="1" s="1"/>
  <c r="AE177" i="1" s="1"/>
  <c r="V177" i="1"/>
  <c r="AB177" i="1" s="1"/>
  <c r="AF177" i="1" s="1"/>
  <c r="W177" i="1"/>
  <c r="AC177" i="1" s="1"/>
  <c r="AG177" i="1" s="1"/>
  <c r="W2" i="1"/>
  <c r="AC2" i="1" s="1"/>
  <c r="AG2" i="1" s="1"/>
  <c r="V2" i="1"/>
  <c r="AB2" i="1" s="1"/>
  <c r="AF2" i="1" s="1"/>
  <c r="U2" i="1"/>
  <c r="AA2" i="1" s="1"/>
  <c r="AE2" i="1" s="1"/>
  <c r="T2" i="1"/>
  <c r="Z2" i="1" s="1"/>
  <c r="AD2" i="1" s="1"/>
  <c r="S2" i="1"/>
  <c r="R2" i="1"/>
  <c r="Q2" i="1"/>
  <c r="P2" i="1"/>
  <c r="BD2" i="7"/>
  <c r="U3" i="7"/>
  <c r="W3" i="7"/>
  <c r="AG3" i="7" s="1"/>
  <c r="AO3" i="7" s="1"/>
  <c r="U7" i="7"/>
  <c r="W7" i="7"/>
  <c r="U11" i="7"/>
  <c r="AE11" i="7" s="1"/>
  <c r="AM11" i="7" s="1"/>
  <c r="U15" i="7"/>
  <c r="AE15" i="7" s="1"/>
  <c r="AM15" i="7" s="1"/>
  <c r="W15" i="7"/>
  <c r="U16" i="7"/>
  <c r="V18" i="7"/>
  <c r="AF18" i="7" s="1"/>
  <c r="AN18" i="7" s="1"/>
  <c r="U23" i="7"/>
  <c r="AA23" i="7" s="1"/>
  <c r="AI23" i="7" s="1"/>
  <c r="W23" i="7"/>
  <c r="AG23" i="7" s="1"/>
  <c r="AO23" i="7" s="1"/>
  <c r="U27" i="7"/>
  <c r="U31" i="7"/>
  <c r="AA31" i="7" s="1"/>
  <c r="AI31" i="7" s="1"/>
  <c r="W31" i="7"/>
  <c r="U35" i="7"/>
  <c r="AE35" i="7" s="1"/>
  <c r="AM35" i="7" s="1"/>
  <c r="W35" i="7"/>
  <c r="AC35" i="7" s="1"/>
  <c r="AK35" i="7" s="1"/>
  <c r="V38" i="7"/>
  <c r="AF38" i="7" s="1"/>
  <c r="AN38" i="7" s="1"/>
  <c r="U39" i="7"/>
  <c r="W39" i="7"/>
  <c r="AG39" i="7" s="1"/>
  <c r="AO39" i="7" s="1"/>
  <c r="U43" i="7"/>
  <c r="AA43" i="7" s="1"/>
  <c r="AI43" i="7" s="1"/>
  <c r="W43" i="7"/>
  <c r="AG43" i="7" s="1"/>
  <c r="AO43" i="7" s="1"/>
  <c r="U47" i="7"/>
  <c r="AE47" i="7" s="1"/>
  <c r="AM47" i="7" s="1"/>
  <c r="U51" i="7"/>
  <c r="AE51" i="7" s="1"/>
  <c r="AM51" i="7" s="1"/>
  <c r="V51" i="7"/>
  <c r="AF51" i="7" s="1"/>
  <c r="AN51" i="7" s="1"/>
  <c r="W51" i="7"/>
  <c r="V52" i="7"/>
  <c r="U55" i="7"/>
  <c r="U60" i="7"/>
  <c r="V60" i="7"/>
  <c r="AF60" i="7" s="1"/>
  <c r="AN60" i="7" s="1"/>
  <c r="W60" i="7"/>
  <c r="AG60" i="7" s="1"/>
  <c r="AO60" i="7" s="1"/>
  <c r="U61" i="7"/>
  <c r="V61" i="7"/>
  <c r="AF61" i="7" s="1"/>
  <c r="AN61" i="7" s="1"/>
  <c r="U64" i="7"/>
  <c r="AE64" i="7" s="1"/>
  <c r="AM64" i="7" s="1"/>
  <c r="V64" i="7"/>
  <c r="AF64" i="7" s="1"/>
  <c r="AN64" i="7" s="1"/>
  <c r="W64" i="7"/>
  <c r="AG64" i="7" s="1"/>
  <c r="AO64" i="7" s="1"/>
  <c r="U65" i="7"/>
  <c r="AA65" i="7" s="1"/>
  <c r="AI65" i="7" s="1"/>
  <c r="V65" i="7"/>
  <c r="AB65" i="7" s="1"/>
  <c r="AJ65" i="7" s="1"/>
  <c r="W65" i="7"/>
  <c r="AC65" i="7" s="1"/>
  <c r="AK65" i="7" s="1"/>
  <c r="U67" i="7"/>
  <c r="AA67" i="7" s="1"/>
  <c r="AI67" i="7" s="1"/>
  <c r="V67" i="7"/>
  <c r="AB67" i="7" s="1"/>
  <c r="AJ67" i="7" s="1"/>
  <c r="W67" i="7"/>
  <c r="U70" i="7"/>
  <c r="AE70" i="7" s="1"/>
  <c r="AM70" i="7" s="1"/>
  <c r="V70" i="7"/>
  <c r="AF70" i="7" s="1"/>
  <c r="AN70" i="7" s="1"/>
  <c r="U73" i="7"/>
  <c r="AA73" i="7" s="1"/>
  <c r="AI73" i="7" s="1"/>
  <c r="V73" i="7"/>
  <c r="AF73" i="7" s="1"/>
  <c r="AN73" i="7" s="1"/>
  <c r="W73" i="7"/>
  <c r="U74" i="7"/>
  <c r="U76" i="7"/>
  <c r="AE76" i="7" s="1"/>
  <c r="AM76" i="7" s="1"/>
  <c r="V76" i="7"/>
  <c r="W76" i="7"/>
  <c r="AG76" i="7" s="1"/>
  <c r="AO76" i="7" s="1"/>
  <c r="U77" i="7"/>
  <c r="AE77" i="7" s="1"/>
  <c r="AM77" i="7" s="1"/>
  <c r="V77" i="7"/>
  <c r="U79" i="7"/>
  <c r="V79" i="7"/>
  <c r="AB79" i="7" s="1"/>
  <c r="AJ79" i="7" s="1"/>
  <c r="U80" i="7"/>
  <c r="AA80" i="7" s="1"/>
  <c r="AI80" i="7" s="1"/>
  <c r="V80" i="7"/>
  <c r="AF80" i="7" s="1"/>
  <c r="AN80" i="7" s="1"/>
  <c r="W80" i="7"/>
  <c r="U82" i="7"/>
  <c r="AE82" i="7" s="1"/>
  <c r="AM82" i="7" s="1"/>
  <c r="U85" i="7"/>
  <c r="AA85" i="7" s="1"/>
  <c r="AI85" i="7" s="1"/>
  <c r="V85" i="7"/>
  <c r="AB85" i="7" s="1"/>
  <c r="AJ85" i="7" s="1"/>
  <c r="W85" i="7"/>
  <c r="AC85" i="7" s="1"/>
  <c r="AK85" i="7" s="1"/>
  <c r="U87" i="7"/>
  <c r="AA87" i="7" s="1"/>
  <c r="AI87" i="7" s="1"/>
  <c r="V87" i="7"/>
  <c r="AB87" i="7" s="1"/>
  <c r="AJ87" i="7" s="1"/>
  <c r="W87" i="7"/>
  <c r="AC87" i="7" s="1"/>
  <c r="AK87" i="7" s="1"/>
  <c r="U88" i="7"/>
  <c r="AE88" i="7" s="1"/>
  <c r="AM88" i="7" s="1"/>
  <c r="V88" i="7"/>
  <c r="W88" i="7"/>
  <c r="AG88" i="7" s="1"/>
  <c r="AO88" i="7" s="1"/>
  <c r="U90" i="7"/>
  <c r="AE90" i="7" s="1"/>
  <c r="AM90" i="7" s="1"/>
  <c r="V90" i="7"/>
  <c r="AF90" i="7" s="1"/>
  <c r="AN90" i="7" s="1"/>
  <c r="W90" i="7"/>
  <c r="AG90" i="7" s="1"/>
  <c r="AO90" i="7" s="1"/>
  <c r="U93" i="7"/>
  <c r="AE93" i="7" s="1"/>
  <c r="AM93" i="7" s="1"/>
  <c r="V93" i="7"/>
  <c r="AF93" i="7" s="1"/>
  <c r="AN93" i="7" s="1"/>
  <c r="W93" i="7"/>
  <c r="U94" i="7"/>
  <c r="AA94" i="7" s="1"/>
  <c r="AI94" i="7" s="1"/>
  <c r="W94" i="7"/>
  <c r="AC94" i="7" s="1"/>
  <c r="AK94" i="7" s="1"/>
  <c r="U96" i="7"/>
  <c r="V96" i="7"/>
  <c r="AF96" i="7" s="1"/>
  <c r="AN96" i="7" s="1"/>
  <c r="W96" i="7"/>
  <c r="U99" i="7"/>
  <c r="AA99" i="7" s="1"/>
  <c r="AI99" i="7" s="1"/>
  <c r="V99" i="7"/>
  <c r="AB99" i="7" s="1"/>
  <c r="AJ99" i="7" s="1"/>
  <c r="W99" i="7"/>
  <c r="AG99" i="7" s="1"/>
  <c r="AO99" i="7" s="1"/>
  <c r="U102" i="7"/>
  <c r="AA102" i="7" s="1"/>
  <c r="AI102" i="7" s="1"/>
  <c r="V102" i="7"/>
  <c r="AB102" i="7" s="1"/>
  <c r="AJ102" i="7" s="1"/>
  <c r="W102" i="7"/>
  <c r="AG102" i="7" s="1"/>
  <c r="AO102" i="7" s="1"/>
  <c r="U103" i="7"/>
  <c r="AA103" i="7" s="1"/>
  <c r="AI103" i="7" s="1"/>
  <c r="V103" i="7"/>
  <c r="W103" i="7"/>
  <c r="AC103" i="7" s="1"/>
  <c r="AK103" i="7" s="1"/>
  <c r="U105" i="7"/>
  <c r="AA105" i="7" s="1"/>
  <c r="AI105" i="7" s="1"/>
  <c r="V105" i="7"/>
  <c r="AF105" i="7" s="1"/>
  <c r="AN105" i="7" s="1"/>
  <c r="W105" i="7"/>
  <c r="AG105" i="7" s="1"/>
  <c r="AO105" i="7" s="1"/>
  <c r="U106" i="7"/>
  <c r="AE106" i="7" s="1"/>
  <c r="AM106" i="7" s="1"/>
  <c r="V106" i="7"/>
  <c r="AF106" i="7" s="1"/>
  <c r="AN106" i="7" s="1"/>
  <c r="W106" i="7"/>
  <c r="AG106" i="7" s="1"/>
  <c r="AO106" i="7" s="1"/>
  <c r="U107" i="7"/>
  <c r="AE107" i="7" s="1"/>
  <c r="AM107" i="7" s="1"/>
  <c r="V107" i="7"/>
  <c r="AB107" i="7" s="1"/>
  <c r="AJ107" i="7" s="1"/>
  <c r="W107" i="7"/>
  <c r="AC107" i="7" s="1"/>
  <c r="AK107" i="7" s="1"/>
  <c r="U110" i="7"/>
  <c r="V110" i="7"/>
  <c r="AF110" i="7" s="1"/>
  <c r="AN110" i="7" s="1"/>
  <c r="U121" i="7"/>
  <c r="AA121" i="7" s="1"/>
  <c r="AI121" i="7" s="1"/>
  <c r="V121" i="7"/>
  <c r="AB121" i="7" s="1"/>
  <c r="AJ121" i="7" s="1"/>
  <c r="U122" i="7"/>
  <c r="AA122" i="7" s="1"/>
  <c r="AI122" i="7" s="1"/>
  <c r="U131" i="7"/>
  <c r="V131" i="7"/>
  <c r="AF131" i="7" s="1"/>
  <c r="AN131" i="7" s="1"/>
  <c r="W131" i="7"/>
  <c r="U142" i="7"/>
  <c r="AE142" i="7" s="1"/>
  <c r="AM142" i="7" s="1"/>
  <c r="V142" i="7"/>
  <c r="AF142" i="7" s="1"/>
  <c r="AN142" i="7" s="1"/>
  <c r="W142" i="7"/>
  <c r="AG142" i="7" s="1"/>
  <c r="AO142" i="7" s="1"/>
  <c r="U143" i="7"/>
  <c r="AA143" i="7" s="1"/>
  <c r="AI143" i="7" s="1"/>
  <c r="V143" i="7"/>
  <c r="AF143" i="7" s="1"/>
  <c r="AN143" i="7" s="1"/>
  <c r="W143" i="7"/>
  <c r="U146" i="7"/>
  <c r="V146" i="7"/>
  <c r="AF146" i="7" s="1"/>
  <c r="AN146" i="7" s="1"/>
  <c r="W146" i="7"/>
  <c r="AC146" i="7" s="1"/>
  <c r="AK146" i="7" s="1"/>
  <c r="T6" i="7"/>
  <c r="AD6" i="7" s="1"/>
  <c r="AL6" i="7" s="1"/>
  <c r="T27" i="7"/>
  <c r="AD27" i="7" s="1"/>
  <c r="AL27" i="7" s="1"/>
  <c r="T42" i="7"/>
  <c r="Z42" i="7" s="1"/>
  <c r="AH42" i="7" s="1"/>
  <c r="T68" i="7"/>
  <c r="AD68" i="7" s="1"/>
  <c r="AL68" i="7" s="1"/>
  <c r="T71" i="7"/>
  <c r="AD71" i="7" s="1"/>
  <c r="AL71" i="7" s="1"/>
  <c r="T80" i="7"/>
  <c r="AD80" i="7" s="1"/>
  <c r="AL80" i="7" s="1"/>
  <c r="T83" i="7"/>
  <c r="AD83" i="7" s="1"/>
  <c r="AL83" i="7" s="1"/>
  <c r="T85" i="7"/>
  <c r="Z85" i="7" s="1"/>
  <c r="AH85" i="7" s="1"/>
  <c r="T88" i="7"/>
  <c r="AD88" i="7" s="1"/>
  <c r="AL88" i="7" s="1"/>
  <c r="T97" i="7"/>
  <c r="Z97" i="7" s="1"/>
  <c r="AH97" i="7" s="1"/>
  <c r="T100" i="7"/>
  <c r="T101" i="7"/>
  <c r="T102" i="7"/>
  <c r="Z102" i="7" s="1"/>
  <c r="AH102" i="7" s="1"/>
  <c r="T107" i="7"/>
  <c r="AD107" i="7" s="1"/>
  <c r="AL107" i="7" s="1"/>
  <c r="T117" i="7"/>
  <c r="Z117" i="7" s="1"/>
  <c r="AH117" i="7" s="1"/>
  <c r="T124" i="7"/>
  <c r="AD124" i="7" s="1"/>
  <c r="AL124" i="7" s="1"/>
  <c r="T127" i="7"/>
  <c r="T132" i="7"/>
  <c r="Z132" i="7" s="1"/>
  <c r="AH132" i="7" s="1"/>
  <c r="T139" i="7"/>
  <c r="AD139" i="7" s="1"/>
  <c r="AL139" i="7" s="1"/>
  <c r="T140" i="7"/>
  <c r="AD140" i="7" s="1"/>
  <c r="AL140" i="7" s="1"/>
  <c r="T2" i="7"/>
  <c r="S3" i="7"/>
  <c r="S7" i="7"/>
  <c r="S23" i="7"/>
  <c r="S27" i="7"/>
  <c r="S31" i="7"/>
  <c r="S32" i="7"/>
  <c r="S47" i="7"/>
  <c r="S51" i="7"/>
  <c r="S55" i="7"/>
  <c r="S60" i="7"/>
  <c r="S61" i="7"/>
  <c r="S64" i="7"/>
  <c r="S67" i="7"/>
  <c r="S68" i="7"/>
  <c r="S73" i="7"/>
  <c r="S76" i="7"/>
  <c r="S79" i="7"/>
  <c r="S80" i="7"/>
  <c r="S90" i="7"/>
  <c r="S93" i="7"/>
  <c r="S96" i="7"/>
  <c r="S99" i="7"/>
  <c r="S100" i="7"/>
  <c r="S102" i="7"/>
  <c r="S105" i="7"/>
  <c r="S106" i="7"/>
  <c r="S109" i="7"/>
  <c r="S112" i="7"/>
  <c r="S128" i="7"/>
  <c r="S143" i="7"/>
  <c r="S146" i="7"/>
  <c r="R3" i="7"/>
  <c r="R7" i="7"/>
  <c r="R8" i="7"/>
  <c r="R11" i="7"/>
  <c r="R19" i="7"/>
  <c r="R35" i="7"/>
  <c r="R44" i="7"/>
  <c r="R47" i="7"/>
  <c r="R60" i="7"/>
  <c r="R61" i="7"/>
  <c r="R62" i="7"/>
  <c r="R64" i="7"/>
  <c r="R65" i="7"/>
  <c r="R67" i="7"/>
  <c r="R70" i="7"/>
  <c r="R73" i="7"/>
  <c r="R76" i="7"/>
  <c r="R79" i="7"/>
  <c r="R82" i="7"/>
  <c r="R85" i="7"/>
  <c r="R88" i="7"/>
  <c r="R90" i="7"/>
  <c r="R93" i="7"/>
  <c r="R96" i="7"/>
  <c r="R99" i="7"/>
  <c r="R102" i="7"/>
  <c r="R105" i="7"/>
  <c r="R106" i="7"/>
  <c r="R107" i="7"/>
  <c r="R109" i="7"/>
  <c r="R113" i="7"/>
  <c r="R134" i="7"/>
  <c r="R135" i="7"/>
  <c r="R146" i="7"/>
  <c r="Q3" i="7"/>
  <c r="Q7" i="7"/>
  <c r="Q8" i="7"/>
  <c r="Q11" i="7"/>
  <c r="Q12" i="7"/>
  <c r="Q15" i="7"/>
  <c r="Q19" i="7"/>
  <c r="Q23" i="7"/>
  <c r="Q27" i="7"/>
  <c r="Q29" i="7"/>
  <c r="Q31" i="7"/>
  <c r="Q32" i="7"/>
  <c r="Q35" i="7"/>
  <c r="Q38" i="7"/>
  <c r="Q39" i="7"/>
  <c r="Q43" i="7"/>
  <c r="Q47" i="7"/>
  <c r="Q51" i="7"/>
  <c r="Q55" i="7"/>
  <c r="Q58" i="7"/>
  <c r="Q60" i="7"/>
  <c r="Q61" i="7"/>
  <c r="Q62" i="7"/>
  <c r="Q64" i="7"/>
  <c r="Q65" i="7"/>
  <c r="Q67" i="7"/>
  <c r="Q70" i="7"/>
  <c r="Q73" i="7"/>
  <c r="Q76" i="7"/>
  <c r="Q77" i="7"/>
  <c r="Q78" i="7"/>
  <c r="Q79" i="7"/>
  <c r="Q82" i="7"/>
  <c r="Q85" i="7"/>
  <c r="Q88" i="7"/>
  <c r="Q90" i="7"/>
  <c r="Q93" i="7"/>
  <c r="Q96" i="7"/>
  <c r="Q97" i="7"/>
  <c r="Q98" i="7"/>
  <c r="Q99" i="7"/>
  <c r="Q102" i="7"/>
  <c r="Q105" i="7"/>
  <c r="Q106" i="7"/>
  <c r="Q110" i="7"/>
  <c r="Q122" i="7"/>
  <c r="Q128" i="7"/>
  <c r="Q129" i="7"/>
  <c r="Q130" i="7"/>
  <c r="Q133" i="7"/>
  <c r="Q140" i="7"/>
  <c r="Q143" i="7"/>
  <c r="Q144" i="7"/>
  <c r="Q146" i="7"/>
  <c r="P6" i="7"/>
  <c r="P28" i="7"/>
  <c r="P29" i="7"/>
  <c r="P30" i="7"/>
  <c r="P54" i="7"/>
  <c r="P65" i="7"/>
  <c r="P68" i="7"/>
  <c r="P69" i="7"/>
  <c r="P71" i="7"/>
  <c r="P77" i="7"/>
  <c r="P80" i="7"/>
  <c r="P83" i="7"/>
  <c r="P85" i="7"/>
  <c r="P86" i="7"/>
  <c r="P88" i="7"/>
  <c r="P94" i="7"/>
  <c r="P97" i="7"/>
  <c r="P99" i="7"/>
  <c r="P100" i="7"/>
  <c r="P107" i="7"/>
  <c r="P117" i="7"/>
  <c r="P118" i="7"/>
  <c r="P121" i="7"/>
  <c r="P124" i="7"/>
  <c r="P136" i="7"/>
  <c r="AE20" i="7"/>
  <c r="AM20" i="7" s="1"/>
  <c r="AE43" i="7"/>
  <c r="AM43" i="7" s="1"/>
  <c r="AF65" i="7"/>
  <c r="AN65" i="7" s="1"/>
  <c r="AG65" i="7"/>
  <c r="AO65" i="7" s="1"/>
  <c r="AE67" i="7"/>
  <c r="AM67" i="7" s="1"/>
  <c r="AE79" i="7"/>
  <c r="AM79" i="7" s="1"/>
  <c r="AF79" i="7"/>
  <c r="AN79" i="7" s="1"/>
  <c r="AF85" i="7"/>
  <c r="AN85" i="7" s="1"/>
  <c r="AE102" i="7"/>
  <c r="AM102" i="7" s="1"/>
  <c r="AD136" i="7"/>
  <c r="AL136" i="7" s="1"/>
  <c r="AD138" i="7"/>
  <c r="AL138" i="7" s="1"/>
  <c r="AE141" i="7"/>
  <c r="AM141" i="7" s="1"/>
  <c r="AA35" i="7"/>
  <c r="AI35" i="7" s="1"/>
  <c r="AA79" i="7"/>
  <c r="AI79" i="7" s="1"/>
  <c r="AB136" i="7"/>
  <c r="AJ136" i="7" s="1"/>
  <c r="AC39" i="7"/>
  <c r="AK39" i="7" s="1"/>
  <c r="Z124" i="7"/>
  <c r="AH124" i="7" s="1"/>
  <c r="Z126" i="7"/>
  <c r="AH126" i="7" s="1"/>
  <c r="AC128" i="7"/>
  <c r="AK128" i="7" s="1"/>
  <c r="BD177" i="7"/>
  <c r="BC177" i="7"/>
  <c r="BB177" i="7"/>
  <c r="BA177" i="7"/>
  <c r="BD176" i="7"/>
  <c r="BC176" i="7"/>
  <c r="BB176" i="7"/>
  <c r="BA176" i="7"/>
  <c r="BD175" i="7"/>
  <c r="BC175" i="7"/>
  <c r="BB175" i="7"/>
  <c r="BA175" i="7"/>
  <c r="BD174" i="7"/>
  <c r="BC174" i="7"/>
  <c r="BB174" i="7"/>
  <c r="BA174" i="7"/>
  <c r="BD173" i="7"/>
  <c r="BC173" i="7"/>
  <c r="BB173" i="7"/>
  <c r="BA173" i="7"/>
  <c r="BD172" i="7"/>
  <c r="BC172" i="7"/>
  <c r="BB172" i="7"/>
  <c r="BA172" i="7"/>
  <c r="BD171" i="7"/>
  <c r="BC171" i="7"/>
  <c r="BB171" i="7"/>
  <c r="BA171" i="7"/>
  <c r="BD170" i="7"/>
  <c r="BC170" i="7"/>
  <c r="BB170" i="7"/>
  <c r="BA170" i="7"/>
  <c r="BD169" i="7"/>
  <c r="BC169" i="7"/>
  <c r="BB169" i="7"/>
  <c r="BA169" i="7"/>
  <c r="BD168" i="7"/>
  <c r="BC168" i="7"/>
  <c r="BB168" i="7"/>
  <c r="BA168" i="7"/>
  <c r="BD167" i="7"/>
  <c r="BC167" i="7"/>
  <c r="BB167" i="7"/>
  <c r="BA167" i="7"/>
  <c r="BD166" i="7"/>
  <c r="BC166" i="7"/>
  <c r="BB166" i="7"/>
  <c r="BA166" i="7"/>
  <c r="BD165" i="7"/>
  <c r="BC165" i="7"/>
  <c r="BB165" i="7"/>
  <c r="BA165" i="7"/>
  <c r="BD164" i="7"/>
  <c r="BC164" i="7"/>
  <c r="BB164" i="7"/>
  <c r="BA164" i="7"/>
  <c r="BD163" i="7"/>
  <c r="BC163" i="7"/>
  <c r="BB163" i="7"/>
  <c r="BA163" i="7"/>
  <c r="BD162" i="7"/>
  <c r="BC162" i="7"/>
  <c r="BB162" i="7"/>
  <c r="BA162" i="7"/>
  <c r="BD161" i="7"/>
  <c r="BC161" i="7"/>
  <c r="BB161" i="7"/>
  <c r="BA161" i="7"/>
  <c r="BD160" i="7"/>
  <c r="BC160" i="7"/>
  <c r="BB160" i="7"/>
  <c r="BA160" i="7"/>
  <c r="BD159" i="7"/>
  <c r="BC159" i="7"/>
  <c r="BB159" i="7"/>
  <c r="BA159" i="7"/>
  <c r="BD158" i="7"/>
  <c r="BC158" i="7"/>
  <c r="BB158" i="7"/>
  <c r="BA158" i="7"/>
  <c r="BD157" i="7"/>
  <c r="BC157" i="7"/>
  <c r="BB157" i="7"/>
  <c r="BA157" i="7"/>
  <c r="BD156" i="7"/>
  <c r="BC156" i="7"/>
  <c r="BB156" i="7"/>
  <c r="BA156" i="7"/>
  <c r="BD155" i="7"/>
  <c r="BC155" i="7"/>
  <c r="BB155" i="7"/>
  <c r="BA155" i="7"/>
  <c r="BD154" i="7"/>
  <c r="BC154" i="7"/>
  <c r="BB154" i="7"/>
  <c r="BA154" i="7"/>
  <c r="BD153" i="7"/>
  <c r="BC153" i="7"/>
  <c r="BB153" i="7"/>
  <c r="BA153" i="7"/>
  <c r="BD152" i="7"/>
  <c r="BC152" i="7"/>
  <c r="BB152" i="7"/>
  <c r="BA152" i="7"/>
  <c r="BD151" i="7"/>
  <c r="BC151" i="7"/>
  <c r="BB151" i="7"/>
  <c r="BA151" i="7"/>
  <c r="BD150" i="7"/>
  <c r="BC150" i="7"/>
  <c r="BB150" i="7"/>
  <c r="BA150" i="7"/>
  <c r="BD149" i="7"/>
  <c r="BC149" i="7"/>
  <c r="BB149" i="7"/>
  <c r="BA149" i="7"/>
  <c r="BD148" i="7"/>
  <c r="BC148" i="7"/>
  <c r="BB148" i="7"/>
  <c r="BA148" i="7"/>
  <c r="BD147" i="7"/>
  <c r="BC147" i="7"/>
  <c r="BB147" i="7"/>
  <c r="BA147" i="7"/>
  <c r="BD146" i="7"/>
  <c r="BC146" i="7"/>
  <c r="BB146" i="7"/>
  <c r="BA146" i="7"/>
  <c r="BD145" i="7"/>
  <c r="BC145" i="7"/>
  <c r="BB145" i="7"/>
  <c r="BA145" i="7"/>
  <c r="BD144" i="7"/>
  <c r="BC144" i="7"/>
  <c r="BB144" i="7"/>
  <c r="BA144" i="7"/>
  <c r="BD143" i="7"/>
  <c r="BC143" i="7"/>
  <c r="BB143" i="7"/>
  <c r="BA143" i="7"/>
  <c r="BD142" i="7"/>
  <c r="BC142" i="7"/>
  <c r="BB142" i="7"/>
  <c r="BA142" i="7"/>
  <c r="BD141" i="7"/>
  <c r="BC141" i="7"/>
  <c r="BB141" i="7"/>
  <c r="BA141" i="7"/>
  <c r="BD140" i="7"/>
  <c r="BC140" i="7"/>
  <c r="BB140" i="7"/>
  <c r="BA140" i="7"/>
  <c r="BD139" i="7"/>
  <c r="BC139" i="7"/>
  <c r="BB139" i="7"/>
  <c r="BA139" i="7"/>
  <c r="BD138" i="7"/>
  <c r="BC138" i="7"/>
  <c r="BB138" i="7"/>
  <c r="BA138" i="7"/>
  <c r="BD137" i="7"/>
  <c r="BC137" i="7"/>
  <c r="BB137" i="7"/>
  <c r="BA137" i="7"/>
  <c r="BD136" i="7"/>
  <c r="BC136" i="7"/>
  <c r="BB136" i="7"/>
  <c r="BA136" i="7"/>
  <c r="BD135" i="7"/>
  <c r="BC135" i="7"/>
  <c r="BB135" i="7"/>
  <c r="BA135" i="7"/>
  <c r="BD134" i="7"/>
  <c r="BC134" i="7"/>
  <c r="BB134" i="7"/>
  <c r="BA134" i="7"/>
  <c r="BD133" i="7"/>
  <c r="BC133" i="7"/>
  <c r="BB133" i="7"/>
  <c r="BA133" i="7"/>
  <c r="BD132" i="7"/>
  <c r="BC132" i="7"/>
  <c r="BB132" i="7"/>
  <c r="BA132" i="7"/>
  <c r="BD131" i="7"/>
  <c r="BC131" i="7"/>
  <c r="BB131" i="7"/>
  <c r="BA131" i="7"/>
  <c r="BD130" i="7"/>
  <c r="BC130" i="7"/>
  <c r="BB130" i="7"/>
  <c r="BA130" i="7"/>
  <c r="BD129" i="7"/>
  <c r="BC129" i="7"/>
  <c r="BB129" i="7"/>
  <c r="BA129" i="7"/>
  <c r="BD128" i="7"/>
  <c r="BC128" i="7"/>
  <c r="BB128" i="7"/>
  <c r="BA128" i="7"/>
  <c r="BD127" i="7"/>
  <c r="BC127" i="7"/>
  <c r="BB127" i="7"/>
  <c r="BA127" i="7"/>
  <c r="BD126" i="7"/>
  <c r="BC126" i="7"/>
  <c r="BB126" i="7"/>
  <c r="BA126" i="7"/>
  <c r="BD125" i="7"/>
  <c r="BC125" i="7"/>
  <c r="BB125" i="7"/>
  <c r="BA125" i="7"/>
  <c r="BD124" i="7"/>
  <c r="BC124" i="7"/>
  <c r="BB124" i="7"/>
  <c r="BA124" i="7"/>
  <c r="BD123" i="7"/>
  <c r="BC123" i="7"/>
  <c r="BB123" i="7"/>
  <c r="BA123" i="7"/>
  <c r="BD122" i="7"/>
  <c r="BC122" i="7"/>
  <c r="BB122" i="7"/>
  <c r="BA122" i="7"/>
  <c r="BD121" i="7"/>
  <c r="BC121" i="7"/>
  <c r="BB121" i="7"/>
  <c r="BA121" i="7"/>
  <c r="BD120" i="7"/>
  <c r="BC120" i="7"/>
  <c r="BB120" i="7"/>
  <c r="BA120" i="7"/>
  <c r="BD119" i="7"/>
  <c r="BC119" i="7"/>
  <c r="BB119" i="7"/>
  <c r="BA119" i="7"/>
  <c r="BD118" i="7"/>
  <c r="BC118" i="7"/>
  <c r="BB118" i="7"/>
  <c r="BA118" i="7"/>
  <c r="BD117" i="7"/>
  <c r="BC117" i="7"/>
  <c r="BB117" i="7"/>
  <c r="BA117" i="7"/>
  <c r="BD116" i="7"/>
  <c r="BC116" i="7"/>
  <c r="BB116" i="7"/>
  <c r="BA116" i="7"/>
  <c r="BD115" i="7"/>
  <c r="BC115" i="7"/>
  <c r="BB115" i="7"/>
  <c r="BA115" i="7"/>
  <c r="BD114" i="7"/>
  <c r="BC114" i="7"/>
  <c r="BB114" i="7"/>
  <c r="BA114" i="7"/>
  <c r="BD113" i="7"/>
  <c r="BC113" i="7"/>
  <c r="BB113" i="7"/>
  <c r="BA113" i="7"/>
  <c r="BD112" i="7"/>
  <c r="BC112" i="7"/>
  <c r="BB112" i="7"/>
  <c r="BA112" i="7"/>
  <c r="BD111" i="7"/>
  <c r="BC111" i="7"/>
  <c r="BB111" i="7"/>
  <c r="BA111" i="7"/>
  <c r="BD110" i="7"/>
  <c r="BC110" i="7"/>
  <c r="BB110" i="7"/>
  <c r="BA110" i="7"/>
  <c r="BD109" i="7"/>
  <c r="BC109" i="7"/>
  <c r="BB109" i="7"/>
  <c r="BA109" i="7"/>
  <c r="BD108" i="7"/>
  <c r="BC108" i="7"/>
  <c r="BB108" i="7"/>
  <c r="BA108" i="7"/>
  <c r="BD107" i="7"/>
  <c r="BC107" i="7"/>
  <c r="BB107" i="7"/>
  <c r="BA107" i="7"/>
  <c r="BD106" i="7"/>
  <c r="BC106" i="7"/>
  <c r="BB106" i="7"/>
  <c r="BA106" i="7"/>
  <c r="BD105" i="7"/>
  <c r="BC105" i="7"/>
  <c r="BB105" i="7"/>
  <c r="BA105" i="7"/>
  <c r="BD104" i="7"/>
  <c r="BC104" i="7"/>
  <c r="BB104" i="7"/>
  <c r="BA104" i="7"/>
  <c r="BD103" i="7"/>
  <c r="BC103" i="7"/>
  <c r="BB103" i="7"/>
  <c r="BA103" i="7"/>
  <c r="BD102" i="7"/>
  <c r="BC102" i="7"/>
  <c r="BB102" i="7"/>
  <c r="BA102" i="7"/>
  <c r="BD101" i="7"/>
  <c r="BC101" i="7"/>
  <c r="BB101" i="7"/>
  <c r="BA101" i="7"/>
  <c r="BD100" i="7"/>
  <c r="BC100" i="7"/>
  <c r="BB100" i="7"/>
  <c r="BA100" i="7"/>
  <c r="BD99" i="7"/>
  <c r="BC99" i="7"/>
  <c r="BB99" i="7"/>
  <c r="BA99" i="7"/>
  <c r="BD98" i="7"/>
  <c r="BC98" i="7"/>
  <c r="BB98" i="7"/>
  <c r="BA98" i="7"/>
  <c r="BD97" i="7"/>
  <c r="BC97" i="7"/>
  <c r="BB97" i="7"/>
  <c r="BA97" i="7"/>
  <c r="BD96" i="7"/>
  <c r="BC96" i="7"/>
  <c r="BB96" i="7"/>
  <c r="BA96" i="7"/>
  <c r="BD95" i="7"/>
  <c r="BC95" i="7"/>
  <c r="BB95" i="7"/>
  <c r="BA95" i="7"/>
  <c r="BD94" i="7"/>
  <c r="BC94" i="7"/>
  <c r="BB94" i="7"/>
  <c r="BA94" i="7"/>
  <c r="BD93" i="7"/>
  <c r="BC93" i="7"/>
  <c r="BB93" i="7"/>
  <c r="BA93" i="7"/>
  <c r="BD92" i="7"/>
  <c r="BC92" i="7"/>
  <c r="BB92" i="7"/>
  <c r="BA92" i="7"/>
  <c r="BD91" i="7"/>
  <c r="BC91" i="7"/>
  <c r="BB91" i="7"/>
  <c r="BA91" i="7"/>
  <c r="BD90" i="7"/>
  <c r="BC90" i="7"/>
  <c r="BB90" i="7"/>
  <c r="BA90" i="7"/>
  <c r="BD89" i="7"/>
  <c r="BC89" i="7"/>
  <c r="BB89" i="7"/>
  <c r="BA89" i="7"/>
  <c r="BD88" i="7"/>
  <c r="BC88" i="7"/>
  <c r="BB88" i="7"/>
  <c r="BA88" i="7"/>
  <c r="BD87" i="7"/>
  <c r="BC87" i="7"/>
  <c r="BB87" i="7"/>
  <c r="BA87" i="7"/>
  <c r="BD86" i="7"/>
  <c r="BC86" i="7"/>
  <c r="BB86" i="7"/>
  <c r="BA86" i="7"/>
  <c r="BD85" i="7"/>
  <c r="BC85" i="7"/>
  <c r="BB85" i="7"/>
  <c r="BA85" i="7"/>
  <c r="BD84" i="7"/>
  <c r="BC84" i="7"/>
  <c r="BB84" i="7"/>
  <c r="BA84" i="7"/>
  <c r="BD83" i="7"/>
  <c r="BC83" i="7"/>
  <c r="BB83" i="7"/>
  <c r="BA83" i="7"/>
  <c r="BD82" i="7"/>
  <c r="BC82" i="7"/>
  <c r="BB82" i="7"/>
  <c r="BA82" i="7"/>
  <c r="BD81" i="7"/>
  <c r="BC81" i="7"/>
  <c r="BB81" i="7"/>
  <c r="BA81" i="7"/>
  <c r="BD80" i="7"/>
  <c r="BC80" i="7"/>
  <c r="BB80" i="7"/>
  <c r="BA80" i="7"/>
  <c r="BD79" i="7"/>
  <c r="BC79" i="7"/>
  <c r="BB79" i="7"/>
  <c r="BA79" i="7"/>
  <c r="BD78" i="7"/>
  <c r="BC78" i="7"/>
  <c r="BB78" i="7"/>
  <c r="BA78" i="7"/>
  <c r="BD77" i="7"/>
  <c r="BC77" i="7"/>
  <c r="BB77" i="7"/>
  <c r="BA77" i="7"/>
  <c r="BD76" i="7"/>
  <c r="BC76" i="7"/>
  <c r="BB76" i="7"/>
  <c r="BA76" i="7"/>
  <c r="BD75" i="7"/>
  <c r="BC75" i="7"/>
  <c r="BB75" i="7"/>
  <c r="BA75" i="7"/>
  <c r="BD74" i="7"/>
  <c r="BC74" i="7"/>
  <c r="BB74" i="7"/>
  <c r="BA74" i="7"/>
  <c r="BD73" i="7"/>
  <c r="BC73" i="7"/>
  <c r="BB73" i="7"/>
  <c r="BA73" i="7"/>
  <c r="BD72" i="7"/>
  <c r="BC72" i="7"/>
  <c r="BB72" i="7"/>
  <c r="BA72" i="7"/>
  <c r="BD71" i="7"/>
  <c r="BC71" i="7"/>
  <c r="BB71" i="7"/>
  <c r="BA71" i="7"/>
  <c r="BD70" i="7"/>
  <c r="BC70" i="7"/>
  <c r="BB70" i="7"/>
  <c r="BA70" i="7"/>
  <c r="BD69" i="7"/>
  <c r="BC69" i="7"/>
  <c r="BB69" i="7"/>
  <c r="BA69" i="7"/>
  <c r="BD68" i="7"/>
  <c r="BC68" i="7"/>
  <c r="BB68" i="7"/>
  <c r="BA68" i="7"/>
  <c r="BD67" i="7"/>
  <c r="BC67" i="7"/>
  <c r="BB67" i="7"/>
  <c r="BA67" i="7"/>
  <c r="BD66" i="7"/>
  <c r="BC66" i="7"/>
  <c r="BB66" i="7"/>
  <c r="BA66" i="7"/>
  <c r="BD65" i="7"/>
  <c r="BC65" i="7"/>
  <c r="BB65" i="7"/>
  <c r="BA65" i="7"/>
  <c r="BD64" i="7"/>
  <c r="BC64" i="7"/>
  <c r="BB64" i="7"/>
  <c r="BA64" i="7"/>
  <c r="BD63" i="7"/>
  <c r="BC63" i="7"/>
  <c r="BB63" i="7"/>
  <c r="BA63" i="7"/>
  <c r="BD62" i="7"/>
  <c r="BC62" i="7"/>
  <c r="BB62" i="7"/>
  <c r="BA62" i="7"/>
  <c r="BD61" i="7"/>
  <c r="BC61" i="7"/>
  <c r="BB61" i="7"/>
  <c r="BA61" i="7"/>
  <c r="BD60" i="7"/>
  <c r="BC60" i="7"/>
  <c r="BB60" i="7"/>
  <c r="BA60" i="7"/>
  <c r="BD59" i="7"/>
  <c r="BC59" i="7"/>
  <c r="BB59" i="7"/>
  <c r="BA59" i="7"/>
  <c r="BD58" i="7"/>
  <c r="BC58" i="7"/>
  <c r="BB58" i="7"/>
  <c r="BA58" i="7"/>
  <c r="BD57" i="7"/>
  <c r="BC57" i="7"/>
  <c r="BB57" i="7"/>
  <c r="BA57" i="7"/>
  <c r="BD56" i="7"/>
  <c r="BC56" i="7"/>
  <c r="BB56" i="7"/>
  <c r="BA56" i="7"/>
  <c r="AZ55" i="7"/>
  <c r="BD55" i="7" s="1"/>
  <c r="AY55" i="7"/>
  <c r="BC55" i="7" s="1"/>
  <c r="AX55" i="7"/>
  <c r="BB55" i="7" s="1"/>
  <c r="AW55" i="7"/>
  <c r="BA55" i="7" s="1"/>
  <c r="AZ54" i="7"/>
  <c r="BD54" i="7" s="1"/>
  <c r="AY54" i="7"/>
  <c r="BC54" i="7" s="1"/>
  <c r="AX54" i="7"/>
  <c r="BB54" i="7" s="1"/>
  <c r="AW54" i="7"/>
  <c r="BA54" i="7" s="1"/>
  <c r="AZ53" i="7"/>
  <c r="BD53" i="7" s="1"/>
  <c r="AY53" i="7"/>
  <c r="BC53" i="7" s="1"/>
  <c r="AX53" i="7"/>
  <c r="BB53" i="7" s="1"/>
  <c r="AW53" i="7"/>
  <c r="BA53" i="7" s="1"/>
  <c r="AZ52" i="7"/>
  <c r="BD52" i="7" s="1"/>
  <c r="AY52" i="7"/>
  <c r="BC52" i="7" s="1"/>
  <c r="AX52" i="7"/>
  <c r="BB52" i="7" s="1"/>
  <c r="AW52" i="7"/>
  <c r="BA52" i="7" s="1"/>
  <c r="AZ51" i="7"/>
  <c r="BD51" i="7" s="1"/>
  <c r="AY51" i="7"/>
  <c r="BC51" i="7" s="1"/>
  <c r="AX51" i="7"/>
  <c r="BB51" i="7" s="1"/>
  <c r="AW51" i="7"/>
  <c r="BA51" i="7" s="1"/>
  <c r="AZ50" i="7"/>
  <c r="BD50" i="7" s="1"/>
  <c r="AY50" i="7"/>
  <c r="BC50" i="7" s="1"/>
  <c r="AX50" i="7"/>
  <c r="BB50" i="7" s="1"/>
  <c r="AW50" i="7"/>
  <c r="BA50" i="7" s="1"/>
  <c r="AZ49" i="7"/>
  <c r="BD49" i="7" s="1"/>
  <c r="AY49" i="7"/>
  <c r="BC49" i="7" s="1"/>
  <c r="AX49" i="7"/>
  <c r="BB49" i="7" s="1"/>
  <c r="AW49" i="7"/>
  <c r="BA49" i="7" s="1"/>
  <c r="AZ48" i="7"/>
  <c r="BD48" i="7" s="1"/>
  <c r="AY48" i="7"/>
  <c r="BC48" i="7" s="1"/>
  <c r="AX48" i="7"/>
  <c r="BB48" i="7" s="1"/>
  <c r="AW48" i="7"/>
  <c r="BA48" i="7" s="1"/>
  <c r="AZ47" i="7"/>
  <c r="BD47" i="7" s="1"/>
  <c r="AY47" i="7"/>
  <c r="BC47" i="7" s="1"/>
  <c r="AX47" i="7"/>
  <c r="BB47" i="7" s="1"/>
  <c r="AW47" i="7"/>
  <c r="BA47" i="7" s="1"/>
  <c r="AZ46" i="7"/>
  <c r="BD46" i="7" s="1"/>
  <c r="AY46" i="7"/>
  <c r="BC46" i="7" s="1"/>
  <c r="AX46" i="7"/>
  <c r="BB46" i="7" s="1"/>
  <c r="AW46" i="7"/>
  <c r="BA46" i="7" s="1"/>
  <c r="AZ45" i="7"/>
  <c r="BD45" i="7" s="1"/>
  <c r="AY45" i="7"/>
  <c r="BC45" i="7" s="1"/>
  <c r="AX45" i="7"/>
  <c r="BB45" i="7" s="1"/>
  <c r="AW45" i="7"/>
  <c r="BA45" i="7" s="1"/>
  <c r="AZ44" i="7"/>
  <c r="BD44" i="7" s="1"/>
  <c r="AY44" i="7"/>
  <c r="BC44" i="7" s="1"/>
  <c r="AX44" i="7"/>
  <c r="BB44" i="7" s="1"/>
  <c r="AW44" i="7"/>
  <c r="BA44" i="7" s="1"/>
  <c r="AZ43" i="7"/>
  <c r="BD43" i="7" s="1"/>
  <c r="AY43" i="7"/>
  <c r="BC43" i="7" s="1"/>
  <c r="AX43" i="7"/>
  <c r="BB43" i="7" s="1"/>
  <c r="AW43" i="7"/>
  <c r="BA43" i="7" s="1"/>
  <c r="AZ42" i="7"/>
  <c r="BD42" i="7" s="1"/>
  <c r="AY42" i="7"/>
  <c r="BC42" i="7" s="1"/>
  <c r="AX42" i="7"/>
  <c r="BB42" i="7" s="1"/>
  <c r="AW42" i="7"/>
  <c r="BA42" i="7" s="1"/>
  <c r="AZ41" i="7"/>
  <c r="BD41" i="7" s="1"/>
  <c r="AY41" i="7"/>
  <c r="BC41" i="7" s="1"/>
  <c r="AX41" i="7"/>
  <c r="BB41" i="7" s="1"/>
  <c r="AW41" i="7"/>
  <c r="BA41" i="7" s="1"/>
  <c r="AZ40" i="7"/>
  <c r="BD40" i="7" s="1"/>
  <c r="AY40" i="7"/>
  <c r="BC40" i="7" s="1"/>
  <c r="AX40" i="7"/>
  <c r="BB40" i="7" s="1"/>
  <c r="AW40" i="7"/>
  <c r="BA40" i="7" s="1"/>
  <c r="AZ39" i="7"/>
  <c r="BD39" i="7" s="1"/>
  <c r="AY39" i="7"/>
  <c r="BC39" i="7" s="1"/>
  <c r="AX39" i="7"/>
  <c r="BB39" i="7" s="1"/>
  <c r="AW39" i="7"/>
  <c r="BA39" i="7" s="1"/>
  <c r="AZ38" i="7"/>
  <c r="BD38" i="7" s="1"/>
  <c r="AY38" i="7"/>
  <c r="BC38" i="7" s="1"/>
  <c r="AX38" i="7"/>
  <c r="BB38" i="7" s="1"/>
  <c r="AW38" i="7"/>
  <c r="BA38" i="7" s="1"/>
  <c r="AZ37" i="7"/>
  <c r="BD37" i="7" s="1"/>
  <c r="AY37" i="7"/>
  <c r="BC37" i="7" s="1"/>
  <c r="AX37" i="7"/>
  <c r="BB37" i="7" s="1"/>
  <c r="AW37" i="7"/>
  <c r="BA37" i="7" s="1"/>
  <c r="AZ36" i="7"/>
  <c r="BD36" i="7" s="1"/>
  <c r="AY36" i="7"/>
  <c r="BC36" i="7" s="1"/>
  <c r="AX36" i="7"/>
  <c r="BB36" i="7" s="1"/>
  <c r="AW36" i="7"/>
  <c r="BA36" i="7" s="1"/>
  <c r="AZ35" i="7"/>
  <c r="BD35" i="7" s="1"/>
  <c r="AY35" i="7"/>
  <c r="BC35" i="7" s="1"/>
  <c r="AX35" i="7"/>
  <c r="BB35" i="7" s="1"/>
  <c r="AW35" i="7"/>
  <c r="BA35" i="7" s="1"/>
  <c r="AZ34" i="7"/>
  <c r="BD34" i="7" s="1"/>
  <c r="AY34" i="7"/>
  <c r="BC34" i="7" s="1"/>
  <c r="AX34" i="7"/>
  <c r="BB34" i="7" s="1"/>
  <c r="AW34" i="7"/>
  <c r="BA34" i="7" s="1"/>
  <c r="AZ33" i="7"/>
  <c r="BD33" i="7" s="1"/>
  <c r="AY33" i="7"/>
  <c r="BC33" i="7" s="1"/>
  <c r="AX33" i="7"/>
  <c r="BB33" i="7" s="1"/>
  <c r="AW33" i="7"/>
  <c r="BA33" i="7" s="1"/>
  <c r="AZ32" i="7"/>
  <c r="BD32" i="7" s="1"/>
  <c r="AY32" i="7"/>
  <c r="BC32" i="7" s="1"/>
  <c r="AX32" i="7"/>
  <c r="BB32" i="7" s="1"/>
  <c r="AW32" i="7"/>
  <c r="BA32" i="7" s="1"/>
  <c r="AZ31" i="7"/>
  <c r="BD31" i="7" s="1"/>
  <c r="AY31" i="7"/>
  <c r="BC31" i="7" s="1"/>
  <c r="AX31" i="7"/>
  <c r="BB31" i="7" s="1"/>
  <c r="AW31" i="7"/>
  <c r="BA31" i="7" s="1"/>
  <c r="AZ30" i="7"/>
  <c r="BD30" i="7" s="1"/>
  <c r="AY30" i="7"/>
  <c r="BC30" i="7" s="1"/>
  <c r="AX30" i="7"/>
  <c r="BB30" i="7" s="1"/>
  <c r="AW30" i="7"/>
  <c r="BA30" i="7" s="1"/>
  <c r="AZ29" i="7"/>
  <c r="BD29" i="7" s="1"/>
  <c r="AY29" i="7"/>
  <c r="BC29" i="7" s="1"/>
  <c r="AX29" i="7"/>
  <c r="BB29" i="7" s="1"/>
  <c r="AW29" i="7"/>
  <c r="BA29" i="7" s="1"/>
  <c r="AZ28" i="7"/>
  <c r="BD28" i="7" s="1"/>
  <c r="AY28" i="7"/>
  <c r="BC28" i="7" s="1"/>
  <c r="AX28" i="7"/>
  <c r="BB28" i="7" s="1"/>
  <c r="AW28" i="7"/>
  <c r="BA28" i="7" s="1"/>
  <c r="AZ27" i="7"/>
  <c r="BD27" i="7" s="1"/>
  <c r="AY27" i="7"/>
  <c r="BC27" i="7" s="1"/>
  <c r="AX27" i="7"/>
  <c r="BB27" i="7" s="1"/>
  <c r="AW27" i="7"/>
  <c r="BA27" i="7" s="1"/>
  <c r="AZ26" i="7"/>
  <c r="BD26" i="7" s="1"/>
  <c r="AY26" i="7"/>
  <c r="BC26" i="7" s="1"/>
  <c r="AX26" i="7"/>
  <c r="BB26" i="7" s="1"/>
  <c r="AW26" i="7"/>
  <c r="BA26" i="7" s="1"/>
  <c r="AZ25" i="7"/>
  <c r="BD25" i="7" s="1"/>
  <c r="AY25" i="7"/>
  <c r="BC25" i="7" s="1"/>
  <c r="AX25" i="7"/>
  <c r="BB25" i="7" s="1"/>
  <c r="AW25" i="7"/>
  <c r="BA25" i="7" s="1"/>
  <c r="AZ24" i="7"/>
  <c r="BD24" i="7" s="1"/>
  <c r="AY24" i="7"/>
  <c r="BC24" i="7" s="1"/>
  <c r="AX24" i="7"/>
  <c r="BB24" i="7" s="1"/>
  <c r="AW24" i="7"/>
  <c r="BA24" i="7" s="1"/>
  <c r="AZ23" i="7"/>
  <c r="BD23" i="7" s="1"/>
  <c r="AY23" i="7"/>
  <c r="BC23" i="7" s="1"/>
  <c r="AX23" i="7"/>
  <c r="BB23" i="7" s="1"/>
  <c r="AW23" i="7"/>
  <c r="BA23" i="7" s="1"/>
  <c r="AZ22" i="7"/>
  <c r="BD22" i="7" s="1"/>
  <c r="AY22" i="7"/>
  <c r="BC22" i="7" s="1"/>
  <c r="AX22" i="7"/>
  <c r="BB22" i="7" s="1"/>
  <c r="AW22" i="7"/>
  <c r="BA22" i="7" s="1"/>
  <c r="AZ21" i="7"/>
  <c r="BD21" i="7" s="1"/>
  <c r="AY21" i="7"/>
  <c r="BC21" i="7" s="1"/>
  <c r="AX21" i="7"/>
  <c r="BB21" i="7" s="1"/>
  <c r="AW21" i="7"/>
  <c r="BA21" i="7" s="1"/>
  <c r="AZ20" i="7"/>
  <c r="BD20" i="7" s="1"/>
  <c r="AY20" i="7"/>
  <c r="BC20" i="7" s="1"/>
  <c r="AX20" i="7"/>
  <c r="BB20" i="7" s="1"/>
  <c r="AW20" i="7"/>
  <c r="BA20" i="7" s="1"/>
  <c r="AZ19" i="7"/>
  <c r="BD19" i="7" s="1"/>
  <c r="AY19" i="7"/>
  <c r="BC19" i="7" s="1"/>
  <c r="AX19" i="7"/>
  <c r="BB19" i="7" s="1"/>
  <c r="AW19" i="7"/>
  <c r="BA19" i="7" s="1"/>
  <c r="AZ18" i="7"/>
  <c r="BD18" i="7" s="1"/>
  <c r="AY18" i="7"/>
  <c r="BC18" i="7" s="1"/>
  <c r="AX18" i="7"/>
  <c r="BB18" i="7" s="1"/>
  <c r="AW18" i="7"/>
  <c r="BA18" i="7" s="1"/>
  <c r="AZ17" i="7"/>
  <c r="BD17" i="7" s="1"/>
  <c r="AY17" i="7"/>
  <c r="BC17" i="7" s="1"/>
  <c r="AX17" i="7"/>
  <c r="BB17" i="7" s="1"/>
  <c r="AW17" i="7"/>
  <c r="BA17" i="7" s="1"/>
  <c r="AZ16" i="7"/>
  <c r="BD16" i="7" s="1"/>
  <c r="AY16" i="7"/>
  <c r="BC16" i="7" s="1"/>
  <c r="AX16" i="7"/>
  <c r="BB16" i="7" s="1"/>
  <c r="AW16" i="7"/>
  <c r="BA16" i="7" s="1"/>
  <c r="AZ15" i="7"/>
  <c r="BD15" i="7" s="1"/>
  <c r="AY15" i="7"/>
  <c r="BC15" i="7" s="1"/>
  <c r="AX15" i="7"/>
  <c r="BB15" i="7" s="1"/>
  <c r="AW15" i="7"/>
  <c r="BA15" i="7" s="1"/>
  <c r="AZ14" i="7"/>
  <c r="BD14" i="7" s="1"/>
  <c r="AY14" i="7"/>
  <c r="BC14" i="7" s="1"/>
  <c r="AX14" i="7"/>
  <c r="BB14" i="7" s="1"/>
  <c r="AW14" i="7"/>
  <c r="BA14" i="7" s="1"/>
  <c r="AZ13" i="7"/>
  <c r="BD13" i="7" s="1"/>
  <c r="AY13" i="7"/>
  <c r="BC13" i="7" s="1"/>
  <c r="AX13" i="7"/>
  <c r="BB13" i="7" s="1"/>
  <c r="AW13" i="7"/>
  <c r="BA13" i="7" s="1"/>
  <c r="AZ12" i="7"/>
  <c r="BD12" i="7" s="1"/>
  <c r="AY12" i="7"/>
  <c r="BC12" i="7" s="1"/>
  <c r="AX12" i="7"/>
  <c r="BB12" i="7" s="1"/>
  <c r="AW12" i="7"/>
  <c r="BA12" i="7" s="1"/>
  <c r="AZ11" i="7"/>
  <c r="BD11" i="7" s="1"/>
  <c r="AY11" i="7"/>
  <c r="BC11" i="7" s="1"/>
  <c r="AX11" i="7"/>
  <c r="BB11" i="7" s="1"/>
  <c r="AW11" i="7"/>
  <c r="BA11" i="7" s="1"/>
  <c r="AZ10" i="7"/>
  <c r="BD10" i="7" s="1"/>
  <c r="AY10" i="7"/>
  <c r="BC10" i="7" s="1"/>
  <c r="AX10" i="7"/>
  <c r="BB10" i="7" s="1"/>
  <c r="AW10" i="7"/>
  <c r="BA10" i="7" s="1"/>
  <c r="AZ9" i="7"/>
  <c r="BD9" i="7" s="1"/>
  <c r="AY9" i="7"/>
  <c r="BC9" i="7" s="1"/>
  <c r="AX9" i="7"/>
  <c r="BB9" i="7" s="1"/>
  <c r="AW9" i="7"/>
  <c r="BA9" i="7" s="1"/>
  <c r="AZ8" i="7"/>
  <c r="BD8" i="7" s="1"/>
  <c r="AY8" i="7"/>
  <c r="BC8" i="7" s="1"/>
  <c r="AX8" i="7"/>
  <c r="BB8" i="7" s="1"/>
  <c r="AW8" i="7"/>
  <c r="BA8" i="7" s="1"/>
  <c r="AZ7" i="7"/>
  <c r="BD7" i="7" s="1"/>
  <c r="AY7" i="7"/>
  <c r="BC7" i="7" s="1"/>
  <c r="AX7" i="7"/>
  <c r="BB7" i="7" s="1"/>
  <c r="AW7" i="7"/>
  <c r="BA7" i="7" s="1"/>
  <c r="AZ6" i="7"/>
  <c r="BD6" i="7" s="1"/>
  <c r="AY6" i="7"/>
  <c r="BC6" i="7" s="1"/>
  <c r="AX6" i="7"/>
  <c r="BB6" i="7" s="1"/>
  <c r="AW6" i="7"/>
  <c r="BA6" i="7" s="1"/>
  <c r="AZ5" i="7"/>
  <c r="BD5" i="7" s="1"/>
  <c r="AY5" i="7"/>
  <c r="BC5" i="7" s="1"/>
  <c r="AX5" i="7"/>
  <c r="BB5" i="7" s="1"/>
  <c r="AW5" i="7"/>
  <c r="BA5" i="7" s="1"/>
  <c r="AZ4" i="7"/>
  <c r="BD4" i="7" s="1"/>
  <c r="AY4" i="7"/>
  <c r="BC4" i="7" s="1"/>
  <c r="AX4" i="7"/>
  <c r="BB4" i="7" s="1"/>
  <c r="AW4" i="7"/>
  <c r="BA4" i="7" s="1"/>
  <c r="AZ3" i="7"/>
  <c r="BD3" i="7" s="1"/>
  <c r="AY3" i="7"/>
  <c r="BC3" i="7" s="1"/>
  <c r="AX3" i="7"/>
  <c r="BB3" i="7" s="1"/>
  <c r="AW3" i="7"/>
  <c r="BA3" i="7" s="1"/>
  <c r="AZ2" i="7"/>
  <c r="AY2" i="7"/>
  <c r="BC2" i="7" s="1"/>
  <c r="AX2" i="7"/>
  <c r="BB2" i="7" s="1"/>
  <c r="AW2" i="7"/>
  <c r="BA2" i="7" s="1"/>
  <c r="AA64" i="7" l="1"/>
  <c r="AI64" i="7" s="1"/>
  <c r="W58" i="7"/>
  <c r="AC58" i="7" s="1"/>
  <c r="AK58" i="7" s="1"/>
  <c r="U52" i="7"/>
  <c r="AH55" i="1" a="1"/>
  <c r="AH55" i="1" s="1"/>
  <c r="AH52" i="1" a="1"/>
  <c r="AH52" i="1" s="1"/>
  <c r="AH49" i="1" a="1"/>
  <c r="AH49" i="1" s="1"/>
  <c r="AH46" i="1" a="1"/>
  <c r="AH46" i="1" s="1"/>
  <c r="AH43" i="1" a="1"/>
  <c r="AH43" i="1" s="1"/>
  <c r="AH40" i="1" a="1"/>
  <c r="AH40" i="1" s="1"/>
  <c r="AH34" i="1" a="1"/>
  <c r="AH34" i="1" s="1"/>
  <c r="AH31" i="1" a="1"/>
  <c r="AH31" i="1" s="1"/>
  <c r="AH28" i="1" a="1"/>
  <c r="AH28" i="1" s="1"/>
  <c r="AH25" i="1" a="1"/>
  <c r="AH25" i="1" s="1"/>
  <c r="AH22" i="1" a="1"/>
  <c r="AH22" i="1" s="1"/>
  <c r="AH176" i="1" a="1"/>
  <c r="AH176" i="1" s="1"/>
  <c r="AH173" i="1" a="1"/>
  <c r="AH173" i="1" s="1"/>
  <c r="AH170" i="1" a="1"/>
  <c r="AH170" i="1" s="1"/>
  <c r="AH167" i="1" a="1"/>
  <c r="AH167" i="1" s="1"/>
  <c r="AH164" i="1" a="1"/>
  <c r="AH164" i="1" s="1"/>
  <c r="AH161" i="1" a="1"/>
  <c r="AH161" i="1" s="1"/>
  <c r="AH158" i="1" a="1"/>
  <c r="AH158" i="1" s="1"/>
  <c r="AH155" i="1" a="1"/>
  <c r="AH155" i="1" s="1"/>
  <c r="AH152" i="1" a="1"/>
  <c r="AH152" i="1" s="1"/>
  <c r="AH149" i="1" a="1"/>
  <c r="AH149" i="1" s="1"/>
  <c r="AH146" i="1" a="1"/>
  <c r="AH146" i="1" s="1"/>
  <c r="AH143" i="1" a="1"/>
  <c r="AH143" i="1" s="1"/>
  <c r="AH140" i="1" a="1"/>
  <c r="AH140" i="1" s="1"/>
  <c r="AH137" i="1" a="1"/>
  <c r="AH137" i="1" s="1"/>
  <c r="AH134" i="1" a="1"/>
  <c r="AH134" i="1" s="1"/>
  <c r="AH131" i="1" a="1"/>
  <c r="AH131" i="1" s="1"/>
  <c r="AH128" i="1" a="1"/>
  <c r="AH128" i="1" s="1"/>
  <c r="AH125" i="1" a="1"/>
  <c r="AH125" i="1" s="1"/>
  <c r="AH122" i="1" a="1"/>
  <c r="AH122" i="1" s="1"/>
  <c r="AH119" i="1" a="1"/>
  <c r="AH119" i="1" s="1"/>
  <c r="AH116" i="1" a="1"/>
  <c r="AH116" i="1" s="1"/>
  <c r="AH113" i="1" a="1"/>
  <c r="AH113" i="1" s="1"/>
  <c r="AH110" i="1" a="1"/>
  <c r="AH110" i="1" s="1"/>
  <c r="AH107" i="1" a="1"/>
  <c r="AH107" i="1" s="1"/>
  <c r="AH104" i="1" a="1"/>
  <c r="AH104" i="1" s="1"/>
  <c r="AH101" i="1" a="1"/>
  <c r="AH101" i="1" s="1"/>
  <c r="AH98" i="1" a="1"/>
  <c r="AH98" i="1" s="1"/>
  <c r="AH95" i="1" a="1"/>
  <c r="AH95" i="1" s="1"/>
  <c r="AH92" i="1" a="1"/>
  <c r="AH92" i="1" s="1"/>
  <c r="AH89" i="1" a="1"/>
  <c r="AH89" i="1" s="1"/>
  <c r="AH86" i="1" a="1"/>
  <c r="AH86" i="1" s="1"/>
  <c r="AH83" i="1" a="1"/>
  <c r="AH83" i="1" s="1"/>
  <c r="AH80" i="1" a="1"/>
  <c r="AH80" i="1" s="1"/>
  <c r="AH77" i="1" a="1"/>
  <c r="AH77" i="1" s="1"/>
  <c r="AH74" i="1" a="1"/>
  <c r="AH74" i="1" s="1"/>
  <c r="AH71" i="1" a="1"/>
  <c r="AH71" i="1" s="1"/>
  <c r="AH68" i="1" a="1"/>
  <c r="AH68" i="1" s="1"/>
  <c r="AH65" i="1" a="1"/>
  <c r="AH65" i="1" s="1"/>
  <c r="AH62" i="1" a="1"/>
  <c r="AH62" i="1" s="1"/>
  <c r="AH59" i="1" a="1"/>
  <c r="AH59" i="1" s="1"/>
  <c r="AH56" i="1" a="1"/>
  <c r="AH56" i="1" s="1"/>
  <c r="AH53" i="1" a="1"/>
  <c r="AH53" i="1" s="1"/>
  <c r="AH50" i="1" a="1"/>
  <c r="AH50" i="1" s="1"/>
  <c r="AH47" i="1" a="1"/>
  <c r="AH47" i="1" s="1"/>
  <c r="AH44" i="1" a="1"/>
  <c r="AH44" i="1" s="1"/>
  <c r="AH41" i="1" a="1"/>
  <c r="AH41" i="1" s="1"/>
  <c r="AH38" i="1" a="1"/>
  <c r="AH38" i="1" s="1"/>
  <c r="AH35" i="1" a="1"/>
  <c r="AH35" i="1" s="1"/>
  <c r="AH32" i="1" a="1"/>
  <c r="AH32" i="1" s="1"/>
  <c r="AH29" i="1" a="1"/>
  <c r="AH29" i="1" s="1"/>
  <c r="AH26" i="1" a="1"/>
  <c r="AH26" i="1" s="1"/>
  <c r="AH23" i="1" a="1"/>
  <c r="AH23" i="1" s="1"/>
  <c r="AH20" i="1" a="1"/>
  <c r="AH20" i="1" s="1"/>
  <c r="AH17" i="1" a="1"/>
  <c r="AH17" i="1" s="1"/>
  <c r="AH14" i="1" a="1"/>
  <c r="AH14" i="1" s="1"/>
  <c r="AH11" i="1" a="1"/>
  <c r="AH11" i="1" s="1"/>
  <c r="AH8" i="1" a="1"/>
  <c r="AH8" i="1" s="1"/>
  <c r="AH5" i="1" a="1"/>
  <c r="AH5" i="1" s="1"/>
  <c r="AH73" i="1" a="1"/>
  <c r="AH73" i="1" s="1"/>
  <c r="AH70" i="1" a="1"/>
  <c r="AH70" i="1" s="1"/>
  <c r="AH67" i="1" a="1"/>
  <c r="AH67" i="1" s="1"/>
  <c r="AH64" i="1" a="1"/>
  <c r="AH64" i="1" s="1"/>
  <c r="AH61" i="1" a="1"/>
  <c r="AH61" i="1" s="1"/>
  <c r="AH58" i="1" a="1"/>
  <c r="AH58" i="1" s="1"/>
  <c r="AH19" i="1" a="1"/>
  <c r="AH19" i="1" s="1"/>
  <c r="AH16" i="1" a="1"/>
  <c r="AH16" i="1" s="1"/>
  <c r="AH13" i="1" a="1"/>
  <c r="AH13" i="1" s="1"/>
  <c r="AH10" i="1" a="1"/>
  <c r="AH10" i="1" s="1"/>
  <c r="AH174" i="1" a="1"/>
  <c r="AH174" i="1" s="1"/>
  <c r="AH162" i="1" a="1"/>
  <c r="AH162" i="1" s="1"/>
  <c r="AH153" i="1" a="1"/>
  <c r="AH153" i="1" s="1"/>
  <c r="AH145" i="1" a="1"/>
  <c r="AH145" i="1" s="1"/>
  <c r="AH127" i="1" a="1"/>
  <c r="AH127" i="1" s="1"/>
  <c r="AH118" i="1" a="1"/>
  <c r="AH118" i="1" s="1"/>
  <c r="AH115" i="1" a="1"/>
  <c r="AH115" i="1" s="1"/>
  <c r="AH109" i="1" a="1"/>
  <c r="AH109" i="1" s="1"/>
  <c r="AH100" i="1" a="1"/>
  <c r="AH100" i="1" s="1"/>
  <c r="AH2" i="1" a="1"/>
  <c r="AH2" i="1" s="1"/>
  <c r="AH177" i="1" a="1"/>
  <c r="AH177" i="1" s="1"/>
  <c r="AH168" i="1" a="1"/>
  <c r="AH168" i="1" s="1"/>
  <c r="AH150" i="1" a="1"/>
  <c r="AH150" i="1" s="1"/>
  <c r="AH169" i="1" a="1"/>
  <c r="AH169" i="1" s="1"/>
  <c r="AH166" i="1" a="1"/>
  <c r="AH166" i="1" s="1"/>
  <c r="AH163" i="1" a="1"/>
  <c r="AH163" i="1" s="1"/>
  <c r="AH151" i="1" a="1"/>
  <c r="AH151" i="1" s="1"/>
  <c r="AH136" i="1" a="1"/>
  <c r="AH136" i="1" s="1"/>
  <c r="AH121" i="1" a="1"/>
  <c r="AH121" i="1" s="1"/>
  <c r="AH165" i="1" a="1"/>
  <c r="AH165" i="1" s="1"/>
  <c r="AH144" i="1" a="1"/>
  <c r="AH144" i="1" s="1"/>
  <c r="AH175" i="1" a="1"/>
  <c r="AH175" i="1" s="1"/>
  <c r="AH160" i="1" a="1"/>
  <c r="AH160" i="1" s="1"/>
  <c r="AH154" i="1" a="1"/>
  <c r="AH154" i="1" s="1"/>
  <c r="AH139" i="1" a="1"/>
  <c r="AH139" i="1" s="1"/>
  <c r="AH130" i="1" a="1"/>
  <c r="AH130" i="1" s="1"/>
  <c r="AH156" i="1" a="1"/>
  <c r="AH156" i="1" s="1"/>
  <c r="AH138" i="1" a="1"/>
  <c r="AH138" i="1" s="1"/>
  <c r="AH135" i="1" a="1"/>
  <c r="AH135" i="1" s="1"/>
  <c r="AH132" i="1" a="1"/>
  <c r="AH132" i="1" s="1"/>
  <c r="AH129" i="1" a="1"/>
  <c r="AH129" i="1" s="1"/>
  <c r="AH126" i="1" a="1"/>
  <c r="AH126" i="1" s="1"/>
  <c r="AH123" i="1" a="1"/>
  <c r="AH123" i="1" s="1"/>
  <c r="AH120" i="1" a="1"/>
  <c r="AH120" i="1" s="1"/>
  <c r="AH117" i="1" a="1"/>
  <c r="AH117" i="1" s="1"/>
  <c r="AH114" i="1" a="1"/>
  <c r="AH114" i="1" s="1"/>
  <c r="AH111" i="1" a="1"/>
  <c r="AH111" i="1" s="1"/>
  <c r="AH108" i="1" a="1"/>
  <c r="AH108" i="1" s="1"/>
  <c r="AH105" i="1" a="1"/>
  <c r="AH105" i="1" s="1"/>
  <c r="AH102" i="1" a="1"/>
  <c r="AH102" i="1" s="1"/>
  <c r="AH99" i="1" a="1"/>
  <c r="AH99" i="1" s="1"/>
  <c r="AH96" i="1" a="1"/>
  <c r="AH96" i="1" s="1"/>
  <c r="AH93" i="1" a="1"/>
  <c r="AH93" i="1" s="1"/>
  <c r="AH90" i="1" a="1"/>
  <c r="AH90" i="1" s="1"/>
  <c r="AH87" i="1" a="1"/>
  <c r="AH87" i="1" s="1"/>
  <c r="AH84" i="1" a="1"/>
  <c r="AH84" i="1" s="1"/>
  <c r="AH81" i="1" a="1"/>
  <c r="AH81" i="1" s="1"/>
  <c r="AH78" i="1" a="1"/>
  <c r="AH78" i="1" s="1"/>
  <c r="AH75" i="1" a="1"/>
  <c r="AH75" i="1" s="1"/>
  <c r="AH72" i="1" a="1"/>
  <c r="AH72" i="1" s="1"/>
  <c r="AH69" i="1" a="1"/>
  <c r="AH69" i="1" s="1"/>
  <c r="AH66" i="1" a="1"/>
  <c r="AH66" i="1" s="1"/>
  <c r="AH63" i="1" a="1"/>
  <c r="AH63" i="1" s="1"/>
  <c r="AH60" i="1" a="1"/>
  <c r="AH60" i="1" s="1"/>
  <c r="AH57" i="1" a="1"/>
  <c r="AH57" i="1" s="1"/>
  <c r="AH54" i="1" a="1"/>
  <c r="AH54" i="1" s="1"/>
  <c r="AH51" i="1" a="1"/>
  <c r="AH51" i="1" s="1"/>
  <c r="AH48" i="1" a="1"/>
  <c r="AH48" i="1" s="1"/>
  <c r="AH45" i="1" a="1"/>
  <c r="AH45" i="1" s="1"/>
  <c r="AH42" i="1" a="1"/>
  <c r="AH42" i="1" s="1"/>
  <c r="AH39" i="1" a="1"/>
  <c r="AH39" i="1" s="1"/>
  <c r="AH36" i="1" a="1"/>
  <c r="AH36" i="1" s="1"/>
  <c r="AH33" i="1" a="1"/>
  <c r="AH33" i="1" s="1"/>
  <c r="AH30" i="1" a="1"/>
  <c r="AH30" i="1" s="1"/>
  <c r="AH27" i="1" a="1"/>
  <c r="AH27" i="1" s="1"/>
  <c r="AH24" i="1" a="1"/>
  <c r="AH24" i="1" s="1"/>
  <c r="AH21" i="1" a="1"/>
  <c r="AH21" i="1" s="1"/>
  <c r="AH18" i="1" a="1"/>
  <c r="AH18" i="1" s="1"/>
  <c r="AH15" i="1" a="1"/>
  <c r="AH15" i="1" s="1"/>
  <c r="AH12" i="1" a="1"/>
  <c r="AH12" i="1" s="1"/>
  <c r="AH9" i="1" a="1"/>
  <c r="AH9" i="1" s="1"/>
  <c r="AH6" i="1" a="1"/>
  <c r="AH6" i="1" s="1"/>
  <c r="AH3" i="1" a="1"/>
  <c r="AH3" i="1" s="1"/>
  <c r="AH141" i="1" a="1"/>
  <c r="AH141" i="1" s="1"/>
  <c r="AH159" i="1" a="1"/>
  <c r="AH159" i="1" s="1"/>
  <c r="AH171" i="1" a="1"/>
  <c r="AH171" i="1" s="1"/>
  <c r="AH147" i="1" a="1"/>
  <c r="AH147" i="1" s="1"/>
  <c r="AH172" i="1" a="1"/>
  <c r="AH172" i="1" s="1"/>
  <c r="AH157" i="1" a="1"/>
  <c r="AH157" i="1" s="1"/>
  <c r="AH148" i="1" a="1"/>
  <c r="AH148" i="1" s="1"/>
  <c r="AH142" i="1" a="1"/>
  <c r="AH142" i="1" s="1"/>
  <c r="AH133" i="1" a="1"/>
  <c r="AH133" i="1" s="1"/>
  <c r="AH124" i="1" a="1"/>
  <c r="AH124" i="1" s="1"/>
  <c r="AH112" i="1" a="1"/>
  <c r="AH112" i="1" s="1"/>
  <c r="AH106" i="1" a="1"/>
  <c r="AH106" i="1" s="1"/>
  <c r="AH103" i="1" a="1"/>
  <c r="AH103" i="1" s="1"/>
  <c r="AH97" i="1" a="1"/>
  <c r="AH97" i="1" s="1"/>
  <c r="AH94" i="1" a="1"/>
  <c r="AH94" i="1" s="1"/>
  <c r="AH91" i="1" a="1"/>
  <c r="AH91" i="1" s="1"/>
  <c r="AH88" i="1" a="1"/>
  <c r="AH88" i="1" s="1"/>
  <c r="AH85" i="1" a="1"/>
  <c r="AH85" i="1" s="1"/>
  <c r="AH82" i="1" a="1"/>
  <c r="AH82" i="1" s="1"/>
  <c r="AH79" i="1" a="1"/>
  <c r="AH79" i="1" s="1"/>
  <c r="AH76" i="1" a="1"/>
  <c r="AH76" i="1" s="1"/>
  <c r="AH37" i="1" a="1"/>
  <c r="AH37" i="1" s="1"/>
  <c r="AH7" i="1" a="1"/>
  <c r="AH7" i="1" s="1"/>
  <c r="AH4" i="1" a="1"/>
  <c r="AH4" i="1" s="1"/>
  <c r="BS178" i="8"/>
  <c r="AT48" i="9" a="1"/>
  <c r="AT48" i="9" s="1"/>
  <c r="CX48" i="9" s="1"/>
  <c r="AT146" i="9" a="1"/>
  <c r="AT146" i="9" s="1"/>
  <c r="CX146" i="9" s="1"/>
  <c r="AT134" i="9" a="1"/>
  <c r="AT134" i="9" s="1"/>
  <c r="CX134" i="9" s="1"/>
  <c r="CY134" i="9" s="1"/>
  <c r="AT4" i="9" a="1"/>
  <c r="AT4" i="9" s="1"/>
  <c r="CX4" i="9" s="1"/>
  <c r="AT119" i="9" a="1"/>
  <c r="AT119" i="9" s="1"/>
  <c r="CX119" i="9" s="1"/>
  <c r="AT164" i="9" a="1"/>
  <c r="AT164" i="9" s="1"/>
  <c r="CX164" i="9" s="1"/>
  <c r="CY164" i="9" s="1"/>
  <c r="CW178" i="9"/>
  <c r="AE32" i="7"/>
  <c r="AM32" i="7" s="1"/>
  <c r="AA32" i="7"/>
  <c r="AI32" i="7" s="1"/>
  <c r="AA8" i="7"/>
  <c r="AI8" i="7" s="1"/>
  <c r="AE8" i="7"/>
  <c r="AM8" i="7" s="1"/>
  <c r="AF35" i="7"/>
  <c r="AN35" i="7" s="1"/>
  <c r="AB35" i="7"/>
  <c r="AJ35" i="7" s="1"/>
  <c r="AG79" i="7"/>
  <c r="AO79" i="7" s="1"/>
  <c r="AC79" i="7"/>
  <c r="AK79" i="7" s="1"/>
  <c r="AD30" i="7"/>
  <c r="AL30" i="7" s="1"/>
  <c r="Z30" i="7"/>
  <c r="AH30" i="7" s="1"/>
  <c r="Q2" i="7"/>
  <c r="Q28" i="7"/>
  <c r="R58" i="7"/>
  <c r="U44" i="7"/>
  <c r="AD42" i="7"/>
  <c r="AL42" i="7" s="1"/>
  <c r="Q48" i="7"/>
  <c r="V43" i="7"/>
  <c r="Z6" i="7"/>
  <c r="AH6" i="7" s="1"/>
  <c r="AA11" i="7"/>
  <c r="AI11" i="7" s="1"/>
  <c r="AE73" i="7"/>
  <c r="AM73" i="7" s="1"/>
  <c r="AE28" i="7"/>
  <c r="AM28" i="7" s="1"/>
  <c r="V15" i="7"/>
  <c r="AF15" i="7" s="1"/>
  <c r="AN15" i="7" s="1"/>
  <c r="AB143" i="7"/>
  <c r="AJ143" i="7" s="1"/>
  <c r="AF67" i="7"/>
  <c r="AN67" i="7" s="1"/>
  <c r="AE23" i="7"/>
  <c r="AM23" i="7" s="1"/>
  <c r="R39" i="7"/>
  <c r="S77" i="7"/>
  <c r="U40" i="7"/>
  <c r="V31" i="7"/>
  <c r="AF31" i="7" s="1"/>
  <c r="AN31" i="7" s="1"/>
  <c r="AF11" i="7"/>
  <c r="AN11" i="7" s="1"/>
  <c r="V27" i="7"/>
  <c r="AD97" i="7"/>
  <c r="AL97" i="7" s="1"/>
  <c r="AE65" i="7"/>
  <c r="AM65" i="7" s="1"/>
  <c r="T18" i="7"/>
  <c r="Z18" i="7" s="1"/>
  <c r="AH18" i="7" s="1"/>
  <c r="W38" i="7"/>
  <c r="AC38" i="7" s="1"/>
  <c r="AK38" i="7" s="1"/>
  <c r="U24" i="7"/>
  <c r="AA24" i="7" s="1"/>
  <c r="AI24" i="7" s="1"/>
  <c r="AA47" i="7"/>
  <c r="AI47" i="7" s="1"/>
  <c r="AE85" i="7"/>
  <c r="AM85" i="7" s="1"/>
  <c r="AE48" i="7"/>
  <c r="AM48" i="7" s="1"/>
  <c r="U36" i="7"/>
  <c r="V23" i="7"/>
  <c r="AB23" i="7" s="1"/>
  <c r="AJ23" i="7" s="1"/>
  <c r="U4" i="7"/>
  <c r="AA4" i="7" s="1"/>
  <c r="AI4" i="7" s="1"/>
  <c r="AE80" i="7"/>
  <c r="AM80" i="7" s="1"/>
  <c r="CY127" i="9"/>
  <c r="AT148" i="9" a="1"/>
  <c r="AT148" i="9" s="1"/>
  <c r="CX148" i="9" s="1"/>
  <c r="CY148" i="9" s="1"/>
  <c r="AT144" i="9" a="1"/>
  <c r="AT144" i="9" s="1"/>
  <c r="CX144" i="9" s="1"/>
  <c r="CY144" i="9" s="1"/>
  <c r="AT81" i="9" a="1"/>
  <c r="AT81" i="9" s="1"/>
  <c r="CX81" i="9" s="1"/>
  <c r="AT133" i="9" a="1"/>
  <c r="AT133" i="9" s="1"/>
  <c r="CX133" i="9" s="1"/>
  <c r="CY133" i="9" s="1"/>
  <c r="AT8" i="9" a="1"/>
  <c r="AT8" i="9" s="1"/>
  <c r="CX8" i="9" s="1"/>
  <c r="CY8" i="9" s="1"/>
  <c r="AT97" i="9" a="1"/>
  <c r="AT97" i="9" s="1"/>
  <c r="CX97" i="9" s="1"/>
  <c r="CY97" i="9" s="1"/>
  <c r="CY175" i="9"/>
  <c r="CY140" i="9"/>
  <c r="AT136" i="9" a="1"/>
  <c r="AT136" i="9" s="1"/>
  <c r="CX136" i="9" s="1"/>
  <c r="CY136" i="9" s="1"/>
  <c r="AT92" i="9" a="1"/>
  <c r="AT92" i="9" s="1"/>
  <c r="CX92" i="9" s="1"/>
  <c r="CY92" i="9" s="1"/>
  <c r="AT17" i="9" a="1"/>
  <c r="AT17" i="9" s="1"/>
  <c r="CX17" i="9" s="1"/>
  <c r="CY17" i="9" s="1"/>
  <c r="AT113" i="9" a="1"/>
  <c r="AT113" i="9" s="1"/>
  <c r="CX113" i="9" s="1"/>
  <c r="CY113" i="9" s="1"/>
  <c r="AT125" i="9" a="1"/>
  <c r="AT125" i="9" s="1"/>
  <c r="CX125" i="9" s="1"/>
  <c r="CY125" i="9" s="1"/>
  <c r="AQ72" i="9"/>
  <c r="CY129" i="9"/>
  <c r="AT7" i="9" a="1"/>
  <c r="AT7" i="9" s="1"/>
  <c r="CX7" i="9" s="1"/>
  <c r="CY7" i="9" s="1"/>
  <c r="AT6" i="9" a="1"/>
  <c r="AT6" i="9" s="1"/>
  <c r="CX6" i="9" s="1"/>
  <c r="CY6" i="9" s="1"/>
  <c r="AT66" i="9" a="1"/>
  <c r="AT66" i="9" s="1"/>
  <c r="CX66" i="9" s="1"/>
  <c r="CY66" i="9" s="1"/>
  <c r="AS171" i="9"/>
  <c r="AT171" i="9" s="1" a="1"/>
  <c r="AT171" i="9" s="1"/>
  <c r="CX171" i="9" s="1"/>
  <c r="CY171" i="9" s="1"/>
  <c r="AP163" i="9"/>
  <c r="AR91" i="9"/>
  <c r="AR52" i="9"/>
  <c r="AT10" i="9" a="1"/>
  <c r="AT10" i="9" s="1"/>
  <c r="CX10" i="9" s="1"/>
  <c r="CY10" i="9" s="1"/>
  <c r="AS52" i="9"/>
  <c r="AS121" i="9"/>
  <c r="AR50" i="9"/>
  <c r="AQ138" i="9"/>
  <c r="AT13" i="9" a="1"/>
  <c r="AT13" i="9" s="1"/>
  <c r="CX13" i="9" s="1"/>
  <c r="CY13" i="9" s="1"/>
  <c r="AS21" i="9"/>
  <c r="CY119" i="9"/>
  <c r="AS11" i="9"/>
  <c r="AT11" i="9" s="1" a="1"/>
  <c r="AT11" i="9" s="1"/>
  <c r="CX11" i="9" s="1"/>
  <c r="CY11" i="9" s="1"/>
  <c r="AS107" i="9"/>
  <c r="AP37" i="9"/>
  <c r="AP104" i="9"/>
  <c r="AQ107" i="9"/>
  <c r="CY4" i="9"/>
  <c r="AQ156" i="9"/>
  <c r="AT156" i="9" s="1" a="1"/>
  <c r="AT156" i="9" s="1"/>
  <c r="CX156" i="9" s="1"/>
  <c r="CY156" i="9" s="1"/>
  <c r="AQ83" i="9"/>
  <c r="AP122" i="9"/>
  <c r="AR120" i="9"/>
  <c r="AS67" i="9"/>
  <c r="AT73" i="9" a="1"/>
  <c r="AT73" i="9" s="1"/>
  <c r="CX73" i="9" s="1"/>
  <c r="CY73" i="9" s="1"/>
  <c r="AP20" i="9"/>
  <c r="AT20" i="9" s="1" a="1"/>
  <c r="AT20" i="9" s="1"/>
  <c r="CX20" i="9" s="1"/>
  <c r="CY20" i="9" s="1"/>
  <c r="AP53" i="9"/>
  <c r="AP33" i="9"/>
  <c r="AQ95" i="9"/>
  <c r="AT95" i="9" s="1" a="1"/>
  <c r="AT95" i="9" s="1"/>
  <c r="CX95" i="9" s="1"/>
  <c r="CY95" i="9" s="1"/>
  <c r="AT135" i="9" a="1"/>
  <c r="AT135" i="9" s="1"/>
  <c r="CX135" i="9" s="1"/>
  <c r="CY135" i="9" s="1"/>
  <c r="AQ80" i="9"/>
  <c r="AT80" i="9" s="1" a="1"/>
  <c r="AT80" i="9" s="1"/>
  <c r="CX80" i="9" s="1"/>
  <c r="CY80" i="9" s="1"/>
  <c r="CY81" i="9"/>
  <c r="AR117" i="9"/>
  <c r="AT117" i="9" s="1" a="1"/>
  <c r="AT117" i="9" s="1"/>
  <c r="CX117" i="9" s="1"/>
  <c r="CY117" i="9" s="1"/>
  <c r="AR126" i="9"/>
  <c r="AT126" i="9" s="1" a="1"/>
  <c r="AT126" i="9" s="1"/>
  <c r="CX126" i="9" s="1"/>
  <c r="CY126" i="9" s="1"/>
  <c r="CY48" i="9"/>
  <c r="AR2" i="9"/>
  <c r="AS5" i="9"/>
  <c r="AT5" i="9" s="1" a="1"/>
  <c r="AT5" i="9" s="1"/>
  <c r="CX5" i="9" s="1"/>
  <c r="CY5" i="9" s="1"/>
  <c r="AS9" i="9"/>
  <c r="AT9" i="9" s="1" a="1"/>
  <c r="AT9" i="9" s="1"/>
  <c r="CX9" i="9" s="1"/>
  <c r="CY9" i="9" s="1"/>
  <c r="AQ111" i="9"/>
  <c r="AR100" i="9"/>
  <c r="AR21" i="9"/>
  <c r="AR65" i="9"/>
  <c r="AS103" i="9"/>
  <c r="AQ88" i="9"/>
  <c r="AS61" i="9"/>
  <c r="AP28" i="9"/>
  <c r="AR116" i="9"/>
  <c r="AS120" i="9"/>
  <c r="AR110" i="9"/>
  <c r="AR153" i="9"/>
  <c r="AP29" i="9"/>
  <c r="AR111" i="9"/>
  <c r="AR159" i="9"/>
  <c r="AT159" i="9" s="1" a="1"/>
  <c r="AT159" i="9" s="1"/>
  <c r="CX159" i="9" s="1"/>
  <c r="CY159" i="9" s="1"/>
  <c r="AR94" i="9"/>
  <c r="AT94" i="9" s="1" a="1"/>
  <c r="AT94" i="9" s="1"/>
  <c r="CX94" i="9" s="1"/>
  <c r="CY94" i="9" s="1"/>
  <c r="AQ132" i="9"/>
  <c r="AT132" i="9" s="1" a="1"/>
  <c r="AT132" i="9" s="1"/>
  <c r="CX132" i="9" s="1"/>
  <c r="CY132" i="9" s="1"/>
  <c r="AQ122" i="9"/>
  <c r="AS47" i="9"/>
  <c r="AS116" i="9"/>
  <c r="AS141" i="9"/>
  <c r="AT141" i="9" s="1" a="1"/>
  <c r="AT141" i="9" s="1"/>
  <c r="CX141" i="9" s="1"/>
  <c r="CY141" i="9" s="1"/>
  <c r="AR152" i="9"/>
  <c r="AQ31" i="9"/>
  <c r="AR142" i="9"/>
  <c r="AQ25" i="9"/>
  <c r="AS71" i="9"/>
  <c r="AT71" i="9" s="1" a="1"/>
  <c r="AT71" i="9" s="1"/>
  <c r="CX71" i="9" s="1"/>
  <c r="CY71" i="9" s="1"/>
  <c r="AS15" i="9"/>
  <c r="AR68" i="9"/>
  <c r="AQ124" i="9"/>
  <c r="AS85" i="9"/>
  <c r="AS98" i="9"/>
  <c r="AT35" i="9" a="1"/>
  <c r="AT35" i="9" s="1"/>
  <c r="CX35" i="9" s="1"/>
  <c r="CY35" i="9" s="1"/>
  <c r="AS154" i="9"/>
  <c r="AS2" i="9"/>
  <c r="AQ105" i="9"/>
  <c r="AT105" i="9" s="1" a="1"/>
  <c r="AT105" i="9" s="1"/>
  <c r="CX105" i="9" s="1"/>
  <c r="CY105" i="9" s="1"/>
  <c r="AQ155" i="9"/>
  <c r="AT155" i="9" s="1" a="1"/>
  <c r="AT155" i="9" s="1"/>
  <c r="CX155" i="9" s="1"/>
  <c r="CY155" i="9" s="1"/>
  <c r="AS137" i="9"/>
  <c r="AT137" i="9" s="1" a="1"/>
  <c r="AT137" i="9" s="1"/>
  <c r="CX137" i="9" s="1"/>
  <c r="CY137" i="9" s="1"/>
  <c r="AS130" i="9"/>
  <c r="AQ78" i="9"/>
  <c r="AT78" i="9" s="1" a="1"/>
  <c r="AT78" i="9" s="1"/>
  <c r="CX78" i="9" s="1"/>
  <c r="CY78" i="9" s="1"/>
  <c r="AQ50" i="9"/>
  <c r="AS39" i="9"/>
  <c r="AT39" i="9" s="1" a="1"/>
  <c r="AT39" i="9" s="1"/>
  <c r="CX39" i="9" s="1"/>
  <c r="CY39" i="9" s="1"/>
  <c r="AQ154" i="9"/>
  <c r="AR112" i="9"/>
  <c r="AT112" i="9" s="1" a="1"/>
  <c r="AT112" i="9" s="1"/>
  <c r="CX112" i="9" s="1"/>
  <c r="CY112" i="9" s="1"/>
  <c r="AR69" i="9"/>
  <c r="AT69" i="9" s="1" a="1"/>
  <c r="AT69" i="9" s="1"/>
  <c r="CX69" i="9" s="1"/>
  <c r="CY69" i="9" s="1"/>
  <c r="AP102" i="9"/>
  <c r="AQ40" i="9"/>
  <c r="AQ67" i="9"/>
  <c r="AR123" i="9"/>
  <c r="AT123" i="9" s="1" a="1"/>
  <c r="AT123" i="9" s="1"/>
  <c r="CX123" i="9" s="1"/>
  <c r="CY123" i="9" s="1"/>
  <c r="AQ33" i="9"/>
  <c r="AT84" i="9" a="1"/>
  <c r="AT84" i="9" s="1"/>
  <c r="CX84" i="9" s="1"/>
  <c r="CY84" i="9" s="1"/>
  <c r="AQ91" i="9"/>
  <c r="AP172" i="9"/>
  <c r="AT172" i="9" s="1" a="1"/>
  <c r="AT172" i="9" s="1"/>
  <c r="CX172" i="9" s="1"/>
  <c r="AS42" i="9"/>
  <c r="AS64" i="9"/>
  <c r="AQ151" i="9"/>
  <c r="AP88" i="9"/>
  <c r="AS14" i="9"/>
  <c r="AT14" i="9" s="1" a="1"/>
  <c r="AT14" i="9" s="1"/>
  <c r="CX14" i="9" s="1"/>
  <c r="CY14" i="9" s="1"/>
  <c r="AR130" i="9"/>
  <c r="AR37" i="9"/>
  <c r="AP26" i="9"/>
  <c r="AS104" i="9"/>
  <c r="AR138" i="9"/>
  <c r="AQ74" i="9"/>
  <c r="AT74" i="9" s="1" a="1"/>
  <c r="AT74" i="9" s="1"/>
  <c r="CX74" i="9" s="1"/>
  <c r="CY74" i="9" s="1"/>
  <c r="AS115" i="9"/>
  <c r="AP131" i="9"/>
  <c r="AT131" i="9" s="1" a="1"/>
  <c r="AT131" i="9" s="1"/>
  <c r="CX131" i="9" s="1"/>
  <c r="CY131" i="9" s="1"/>
  <c r="AQ109" i="9"/>
  <c r="AT109" i="9" s="1" a="1"/>
  <c r="AT109" i="9" s="1"/>
  <c r="CX109" i="9" s="1"/>
  <c r="CY109" i="9" s="1"/>
  <c r="AS34" i="9"/>
  <c r="AR101" i="9"/>
  <c r="AQ15" i="9"/>
  <c r="AP31" i="9"/>
  <c r="AS93" i="9"/>
  <c r="AT93" i="9" s="1" a="1"/>
  <c r="AT93" i="9" s="1"/>
  <c r="CX93" i="9" s="1"/>
  <c r="CY93" i="9" s="1"/>
  <c r="AS16" i="9"/>
  <c r="AS45" i="9"/>
  <c r="AQ47" i="9"/>
  <c r="AR40" i="9"/>
  <c r="AQ86" i="9"/>
  <c r="AT86" i="9" s="1" a="1"/>
  <c r="AT86" i="9" s="1"/>
  <c r="CX86" i="9" s="1"/>
  <c r="CY86" i="9" s="1"/>
  <c r="AR29" i="9"/>
  <c r="AQ60" i="9"/>
  <c r="AS90" i="9"/>
  <c r="AT90" i="9" s="1" a="1"/>
  <c r="AT90" i="9" s="1"/>
  <c r="CX90" i="9" s="1"/>
  <c r="CY90" i="9" s="1"/>
  <c r="AR115" i="9"/>
  <c r="AP83" i="9"/>
  <c r="AS150" i="9"/>
  <c r="AP45" i="9"/>
  <c r="AR27" i="9"/>
  <c r="AR151" i="9"/>
  <c r="AQ145" i="9"/>
  <c r="AQ147" i="9"/>
  <c r="AP87" i="9"/>
  <c r="AQ49" i="9"/>
  <c r="AR41" i="9"/>
  <c r="AP152" i="9"/>
  <c r="AQ44" i="9"/>
  <c r="AR99" i="9"/>
  <c r="AT99" i="9" s="1" a="1"/>
  <c r="AT99" i="9" s="1"/>
  <c r="CX99" i="9" s="1"/>
  <c r="CY99" i="9" s="1"/>
  <c r="AS28" i="9"/>
  <c r="AP82" i="9"/>
  <c r="AR34" i="9"/>
  <c r="AS163" i="9"/>
  <c r="AS70" i="9"/>
  <c r="AQ52" i="9"/>
  <c r="AP27" i="9"/>
  <c r="AP114" i="9"/>
  <c r="AT114" i="9" s="1" a="1"/>
  <c r="AT114" i="9" s="1"/>
  <c r="CX114" i="9" s="1"/>
  <c r="CY114" i="9" s="1"/>
  <c r="AS25" i="9"/>
  <c r="AQ101" i="9"/>
  <c r="AR51" i="9"/>
  <c r="AT51" i="9" s="1" a="1"/>
  <c r="AT51" i="9" s="1"/>
  <c r="CX51" i="9" s="1"/>
  <c r="CY51" i="9" s="1"/>
  <c r="AR160" i="9"/>
  <c r="AS37" i="9"/>
  <c r="AQ157" i="9"/>
  <c r="AT157" i="9" s="1" a="1"/>
  <c r="AT157" i="9" s="1"/>
  <c r="CX157" i="9" s="1"/>
  <c r="CY157" i="9" s="1"/>
  <c r="AR24" i="9"/>
  <c r="AQ110" i="9"/>
  <c r="AS165" i="9"/>
  <c r="AT32" i="9" a="1"/>
  <c r="AT32" i="9" s="1"/>
  <c r="CX32" i="9" s="1"/>
  <c r="CY32" i="9" s="1"/>
  <c r="AQ59" i="9"/>
  <c r="AT59" i="9" s="1" a="1"/>
  <c r="AT59" i="9" s="1"/>
  <c r="CX59" i="9" s="1"/>
  <c r="CY59" i="9" s="1"/>
  <c r="AS57" i="9"/>
  <c r="AR76" i="9"/>
  <c r="AT76" i="9" s="1" a="1"/>
  <c r="AT76" i="9" s="1"/>
  <c r="CX76" i="9" s="1"/>
  <c r="CY76" i="9" s="1"/>
  <c r="AR82" i="9"/>
  <c r="AQ160" i="9"/>
  <c r="AR168" i="9"/>
  <c r="AT168" i="9" s="1" a="1"/>
  <c r="AT168" i="9" s="1"/>
  <c r="CX168" i="9" s="1"/>
  <c r="CY168" i="9" s="1"/>
  <c r="AQ163" i="9"/>
  <c r="AP44" i="9"/>
  <c r="AP67" i="9"/>
  <c r="AS40" i="9"/>
  <c r="AP147" i="9"/>
  <c r="AR16" i="9"/>
  <c r="CY146" i="9"/>
  <c r="AT169" i="9" a="1"/>
  <c r="AT169" i="9" s="1"/>
  <c r="CX169" i="9" s="1"/>
  <c r="CY169" i="9" s="1"/>
  <c r="CY174" i="9"/>
  <c r="AS46" i="9"/>
  <c r="AT46" i="9" s="1" a="1"/>
  <c r="AT46" i="9" s="1"/>
  <c r="CX46" i="9" s="1"/>
  <c r="CY46" i="9" s="1"/>
  <c r="AS43" i="9"/>
  <c r="AT43" i="9" s="1" a="1"/>
  <c r="AT43" i="9" s="1"/>
  <c r="CX43" i="9" s="1"/>
  <c r="CY43" i="9" s="1"/>
  <c r="AQ21" i="9"/>
  <c r="AP55" i="9"/>
  <c r="AP108" i="9"/>
  <c r="AT108" i="9" s="1" a="1"/>
  <c r="AT108" i="9" s="1"/>
  <c r="CX108" i="9" s="1"/>
  <c r="CY108" i="9" s="1"/>
  <c r="CY173" i="9"/>
  <c r="AQ41" i="9"/>
  <c r="AT177" i="9" a="1"/>
  <c r="AT177" i="9" s="1"/>
  <c r="CX177" i="9" s="1"/>
  <c r="CY177" i="9" s="1"/>
  <c r="AR118" i="9"/>
  <c r="AT118" i="9" s="1" a="1"/>
  <c r="AT118" i="9" s="1"/>
  <c r="CX118" i="9" s="1"/>
  <c r="CY118" i="9" s="1"/>
  <c r="AS143" i="9"/>
  <c r="AT143" i="9" s="1" a="1"/>
  <c r="AT143" i="9" s="1"/>
  <c r="CX143" i="9" s="1"/>
  <c r="CY143" i="9" s="1"/>
  <c r="AP30" i="9"/>
  <c r="AQ77" i="9"/>
  <c r="AT77" i="9" s="1" a="1"/>
  <c r="AT77" i="9" s="1"/>
  <c r="CX77" i="9" s="1"/>
  <c r="CY77" i="9" s="1"/>
  <c r="AS149" i="9"/>
  <c r="AR33" i="9"/>
  <c r="AQ63" i="9"/>
  <c r="AT63" i="9" s="1" a="1"/>
  <c r="AT63" i="9" s="1"/>
  <c r="CX63" i="9" s="1"/>
  <c r="CY63" i="9" s="1"/>
  <c r="AP158" i="9"/>
  <c r="AQ102" i="9"/>
  <c r="AQ64" i="9"/>
  <c r="AS12" i="9"/>
  <c r="AT12" i="9" s="1" a="1"/>
  <c r="AT12" i="9" s="1"/>
  <c r="CX12" i="9" s="1"/>
  <c r="CY12" i="9" s="1"/>
  <c r="AQ61" i="9"/>
  <c r="AR139" i="9"/>
  <c r="AT139" i="9" s="1" a="1"/>
  <c r="AT139" i="9" s="1"/>
  <c r="CX139" i="9" s="1"/>
  <c r="CY139" i="9" s="1"/>
  <c r="AR60" i="9"/>
  <c r="AR26" i="9"/>
  <c r="AQ56" i="9"/>
  <c r="AT56" i="9" s="1" a="1"/>
  <c r="AT56" i="9" s="1"/>
  <c r="CX56" i="9" s="1"/>
  <c r="CY56" i="9" s="1"/>
  <c r="AQ54" i="9"/>
  <c r="AT54" i="9" s="1" a="1"/>
  <c r="AT54" i="9" s="1"/>
  <c r="CX54" i="9" s="1"/>
  <c r="CY54" i="9" s="1"/>
  <c r="AQ65" i="9"/>
  <c r="AT65" i="9" s="1" a="1"/>
  <c r="AT65" i="9" s="1"/>
  <c r="CX65" i="9" s="1"/>
  <c r="CY65" i="9" s="1"/>
  <c r="AQ176" i="9"/>
  <c r="AP166" i="9"/>
  <c r="AT166" i="9" s="1" a="1"/>
  <c r="AT166" i="9" s="1"/>
  <c r="CX166" i="9" s="1"/>
  <c r="CY166" i="9" s="1"/>
  <c r="AQ68" i="9"/>
  <c r="AS158" i="9"/>
  <c r="AP61" i="9"/>
  <c r="AR53" i="9"/>
  <c r="AT75" i="9" a="1"/>
  <c r="AT75" i="9" s="1"/>
  <c r="CX75" i="9" s="1"/>
  <c r="CY75" i="9" s="1"/>
  <c r="AR30" i="9"/>
  <c r="AQ36" i="9"/>
  <c r="CY128" i="9"/>
  <c r="AR25" i="9"/>
  <c r="AS145" i="9"/>
  <c r="AQ62" i="9"/>
  <c r="AT62" i="9" s="1" a="1"/>
  <c r="AT62" i="9" s="1"/>
  <c r="CX62" i="9" s="1"/>
  <c r="CY62" i="9" s="1"/>
  <c r="AQ165" i="9"/>
  <c r="AR70" i="9"/>
  <c r="AQ42" i="9"/>
  <c r="AQ100" i="9"/>
  <c r="AT100" i="9" s="1" a="1"/>
  <c r="AT100" i="9" s="1"/>
  <c r="CX100" i="9" s="1"/>
  <c r="CY100" i="9" s="1"/>
  <c r="AP149" i="9"/>
  <c r="AP23" i="9"/>
  <c r="AT23" i="9" s="1" a="1"/>
  <c r="AT23" i="9" s="1"/>
  <c r="CX23" i="9" s="1"/>
  <c r="CY23" i="9" s="1"/>
  <c r="AP85" i="9"/>
  <c r="AS72" i="9"/>
  <c r="AT72" i="9" s="1" a="1"/>
  <c r="AT72" i="9" s="1"/>
  <c r="CX72" i="9" s="1"/>
  <c r="CY72" i="9" s="1"/>
  <c r="AT91" i="9" a="1"/>
  <c r="AT91" i="9" s="1"/>
  <c r="CX91" i="9" s="1"/>
  <c r="CY91" i="9" s="1"/>
  <c r="AP150" i="9"/>
  <c r="CY79" i="9"/>
  <c r="AS38" i="9"/>
  <c r="AT38" i="9" s="1" a="1"/>
  <c r="AT38" i="9" s="1"/>
  <c r="CX38" i="9" s="1"/>
  <c r="CY38" i="9" s="1"/>
  <c r="AR145" i="9"/>
  <c r="AS87" i="9"/>
  <c r="AR147" i="9"/>
  <c r="AS3" i="9"/>
  <c r="AT3" i="9" s="1" a="1"/>
  <c r="AT3" i="9" s="1"/>
  <c r="CX3" i="9" s="1"/>
  <c r="CY3" i="9" s="1"/>
  <c r="AS31" i="9"/>
  <c r="AR124" i="9"/>
  <c r="AT124" i="9" s="1" a="1"/>
  <c r="AT124" i="9" s="1"/>
  <c r="CX124" i="9" s="1"/>
  <c r="CY124" i="9" s="1"/>
  <c r="AP176" i="9"/>
  <c r="AQ89" i="9"/>
  <c r="AT89" i="9" s="1" a="1"/>
  <c r="AT89" i="9" s="1"/>
  <c r="CX89" i="9" s="1"/>
  <c r="CY89" i="9" s="1"/>
  <c r="AQ85" i="9"/>
  <c r="AQ37" i="9"/>
  <c r="AS50" i="9"/>
  <c r="AT50" i="9" s="1" a="1"/>
  <c r="AT50" i="9" s="1"/>
  <c r="CX50" i="9" s="1"/>
  <c r="CY50" i="9" s="1"/>
  <c r="AQ98" i="9"/>
  <c r="AS18" i="9"/>
  <c r="AT18" i="9" s="1" a="1"/>
  <c r="AT18" i="9" s="1"/>
  <c r="CX18" i="9" s="1"/>
  <c r="CY18" i="9" s="1"/>
  <c r="AQ106" i="9"/>
  <c r="AT106" i="9" s="1" a="1"/>
  <c r="AT106" i="9" s="1"/>
  <c r="CX106" i="9" s="1"/>
  <c r="CY106" i="9" s="1"/>
  <c r="AQ55" i="9"/>
  <c r="AT161" i="9" a="1"/>
  <c r="AT161" i="9" s="1"/>
  <c r="CX161" i="9" s="1"/>
  <c r="CY161" i="9" s="1"/>
  <c r="AQ57" i="9"/>
  <c r="AQ22" i="9"/>
  <c r="AT22" i="9" s="1" a="1"/>
  <c r="AT22" i="9" s="1"/>
  <c r="CX22" i="9" s="1"/>
  <c r="CY22" i="9" s="1"/>
  <c r="AS49" i="9"/>
  <c r="AT49" i="9" s="1" a="1"/>
  <c r="AT49" i="9" s="1"/>
  <c r="CX49" i="9" s="1"/>
  <c r="CY49" i="9" s="1"/>
  <c r="AR121" i="9"/>
  <c r="AT121" i="9" s="1" a="1"/>
  <c r="AT121" i="9" s="1"/>
  <c r="CX121" i="9" s="1"/>
  <c r="CY121" i="9" s="1"/>
  <c r="AS162" i="9"/>
  <c r="AT162" i="9" s="1" a="1"/>
  <c r="AT162" i="9" s="1"/>
  <c r="CX162" i="9" s="1"/>
  <c r="CY162" i="9" s="1"/>
  <c r="AQ53" i="9"/>
  <c r="AP58" i="9"/>
  <c r="AT58" i="9" s="1" a="1"/>
  <c r="AT58" i="9" s="1"/>
  <c r="CX58" i="9" s="1"/>
  <c r="CY58" i="9" s="1"/>
  <c r="AP24" i="9"/>
  <c r="AP153" i="9"/>
  <c r="AR31" i="9"/>
  <c r="AP103" i="9"/>
  <c r="AR170" i="9"/>
  <c r="AT170" i="9" s="1" a="1"/>
  <c r="AT170" i="9" s="1"/>
  <c r="CX170" i="9" s="1"/>
  <c r="CY170" i="9" s="1"/>
  <c r="AS96" i="9"/>
  <c r="AT96" i="9" s="1" a="1"/>
  <c r="AT96" i="9" s="1"/>
  <c r="CX96" i="9" s="1"/>
  <c r="CY96" i="9" s="1"/>
  <c r="AR167" i="9"/>
  <c r="AT167" i="9" s="1" a="1"/>
  <c r="AT167" i="9" s="1"/>
  <c r="CX167" i="9" s="1"/>
  <c r="CY167" i="9" s="1"/>
  <c r="AR28" i="9"/>
  <c r="AR36" i="9"/>
  <c r="AQ87" i="9"/>
  <c r="AP142" i="9"/>
  <c r="AD82" i="7"/>
  <c r="AL82" i="7" s="1"/>
  <c r="Z82" i="7"/>
  <c r="AH82" i="7" s="1"/>
  <c r="AD99" i="7"/>
  <c r="AL99" i="7" s="1"/>
  <c r="Z99" i="7"/>
  <c r="AH99" i="7" s="1"/>
  <c r="AD119" i="7"/>
  <c r="AL119" i="7" s="1"/>
  <c r="Z119" i="7"/>
  <c r="AH119" i="7" s="1"/>
  <c r="AD118" i="7"/>
  <c r="AL118" i="7" s="1"/>
  <c r="Z118" i="7"/>
  <c r="AH118" i="7" s="1"/>
  <c r="AD67" i="7"/>
  <c r="AL67" i="7" s="1"/>
  <c r="Z67" i="7"/>
  <c r="AH67" i="7" s="1"/>
  <c r="AD64" i="7"/>
  <c r="AL64" i="7" s="1"/>
  <c r="Z64" i="7"/>
  <c r="AH64" i="7" s="1"/>
  <c r="AD142" i="7"/>
  <c r="AL142" i="7" s="1"/>
  <c r="Z142" i="7"/>
  <c r="AH142" i="7" s="1"/>
  <c r="AE55" i="7"/>
  <c r="AM55" i="7" s="1"/>
  <c r="AA55" i="7"/>
  <c r="AI55" i="7" s="1"/>
  <c r="T53" i="7"/>
  <c r="Z53" i="7" s="1"/>
  <c r="AH53" i="7" s="1"/>
  <c r="P53" i="7"/>
  <c r="P96" i="7"/>
  <c r="T96" i="7"/>
  <c r="Z96" i="7" s="1"/>
  <c r="AH96" i="7" s="1"/>
  <c r="T93" i="7"/>
  <c r="P93" i="7"/>
  <c r="T131" i="7"/>
  <c r="P131" i="7"/>
  <c r="T152" i="7"/>
  <c r="AD152" i="7" s="1"/>
  <c r="AL152" i="7" s="1"/>
  <c r="P152" i="7"/>
  <c r="T149" i="7"/>
  <c r="P149" i="7"/>
  <c r="AC15" i="7"/>
  <c r="AK15" i="7" s="1"/>
  <c r="AG15" i="7"/>
  <c r="AO15" i="7" s="1"/>
  <c r="P52" i="7"/>
  <c r="T52" i="7"/>
  <c r="Z52" i="7" s="1"/>
  <c r="AH52" i="7" s="1"/>
  <c r="V21" i="7"/>
  <c r="AF21" i="7" s="1"/>
  <c r="AN21" i="7" s="1"/>
  <c r="R21" i="7"/>
  <c r="S169" i="7"/>
  <c r="W169" i="7"/>
  <c r="AG169" i="7" s="1"/>
  <c r="AO169" i="7" s="1"/>
  <c r="S154" i="7"/>
  <c r="W154" i="7"/>
  <c r="AC154" i="7" s="1"/>
  <c r="AK154" i="7" s="1"/>
  <c r="AA13" i="7"/>
  <c r="AI13" i="7" s="1"/>
  <c r="AE13" i="7"/>
  <c r="AM13" i="7" s="1"/>
  <c r="R86" i="7"/>
  <c r="V86" i="7"/>
  <c r="AB86" i="7" s="1"/>
  <c r="AJ86" i="7" s="1"/>
  <c r="V101" i="7"/>
  <c r="R101" i="7"/>
  <c r="R115" i="7"/>
  <c r="V115" i="7"/>
  <c r="V175" i="7"/>
  <c r="R175" i="7"/>
  <c r="R148" i="7"/>
  <c r="V148" i="7"/>
  <c r="AF148" i="7" s="1"/>
  <c r="AN148" i="7" s="1"/>
  <c r="Q49" i="7"/>
  <c r="U89" i="7"/>
  <c r="AE89" i="7" s="1"/>
  <c r="AM89" i="7" s="1"/>
  <c r="Q89" i="7"/>
  <c r="Q92" i="7"/>
  <c r="U92" i="7"/>
  <c r="Q136" i="7"/>
  <c r="U136" i="7"/>
  <c r="AE130" i="7"/>
  <c r="AM130" i="7" s="1"/>
  <c r="AA130" i="7"/>
  <c r="AI130" i="7" s="1"/>
  <c r="AQ130" i="7" s="1"/>
  <c r="P64" i="7"/>
  <c r="P5" i="7"/>
  <c r="T61" i="7"/>
  <c r="Z61" i="7" s="1"/>
  <c r="AH61" i="7" s="1"/>
  <c r="W2" i="7"/>
  <c r="V139" i="7"/>
  <c r="AG96" i="7"/>
  <c r="AO96" i="7" s="1"/>
  <c r="AC96" i="7"/>
  <c r="AK96" i="7" s="1"/>
  <c r="AF88" i="7"/>
  <c r="AN88" i="7" s="1"/>
  <c r="AB88" i="7"/>
  <c r="AJ88" i="7" s="1"/>
  <c r="AR88" i="7" s="1"/>
  <c r="R48" i="7"/>
  <c r="V48" i="7"/>
  <c r="T89" i="7"/>
  <c r="P89" i="7"/>
  <c r="P108" i="7"/>
  <c r="T108" i="7"/>
  <c r="Z108" i="7" s="1"/>
  <c r="AH108" i="7" s="1"/>
  <c r="P133" i="7"/>
  <c r="T133" i="7"/>
  <c r="Z133" i="7" s="1"/>
  <c r="AH133" i="7" s="1"/>
  <c r="T130" i="7"/>
  <c r="Z130" i="7" s="1"/>
  <c r="AH130" i="7" s="1"/>
  <c r="P130" i="7"/>
  <c r="T115" i="7"/>
  <c r="P115" i="7"/>
  <c r="T112" i="7"/>
  <c r="P112" i="7"/>
  <c r="T109" i="7"/>
  <c r="P109" i="7"/>
  <c r="T175" i="7"/>
  <c r="P175" i="7"/>
  <c r="T172" i="7"/>
  <c r="AD172" i="7" s="1"/>
  <c r="AL172" i="7" s="1"/>
  <c r="P172" i="7"/>
  <c r="P169" i="7"/>
  <c r="T169" i="7"/>
  <c r="Z169" i="7" s="1"/>
  <c r="AH169" i="7" s="1"/>
  <c r="T166" i="7"/>
  <c r="P166" i="7"/>
  <c r="T163" i="7"/>
  <c r="P163" i="7"/>
  <c r="T160" i="7"/>
  <c r="P160" i="7"/>
  <c r="T157" i="7"/>
  <c r="Z157" i="7" s="1"/>
  <c r="AH157" i="7" s="1"/>
  <c r="P157" i="7"/>
  <c r="P154" i="7"/>
  <c r="T154" i="7"/>
  <c r="P151" i="7"/>
  <c r="T151" i="7"/>
  <c r="T148" i="7"/>
  <c r="Z148" i="7" s="1"/>
  <c r="AH148" i="7" s="1"/>
  <c r="P148" i="7"/>
  <c r="AB36" i="7"/>
  <c r="AJ36" i="7" s="1"/>
  <c r="AD5" i="7"/>
  <c r="AL5" i="7" s="1"/>
  <c r="AP5" i="7" s="1"/>
  <c r="P4" i="7"/>
  <c r="Q127" i="7"/>
  <c r="Q25" i="7"/>
  <c r="R136" i="7"/>
  <c r="R36" i="7"/>
  <c r="T60" i="7"/>
  <c r="Z60" i="7" s="1"/>
  <c r="AH60" i="7" s="1"/>
  <c r="V2" i="7"/>
  <c r="V24" i="7"/>
  <c r="AF24" i="7" s="1"/>
  <c r="AN24" i="7" s="1"/>
  <c r="AE12" i="7"/>
  <c r="AM12" i="7" s="1"/>
  <c r="AA12" i="7"/>
  <c r="AI12" i="7" s="1"/>
  <c r="AE16" i="7"/>
  <c r="AM16" i="7" s="1"/>
  <c r="AA16" i="7"/>
  <c r="AI16" i="7" s="1"/>
  <c r="P73" i="7"/>
  <c r="T73" i="7"/>
  <c r="Z73" i="7" s="1"/>
  <c r="AH73" i="7" s="1"/>
  <c r="T90" i="7"/>
  <c r="AD90" i="7" s="1"/>
  <c r="AL90" i="7" s="1"/>
  <c r="P90" i="7"/>
  <c r="T125" i="7"/>
  <c r="P125" i="7"/>
  <c r="T113" i="7"/>
  <c r="Z113" i="7" s="1"/>
  <c r="AH113" i="7" s="1"/>
  <c r="P113" i="7"/>
  <c r="T170" i="7"/>
  <c r="AD170" i="7" s="1"/>
  <c r="AL170" i="7" s="1"/>
  <c r="P170" i="7"/>
  <c r="T164" i="7"/>
  <c r="P164" i="7"/>
  <c r="T158" i="7"/>
  <c r="P158" i="7"/>
  <c r="Z2" i="7"/>
  <c r="AH2" i="7" s="1"/>
  <c r="AD2" i="7"/>
  <c r="AL2" i="7" s="1"/>
  <c r="AF52" i="7"/>
  <c r="AN52" i="7" s="1"/>
  <c r="AB52" i="7"/>
  <c r="AJ52" i="7" s="1"/>
  <c r="S160" i="7"/>
  <c r="W160" i="7"/>
  <c r="AG160" i="7" s="1"/>
  <c r="AO160" i="7" s="1"/>
  <c r="S148" i="7"/>
  <c r="W148" i="7"/>
  <c r="AD100" i="7"/>
  <c r="AL100" i="7" s="1"/>
  <c r="Z100" i="7"/>
  <c r="AH100" i="7" s="1"/>
  <c r="AE52" i="7"/>
  <c r="AM52" i="7" s="1"/>
  <c r="AA52" i="7"/>
  <c r="AI52" i="7" s="1"/>
  <c r="P15" i="7"/>
  <c r="T15" i="7"/>
  <c r="AD15" i="7" s="1"/>
  <c r="AL15" i="7" s="1"/>
  <c r="AA49" i="7"/>
  <c r="AI49" i="7" s="1"/>
  <c r="AE49" i="7"/>
  <c r="AM49" i="7" s="1"/>
  <c r="U5" i="7"/>
  <c r="AA5" i="7" s="1"/>
  <c r="AI5" i="7" s="1"/>
  <c r="Q5" i="7"/>
  <c r="V78" i="7"/>
  <c r="R78" i="7"/>
  <c r="R145" i="7"/>
  <c r="V145" i="7"/>
  <c r="V127" i="7"/>
  <c r="R127" i="7"/>
  <c r="AF112" i="7"/>
  <c r="AN112" i="7" s="1"/>
  <c r="AB112" i="7"/>
  <c r="AJ112" i="7" s="1"/>
  <c r="R169" i="7"/>
  <c r="V169" i="7"/>
  <c r="R160" i="7"/>
  <c r="V160" i="7"/>
  <c r="AB160" i="7" s="1"/>
  <c r="AJ160" i="7" s="1"/>
  <c r="R151" i="7"/>
  <c r="V151" i="7"/>
  <c r="AA29" i="7"/>
  <c r="AI29" i="7" s="1"/>
  <c r="AQ29" i="7" s="1"/>
  <c r="P119" i="7"/>
  <c r="AD127" i="7"/>
  <c r="AL127" i="7" s="1"/>
  <c r="Z127" i="7"/>
  <c r="AH127" i="7" s="1"/>
  <c r="W139" i="7"/>
  <c r="AA90" i="7"/>
  <c r="AI90" i="7" s="1"/>
  <c r="S28" i="7"/>
  <c r="R56" i="7"/>
  <c r="V56" i="7"/>
  <c r="AB56" i="7" s="1"/>
  <c r="AJ56" i="7" s="1"/>
  <c r="R28" i="7"/>
  <c r="V28" i="7"/>
  <c r="AF28" i="7" s="1"/>
  <c r="AN28" i="7" s="1"/>
  <c r="P72" i="7"/>
  <c r="T72" i="7"/>
  <c r="Z72" i="7" s="1"/>
  <c r="AH72" i="7" s="1"/>
  <c r="P3" i="7"/>
  <c r="R66" i="7"/>
  <c r="U104" i="7"/>
  <c r="AE104" i="7" s="1"/>
  <c r="AM104" i="7" s="1"/>
  <c r="AE96" i="7"/>
  <c r="AM96" i="7" s="1"/>
  <c r="AA96" i="7"/>
  <c r="AI96" i="7" s="1"/>
  <c r="AG67" i="7"/>
  <c r="AO67" i="7" s="1"/>
  <c r="AC67" i="7"/>
  <c r="AK67" i="7" s="1"/>
  <c r="AC55" i="7"/>
  <c r="AK55" i="7" s="1"/>
  <c r="AS55" i="7" s="1"/>
  <c r="AG55" i="7"/>
  <c r="AO55" i="7" s="1"/>
  <c r="AG47" i="7"/>
  <c r="AO47" i="7" s="1"/>
  <c r="AC47" i="7"/>
  <c r="AK47" i="7" s="1"/>
  <c r="AE2" i="7"/>
  <c r="AM2" i="7" s="1"/>
  <c r="P143" i="7"/>
  <c r="P82" i="7"/>
  <c r="S21" i="7"/>
  <c r="AE131" i="7"/>
  <c r="AM131" i="7" s="1"/>
  <c r="AA131" i="7"/>
  <c r="AI131" i="7" s="1"/>
  <c r="AB55" i="7"/>
  <c r="AJ55" i="7" s="1"/>
  <c r="AF55" i="7"/>
  <c r="AN55" i="7" s="1"/>
  <c r="AF19" i="7"/>
  <c r="AN19" i="7" s="1"/>
  <c r="AB19" i="7"/>
  <c r="AJ19" i="7" s="1"/>
  <c r="AE144" i="7"/>
  <c r="AM144" i="7" s="1"/>
  <c r="AA144" i="7"/>
  <c r="AI144" i="7" s="1"/>
  <c r="AQ144" i="7" s="1"/>
  <c r="AC90" i="7"/>
  <c r="AK90" i="7" s="1"/>
  <c r="AS90" i="7" s="1"/>
  <c r="AB20" i="7"/>
  <c r="AJ20" i="7" s="1"/>
  <c r="AR20" i="7" s="1"/>
  <c r="AE24" i="7"/>
  <c r="AM24" i="7" s="1"/>
  <c r="P142" i="7"/>
  <c r="P105" i="7"/>
  <c r="P81" i="7"/>
  <c r="P41" i="7"/>
  <c r="Q86" i="7"/>
  <c r="Q41" i="7"/>
  <c r="R133" i="7"/>
  <c r="R20" i="7"/>
  <c r="S136" i="7"/>
  <c r="S57" i="7"/>
  <c r="T146" i="7"/>
  <c r="T84" i="7"/>
  <c r="Z84" i="7" s="1"/>
  <c r="AH84" i="7" s="1"/>
  <c r="T39" i="7"/>
  <c r="AD39" i="7" s="1"/>
  <c r="AL39" i="7" s="1"/>
  <c r="W130" i="7"/>
  <c r="AC130" i="7" s="1"/>
  <c r="AK130" i="7" s="1"/>
  <c r="U109" i="7"/>
  <c r="AF103" i="7"/>
  <c r="AN103" i="7" s="1"/>
  <c r="AB103" i="7"/>
  <c r="AJ103" i="7" s="1"/>
  <c r="AE60" i="7"/>
  <c r="AM60" i="7" s="1"/>
  <c r="AA60" i="7"/>
  <c r="AI60" i="7" s="1"/>
  <c r="P17" i="7"/>
  <c r="T17" i="7"/>
  <c r="AC33" i="7"/>
  <c r="AK33" i="7" s="1"/>
  <c r="AG33" i="7"/>
  <c r="AO33" i="7" s="1"/>
  <c r="P79" i="7"/>
  <c r="T79" i="7"/>
  <c r="P87" i="7"/>
  <c r="T87" i="7"/>
  <c r="Z87" i="7" s="1"/>
  <c r="AH87" i="7" s="1"/>
  <c r="T128" i="7"/>
  <c r="AD128" i="7" s="1"/>
  <c r="AL128" i="7" s="1"/>
  <c r="P128" i="7"/>
  <c r="T161" i="7"/>
  <c r="P161" i="7"/>
  <c r="T155" i="7"/>
  <c r="P155" i="7"/>
  <c r="AD101" i="7"/>
  <c r="AL101" i="7" s="1"/>
  <c r="Z101" i="7"/>
  <c r="AH101" i="7" s="1"/>
  <c r="V57" i="7"/>
  <c r="AF57" i="7" s="1"/>
  <c r="AN57" i="7" s="1"/>
  <c r="R57" i="7"/>
  <c r="AB33" i="7"/>
  <c r="AJ33" i="7" s="1"/>
  <c r="AF33" i="7"/>
  <c r="AN33" i="7" s="1"/>
  <c r="S86" i="7"/>
  <c r="W86" i="7"/>
  <c r="AG86" i="7" s="1"/>
  <c r="AO86" i="7" s="1"/>
  <c r="S145" i="7"/>
  <c r="W145" i="7"/>
  <c r="AG145" i="7" s="1"/>
  <c r="AO145" i="7" s="1"/>
  <c r="W127" i="7"/>
  <c r="S127" i="7"/>
  <c r="S115" i="7"/>
  <c r="W115" i="7"/>
  <c r="AG115" i="7" s="1"/>
  <c r="AO115" i="7" s="1"/>
  <c r="S172" i="7"/>
  <c r="W172" i="7"/>
  <c r="AG172" i="7" s="1"/>
  <c r="AO172" i="7" s="1"/>
  <c r="S166" i="7"/>
  <c r="W166" i="7"/>
  <c r="S157" i="7"/>
  <c r="W157" i="7"/>
  <c r="AC157" i="7" s="1"/>
  <c r="AK157" i="7" s="1"/>
  <c r="U53" i="7"/>
  <c r="Q53" i="7"/>
  <c r="R166" i="7"/>
  <c r="V166" i="7"/>
  <c r="AB166" i="7" s="1"/>
  <c r="AJ166" i="7" s="1"/>
  <c r="R154" i="7"/>
  <c r="V154" i="7"/>
  <c r="V118" i="7"/>
  <c r="W40" i="7"/>
  <c r="AG40" i="7" s="1"/>
  <c r="AO40" i="7" s="1"/>
  <c r="S40" i="7"/>
  <c r="W16" i="7"/>
  <c r="AC16" i="7" s="1"/>
  <c r="AK16" i="7" s="1"/>
  <c r="S16" i="7"/>
  <c r="AA86" i="7"/>
  <c r="AI86" i="7" s="1"/>
  <c r="AE86" i="7"/>
  <c r="AM86" i="7" s="1"/>
  <c r="U112" i="7"/>
  <c r="Q112" i="7"/>
  <c r="U175" i="7"/>
  <c r="Q175" i="7"/>
  <c r="Q166" i="7"/>
  <c r="U166" i="7"/>
  <c r="Q160" i="7"/>
  <c r="U160" i="7"/>
  <c r="AA160" i="7" s="1"/>
  <c r="AI160" i="7" s="1"/>
  <c r="Q154" i="7"/>
  <c r="U154" i="7"/>
  <c r="Q151" i="7"/>
  <c r="U151" i="7"/>
  <c r="AE151" i="7" s="1"/>
  <c r="AM151" i="7" s="1"/>
  <c r="AF12" i="7"/>
  <c r="AN12" i="7" s="1"/>
  <c r="AB12" i="7"/>
  <c r="AJ12" i="7" s="1"/>
  <c r="AD41" i="7"/>
  <c r="AL41" i="7" s="1"/>
  <c r="AG4" i="7"/>
  <c r="AO4" i="7" s="1"/>
  <c r="P116" i="7"/>
  <c r="Q124" i="7"/>
  <c r="Q66" i="7"/>
  <c r="AC88" i="7"/>
  <c r="AK88" i="7" s="1"/>
  <c r="P40" i="7"/>
  <c r="Q145" i="7"/>
  <c r="Q13" i="7"/>
  <c r="R130" i="7"/>
  <c r="R89" i="7"/>
  <c r="S133" i="7"/>
  <c r="S56" i="7"/>
  <c r="S5" i="7"/>
  <c r="T145" i="7"/>
  <c r="V4" i="7"/>
  <c r="Z139" i="7"/>
  <c r="AH139" i="7" s="1"/>
  <c r="S4" i="7"/>
  <c r="T106" i="7"/>
  <c r="AF76" i="7"/>
  <c r="AN76" i="7" s="1"/>
  <c r="AB76" i="7"/>
  <c r="AJ76" i="7" s="1"/>
  <c r="V32" i="7"/>
  <c r="W41" i="7"/>
  <c r="S41" i="7"/>
  <c r="T76" i="7"/>
  <c r="P76" i="7"/>
  <c r="T70" i="7"/>
  <c r="P70" i="7"/>
  <c r="T167" i="7"/>
  <c r="P167" i="7"/>
  <c r="AD137" i="7"/>
  <c r="AL137" i="7" s="1"/>
  <c r="AP137" i="7" s="1"/>
  <c r="Z40" i="7"/>
  <c r="AH40" i="7" s="1"/>
  <c r="AD40" i="7"/>
  <c r="AL40" i="7" s="1"/>
  <c r="T16" i="7"/>
  <c r="P16" i="7"/>
  <c r="AG136" i="7"/>
  <c r="AO136" i="7" s="1"/>
  <c r="AC136" i="7"/>
  <c r="AK136" i="7" s="1"/>
  <c r="W124" i="7"/>
  <c r="S124" i="7"/>
  <c r="S175" i="7"/>
  <c r="W175" i="7"/>
  <c r="S163" i="7"/>
  <c r="W163" i="7"/>
  <c r="AC163" i="7" s="1"/>
  <c r="AK163" i="7" s="1"/>
  <c r="S151" i="7"/>
  <c r="W151" i="7"/>
  <c r="P67" i="7"/>
  <c r="W118" i="7"/>
  <c r="AG118" i="7" s="1"/>
  <c r="AO118" i="7" s="1"/>
  <c r="P51" i="7"/>
  <c r="T51" i="7"/>
  <c r="U37" i="7"/>
  <c r="Q37" i="7"/>
  <c r="U17" i="7"/>
  <c r="AE17" i="7" s="1"/>
  <c r="AM17" i="7" s="1"/>
  <c r="Q17" i="7"/>
  <c r="R124" i="7"/>
  <c r="V124" i="7"/>
  <c r="R172" i="7"/>
  <c r="V172" i="7"/>
  <c r="AF172" i="7" s="1"/>
  <c r="AN172" i="7" s="1"/>
  <c r="R163" i="7"/>
  <c r="V163" i="7"/>
  <c r="R157" i="7"/>
  <c r="V157" i="7"/>
  <c r="W44" i="7"/>
  <c r="S44" i="7"/>
  <c r="W20" i="7"/>
  <c r="S20" i="7"/>
  <c r="W8" i="7"/>
  <c r="S8" i="7"/>
  <c r="Q139" i="7"/>
  <c r="U139" i="7"/>
  <c r="U118" i="7"/>
  <c r="Q118" i="7"/>
  <c r="Q115" i="7"/>
  <c r="U115" i="7"/>
  <c r="Q172" i="7"/>
  <c r="U172" i="7"/>
  <c r="Q169" i="7"/>
  <c r="U169" i="7"/>
  <c r="AA169" i="7" s="1"/>
  <c r="AI169" i="7" s="1"/>
  <c r="Q163" i="7"/>
  <c r="U163" i="7"/>
  <c r="AE163" i="7" s="1"/>
  <c r="AM163" i="7" s="1"/>
  <c r="Q157" i="7"/>
  <c r="U157" i="7"/>
  <c r="Q148" i="7"/>
  <c r="U148" i="7"/>
  <c r="AG85" i="7"/>
  <c r="AO85" i="7" s="1"/>
  <c r="P137" i="7"/>
  <c r="R112" i="7"/>
  <c r="R12" i="7"/>
  <c r="S52" i="7"/>
  <c r="W121" i="7"/>
  <c r="AG121" i="7" s="1"/>
  <c r="AO121" i="7" s="1"/>
  <c r="V40" i="7"/>
  <c r="V16" i="7"/>
  <c r="W171" i="7"/>
  <c r="S171" i="7"/>
  <c r="W153" i="7"/>
  <c r="S153" i="7"/>
  <c r="R159" i="7"/>
  <c r="V159" i="7"/>
  <c r="AF159" i="7" s="1"/>
  <c r="AN159" i="7" s="1"/>
  <c r="U171" i="7"/>
  <c r="Q171" i="7"/>
  <c r="U168" i="7"/>
  <c r="AA168" i="7" s="1"/>
  <c r="AI168" i="7" s="1"/>
  <c r="Q168" i="7"/>
  <c r="U165" i="7"/>
  <c r="AA165" i="7" s="1"/>
  <c r="AI165" i="7" s="1"/>
  <c r="Q165" i="7"/>
  <c r="U162" i="7"/>
  <c r="Q162" i="7"/>
  <c r="U159" i="7"/>
  <c r="Q159" i="7"/>
  <c r="U156" i="7"/>
  <c r="Q156" i="7"/>
  <c r="Q153" i="7"/>
  <c r="U153" i="7"/>
  <c r="AE153" i="7" s="1"/>
  <c r="AM153" i="7" s="1"/>
  <c r="U150" i="7"/>
  <c r="AA150" i="7" s="1"/>
  <c r="AI150" i="7" s="1"/>
  <c r="Q150" i="7"/>
  <c r="U147" i="7"/>
  <c r="Q147" i="7"/>
  <c r="Q20" i="7"/>
  <c r="U100" i="7"/>
  <c r="W11" i="7"/>
  <c r="P171" i="7"/>
  <c r="T171" i="7"/>
  <c r="AD171" i="7" s="1"/>
  <c r="AL171" i="7" s="1"/>
  <c r="P168" i="7"/>
  <c r="T168" i="7"/>
  <c r="Z168" i="7" s="1"/>
  <c r="AH168" i="7" s="1"/>
  <c r="P165" i="7"/>
  <c r="T165" i="7"/>
  <c r="P162" i="7"/>
  <c r="T162" i="7"/>
  <c r="P159" i="7"/>
  <c r="T159" i="7"/>
  <c r="P156" i="7"/>
  <c r="T156" i="7"/>
  <c r="Z156" i="7" s="1"/>
  <c r="AH156" i="7" s="1"/>
  <c r="T153" i="7"/>
  <c r="P153" i="7"/>
  <c r="P150" i="7"/>
  <c r="T150" i="7"/>
  <c r="AD150" i="7" s="1"/>
  <c r="AL150" i="7" s="1"/>
  <c r="P147" i="7"/>
  <c r="T147" i="7"/>
  <c r="AD147" i="7" s="1"/>
  <c r="AL147" i="7" s="1"/>
  <c r="W168" i="7"/>
  <c r="AG168" i="7" s="1"/>
  <c r="AO168" i="7" s="1"/>
  <c r="S168" i="7"/>
  <c r="W159" i="7"/>
  <c r="S159" i="7"/>
  <c r="W156" i="7"/>
  <c r="AG156" i="7" s="1"/>
  <c r="AO156" i="7" s="1"/>
  <c r="S156" i="7"/>
  <c r="W147" i="7"/>
  <c r="AC147" i="7" s="1"/>
  <c r="AK147" i="7" s="1"/>
  <c r="S147" i="7"/>
  <c r="R162" i="7"/>
  <c r="V162" i="7"/>
  <c r="AF162" i="7" s="1"/>
  <c r="AN162" i="7" s="1"/>
  <c r="R153" i="7"/>
  <c r="V153" i="7"/>
  <c r="AF153" i="7" s="1"/>
  <c r="AN153" i="7" s="1"/>
  <c r="R147" i="7"/>
  <c r="V147" i="7"/>
  <c r="AF147" i="7" s="1"/>
  <c r="AN147" i="7" s="1"/>
  <c r="AE4" i="7"/>
  <c r="AM4" i="7" s="1"/>
  <c r="AQ4" i="7" s="1"/>
  <c r="R100" i="7"/>
  <c r="R97" i="7"/>
  <c r="R74" i="7"/>
  <c r="W91" i="7"/>
  <c r="U56" i="7"/>
  <c r="W19" i="7"/>
  <c r="S170" i="7"/>
  <c r="W170" i="7"/>
  <c r="AG170" i="7" s="1"/>
  <c r="AO170" i="7" s="1"/>
  <c r="S167" i="7"/>
  <c r="W167" i="7"/>
  <c r="S164" i="7"/>
  <c r="W164" i="7"/>
  <c r="AG164" i="7" s="1"/>
  <c r="AO164" i="7" s="1"/>
  <c r="S161" i="7"/>
  <c r="W161" i="7"/>
  <c r="AG161" i="7" s="1"/>
  <c r="AO161" i="7" s="1"/>
  <c r="S158" i="7"/>
  <c r="W158" i="7"/>
  <c r="AG158" i="7" s="1"/>
  <c r="AO158" i="7" s="1"/>
  <c r="S155" i="7"/>
  <c r="W155" i="7"/>
  <c r="AG155" i="7" s="1"/>
  <c r="AO155" i="7" s="1"/>
  <c r="S152" i="7"/>
  <c r="W152" i="7"/>
  <c r="AG152" i="7" s="1"/>
  <c r="AO152" i="7" s="1"/>
  <c r="S149" i="7"/>
  <c r="W149" i="7"/>
  <c r="AC149" i="7" s="1"/>
  <c r="AK149" i="7" s="1"/>
  <c r="W162" i="7"/>
  <c r="S162" i="7"/>
  <c r="W150" i="7"/>
  <c r="S150" i="7"/>
  <c r="R171" i="7"/>
  <c r="V171" i="7"/>
  <c r="AB171" i="7" s="1"/>
  <c r="AJ171" i="7" s="1"/>
  <c r="R165" i="7"/>
  <c r="V165" i="7"/>
  <c r="AB165" i="7" s="1"/>
  <c r="AJ165" i="7" s="1"/>
  <c r="R150" i="7"/>
  <c r="V150" i="7"/>
  <c r="AF150" i="7" s="1"/>
  <c r="AN150" i="7" s="1"/>
  <c r="R55" i="7"/>
  <c r="V91" i="7"/>
  <c r="V170" i="7"/>
  <c r="AF170" i="7" s="1"/>
  <c r="AN170" i="7" s="1"/>
  <c r="R170" i="7"/>
  <c r="V167" i="7"/>
  <c r="R167" i="7"/>
  <c r="V164" i="7"/>
  <c r="R164" i="7"/>
  <c r="V161" i="7"/>
  <c r="AB161" i="7" s="1"/>
  <c r="AJ161" i="7" s="1"/>
  <c r="R161" i="7"/>
  <c r="V158" i="7"/>
  <c r="AB158" i="7" s="1"/>
  <c r="AJ158" i="7" s="1"/>
  <c r="R158" i="7"/>
  <c r="V155" i="7"/>
  <c r="AF155" i="7" s="1"/>
  <c r="AN155" i="7" s="1"/>
  <c r="R155" i="7"/>
  <c r="V152" i="7"/>
  <c r="R152" i="7"/>
  <c r="V149" i="7"/>
  <c r="R149" i="7"/>
  <c r="W165" i="7"/>
  <c r="S165" i="7"/>
  <c r="R168" i="7"/>
  <c r="V168" i="7"/>
  <c r="AB168" i="7" s="1"/>
  <c r="AJ168" i="7" s="1"/>
  <c r="R156" i="7"/>
  <c r="V156" i="7"/>
  <c r="AB156" i="7" s="1"/>
  <c r="AJ156" i="7" s="1"/>
  <c r="U91" i="7"/>
  <c r="U68" i="7"/>
  <c r="U170" i="7"/>
  <c r="AA170" i="7" s="1"/>
  <c r="AI170" i="7" s="1"/>
  <c r="Q170" i="7"/>
  <c r="U167" i="7"/>
  <c r="Q167" i="7"/>
  <c r="U164" i="7"/>
  <c r="Q164" i="7"/>
  <c r="U161" i="7"/>
  <c r="Q161" i="7"/>
  <c r="U158" i="7"/>
  <c r="AA158" i="7" s="1"/>
  <c r="AI158" i="7" s="1"/>
  <c r="Q158" i="7"/>
  <c r="U155" i="7"/>
  <c r="AE155" i="7" s="1"/>
  <c r="AM155" i="7" s="1"/>
  <c r="Q155" i="7"/>
  <c r="U152" i="7"/>
  <c r="Q152" i="7"/>
  <c r="U149" i="7"/>
  <c r="Q149" i="7"/>
  <c r="AR126" i="8"/>
  <c r="AD51" i="8"/>
  <c r="AL51" i="8" s="1"/>
  <c r="AP51" i="8" s="1"/>
  <c r="AQ22" i="8"/>
  <c r="AG53" i="8"/>
  <c r="AO53" i="8" s="1"/>
  <c r="AS53" i="8" s="1"/>
  <c r="AG119" i="8"/>
  <c r="AO119" i="8" s="1"/>
  <c r="AS119" i="8" s="1"/>
  <c r="Z23" i="8"/>
  <c r="AH23" i="8" s="1"/>
  <c r="AQ80" i="8"/>
  <c r="AS157" i="8"/>
  <c r="AG170" i="8"/>
  <c r="AO170" i="8" s="1"/>
  <c r="AS170" i="8" s="1"/>
  <c r="AC22" i="8"/>
  <c r="AK22" i="8" s="1"/>
  <c r="AS22" i="8" s="1"/>
  <c r="Z124" i="8"/>
  <c r="AH124" i="8" s="1"/>
  <c r="AP124" i="8" s="1"/>
  <c r="AB90" i="8"/>
  <c r="AJ90" i="8" s="1"/>
  <c r="AE74" i="8"/>
  <c r="AM74" i="8" s="1"/>
  <c r="AQ74" i="8" s="1"/>
  <c r="AD16" i="8"/>
  <c r="AL16" i="8" s="1"/>
  <c r="AP16" i="8" s="1"/>
  <c r="AE126" i="8"/>
  <c r="AM126" i="8" s="1"/>
  <c r="AQ126" i="8" s="1"/>
  <c r="AA63" i="8"/>
  <c r="AI63" i="8" s="1"/>
  <c r="AQ63" i="8" s="1"/>
  <c r="AB146" i="8"/>
  <c r="AJ146" i="8" s="1"/>
  <c r="AC16" i="8"/>
  <c r="AK16" i="8" s="1"/>
  <c r="AS16" i="8" s="1"/>
  <c r="AS111" i="8"/>
  <c r="AG45" i="8"/>
  <c r="AO45" i="8" s="1"/>
  <c r="AS45" i="8" s="1"/>
  <c r="AQ31" i="8"/>
  <c r="AA124" i="8"/>
  <c r="AI124" i="8" s="1"/>
  <c r="AQ124" i="8" s="1"/>
  <c r="AG69" i="8"/>
  <c r="AO69" i="8" s="1"/>
  <c r="AS69" i="8" s="1"/>
  <c r="AA16" i="8"/>
  <c r="AI16" i="8" s="1"/>
  <c r="AQ16" i="8" s="1"/>
  <c r="AQ89" i="8"/>
  <c r="AR71" i="8"/>
  <c r="AA64" i="8"/>
  <c r="AI64" i="8" s="1"/>
  <c r="AQ64" i="8" s="1"/>
  <c r="AR90" i="8"/>
  <c r="AG137" i="8"/>
  <c r="AO137" i="8" s="1"/>
  <c r="AS137" i="8" s="1"/>
  <c r="AC48" i="8"/>
  <c r="AK48" i="8" s="1"/>
  <c r="AS48" i="8" s="1"/>
  <c r="AB6" i="8"/>
  <c r="AJ6" i="8" s="1"/>
  <c r="AR6" i="8" s="1"/>
  <c r="AC44" i="8"/>
  <c r="AK44" i="8" s="1"/>
  <c r="AS44" i="8" s="1"/>
  <c r="AE46" i="8"/>
  <c r="AM46" i="8" s="1"/>
  <c r="AQ46" i="8" s="1"/>
  <c r="Z169" i="8"/>
  <c r="AH169" i="8" s="1"/>
  <c r="AP169" i="8" s="1"/>
  <c r="AP52" i="8"/>
  <c r="AC175" i="8"/>
  <c r="AK175" i="8" s="1"/>
  <c r="AS175" i="8" s="1"/>
  <c r="Z132" i="8"/>
  <c r="AH132" i="8" s="1"/>
  <c r="AP132" i="8" s="1"/>
  <c r="AB70" i="8"/>
  <c r="AJ70" i="8" s="1"/>
  <c r="AR70" i="8" s="1"/>
  <c r="AE120" i="8"/>
  <c r="AM120" i="8" s="1"/>
  <c r="AQ120" i="8" s="1"/>
  <c r="AS91" i="8"/>
  <c r="AC90" i="8"/>
  <c r="AK90" i="8" s="1"/>
  <c r="AS90" i="8" s="1"/>
  <c r="AC46" i="8"/>
  <c r="AK46" i="8" s="1"/>
  <c r="AS46" i="8" s="1"/>
  <c r="AC84" i="8"/>
  <c r="AK84" i="8" s="1"/>
  <c r="AS84" i="8" s="1"/>
  <c r="AD160" i="8"/>
  <c r="AL160" i="8" s="1"/>
  <c r="AP160" i="8" s="1"/>
  <c r="AD70" i="8"/>
  <c r="AL70" i="8" s="1"/>
  <c r="AP70" i="8" s="1"/>
  <c r="AB137" i="8"/>
  <c r="AJ137" i="8" s="1"/>
  <c r="AR137" i="8" s="1"/>
  <c r="AA138" i="8"/>
  <c r="AI138" i="8" s="1"/>
  <c r="AQ138" i="8" s="1"/>
  <c r="Z167" i="8"/>
  <c r="AH167" i="8" s="1"/>
  <c r="AP167" i="8" s="1"/>
  <c r="AB44" i="8"/>
  <c r="AJ44" i="8" s="1"/>
  <c r="AR44" i="8" s="1"/>
  <c r="AE167" i="8"/>
  <c r="AM167" i="8" s="1"/>
  <c r="AQ167" i="8" s="1"/>
  <c r="AF18" i="8"/>
  <c r="AN18" i="8" s="1"/>
  <c r="AR18" i="8" s="1"/>
  <c r="AB112" i="8"/>
  <c r="AJ112" i="8" s="1"/>
  <c r="AR112" i="8" s="1"/>
  <c r="AE86" i="8"/>
  <c r="AM86" i="8" s="1"/>
  <c r="AQ86" i="8" s="1"/>
  <c r="Z146" i="8"/>
  <c r="AH146" i="8" s="1"/>
  <c r="AP146" i="8" s="1"/>
  <c r="AQ139" i="8"/>
  <c r="AG79" i="8"/>
  <c r="AO79" i="8" s="1"/>
  <c r="AS79" i="8" s="1"/>
  <c r="AC177" i="8"/>
  <c r="AK177" i="8" s="1"/>
  <c r="AS177" i="8" s="1"/>
  <c r="AF107" i="8"/>
  <c r="AN107" i="8" s="1"/>
  <c r="AR107" i="8" s="1"/>
  <c r="AE151" i="8"/>
  <c r="AM151" i="8" s="1"/>
  <c r="AQ151" i="8" s="1"/>
  <c r="AF149" i="8"/>
  <c r="AN149" i="8" s="1"/>
  <c r="AR149" i="8" s="1"/>
  <c r="AB168" i="8"/>
  <c r="AJ168" i="8" s="1"/>
  <c r="AR168" i="8" s="1"/>
  <c r="Z121" i="8"/>
  <c r="AH121" i="8" s="1"/>
  <c r="AP121" i="8" s="1"/>
  <c r="AS116" i="8"/>
  <c r="AG9" i="8"/>
  <c r="AO9" i="8" s="1"/>
  <c r="AS9" i="8" s="1"/>
  <c r="AC132" i="8"/>
  <c r="AK132" i="8" s="1"/>
  <c r="AS132" i="8" s="1"/>
  <c r="AA12" i="8"/>
  <c r="AI12" i="8" s="1"/>
  <c r="AQ12" i="8" s="1"/>
  <c r="AA11" i="8"/>
  <c r="AI11" i="8" s="1"/>
  <c r="AQ11" i="8" s="1"/>
  <c r="AA73" i="8"/>
  <c r="AI73" i="8" s="1"/>
  <c r="AQ73" i="8" s="1"/>
  <c r="AD7" i="8"/>
  <c r="AL7" i="8" s="1"/>
  <c r="AP7" i="8" s="1"/>
  <c r="AD43" i="8"/>
  <c r="AL43" i="8" s="1"/>
  <c r="AP43" i="8" s="1"/>
  <c r="AQ149" i="8"/>
  <c r="AS103" i="8"/>
  <c r="AF132" i="8"/>
  <c r="AN132" i="8" s="1"/>
  <c r="AR132" i="8" s="1"/>
  <c r="AF139" i="8"/>
  <c r="AN139" i="8" s="1"/>
  <c r="AR139" i="8" s="1"/>
  <c r="AF75" i="8"/>
  <c r="AN75" i="8" s="1"/>
  <c r="AR75" i="8" s="1"/>
  <c r="AE75" i="8"/>
  <c r="AM75" i="8" s="1"/>
  <c r="AQ75" i="8" s="1"/>
  <c r="AB63" i="8"/>
  <c r="AJ63" i="8" s="1"/>
  <c r="AR63" i="8" s="1"/>
  <c r="AE53" i="8"/>
  <c r="AM53" i="8" s="1"/>
  <c r="AQ53" i="8" s="1"/>
  <c r="AC172" i="8"/>
  <c r="AK172" i="8" s="1"/>
  <c r="AS172" i="8" s="1"/>
  <c r="AP12" i="8"/>
  <c r="AQ35" i="8"/>
  <c r="AQ17" i="8"/>
  <c r="Z44" i="8"/>
  <c r="AH44" i="8" s="1"/>
  <c r="AP44" i="8" s="1"/>
  <c r="AB31" i="8"/>
  <c r="AJ31" i="8" s="1"/>
  <c r="AR31" i="8" s="1"/>
  <c r="AA137" i="8"/>
  <c r="AI137" i="8" s="1"/>
  <c r="AQ137" i="8" s="1"/>
  <c r="AB102" i="8"/>
  <c r="AJ102" i="8" s="1"/>
  <c r="AR102" i="8" s="1"/>
  <c r="AQ65" i="8"/>
  <c r="AF46" i="8"/>
  <c r="AN46" i="8" s="1"/>
  <c r="AR46" i="8" s="1"/>
  <c r="AS14" i="8"/>
  <c r="AA102" i="8"/>
  <c r="AI102" i="8" s="1"/>
  <c r="AQ102" i="8" s="1"/>
  <c r="AF114" i="8"/>
  <c r="AN114" i="8" s="1"/>
  <c r="AR114" i="8" s="1"/>
  <c r="Z84" i="8"/>
  <c r="AH84" i="8" s="1"/>
  <c r="AP84" i="8" s="1"/>
  <c r="AG169" i="8"/>
  <c r="AO169" i="8" s="1"/>
  <c r="AS169" i="8" s="1"/>
  <c r="AB118" i="8"/>
  <c r="AJ118" i="8" s="1"/>
  <c r="AR118" i="8" s="1"/>
  <c r="AG112" i="8"/>
  <c r="AO112" i="8" s="1"/>
  <c r="AS112" i="8" s="1"/>
  <c r="AD40" i="8"/>
  <c r="AL40" i="8" s="1"/>
  <c r="AP40" i="8" s="1"/>
  <c r="AF74" i="8"/>
  <c r="AN74" i="8" s="1"/>
  <c r="AR74" i="8" s="1"/>
  <c r="AF77" i="8"/>
  <c r="AN77" i="8" s="1"/>
  <c r="AR77" i="8" s="1"/>
  <c r="AD86" i="8"/>
  <c r="AL86" i="8" s="1"/>
  <c r="AP86" i="8" s="1"/>
  <c r="AA91" i="8"/>
  <c r="AI91" i="8" s="1"/>
  <c r="AQ91" i="8" s="1"/>
  <c r="AB94" i="8"/>
  <c r="AJ94" i="8" s="1"/>
  <c r="AR94" i="8" s="1"/>
  <c r="AA157" i="8"/>
  <c r="AI157" i="8" s="1"/>
  <c r="AQ157" i="8" s="1"/>
  <c r="AD31" i="8"/>
  <c r="AL31" i="8" s="1"/>
  <c r="AP31" i="8" s="1"/>
  <c r="AD63" i="8"/>
  <c r="AL63" i="8" s="1"/>
  <c r="AP63" i="8" s="1"/>
  <c r="Z104" i="8"/>
  <c r="AH104" i="8" s="1"/>
  <c r="AP104" i="8" s="1"/>
  <c r="AB135" i="8"/>
  <c r="AJ135" i="8" s="1"/>
  <c r="AR135" i="8" s="1"/>
  <c r="Z22" i="8"/>
  <c r="AH22" i="8" s="1"/>
  <c r="AP22" i="8" s="1"/>
  <c r="AC89" i="8"/>
  <c r="AK89" i="8" s="1"/>
  <c r="AS89" i="8" s="1"/>
  <c r="AF121" i="8"/>
  <c r="AN121" i="8" s="1"/>
  <c r="AR121" i="8" s="1"/>
  <c r="AD73" i="8"/>
  <c r="AL73" i="8" s="1"/>
  <c r="AP73" i="8" s="1"/>
  <c r="AD75" i="8"/>
  <c r="AL75" i="8" s="1"/>
  <c r="AP75" i="8" s="1"/>
  <c r="Z11" i="8"/>
  <c r="AH11" i="8" s="1"/>
  <c r="AP11" i="8" s="1"/>
  <c r="AG129" i="8"/>
  <c r="AO129" i="8" s="1"/>
  <c r="AS129" i="8" s="1"/>
  <c r="AR120" i="8"/>
  <c r="AA103" i="8"/>
  <c r="AI103" i="8" s="1"/>
  <c r="AQ103" i="8" s="1"/>
  <c r="AA99" i="8"/>
  <c r="AI99" i="8" s="1"/>
  <c r="AQ99" i="8" s="1"/>
  <c r="AG149" i="8"/>
  <c r="AO149" i="8" s="1"/>
  <c r="AS149" i="8" s="1"/>
  <c r="AE82" i="8"/>
  <c r="AM82" i="8" s="1"/>
  <c r="AQ82" i="8" s="1"/>
  <c r="Z128" i="8"/>
  <c r="AH128" i="8" s="1"/>
  <c r="AP128" i="8" s="1"/>
  <c r="AD131" i="8"/>
  <c r="AL131" i="8" s="1"/>
  <c r="AP131" i="8" s="1"/>
  <c r="AG173" i="8"/>
  <c r="AO173" i="8" s="1"/>
  <c r="AS173" i="8" s="1"/>
  <c r="AF160" i="8"/>
  <c r="AN160" i="8" s="1"/>
  <c r="AR160" i="8" s="1"/>
  <c r="AG2" i="8"/>
  <c r="AO2" i="8" s="1"/>
  <c r="AS2" i="8" s="1"/>
  <c r="AA147" i="8"/>
  <c r="AI147" i="8" s="1"/>
  <c r="AQ147" i="8" s="1"/>
  <c r="AR23" i="8"/>
  <c r="AB157" i="8"/>
  <c r="AJ157" i="8" s="1"/>
  <c r="AR157" i="8" s="1"/>
  <c r="AA95" i="8"/>
  <c r="AI95" i="8" s="1"/>
  <c r="AQ95" i="8" s="1"/>
  <c r="Z59" i="8"/>
  <c r="AH59" i="8" s="1"/>
  <c r="AP59" i="8" s="1"/>
  <c r="AB19" i="8"/>
  <c r="AJ19" i="8" s="1"/>
  <c r="AR19" i="8" s="1"/>
  <c r="AF14" i="8"/>
  <c r="AN14" i="8" s="1"/>
  <c r="AR14" i="8" s="1"/>
  <c r="AD46" i="8"/>
  <c r="AL46" i="8" s="1"/>
  <c r="AP46" i="8" s="1"/>
  <c r="AA77" i="8"/>
  <c r="AI77" i="8" s="1"/>
  <c r="AQ77" i="8" s="1"/>
  <c r="AD37" i="8"/>
  <c r="AL37" i="8" s="1"/>
  <c r="AP37" i="8" s="1"/>
  <c r="AA18" i="8"/>
  <c r="AI18" i="8" s="1"/>
  <c r="AQ18" i="8" s="1"/>
  <c r="AB34" i="8"/>
  <c r="AJ34" i="8" s="1"/>
  <c r="AR34" i="8" s="1"/>
  <c r="AC171" i="8"/>
  <c r="AK171" i="8" s="1"/>
  <c r="AS171" i="8" s="1"/>
  <c r="AD134" i="8"/>
  <c r="AL134" i="8" s="1"/>
  <c r="AP134" i="8" s="1"/>
  <c r="AB153" i="8"/>
  <c r="AJ153" i="8" s="1"/>
  <c r="AR153" i="8" s="1"/>
  <c r="AR150" i="8"/>
  <c r="AC41" i="8"/>
  <c r="AK41" i="8" s="1"/>
  <c r="AS41" i="8" s="1"/>
  <c r="AE174" i="8"/>
  <c r="AM174" i="8" s="1"/>
  <c r="AQ174" i="8" s="1"/>
  <c r="AA40" i="8"/>
  <c r="AI40" i="8" s="1"/>
  <c r="AQ40" i="8" s="1"/>
  <c r="AE61" i="8"/>
  <c r="AM61" i="8" s="1"/>
  <c r="AQ61" i="8" s="1"/>
  <c r="AE76" i="8"/>
  <c r="AM76" i="8" s="1"/>
  <c r="AQ76" i="8" s="1"/>
  <c r="AP35" i="8"/>
  <c r="AE58" i="8"/>
  <c r="AM58" i="8" s="1"/>
  <c r="AQ58" i="8" s="1"/>
  <c r="AB48" i="8"/>
  <c r="AJ48" i="8" s="1"/>
  <c r="AR48" i="8" s="1"/>
  <c r="AD17" i="8"/>
  <c r="AL17" i="8" s="1"/>
  <c r="AP17" i="8" s="1"/>
  <c r="AG19" i="8"/>
  <c r="AO19" i="8" s="1"/>
  <c r="AS19" i="8" s="1"/>
  <c r="AF143" i="8"/>
  <c r="AN143" i="8" s="1"/>
  <c r="AR143" i="8" s="1"/>
  <c r="AD91" i="8"/>
  <c r="AL91" i="8" s="1"/>
  <c r="AP91" i="8" s="1"/>
  <c r="AE140" i="8"/>
  <c r="AM140" i="8" s="1"/>
  <c r="AQ140" i="8" s="1"/>
  <c r="AA48" i="8"/>
  <c r="AI48" i="8" s="1"/>
  <c r="AQ48" i="8" s="1"/>
  <c r="AC36" i="8"/>
  <c r="AK36" i="8" s="1"/>
  <c r="AS36" i="8" s="1"/>
  <c r="AA7" i="8"/>
  <c r="AI7" i="8" s="1"/>
  <c r="AQ7" i="8" s="1"/>
  <c r="AR87" i="8"/>
  <c r="AA59" i="8"/>
  <c r="AI59" i="8" s="1"/>
  <c r="AQ59" i="8" s="1"/>
  <c r="AA161" i="8"/>
  <c r="AI161" i="8" s="1"/>
  <c r="AQ161" i="8" s="1"/>
  <c r="AB111" i="8"/>
  <c r="AJ111" i="8" s="1"/>
  <c r="AR111" i="8" s="1"/>
  <c r="Z159" i="8"/>
  <c r="AH159" i="8" s="1"/>
  <c r="AP159" i="8" s="1"/>
  <c r="AG167" i="8"/>
  <c r="AO167" i="8" s="1"/>
  <c r="AS167" i="8" s="1"/>
  <c r="AB73" i="8"/>
  <c r="AJ73" i="8" s="1"/>
  <c r="AR73" i="8" s="1"/>
  <c r="AP158" i="8"/>
  <c r="AB170" i="8"/>
  <c r="AJ170" i="8" s="1"/>
  <c r="AR170" i="8" s="1"/>
  <c r="AF171" i="8"/>
  <c r="AN171" i="8" s="1"/>
  <c r="AR171" i="8" s="1"/>
  <c r="AD127" i="8"/>
  <c r="AL127" i="8" s="1"/>
  <c r="AP127" i="8" s="1"/>
  <c r="AC76" i="8"/>
  <c r="AK76" i="8" s="1"/>
  <c r="AS76" i="8" s="1"/>
  <c r="AA41" i="8"/>
  <c r="AI41" i="8" s="1"/>
  <c r="AQ41" i="8" s="1"/>
  <c r="AA25" i="8"/>
  <c r="AI25" i="8" s="1"/>
  <c r="AQ25" i="8" s="1"/>
  <c r="AF12" i="8"/>
  <c r="AN12" i="8" s="1"/>
  <c r="AR12" i="8" s="1"/>
  <c r="AB88" i="8"/>
  <c r="AJ88" i="8" s="1"/>
  <c r="AR88" i="8" s="1"/>
  <c r="Z39" i="8"/>
  <c r="AH39" i="8" s="1"/>
  <c r="AP39" i="8" s="1"/>
  <c r="AG57" i="8"/>
  <c r="AO57" i="8" s="1"/>
  <c r="AS57" i="8" s="1"/>
  <c r="AG139" i="8"/>
  <c r="AO139" i="8" s="1"/>
  <c r="AS139" i="8" s="1"/>
  <c r="Z108" i="8"/>
  <c r="AH108" i="8" s="1"/>
  <c r="AP108" i="8" s="1"/>
  <c r="AG150" i="8"/>
  <c r="AO150" i="8" s="1"/>
  <c r="AS150" i="8" s="1"/>
  <c r="AE2" i="8"/>
  <c r="AM2" i="8" s="1"/>
  <c r="AQ2" i="8" s="1"/>
  <c r="AA150" i="8"/>
  <c r="AI150" i="8" s="1"/>
  <c r="AQ150" i="8" s="1"/>
  <c r="AB61" i="8"/>
  <c r="AJ61" i="8" s="1"/>
  <c r="AR61" i="8" s="1"/>
  <c r="AR161" i="8"/>
  <c r="AC161" i="8"/>
  <c r="AK161" i="8" s="1"/>
  <c r="AS161" i="8" s="1"/>
  <c r="AF154" i="8"/>
  <c r="AN154" i="8" s="1"/>
  <c r="AR154" i="8" s="1"/>
  <c r="AB95" i="8"/>
  <c r="AJ95" i="8" s="1"/>
  <c r="AR95" i="8" s="1"/>
  <c r="AC88" i="8"/>
  <c r="AK88" i="8" s="1"/>
  <c r="AS88" i="8" s="1"/>
  <c r="AA47" i="8"/>
  <c r="AI47" i="8" s="1"/>
  <c r="AQ47" i="8" s="1"/>
  <c r="AB83" i="8"/>
  <c r="AJ83" i="8" s="1"/>
  <c r="AR83" i="8" s="1"/>
  <c r="AQ28" i="8"/>
  <c r="AP110" i="8"/>
  <c r="AP148" i="8"/>
  <c r="AC123" i="8"/>
  <c r="AK123" i="8" s="1"/>
  <c r="AS123" i="8" s="1"/>
  <c r="AG138" i="8"/>
  <c r="AO138" i="8" s="1"/>
  <c r="AS138" i="8" s="1"/>
  <c r="AE6" i="8"/>
  <c r="AM6" i="8" s="1"/>
  <c r="AQ6" i="8" s="1"/>
  <c r="AB20" i="8"/>
  <c r="AJ20" i="8" s="1"/>
  <c r="AR20" i="8" s="1"/>
  <c r="AB177" i="8"/>
  <c r="AJ177" i="8" s="1"/>
  <c r="AR177" i="8" s="1"/>
  <c r="AG102" i="8"/>
  <c r="AO102" i="8" s="1"/>
  <c r="AS102" i="8" s="1"/>
  <c r="AB138" i="8"/>
  <c r="AJ138" i="8" s="1"/>
  <c r="AR138" i="8" s="1"/>
  <c r="Z141" i="8"/>
  <c r="AH141" i="8" s="1"/>
  <c r="AP141" i="8" s="1"/>
  <c r="AF27" i="8"/>
  <c r="AN27" i="8" s="1"/>
  <c r="AR27" i="8" s="1"/>
  <c r="AD109" i="8"/>
  <c r="AL109" i="8" s="1"/>
  <c r="AP109" i="8" s="1"/>
  <c r="AQ21" i="8"/>
  <c r="AP136" i="8"/>
  <c r="AS64" i="8"/>
  <c r="Z64" i="8"/>
  <c r="AH64" i="8" s="1"/>
  <c r="AP64" i="8" s="1"/>
  <c r="AA66" i="8"/>
  <c r="AI66" i="8" s="1"/>
  <c r="AE66" i="8"/>
  <c r="AM66" i="8" s="1"/>
  <c r="AC29" i="8"/>
  <c r="AK29" i="8" s="1"/>
  <c r="AG29" i="8"/>
  <c r="AO29" i="8" s="1"/>
  <c r="AA111" i="8"/>
  <c r="AI111" i="8" s="1"/>
  <c r="AQ111" i="8" s="1"/>
  <c r="AS158" i="8"/>
  <c r="AD114" i="8"/>
  <c r="AL114" i="8" s="1"/>
  <c r="AP114" i="8" s="1"/>
  <c r="AF22" i="8"/>
  <c r="AN22" i="8" s="1"/>
  <c r="AR22" i="8" s="1"/>
  <c r="AD111" i="8"/>
  <c r="AL111" i="8" s="1"/>
  <c r="Z111" i="8"/>
  <c r="AH111" i="8" s="1"/>
  <c r="AB155" i="8"/>
  <c r="AJ155" i="8" s="1"/>
  <c r="AR155" i="8" s="1"/>
  <c r="AA133" i="8"/>
  <c r="AI133" i="8" s="1"/>
  <c r="AQ133" i="8" s="1"/>
  <c r="AB40" i="8"/>
  <c r="AJ40" i="8" s="1"/>
  <c r="AR40" i="8" s="1"/>
  <c r="AD85" i="8"/>
  <c r="AL85" i="8" s="1"/>
  <c r="AP85" i="8" s="1"/>
  <c r="AE145" i="8"/>
  <c r="AM145" i="8" s="1"/>
  <c r="AQ145" i="8" s="1"/>
  <c r="AG114" i="8"/>
  <c r="AO114" i="8" s="1"/>
  <c r="AS114" i="8" s="1"/>
  <c r="AA70" i="8"/>
  <c r="AI70" i="8" s="1"/>
  <c r="AQ70" i="8" s="1"/>
  <c r="AD74" i="8"/>
  <c r="AL74" i="8" s="1"/>
  <c r="AP74" i="8" s="1"/>
  <c r="Z34" i="8"/>
  <c r="AH34" i="8" s="1"/>
  <c r="AP34" i="8" s="1"/>
  <c r="AB68" i="8"/>
  <c r="AJ68" i="8" s="1"/>
  <c r="AR68" i="8" s="1"/>
  <c r="AC166" i="8"/>
  <c r="AK166" i="8" s="1"/>
  <c r="AS166" i="8" s="1"/>
  <c r="AS126" i="8"/>
  <c r="AD99" i="8"/>
  <c r="AL99" i="8" s="1"/>
  <c r="AP99" i="8" s="1"/>
  <c r="AB91" i="8"/>
  <c r="AJ91" i="8" s="1"/>
  <c r="AF91" i="8"/>
  <c r="AN91" i="8" s="1"/>
  <c r="AC34" i="8"/>
  <c r="AK34" i="8" s="1"/>
  <c r="AG34" i="8"/>
  <c r="AO34" i="8" s="1"/>
  <c r="AC62" i="8"/>
  <c r="AK62" i="8" s="1"/>
  <c r="AS62" i="8" s="1"/>
  <c r="AR45" i="8"/>
  <c r="AC135" i="8"/>
  <c r="AK135" i="8" s="1"/>
  <c r="AG135" i="8"/>
  <c r="AO135" i="8" s="1"/>
  <c r="AB54" i="8"/>
  <c r="AJ54" i="8" s="1"/>
  <c r="AF54" i="8"/>
  <c r="AN54" i="8" s="1"/>
  <c r="AP115" i="8"/>
  <c r="AC80" i="8"/>
  <c r="AK80" i="8" s="1"/>
  <c r="AG80" i="8"/>
  <c r="AO80" i="8" s="1"/>
  <c r="AR169" i="8"/>
  <c r="AA38" i="8"/>
  <c r="AI38" i="8" s="1"/>
  <c r="AQ38" i="8" s="1"/>
  <c r="AA168" i="8"/>
  <c r="AI168" i="8" s="1"/>
  <c r="AQ168" i="8" s="1"/>
  <c r="AA127" i="8"/>
  <c r="AI127" i="8" s="1"/>
  <c r="AQ127" i="8" s="1"/>
  <c r="AE37" i="8"/>
  <c r="AM37" i="8" s="1"/>
  <c r="AQ37" i="8" s="1"/>
  <c r="AE105" i="8"/>
  <c r="AM105" i="8" s="1"/>
  <c r="AQ105" i="8" s="1"/>
  <c r="AC176" i="8"/>
  <c r="AK176" i="8" s="1"/>
  <c r="AS176" i="8" s="1"/>
  <c r="AG47" i="8"/>
  <c r="AO47" i="8" s="1"/>
  <c r="AS47" i="8" s="1"/>
  <c r="AB25" i="8"/>
  <c r="AJ25" i="8" s="1"/>
  <c r="AR25" i="8" s="1"/>
  <c r="AB110" i="8"/>
  <c r="AJ110" i="8" s="1"/>
  <c r="AR110" i="8" s="1"/>
  <c r="AB82" i="8"/>
  <c r="AJ82" i="8" s="1"/>
  <c r="AF82" i="8"/>
  <c r="AN82" i="8" s="1"/>
  <c r="AF30" i="8"/>
  <c r="AN30" i="8" s="1"/>
  <c r="AR30" i="8" s="1"/>
  <c r="Z154" i="8"/>
  <c r="AH154" i="8" s="1"/>
  <c r="AD154" i="8"/>
  <c r="AL154" i="8" s="1"/>
  <c r="AD66" i="8"/>
  <c r="AL66" i="8" s="1"/>
  <c r="Z66" i="8"/>
  <c r="AH66" i="8" s="1"/>
  <c r="AG20" i="8"/>
  <c r="AO20" i="8" s="1"/>
  <c r="AS20" i="8" s="1"/>
  <c r="AC95" i="8"/>
  <c r="AK95" i="8" s="1"/>
  <c r="AS95" i="8" s="1"/>
  <c r="AF62" i="8"/>
  <c r="AN62" i="8" s="1"/>
  <c r="AB62" i="8"/>
  <c r="AJ62" i="8" s="1"/>
  <c r="AB89" i="8"/>
  <c r="AJ89" i="8" s="1"/>
  <c r="AR89" i="8" s="1"/>
  <c r="AD2" i="8"/>
  <c r="AL2" i="8" s="1"/>
  <c r="AP2" i="8" s="1"/>
  <c r="AB156" i="8"/>
  <c r="AJ156" i="8" s="1"/>
  <c r="AR156" i="8" s="1"/>
  <c r="AF145" i="8"/>
  <c r="AN145" i="8" s="1"/>
  <c r="AR145" i="8" s="1"/>
  <c r="AA146" i="8"/>
  <c r="AI146" i="8" s="1"/>
  <c r="AQ146" i="8" s="1"/>
  <c r="AF124" i="8"/>
  <c r="AN124" i="8" s="1"/>
  <c r="AR124" i="8" s="1"/>
  <c r="AD139" i="8"/>
  <c r="AL139" i="8" s="1"/>
  <c r="AP139" i="8" s="1"/>
  <c r="AA125" i="8"/>
  <c r="AI125" i="8" s="1"/>
  <c r="AQ125" i="8" s="1"/>
  <c r="AA23" i="8"/>
  <c r="AI23" i="8" s="1"/>
  <c r="AQ23" i="8" s="1"/>
  <c r="AP9" i="8"/>
  <c r="Z68" i="8"/>
  <c r="AH68" i="8" s="1"/>
  <c r="AP68" i="8" s="1"/>
  <c r="AC6" i="8"/>
  <c r="AK6" i="8" s="1"/>
  <c r="AS6" i="8" s="1"/>
  <c r="AS50" i="8"/>
  <c r="AD82" i="8"/>
  <c r="AL82" i="8" s="1"/>
  <c r="AP82" i="8" s="1"/>
  <c r="AF103" i="8"/>
  <c r="AN103" i="8" s="1"/>
  <c r="AR103" i="8" s="1"/>
  <c r="AE34" i="8"/>
  <c r="AM34" i="8" s="1"/>
  <c r="AA34" i="8"/>
  <c r="AI34" i="8" s="1"/>
  <c r="AP3" i="8"/>
  <c r="AD28" i="8"/>
  <c r="AL28" i="8" s="1"/>
  <c r="AP28" i="8" s="1"/>
  <c r="AC21" i="8"/>
  <c r="AK21" i="8" s="1"/>
  <c r="AS21" i="8" s="1"/>
  <c r="AD30" i="8"/>
  <c r="AL30" i="8" s="1"/>
  <c r="Z30" i="8"/>
  <c r="AH30" i="8" s="1"/>
  <c r="Z135" i="8"/>
  <c r="AH135" i="8" s="1"/>
  <c r="AP135" i="8" s="1"/>
  <c r="AS55" i="8"/>
  <c r="AG42" i="8"/>
  <c r="AO42" i="8" s="1"/>
  <c r="AC42" i="8"/>
  <c r="AK42" i="8" s="1"/>
  <c r="AE135" i="8"/>
  <c r="AM135" i="8" s="1"/>
  <c r="AA135" i="8"/>
  <c r="AI135" i="8" s="1"/>
  <c r="AC125" i="8"/>
  <c r="AK125" i="8" s="1"/>
  <c r="AG125" i="8"/>
  <c r="AO125" i="8" s="1"/>
  <c r="AF42" i="8"/>
  <c r="AN42" i="8" s="1"/>
  <c r="AB42" i="8"/>
  <c r="AJ42" i="8" s="1"/>
  <c r="AA8" i="8"/>
  <c r="AI8" i="8" s="1"/>
  <c r="AE8" i="8"/>
  <c r="AM8" i="8" s="1"/>
  <c r="AA108" i="8"/>
  <c r="AI108" i="8" s="1"/>
  <c r="AE108" i="8"/>
  <c r="AM108" i="8" s="1"/>
  <c r="Z133" i="8"/>
  <c r="AH133" i="8" s="1"/>
  <c r="AD133" i="8"/>
  <c r="AL133" i="8" s="1"/>
  <c r="AF133" i="8"/>
  <c r="AN133" i="8" s="1"/>
  <c r="AB133" i="8"/>
  <c r="AJ133" i="8" s="1"/>
  <c r="AF123" i="8"/>
  <c r="AN123" i="8" s="1"/>
  <c r="AB123" i="8"/>
  <c r="AJ123" i="8" s="1"/>
  <c r="AF134" i="8"/>
  <c r="AN134" i="8" s="1"/>
  <c r="AB134" i="8"/>
  <c r="AJ134" i="8" s="1"/>
  <c r="AC10" i="8"/>
  <c r="AK10" i="8" s="1"/>
  <c r="AG10" i="8"/>
  <c r="AO10" i="8" s="1"/>
  <c r="AC8" i="8"/>
  <c r="AK8" i="8" s="1"/>
  <c r="AG8" i="8"/>
  <c r="AO8" i="8" s="1"/>
  <c r="AS7" i="8"/>
  <c r="Z140" i="8"/>
  <c r="AH140" i="8" s="1"/>
  <c r="AP140" i="8" s="1"/>
  <c r="AG104" i="8"/>
  <c r="AO104" i="8" s="1"/>
  <c r="AS104" i="8" s="1"/>
  <c r="AE164" i="8"/>
  <c r="AM164" i="8" s="1"/>
  <c r="AQ164" i="8" s="1"/>
  <c r="AG130" i="8"/>
  <c r="AO130" i="8" s="1"/>
  <c r="AC130" i="8"/>
  <c r="AK130" i="8" s="1"/>
  <c r="Z25" i="8"/>
  <c r="AH25" i="8" s="1"/>
  <c r="AD25" i="8"/>
  <c r="AL25" i="8" s="1"/>
  <c r="AA69" i="8"/>
  <c r="AI69" i="8" s="1"/>
  <c r="AE69" i="8"/>
  <c r="AM69" i="8" s="1"/>
  <c r="AD102" i="8"/>
  <c r="AL102" i="8" s="1"/>
  <c r="AP102" i="8" s="1"/>
  <c r="AC5" i="8"/>
  <c r="AK5" i="8" s="1"/>
  <c r="AS5" i="8" s="1"/>
  <c r="AB9" i="8"/>
  <c r="AJ9" i="8" s="1"/>
  <c r="AF9" i="8"/>
  <c r="AN9" i="8" s="1"/>
  <c r="AG58" i="8"/>
  <c r="AO58" i="8" s="1"/>
  <c r="AC58" i="8"/>
  <c r="AK58" i="8" s="1"/>
  <c r="AA142" i="8"/>
  <c r="AI142" i="8" s="1"/>
  <c r="AE142" i="8"/>
  <c r="AM142" i="8" s="1"/>
  <c r="AE29" i="8"/>
  <c r="AM29" i="8" s="1"/>
  <c r="AA29" i="8"/>
  <c r="AI29" i="8" s="1"/>
  <c r="AG113" i="8"/>
  <c r="AO113" i="8" s="1"/>
  <c r="AC113" i="8"/>
  <c r="AK113" i="8" s="1"/>
  <c r="AF55" i="8"/>
  <c r="AN55" i="8" s="1"/>
  <c r="AB55" i="8"/>
  <c r="AJ55" i="8" s="1"/>
  <c r="Z170" i="8"/>
  <c r="AH170" i="8" s="1"/>
  <c r="AP170" i="8" s="1"/>
  <c r="AG145" i="8"/>
  <c r="AO145" i="8" s="1"/>
  <c r="AS145" i="8" s="1"/>
  <c r="Z125" i="8"/>
  <c r="AH125" i="8" s="1"/>
  <c r="AP125" i="8" s="1"/>
  <c r="AR119" i="8"/>
  <c r="AA68" i="8"/>
  <c r="AI68" i="8" s="1"/>
  <c r="AQ68" i="8" s="1"/>
  <c r="AF39" i="8"/>
  <c r="AN39" i="8" s="1"/>
  <c r="AR39" i="8" s="1"/>
  <c r="Z119" i="8"/>
  <c r="AH119" i="8" s="1"/>
  <c r="AP119" i="8" s="1"/>
  <c r="AC25" i="8"/>
  <c r="AK25" i="8" s="1"/>
  <c r="AS25" i="8" s="1"/>
  <c r="AD166" i="8"/>
  <c r="AL166" i="8" s="1"/>
  <c r="Z166" i="8"/>
  <c r="AH166" i="8" s="1"/>
  <c r="AS120" i="8"/>
  <c r="AP149" i="8"/>
  <c r="AB8" i="8"/>
  <c r="AJ8" i="8" s="1"/>
  <c r="AF8" i="8"/>
  <c r="AN8" i="8" s="1"/>
  <c r="Z143" i="8"/>
  <c r="AH143" i="8" s="1"/>
  <c r="AD143" i="8"/>
  <c r="AL143" i="8" s="1"/>
  <c r="AB29" i="8"/>
  <c r="AJ29" i="8" s="1"/>
  <c r="AF29" i="8"/>
  <c r="AN29" i="8" s="1"/>
  <c r="AB96" i="8"/>
  <c r="AJ96" i="8" s="1"/>
  <c r="AF96" i="8"/>
  <c r="AN96" i="8" s="1"/>
  <c r="AC108" i="8"/>
  <c r="AK108" i="8" s="1"/>
  <c r="AG108" i="8"/>
  <c r="AO108" i="8" s="1"/>
  <c r="AB81" i="8"/>
  <c r="AJ81" i="8" s="1"/>
  <c r="AF81" i="8"/>
  <c r="AN81" i="8" s="1"/>
  <c r="AB15" i="8"/>
  <c r="AJ15" i="8" s="1"/>
  <c r="AF15" i="8"/>
  <c r="AN15" i="8" s="1"/>
  <c r="AD122" i="8"/>
  <c r="AL122" i="8" s="1"/>
  <c r="Z122" i="8"/>
  <c r="AH122" i="8" s="1"/>
  <c r="AR33" i="8"/>
  <c r="AG94" i="8"/>
  <c r="AO94" i="8" s="1"/>
  <c r="AC94" i="8"/>
  <c r="AK94" i="8" s="1"/>
  <c r="AC54" i="8"/>
  <c r="AK54" i="8" s="1"/>
  <c r="AG54" i="8"/>
  <c r="AO54" i="8" s="1"/>
  <c r="AS75" i="8"/>
  <c r="AG144" i="8"/>
  <c r="AO144" i="8" s="1"/>
  <c r="AC144" i="8"/>
  <c r="AK144" i="8" s="1"/>
  <c r="AG160" i="8"/>
  <c r="AO160" i="8" s="1"/>
  <c r="AS160" i="8" s="1"/>
  <c r="AE156" i="8"/>
  <c r="AM156" i="8" s="1"/>
  <c r="AA156" i="8"/>
  <c r="AI156" i="8" s="1"/>
  <c r="AA123" i="8"/>
  <c r="AI123" i="8" s="1"/>
  <c r="AE123" i="8"/>
  <c r="AM123" i="8" s="1"/>
  <c r="AB69" i="8"/>
  <c r="AJ69" i="8" s="1"/>
  <c r="AF69" i="8"/>
  <c r="AN69" i="8" s="1"/>
  <c r="AG143" i="8"/>
  <c r="AO143" i="8" s="1"/>
  <c r="AC143" i="8"/>
  <c r="AK143" i="8" s="1"/>
  <c r="Z71" i="8"/>
  <c r="AH71" i="8" s="1"/>
  <c r="AD71" i="8"/>
  <c r="AL71" i="8" s="1"/>
  <c r="Z53" i="8"/>
  <c r="AH53" i="8" s="1"/>
  <c r="AD53" i="8"/>
  <c r="AL53" i="8" s="1"/>
  <c r="AE144" i="8"/>
  <c r="AM144" i="8" s="1"/>
  <c r="AA144" i="8"/>
  <c r="AI144" i="8" s="1"/>
  <c r="AD103" i="8"/>
  <c r="AL103" i="8" s="1"/>
  <c r="Z103" i="8"/>
  <c r="AH103" i="8" s="1"/>
  <c r="AG117" i="8"/>
  <c r="AO117" i="8" s="1"/>
  <c r="AC117" i="8"/>
  <c r="AK117" i="8" s="1"/>
  <c r="AR85" i="8"/>
  <c r="AF176" i="8"/>
  <c r="AN176" i="8" s="1"/>
  <c r="AR176" i="8" s="1"/>
  <c r="AA52" i="8"/>
  <c r="AI52" i="8" s="1"/>
  <c r="AE52" i="8"/>
  <c r="AM52" i="8" s="1"/>
  <c r="AA118" i="8"/>
  <c r="AI118" i="8" s="1"/>
  <c r="AE118" i="8"/>
  <c r="AM118" i="8" s="1"/>
  <c r="AG97" i="8"/>
  <c r="AO97" i="8" s="1"/>
  <c r="AS97" i="8" s="1"/>
  <c r="AE104" i="8"/>
  <c r="AM104" i="8" s="1"/>
  <c r="AQ104" i="8" s="1"/>
  <c r="AQ132" i="8"/>
  <c r="AR79" i="8"/>
  <c r="AA96" i="8"/>
  <c r="AI96" i="8" s="1"/>
  <c r="AQ96" i="8" s="1"/>
  <c r="AC133" i="8"/>
  <c r="AK133" i="8" s="1"/>
  <c r="AS133" i="8" s="1"/>
  <c r="Z19" i="8"/>
  <c r="AH19" i="8" s="1"/>
  <c r="AP19" i="8" s="1"/>
  <c r="AS40" i="8"/>
  <c r="AS151" i="8"/>
  <c r="AA98" i="8"/>
  <c r="AI98" i="8" s="1"/>
  <c r="AE98" i="8"/>
  <c r="AM98" i="8" s="1"/>
  <c r="AB35" i="8"/>
  <c r="AJ35" i="8" s="1"/>
  <c r="AF35" i="8"/>
  <c r="AN35" i="8" s="1"/>
  <c r="AB108" i="8"/>
  <c r="AJ108" i="8" s="1"/>
  <c r="AF108" i="8"/>
  <c r="AN108" i="8" s="1"/>
  <c r="AA128" i="8"/>
  <c r="AI128" i="8" s="1"/>
  <c r="AE128" i="8"/>
  <c r="AM128" i="8" s="1"/>
  <c r="AA129" i="8"/>
  <c r="AI129" i="8" s="1"/>
  <c r="AE129" i="8"/>
  <c r="AM129" i="8" s="1"/>
  <c r="AF113" i="8"/>
  <c r="AN113" i="8" s="1"/>
  <c r="AB113" i="8"/>
  <c r="AJ113" i="8" s="1"/>
  <c r="Z93" i="8"/>
  <c r="AH93" i="8" s="1"/>
  <c r="AD93" i="8"/>
  <c r="AL93" i="8" s="1"/>
  <c r="AG100" i="8"/>
  <c r="AO100" i="8" s="1"/>
  <c r="AC100" i="8"/>
  <c r="AK100" i="8" s="1"/>
  <c r="AS77" i="8"/>
  <c r="Z81" i="8"/>
  <c r="AH81" i="8" s="1"/>
  <c r="AD81" i="8"/>
  <c r="AL81" i="8" s="1"/>
  <c r="AD47" i="8"/>
  <c r="AL47" i="8" s="1"/>
  <c r="Z47" i="8"/>
  <c r="AH47" i="8" s="1"/>
  <c r="AA165" i="8"/>
  <c r="AI165" i="8" s="1"/>
  <c r="AQ165" i="8" s="1"/>
  <c r="AA171" i="8"/>
  <c r="AI171" i="8" s="1"/>
  <c r="AQ171" i="8" s="1"/>
  <c r="AE121" i="8"/>
  <c r="AM121" i="8" s="1"/>
  <c r="AQ121" i="8" s="1"/>
  <c r="Z45" i="8"/>
  <c r="AH45" i="8" s="1"/>
  <c r="AP45" i="8" s="1"/>
  <c r="AP157" i="8"/>
  <c r="AS107" i="8"/>
  <c r="AE14" i="8"/>
  <c r="AM14" i="8" s="1"/>
  <c r="AQ14" i="8" s="1"/>
  <c r="Z98" i="8"/>
  <c r="AH98" i="8" s="1"/>
  <c r="AD98" i="8"/>
  <c r="AL98" i="8" s="1"/>
  <c r="AE159" i="8"/>
  <c r="AM159" i="8" s="1"/>
  <c r="AA159" i="8"/>
  <c r="AI159" i="8" s="1"/>
  <c r="AD96" i="8"/>
  <c r="AL96" i="8" s="1"/>
  <c r="Z96" i="8"/>
  <c r="AH96" i="8" s="1"/>
  <c r="AG115" i="8"/>
  <c r="AO115" i="8" s="1"/>
  <c r="AC115" i="8"/>
  <c r="AK115" i="8" s="1"/>
  <c r="AD65" i="8"/>
  <c r="AL65" i="8" s="1"/>
  <c r="Z65" i="8"/>
  <c r="AH65" i="8" s="1"/>
  <c r="AB2" i="8"/>
  <c r="AJ2" i="8" s="1"/>
  <c r="AF2" i="8"/>
  <c r="AN2" i="8" s="1"/>
  <c r="AS38" i="8"/>
  <c r="AB140" i="8"/>
  <c r="AJ140" i="8" s="1"/>
  <c r="AF140" i="8"/>
  <c r="AN140" i="8" s="1"/>
  <c r="Z161" i="8"/>
  <c r="AH161" i="8" s="1"/>
  <c r="AD161" i="8"/>
  <c r="AL161" i="8" s="1"/>
  <c r="AC81" i="8"/>
  <c r="AK81" i="8" s="1"/>
  <c r="AG81" i="8"/>
  <c r="AO81" i="8" s="1"/>
  <c r="Z76" i="8"/>
  <c r="AH76" i="8" s="1"/>
  <c r="AP76" i="8" s="1"/>
  <c r="AA119" i="8"/>
  <c r="AI119" i="8" s="1"/>
  <c r="AQ119" i="8" s="1"/>
  <c r="AA19" i="8"/>
  <c r="AI19" i="8" s="1"/>
  <c r="AQ19" i="8" s="1"/>
  <c r="AD177" i="8"/>
  <c r="AL177" i="8" s="1"/>
  <c r="AP177" i="8" s="1"/>
  <c r="Z58" i="8"/>
  <c r="AH58" i="8" s="1"/>
  <c r="AD58" i="8"/>
  <c r="AL58" i="8" s="1"/>
  <c r="AD117" i="8"/>
  <c r="AL117" i="8" s="1"/>
  <c r="Z117" i="8"/>
  <c r="AH117" i="8" s="1"/>
  <c r="AF100" i="8"/>
  <c r="AN100" i="8" s="1"/>
  <c r="AB100" i="8"/>
  <c r="AJ100" i="8" s="1"/>
  <c r="AF165" i="8"/>
  <c r="AN165" i="8" s="1"/>
  <c r="AB165" i="8"/>
  <c r="AJ165" i="8" s="1"/>
  <c r="AA92" i="8"/>
  <c r="AI92" i="8" s="1"/>
  <c r="AE92" i="8"/>
  <c r="AM92" i="8" s="1"/>
  <c r="AA3" i="8"/>
  <c r="AI3" i="8" s="1"/>
  <c r="AE3" i="8"/>
  <c r="AM3" i="8" s="1"/>
  <c r="Z129" i="8"/>
  <c r="AH129" i="8" s="1"/>
  <c r="AP129" i="8" s="1"/>
  <c r="AE117" i="8"/>
  <c r="AM117" i="8" s="1"/>
  <c r="AQ117" i="8" s="1"/>
  <c r="AA39" i="8"/>
  <c r="AI39" i="8" s="1"/>
  <c r="AQ39" i="8" s="1"/>
  <c r="AP61" i="8"/>
  <c r="AP89" i="8"/>
  <c r="AB24" i="8"/>
  <c r="AJ24" i="8" s="1"/>
  <c r="AR24" i="8" s="1"/>
  <c r="Z92" i="8"/>
  <c r="AH92" i="8" s="1"/>
  <c r="AD92" i="8"/>
  <c r="AL92" i="8" s="1"/>
  <c r="AE136" i="8"/>
  <c r="AM136" i="8" s="1"/>
  <c r="AA136" i="8"/>
  <c r="AI136" i="8" s="1"/>
  <c r="AB128" i="8"/>
  <c r="AJ128" i="8" s="1"/>
  <c r="AF128" i="8"/>
  <c r="AN128" i="8" s="1"/>
  <c r="AB125" i="8"/>
  <c r="AJ125" i="8" s="1"/>
  <c r="AF125" i="8"/>
  <c r="AN125" i="8" s="1"/>
  <c r="AB142" i="8"/>
  <c r="AJ142" i="8" s="1"/>
  <c r="AF142" i="8"/>
  <c r="AN142" i="8" s="1"/>
  <c r="AB76" i="8"/>
  <c r="AJ76" i="8" s="1"/>
  <c r="AF76" i="8"/>
  <c r="AN76" i="8" s="1"/>
  <c r="Z118" i="8"/>
  <c r="AH118" i="8" s="1"/>
  <c r="AD118" i="8"/>
  <c r="AL118" i="8" s="1"/>
  <c r="AB104" i="8"/>
  <c r="AJ104" i="8" s="1"/>
  <c r="AF104" i="8"/>
  <c r="AN104" i="8" s="1"/>
  <c r="Z101" i="8"/>
  <c r="AH101" i="8" s="1"/>
  <c r="AD101" i="8"/>
  <c r="AL101" i="8" s="1"/>
  <c r="AQ177" i="8"/>
  <c r="AR144" i="8"/>
  <c r="AR131" i="8"/>
  <c r="AS83" i="8"/>
  <c r="AQ10" i="8"/>
  <c r="AS12" i="8"/>
  <c r="AA173" i="8"/>
  <c r="AI173" i="8" s="1"/>
  <c r="AQ173" i="8" s="1"/>
  <c r="S177" i="7"/>
  <c r="W177" i="7"/>
  <c r="AC177" i="7" s="1"/>
  <c r="AK177" i="7" s="1"/>
  <c r="R177" i="7"/>
  <c r="V177" i="7"/>
  <c r="Q177" i="7"/>
  <c r="U177" i="7"/>
  <c r="AA177" i="7" s="1"/>
  <c r="AI177" i="7" s="1"/>
  <c r="T177" i="7"/>
  <c r="P177" i="7"/>
  <c r="W176" i="7"/>
  <c r="S176" i="7"/>
  <c r="R176" i="7"/>
  <c r="V176" i="7"/>
  <c r="Q176" i="7"/>
  <c r="U176" i="7"/>
  <c r="T176" i="7"/>
  <c r="AD176" i="7" s="1"/>
  <c r="AL176" i="7" s="1"/>
  <c r="P176" i="7"/>
  <c r="V173" i="7"/>
  <c r="AB173" i="7" s="1"/>
  <c r="AJ173" i="7" s="1"/>
  <c r="R173" i="7"/>
  <c r="P173" i="7"/>
  <c r="T173" i="7"/>
  <c r="S173" i="7"/>
  <c r="W173" i="7"/>
  <c r="AG173" i="7" s="1"/>
  <c r="AO173" i="7" s="1"/>
  <c r="Q173" i="7"/>
  <c r="U173" i="7"/>
  <c r="R174" i="7"/>
  <c r="V174" i="7"/>
  <c r="AB174" i="7" s="1"/>
  <c r="AJ174" i="7" s="1"/>
  <c r="U174" i="7"/>
  <c r="AE174" i="7" s="1"/>
  <c r="AM174" i="7" s="1"/>
  <c r="Q174" i="7"/>
  <c r="T174" i="7"/>
  <c r="Z174" i="7" s="1"/>
  <c r="AH174" i="7" s="1"/>
  <c r="P174" i="7"/>
  <c r="S174" i="7"/>
  <c r="W174" i="7"/>
  <c r="AG174" i="7" s="1"/>
  <c r="AO174" i="7" s="1"/>
  <c r="AF151" i="8"/>
  <c r="AN151" i="8" s="1"/>
  <c r="AB151" i="8"/>
  <c r="AJ151" i="8" s="1"/>
  <c r="AD151" i="8"/>
  <c r="AL151" i="8" s="1"/>
  <c r="AP151" i="8" s="1"/>
  <c r="AS155" i="8"/>
  <c r="AS159" i="8"/>
  <c r="AR146" i="8"/>
  <c r="AP176" i="8"/>
  <c r="AP171" i="8"/>
  <c r="AP150" i="8"/>
  <c r="AD105" i="8"/>
  <c r="AL105" i="8" s="1"/>
  <c r="Z105" i="8"/>
  <c r="AH105" i="8" s="1"/>
  <c r="AC24" i="8"/>
  <c r="AK24" i="8" s="1"/>
  <c r="AS24" i="8" s="1"/>
  <c r="AB172" i="8"/>
  <c r="AJ172" i="8" s="1"/>
  <c r="AF172" i="8"/>
  <c r="AN172" i="8" s="1"/>
  <c r="AD137" i="8"/>
  <c r="AL137" i="8" s="1"/>
  <c r="Z137" i="8"/>
  <c r="AH137" i="8" s="1"/>
  <c r="AE93" i="8"/>
  <c r="AM93" i="8" s="1"/>
  <c r="AA93" i="8"/>
  <c r="AI93" i="8" s="1"/>
  <c r="AC128" i="8"/>
  <c r="AK128" i="8" s="1"/>
  <c r="AG128" i="8"/>
  <c r="AO128" i="8" s="1"/>
  <c r="AF72" i="8"/>
  <c r="AN72" i="8" s="1"/>
  <c r="AB72" i="8"/>
  <c r="AJ72" i="8" s="1"/>
  <c r="AR175" i="8"/>
  <c r="AD144" i="8"/>
  <c r="AL144" i="8" s="1"/>
  <c r="Z144" i="8"/>
  <c r="AH144" i="8" s="1"/>
  <c r="AE26" i="8"/>
  <c r="AM26" i="8" s="1"/>
  <c r="AA26" i="8"/>
  <c r="AI26" i="8" s="1"/>
  <c r="AE83" i="8"/>
  <c r="AM83" i="8" s="1"/>
  <c r="AA83" i="8"/>
  <c r="AI83" i="8" s="1"/>
  <c r="AD5" i="8"/>
  <c r="AL5" i="8" s="1"/>
  <c r="Z5" i="8"/>
  <c r="AH5" i="8" s="1"/>
  <c r="AD174" i="8"/>
  <c r="AL174" i="8" s="1"/>
  <c r="Z174" i="8"/>
  <c r="AH174" i="8" s="1"/>
  <c r="Z165" i="8"/>
  <c r="AH165" i="8" s="1"/>
  <c r="AD165" i="8"/>
  <c r="AL165" i="8" s="1"/>
  <c r="AF130" i="8"/>
  <c r="AN130" i="8" s="1"/>
  <c r="AB130" i="8"/>
  <c r="AJ130" i="8" s="1"/>
  <c r="AA155" i="8"/>
  <c r="AI155" i="8" s="1"/>
  <c r="AE155" i="8"/>
  <c r="AM155" i="8" s="1"/>
  <c r="AG61" i="8"/>
  <c r="AO61" i="8" s="1"/>
  <c r="AC61" i="8"/>
  <c r="AK61" i="8" s="1"/>
  <c r="AD107" i="8"/>
  <c r="AL107" i="8" s="1"/>
  <c r="Z107" i="8"/>
  <c r="AH107" i="8" s="1"/>
  <c r="AR127" i="8"/>
  <c r="AE33" i="8"/>
  <c r="AM33" i="8" s="1"/>
  <c r="AA33" i="8"/>
  <c r="AI33" i="8" s="1"/>
  <c r="AP23" i="8"/>
  <c r="AE20" i="8"/>
  <c r="AM20" i="8" s="1"/>
  <c r="AA20" i="8"/>
  <c r="AI20" i="8" s="1"/>
  <c r="AA42" i="8"/>
  <c r="AI42" i="8" s="1"/>
  <c r="AE42" i="8"/>
  <c r="AM42" i="8" s="1"/>
  <c r="AA101" i="8"/>
  <c r="AI101" i="8" s="1"/>
  <c r="AE101" i="8"/>
  <c r="AM101" i="8" s="1"/>
  <c r="AF37" i="8"/>
  <c r="AN37" i="8" s="1"/>
  <c r="AB37" i="8"/>
  <c r="AJ37" i="8" s="1"/>
  <c r="AB166" i="8"/>
  <c r="AJ166" i="8" s="1"/>
  <c r="AF166" i="8"/>
  <c r="AN166" i="8" s="1"/>
  <c r="AQ162" i="8"/>
  <c r="AG60" i="8"/>
  <c r="AO60" i="8" s="1"/>
  <c r="AC60" i="8"/>
  <c r="AK60" i="8" s="1"/>
  <c r="Z27" i="8"/>
  <c r="AH27" i="8" s="1"/>
  <c r="AD27" i="8"/>
  <c r="AL27" i="8" s="1"/>
  <c r="AS66" i="8"/>
  <c r="AG142" i="8"/>
  <c r="AO142" i="8" s="1"/>
  <c r="AC142" i="8"/>
  <c r="AK142" i="8" s="1"/>
  <c r="AF93" i="8"/>
  <c r="AN93" i="8" s="1"/>
  <c r="AB93" i="8"/>
  <c r="AJ93" i="8" s="1"/>
  <c r="AE107" i="8"/>
  <c r="AM107" i="8" s="1"/>
  <c r="AA107" i="8"/>
  <c r="AI107" i="8" s="1"/>
  <c r="AG71" i="8"/>
  <c r="AO71" i="8" s="1"/>
  <c r="AC71" i="8"/>
  <c r="AK71" i="8" s="1"/>
  <c r="AR57" i="8"/>
  <c r="AA153" i="8"/>
  <c r="AI153" i="8" s="1"/>
  <c r="AE153" i="8"/>
  <c r="AM153" i="8" s="1"/>
  <c r="AA148" i="8"/>
  <c r="AI148" i="8" s="1"/>
  <c r="AE148" i="8"/>
  <c r="AM148" i="8" s="1"/>
  <c r="AB98" i="8"/>
  <c r="AJ98" i="8" s="1"/>
  <c r="AF98" i="8"/>
  <c r="AN98" i="8" s="1"/>
  <c r="AE169" i="8"/>
  <c r="AM169" i="8" s="1"/>
  <c r="AA169" i="8"/>
  <c r="AI169" i="8" s="1"/>
  <c r="AE176" i="8"/>
  <c r="AM176" i="8" s="1"/>
  <c r="AA176" i="8"/>
  <c r="AI176" i="8" s="1"/>
  <c r="AP156" i="8"/>
  <c r="AF163" i="8"/>
  <c r="AN163" i="8" s="1"/>
  <c r="AB163" i="8"/>
  <c r="AJ163" i="8" s="1"/>
  <c r="AB159" i="8"/>
  <c r="AJ159" i="8" s="1"/>
  <c r="AF159" i="8"/>
  <c r="AN159" i="8" s="1"/>
  <c r="AA113" i="8"/>
  <c r="AI113" i="8" s="1"/>
  <c r="AE113" i="8"/>
  <c r="AM113" i="8" s="1"/>
  <c r="AF109" i="8"/>
  <c r="AN109" i="8" s="1"/>
  <c r="AB109" i="8"/>
  <c r="AJ109" i="8" s="1"/>
  <c r="AG148" i="8"/>
  <c r="AO148" i="8" s="1"/>
  <c r="AC148" i="8"/>
  <c r="AK148" i="8" s="1"/>
  <c r="AE88" i="8"/>
  <c r="AM88" i="8" s="1"/>
  <c r="AA88" i="8"/>
  <c r="AI88" i="8" s="1"/>
  <c r="AD56" i="8"/>
  <c r="AL56" i="8" s="1"/>
  <c r="Z56" i="8"/>
  <c r="AH56" i="8" s="1"/>
  <c r="AF41" i="8"/>
  <c r="AN41" i="8" s="1"/>
  <c r="AB41" i="8"/>
  <c r="AJ41" i="8" s="1"/>
  <c r="AG78" i="8"/>
  <c r="AO78" i="8" s="1"/>
  <c r="AC78" i="8"/>
  <c r="AK78" i="8" s="1"/>
  <c r="AS74" i="8"/>
  <c r="AC52" i="8"/>
  <c r="AK52" i="8" s="1"/>
  <c r="AG52" i="8"/>
  <c r="AO52" i="8" s="1"/>
  <c r="AB52" i="8"/>
  <c r="AJ52" i="8" s="1"/>
  <c r="AF52" i="8"/>
  <c r="AN52" i="8" s="1"/>
  <c r="AC72" i="8"/>
  <c r="AK72" i="8" s="1"/>
  <c r="AG72" i="8"/>
  <c r="AO72" i="8" s="1"/>
  <c r="AG27" i="8"/>
  <c r="AO27" i="8" s="1"/>
  <c r="AC27" i="8"/>
  <c r="AK27" i="8" s="1"/>
  <c r="AD173" i="8"/>
  <c r="AL173" i="8" s="1"/>
  <c r="Z173" i="8"/>
  <c r="AH173" i="8" s="1"/>
  <c r="AQ44" i="8"/>
  <c r="AF13" i="8"/>
  <c r="AN13" i="8" s="1"/>
  <c r="AB13" i="8"/>
  <c r="AJ13" i="8" s="1"/>
  <c r="AA71" i="8"/>
  <c r="AI71" i="8" s="1"/>
  <c r="AE71" i="8"/>
  <c r="AM71" i="8" s="1"/>
  <c r="AA110" i="8"/>
  <c r="AI110" i="8" s="1"/>
  <c r="AE110" i="8"/>
  <c r="AM110" i="8" s="1"/>
  <c r="AC30" i="8"/>
  <c r="AK30" i="8" s="1"/>
  <c r="AG30" i="8"/>
  <c r="AO30" i="8" s="1"/>
  <c r="AG49" i="8"/>
  <c r="AO49" i="8" s="1"/>
  <c r="AC49" i="8"/>
  <c r="AK49" i="8" s="1"/>
  <c r="AB147" i="8"/>
  <c r="AJ147" i="8" s="1"/>
  <c r="AF147" i="8"/>
  <c r="AN147" i="8" s="1"/>
  <c r="AA109" i="8"/>
  <c r="AI109" i="8" s="1"/>
  <c r="AE109" i="8"/>
  <c r="AM109" i="8" s="1"/>
  <c r="Z67" i="8"/>
  <c r="AH67" i="8" s="1"/>
  <c r="AD67" i="8"/>
  <c r="AL67" i="8" s="1"/>
  <c r="Z138" i="8"/>
  <c r="AH138" i="8" s="1"/>
  <c r="AD138" i="8"/>
  <c r="AL138" i="8" s="1"/>
  <c r="AD38" i="8"/>
  <c r="AL38" i="8" s="1"/>
  <c r="Z38" i="8"/>
  <c r="AH38" i="8" s="1"/>
  <c r="AA122" i="8"/>
  <c r="AI122" i="8" s="1"/>
  <c r="AE122" i="8"/>
  <c r="AM122" i="8" s="1"/>
  <c r="AG122" i="8"/>
  <c r="AO122" i="8" s="1"/>
  <c r="AC122" i="8"/>
  <c r="AK122" i="8" s="1"/>
  <c r="AD24" i="8"/>
  <c r="AL24" i="8" s="1"/>
  <c r="Z24" i="8"/>
  <c r="AH24" i="8" s="1"/>
  <c r="AC17" i="8"/>
  <c r="AK17" i="8" s="1"/>
  <c r="AG17" i="8"/>
  <c r="AO17" i="8" s="1"/>
  <c r="AD97" i="8"/>
  <c r="AL97" i="8" s="1"/>
  <c r="Z97" i="8"/>
  <c r="AH97" i="8" s="1"/>
  <c r="AE24" i="8"/>
  <c r="AM24" i="8" s="1"/>
  <c r="AA24" i="8"/>
  <c r="AI24" i="8" s="1"/>
  <c r="AC110" i="8"/>
  <c r="AK110" i="8" s="1"/>
  <c r="AG110" i="8"/>
  <c r="AO110" i="8" s="1"/>
  <c r="Z95" i="8"/>
  <c r="AH95" i="8" s="1"/>
  <c r="AD95" i="8"/>
  <c r="AL95" i="8" s="1"/>
  <c r="AP172" i="8"/>
  <c r="AC146" i="8"/>
  <c r="AK146" i="8" s="1"/>
  <c r="AG146" i="8"/>
  <c r="AO146" i="8" s="1"/>
  <c r="Z126" i="8"/>
  <c r="AH126" i="8" s="1"/>
  <c r="AD126" i="8"/>
  <c r="AL126" i="8" s="1"/>
  <c r="AF5" i="8"/>
  <c r="AN5" i="8" s="1"/>
  <c r="AB5" i="8"/>
  <c r="AJ5" i="8" s="1"/>
  <c r="AE30" i="8"/>
  <c r="AM30" i="8" s="1"/>
  <c r="AA30" i="8"/>
  <c r="AI30" i="8" s="1"/>
  <c r="AG168" i="8"/>
  <c r="AO168" i="8" s="1"/>
  <c r="AC168" i="8"/>
  <c r="AK168" i="8" s="1"/>
  <c r="AE143" i="8"/>
  <c r="AM143" i="8" s="1"/>
  <c r="AA143" i="8"/>
  <c r="AI143" i="8" s="1"/>
  <c r="AD100" i="8"/>
  <c r="AL100" i="8" s="1"/>
  <c r="Z100" i="8"/>
  <c r="AH100" i="8" s="1"/>
  <c r="AD88" i="8"/>
  <c r="AL88" i="8" s="1"/>
  <c r="Z88" i="8"/>
  <c r="AH88" i="8" s="1"/>
  <c r="AG134" i="8"/>
  <c r="AO134" i="8" s="1"/>
  <c r="AC134" i="8"/>
  <c r="AK134" i="8" s="1"/>
  <c r="AD90" i="8"/>
  <c r="AL90" i="8" s="1"/>
  <c r="Z90" i="8"/>
  <c r="AH90" i="8" s="1"/>
  <c r="Z155" i="8"/>
  <c r="AH155" i="8" s="1"/>
  <c r="AD155" i="8"/>
  <c r="AL155" i="8" s="1"/>
  <c r="AA114" i="8"/>
  <c r="AI114" i="8" s="1"/>
  <c r="AE114" i="8"/>
  <c r="AM114" i="8" s="1"/>
  <c r="AA67" i="8"/>
  <c r="AI67" i="8" s="1"/>
  <c r="AE67" i="8"/>
  <c r="AM67" i="8" s="1"/>
  <c r="AE116" i="8"/>
  <c r="AM116" i="8" s="1"/>
  <c r="AA116" i="8"/>
  <c r="AI116" i="8" s="1"/>
  <c r="AD62" i="8"/>
  <c r="AL62" i="8" s="1"/>
  <c r="Z62" i="8"/>
  <c r="AH62" i="8" s="1"/>
  <c r="AE172" i="8"/>
  <c r="AM172" i="8" s="1"/>
  <c r="AA172" i="8"/>
  <c r="AI172" i="8" s="1"/>
  <c r="AD6" i="8"/>
  <c r="AL6" i="8" s="1"/>
  <c r="Z6" i="8"/>
  <c r="AH6" i="8" s="1"/>
  <c r="AG165" i="8"/>
  <c r="AO165" i="8" s="1"/>
  <c r="AC165" i="8"/>
  <c r="AK165" i="8" s="1"/>
  <c r="AE90" i="8"/>
  <c r="AM90" i="8" s="1"/>
  <c r="AA90" i="8"/>
  <c r="AI90" i="8" s="1"/>
  <c r="AD120" i="8"/>
  <c r="AL120" i="8" s="1"/>
  <c r="Z120" i="8"/>
  <c r="AH120" i="8" s="1"/>
  <c r="AD77" i="8"/>
  <c r="AL77" i="8" s="1"/>
  <c r="Z77" i="8"/>
  <c r="AH77" i="8" s="1"/>
  <c r="AS147" i="8"/>
  <c r="AF67" i="8"/>
  <c r="AN67" i="8" s="1"/>
  <c r="AB67" i="8"/>
  <c r="AJ67" i="8" s="1"/>
  <c r="AF64" i="8"/>
  <c r="AN64" i="8" s="1"/>
  <c r="AB64" i="8"/>
  <c r="AJ64" i="8" s="1"/>
  <c r="AE36" i="8"/>
  <c r="AM36" i="8" s="1"/>
  <c r="AA36" i="8"/>
  <c r="AI36" i="8" s="1"/>
  <c r="Z36" i="8"/>
  <c r="AH36" i="8" s="1"/>
  <c r="AD36" i="8"/>
  <c r="AL36" i="8" s="1"/>
  <c r="AP10" i="8"/>
  <c r="AF173" i="8"/>
  <c r="AN173" i="8" s="1"/>
  <c r="AB173" i="8"/>
  <c r="AJ173" i="8" s="1"/>
  <c r="AD145" i="8"/>
  <c r="AL145" i="8" s="1"/>
  <c r="Z145" i="8"/>
  <c r="AH145" i="8" s="1"/>
  <c r="AE141" i="8"/>
  <c r="AM141" i="8" s="1"/>
  <c r="AA141" i="8"/>
  <c r="AI141" i="8" s="1"/>
  <c r="AD87" i="8"/>
  <c r="AL87" i="8" s="1"/>
  <c r="Z87" i="8"/>
  <c r="AH87" i="8" s="1"/>
  <c r="AE106" i="8"/>
  <c r="AM106" i="8" s="1"/>
  <c r="AA106" i="8"/>
  <c r="AI106" i="8" s="1"/>
  <c r="AE85" i="8"/>
  <c r="AM85" i="8" s="1"/>
  <c r="AA85" i="8"/>
  <c r="AI85" i="8" s="1"/>
  <c r="AA49" i="8"/>
  <c r="AI49" i="8" s="1"/>
  <c r="AE49" i="8"/>
  <c r="AM49" i="8" s="1"/>
  <c r="AR50" i="8"/>
  <c r="AB115" i="8"/>
  <c r="AJ115" i="8" s="1"/>
  <c r="AF115" i="8"/>
  <c r="AN115" i="8" s="1"/>
  <c r="AA115" i="8"/>
  <c r="AI115" i="8" s="1"/>
  <c r="AE115" i="8"/>
  <c r="AM115" i="8" s="1"/>
  <c r="AC82" i="8"/>
  <c r="AK82" i="8" s="1"/>
  <c r="AG82" i="8"/>
  <c r="AO82" i="8" s="1"/>
  <c r="AD41" i="8"/>
  <c r="AL41" i="8" s="1"/>
  <c r="Z41" i="8"/>
  <c r="AH41" i="8" s="1"/>
  <c r="AA81" i="8"/>
  <c r="AI81" i="8" s="1"/>
  <c r="AE81" i="8"/>
  <c r="AM81" i="8" s="1"/>
  <c r="AD21" i="8"/>
  <c r="AL21" i="8" s="1"/>
  <c r="Z21" i="8"/>
  <c r="AH21" i="8" s="1"/>
  <c r="AF92" i="8"/>
  <c r="AN92" i="8" s="1"/>
  <c r="AB92" i="8"/>
  <c r="AJ92" i="8" s="1"/>
  <c r="AD162" i="8"/>
  <c r="AL162" i="8" s="1"/>
  <c r="Z162" i="8"/>
  <c r="AH162" i="8" s="1"/>
  <c r="AG152" i="8"/>
  <c r="AO152" i="8" s="1"/>
  <c r="AC152" i="8"/>
  <c r="AK152" i="8" s="1"/>
  <c r="Z163" i="8"/>
  <c r="AH163" i="8" s="1"/>
  <c r="AD163" i="8"/>
  <c r="AL163" i="8" s="1"/>
  <c r="AD50" i="8"/>
  <c r="AL50" i="8" s="1"/>
  <c r="Z50" i="8"/>
  <c r="AH50" i="8" s="1"/>
  <c r="AF136" i="8"/>
  <c r="AN136" i="8" s="1"/>
  <c r="AB136" i="8"/>
  <c r="AJ136" i="8" s="1"/>
  <c r="AA152" i="8"/>
  <c r="AI152" i="8" s="1"/>
  <c r="AE152" i="8"/>
  <c r="AM152" i="8" s="1"/>
  <c r="AD113" i="8"/>
  <c r="AL113" i="8" s="1"/>
  <c r="Z113" i="8"/>
  <c r="AH113" i="8" s="1"/>
  <c r="AE100" i="8"/>
  <c r="AM100" i="8" s="1"/>
  <c r="AA100" i="8"/>
  <c r="AI100" i="8" s="1"/>
  <c r="AG93" i="8"/>
  <c r="AO93" i="8" s="1"/>
  <c r="AC93" i="8"/>
  <c r="AK93" i="8" s="1"/>
  <c r="AD175" i="8"/>
  <c r="AL175" i="8" s="1"/>
  <c r="Z175" i="8"/>
  <c r="AH175" i="8" s="1"/>
  <c r="AG136" i="8"/>
  <c r="AO136" i="8" s="1"/>
  <c r="AC136" i="8"/>
  <c r="AK136" i="8" s="1"/>
  <c r="AE78" i="8"/>
  <c r="AM78" i="8" s="1"/>
  <c r="AA78" i="8"/>
  <c r="AI78" i="8" s="1"/>
  <c r="AD69" i="8"/>
  <c r="AL69" i="8" s="1"/>
  <c r="Z69" i="8"/>
  <c r="AH69" i="8" s="1"/>
  <c r="AB38" i="8"/>
  <c r="AJ38" i="8" s="1"/>
  <c r="AF38" i="8"/>
  <c r="AN38" i="8" s="1"/>
  <c r="AE163" i="8"/>
  <c r="AM163" i="8" s="1"/>
  <c r="AA163" i="8"/>
  <c r="AI163" i="8" s="1"/>
  <c r="AR66" i="8"/>
  <c r="AB162" i="8"/>
  <c r="AJ162" i="8" s="1"/>
  <c r="AF162" i="8"/>
  <c r="AN162" i="8" s="1"/>
  <c r="AC106" i="8"/>
  <c r="AK106" i="8" s="1"/>
  <c r="AG106" i="8"/>
  <c r="AO106" i="8" s="1"/>
  <c r="AG101" i="8"/>
  <c r="AO101" i="8" s="1"/>
  <c r="AC101" i="8"/>
  <c r="AK101" i="8" s="1"/>
  <c r="AA72" i="8"/>
  <c r="AI72" i="8" s="1"/>
  <c r="AE72" i="8"/>
  <c r="AM72" i="8" s="1"/>
  <c r="AE43" i="8"/>
  <c r="AM43" i="8" s="1"/>
  <c r="AA43" i="8"/>
  <c r="AI43" i="8" s="1"/>
  <c r="AD32" i="8"/>
  <c r="AL32" i="8" s="1"/>
  <c r="Z32" i="8"/>
  <c r="AH32" i="8" s="1"/>
  <c r="AF122" i="8"/>
  <c r="AN122" i="8" s="1"/>
  <c r="AB122" i="8"/>
  <c r="AJ122" i="8" s="1"/>
  <c r="AS118" i="8"/>
  <c r="AE131" i="8"/>
  <c r="AM131" i="8" s="1"/>
  <c r="AA131" i="8"/>
  <c r="AI131" i="8" s="1"/>
  <c r="AD57" i="8"/>
  <c r="AL57" i="8" s="1"/>
  <c r="Z57" i="8"/>
  <c r="AH57" i="8" s="1"/>
  <c r="AG3" i="8"/>
  <c r="AO3" i="8" s="1"/>
  <c r="AC3" i="8"/>
  <c r="AK3" i="8" s="1"/>
  <c r="AG162" i="8"/>
  <c r="AO162" i="8" s="1"/>
  <c r="AC162" i="8"/>
  <c r="AK162" i="8" s="1"/>
  <c r="AD164" i="8"/>
  <c r="AL164" i="8" s="1"/>
  <c r="Z164" i="8"/>
  <c r="AH164" i="8" s="1"/>
  <c r="AS86" i="8"/>
  <c r="AG56" i="8"/>
  <c r="AO56" i="8" s="1"/>
  <c r="AC56" i="8"/>
  <c r="AK56" i="8" s="1"/>
  <c r="Z15" i="8"/>
  <c r="AH15" i="8" s="1"/>
  <c r="AD15" i="8"/>
  <c r="AL15" i="8" s="1"/>
  <c r="AD130" i="8"/>
  <c r="AL130" i="8" s="1"/>
  <c r="Z130" i="8"/>
  <c r="AH130" i="8" s="1"/>
  <c r="AA112" i="8"/>
  <c r="AI112" i="8" s="1"/>
  <c r="AE112" i="8"/>
  <c r="AM112" i="8" s="1"/>
  <c r="AG85" i="8"/>
  <c r="AO85" i="8" s="1"/>
  <c r="AC85" i="8"/>
  <c r="AK85" i="8" s="1"/>
  <c r="AC51" i="8"/>
  <c r="AK51" i="8" s="1"/>
  <c r="AG51" i="8"/>
  <c r="AO51" i="8" s="1"/>
  <c r="AA60" i="8"/>
  <c r="AI60" i="8" s="1"/>
  <c r="AE60" i="8"/>
  <c r="AM60" i="8" s="1"/>
  <c r="AR21" i="8"/>
  <c r="AP153" i="8"/>
  <c r="AE175" i="8"/>
  <c r="AM175" i="8" s="1"/>
  <c r="AA175" i="8"/>
  <c r="AI175" i="8" s="1"/>
  <c r="AF152" i="8"/>
  <c r="AN152" i="8" s="1"/>
  <c r="AB152" i="8"/>
  <c r="AJ152" i="8" s="1"/>
  <c r="AF148" i="8"/>
  <c r="AN148" i="8" s="1"/>
  <c r="AB148" i="8"/>
  <c r="AJ148" i="8" s="1"/>
  <c r="AC121" i="8"/>
  <c r="AK121" i="8" s="1"/>
  <c r="AG121" i="8"/>
  <c r="AO121" i="8" s="1"/>
  <c r="AD83" i="8"/>
  <c r="AL83" i="8" s="1"/>
  <c r="Z83" i="8"/>
  <c r="AH83" i="8" s="1"/>
  <c r="AE130" i="8"/>
  <c r="AM130" i="8" s="1"/>
  <c r="AA130" i="8"/>
  <c r="AI130" i="8" s="1"/>
  <c r="AF141" i="8"/>
  <c r="AN141" i="8" s="1"/>
  <c r="AB141" i="8"/>
  <c r="AJ141" i="8" s="1"/>
  <c r="AG156" i="8"/>
  <c r="AO156" i="8" s="1"/>
  <c r="AC156" i="8"/>
  <c r="AK156" i="8" s="1"/>
  <c r="AF105" i="8"/>
  <c r="AN105" i="8" s="1"/>
  <c r="AB105" i="8"/>
  <c r="AJ105" i="8" s="1"/>
  <c r="Z72" i="8"/>
  <c r="AH72" i="8" s="1"/>
  <c r="AD72" i="8"/>
  <c r="AL72" i="8" s="1"/>
  <c r="AD20" i="8"/>
  <c r="AL20" i="8" s="1"/>
  <c r="Z20" i="8"/>
  <c r="AH20" i="8" s="1"/>
  <c r="AD14" i="8"/>
  <c r="AL14" i="8" s="1"/>
  <c r="Z14" i="8"/>
  <c r="AH14" i="8" s="1"/>
  <c r="Z42" i="8"/>
  <c r="AH42" i="8" s="1"/>
  <c r="AD42" i="8"/>
  <c r="AL42" i="8" s="1"/>
  <c r="Z106" i="8"/>
  <c r="AH106" i="8" s="1"/>
  <c r="AD106" i="8"/>
  <c r="AL106" i="8" s="1"/>
  <c r="AF78" i="8"/>
  <c r="AN78" i="8" s="1"/>
  <c r="AB78" i="8"/>
  <c r="AJ78" i="8" s="1"/>
  <c r="AF26" i="8"/>
  <c r="AN26" i="8" s="1"/>
  <c r="AB26" i="8"/>
  <c r="AJ26" i="8" s="1"/>
  <c r="AG4" i="8"/>
  <c r="AO4" i="8" s="1"/>
  <c r="AC4" i="8"/>
  <c r="AK4" i="8" s="1"/>
  <c r="AG124" i="8"/>
  <c r="AO124" i="8" s="1"/>
  <c r="AC124" i="8"/>
  <c r="AK124" i="8" s="1"/>
  <c r="AA15" i="8"/>
  <c r="AI15" i="8" s="1"/>
  <c r="AE15" i="8"/>
  <c r="AM15" i="8" s="1"/>
  <c r="Z33" i="8"/>
  <c r="AH33" i="8" s="1"/>
  <c r="AD33" i="8"/>
  <c r="AL33" i="8" s="1"/>
  <c r="AA84" i="8"/>
  <c r="AI84" i="8" s="1"/>
  <c r="AE84" i="8"/>
  <c r="AM84" i="8" s="1"/>
  <c r="AA13" i="8"/>
  <c r="AI13" i="8" s="1"/>
  <c r="AE13" i="8"/>
  <c r="AM13" i="8" s="1"/>
  <c r="AG163" i="8"/>
  <c r="AO163" i="8" s="1"/>
  <c r="AC163" i="8"/>
  <c r="AK163" i="8" s="1"/>
  <c r="AF49" i="8"/>
  <c r="AN49" i="8" s="1"/>
  <c r="AB49" i="8"/>
  <c r="AJ49" i="8" s="1"/>
  <c r="AF116" i="8"/>
  <c r="AN116" i="8" s="1"/>
  <c r="AB116" i="8"/>
  <c r="AJ116" i="8" s="1"/>
  <c r="AG67" i="8"/>
  <c r="AO67" i="8" s="1"/>
  <c r="AC67" i="8"/>
  <c r="AK67" i="8" s="1"/>
  <c r="AE87" i="8"/>
  <c r="AM87" i="8" s="1"/>
  <c r="AA87" i="8"/>
  <c r="AI87" i="8" s="1"/>
  <c r="AE160" i="8"/>
  <c r="AM160" i="8" s="1"/>
  <c r="AA160" i="8"/>
  <c r="AI160" i="8" s="1"/>
  <c r="AG13" i="8"/>
  <c r="AO13" i="8" s="1"/>
  <c r="AC13" i="8"/>
  <c r="AK13" i="8" s="1"/>
  <c r="AF4" i="8"/>
  <c r="AN4" i="8" s="1"/>
  <c r="AB4" i="8"/>
  <c r="AJ4" i="8" s="1"/>
  <c r="AF65" i="8"/>
  <c r="AN65" i="8" s="1"/>
  <c r="AB65" i="8"/>
  <c r="AJ65" i="8" s="1"/>
  <c r="AF101" i="8"/>
  <c r="AN101" i="8" s="1"/>
  <c r="AB101" i="8"/>
  <c r="AJ101" i="8" s="1"/>
  <c r="AA32" i="8"/>
  <c r="AI32" i="8" s="1"/>
  <c r="AE32" i="8"/>
  <c r="AM32" i="8" s="1"/>
  <c r="Z60" i="8"/>
  <c r="AH60" i="8" s="1"/>
  <c r="AD60" i="8"/>
  <c r="AL60" i="8" s="1"/>
  <c r="AG174" i="8"/>
  <c r="AO174" i="8" s="1"/>
  <c r="AC174" i="8"/>
  <c r="AK174" i="8" s="1"/>
  <c r="AG98" i="8"/>
  <c r="AO98" i="8" s="1"/>
  <c r="AC98" i="8"/>
  <c r="AK98" i="8" s="1"/>
  <c r="AD48" i="8"/>
  <c r="AL48" i="8" s="1"/>
  <c r="Z48" i="8"/>
  <c r="AH48" i="8" s="1"/>
  <c r="AF60" i="8"/>
  <c r="AN60" i="8" s="1"/>
  <c r="AB60" i="8"/>
  <c r="AJ60" i="8" s="1"/>
  <c r="AE166" i="8"/>
  <c r="AM166" i="8" s="1"/>
  <c r="AA166" i="8"/>
  <c r="AI166" i="8" s="1"/>
  <c r="AF43" i="8"/>
  <c r="AN43" i="8" s="1"/>
  <c r="AB43" i="8"/>
  <c r="AJ43" i="8" s="1"/>
  <c r="AR97" i="8"/>
  <c r="AG15" i="8"/>
  <c r="AO15" i="8" s="1"/>
  <c r="AC15" i="8"/>
  <c r="AK15" i="8" s="1"/>
  <c r="AD29" i="8"/>
  <c r="AL29" i="8" s="1"/>
  <c r="Z29" i="8"/>
  <c r="AH29" i="8" s="1"/>
  <c r="AG32" i="8"/>
  <c r="AO32" i="8" s="1"/>
  <c r="AC32" i="8"/>
  <c r="AK32" i="8" s="1"/>
  <c r="AD123" i="8"/>
  <c r="AL123" i="8" s="1"/>
  <c r="Z123" i="8"/>
  <c r="AH123" i="8" s="1"/>
  <c r="AG33" i="8"/>
  <c r="AO33" i="8" s="1"/>
  <c r="AC33" i="8"/>
  <c r="AK33" i="8" s="1"/>
  <c r="AE5" i="8"/>
  <c r="AM5" i="8" s="1"/>
  <c r="AA5" i="8"/>
  <c r="AI5" i="8" s="1"/>
  <c r="AE56" i="8"/>
  <c r="AM56" i="8" s="1"/>
  <c r="AA56" i="8"/>
  <c r="AI56" i="8" s="1"/>
  <c r="AS23" i="8"/>
  <c r="AE97" i="8"/>
  <c r="AM97" i="8" s="1"/>
  <c r="AA97" i="8"/>
  <c r="AI97" i="8" s="1"/>
  <c r="AE57" i="8"/>
  <c r="AM57" i="8" s="1"/>
  <c r="AA57" i="8"/>
  <c r="AI57" i="8" s="1"/>
  <c r="AS37" i="8"/>
  <c r="AD55" i="8"/>
  <c r="AL55" i="8" s="1"/>
  <c r="Z55" i="8"/>
  <c r="AH55" i="8" s="1"/>
  <c r="AA158" i="8"/>
  <c r="AI158" i="8" s="1"/>
  <c r="AE158" i="8"/>
  <c r="AM158" i="8" s="1"/>
  <c r="Z116" i="8"/>
  <c r="AH116" i="8" s="1"/>
  <c r="AD116" i="8"/>
  <c r="AL116" i="8" s="1"/>
  <c r="Z142" i="8"/>
  <c r="AH142" i="8" s="1"/>
  <c r="AD142" i="8"/>
  <c r="AL142" i="8" s="1"/>
  <c r="AD26" i="8"/>
  <c r="AL26" i="8" s="1"/>
  <c r="Z26" i="8"/>
  <c r="AH26" i="8" s="1"/>
  <c r="AQ51" i="8"/>
  <c r="AE55" i="8"/>
  <c r="AM55" i="8" s="1"/>
  <c r="AA55" i="8"/>
  <c r="AI55" i="8" s="1"/>
  <c r="AS31" i="8"/>
  <c r="AA27" i="8"/>
  <c r="AI27" i="8" s="1"/>
  <c r="AE27" i="8"/>
  <c r="AM27" i="8" s="1"/>
  <c r="AG92" i="8"/>
  <c r="AO92" i="8" s="1"/>
  <c r="AC92" i="8"/>
  <c r="AK92" i="8" s="1"/>
  <c r="AG153" i="8"/>
  <c r="AO153" i="8" s="1"/>
  <c r="AC153" i="8"/>
  <c r="AK153" i="8" s="1"/>
  <c r="AD79" i="8"/>
  <c r="AL79" i="8" s="1"/>
  <c r="Z79" i="8"/>
  <c r="AH79" i="8" s="1"/>
  <c r="Z78" i="8"/>
  <c r="AH78" i="8" s="1"/>
  <c r="AD78" i="8"/>
  <c r="AL78" i="8" s="1"/>
  <c r="AE62" i="8"/>
  <c r="AM62" i="8" s="1"/>
  <c r="AA62" i="8"/>
  <c r="AI62" i="8" s="1"/>
  <c r="AF56" i="8"/>
  <c r="AN56" i="8" s="1"/>
  <c r="AB56" i="8"/>
  <c r="AJ56" i="8" s="1"/>
  <c r="AB99" i="8"/>
  <c r="AJ99" i="8" s="1"/>
  <c r="AF99" i="8"/>
  <c r="AN99" i="8" s="1"/>
  <c r="AR174" i="8"/>
  <c r="AE4" i="8"/>
  <c r="AM4" i="8" s="1"/>
  <c r="AA4" i="8"/>
  <c r="AI4" i="8" s="1"/>
  <c r="AS18" i="8"/>
  <c r="AB17" i="8"/>
  <c r="AJ17" i="8" s="1"/>
  <c r="AF17" i="8"/>
  <c r="AN17" i="8" s="1"/>
  <c r="AG65" i="8"/>
  <c r="AO65" i="8" s="1"/>
  <c r="AC65" i="8"/>
  <c r="AK65" i="8" s="1"/>
  <c r="AD112" i="8"/>
  <c r="AL112" i="8" s="1"/>
  <c r="Z112" i="8"/>
  <c r="AH112" i="8" s="1"/>
  <c r="AF32" i="8"/>
  <c r="AN32" i="8" s="1"/>
  <c r="AB32" i="8"/>
  <c r="AJ32" i="8" s="1"/>
  <c r="AE160" i="7"/>
  <c r="AM160" i="7" s="1"/>
  <c r="AC168" i="7"/>
  <c r="AK168" i="7" s="1"/>
  <c r="AG153" i="7"/>
  <c r="AO153" i="7" s="1"/>
  <c r="AC153" i="7"/>
  <c r="AK153" i="7" s="1"/>
  <c r="AF168" i="7"/>
  <c r="AN168" i="7" s="1"/>
  <c r="AA156" i="7"/>
  <c r="AI156" i="7" s="1"/>
  <c r="AE156" i="7"/>
  <c r="AM156" i="7" s="1"/>
  <c r="AD166" i="7"/>
  <c r="AL166" i="7" s="1"/>
  <c r="Z166" i="7"/>
  <c r="AH166" i="7" s="1"/>
  <c r="AF169" i="7"/>
  <c r="AN169" i="7" s="1"/>
  <c r="AB169" i="7"/>
  <c r="AJ169" i="7" s="1"/>
  <c r="AA172" i="7"/>
  <c r="AI172" i="7" s="1"/>
  <c r="AE172" i="7"/>
  <c r="AM172" i="7" s="1"/>
  <c r="Z154" i="7"/>
  <c r="AH154" i="7" s="1"/>
  <c r="AD154" i="7"/>
  <c r="AL154" i="7" s="1"/>
  <c r="AB155" i="7"/>
  <c r="AJ155" i="7" s="1"/>
  <c r="AR155" i="7" s="1"/>
  <c r="AE166" i="7"/>
  <c r="AM166" i="7" s="1"/>
  <c r="AF165" i="7"/>
  <c r="AN165" i="7" s="1"/>
  <c r="AC161" i="7"/>
  <c r="AK161" i="7" s="1"/>
  <c r="AS161" i="7" s="1"/>
  <c r="AB147" i="7"/>
  <c r="AJ147" i="7" s="1"/>
  <c r="AR147" i="7" s="1"/>
  <c r="AF171" i="7"/>
  <c r="AN171" i="7" s="1"/>
  <c r="AR171" i="7" s="1"/>
  <c r="AA157" i="7"/>
  <c r="AI157" i="7" s="1"/>
  <c r="AB159" i="7"/>
  <c r="AJ159" i="7" s="1"/>
  <c r="AC166" i="7"/>
  <c r="AK166" i="7" s="1"/>
  <c r="AE154" i="7"/>
  <c r="AM154" i="7" s="1"/>
  <c r="Z171" i="7"/>
  <c r="AH171" i="7" s="1"/>
  <c r="AP171" i="7" s="1"/>
  <c r="AF154" i="7"/>
  <c r="AN154" i="7" s="1"/>
  <c r="Z172" i="7"/>
  <c r="AH172" i="7" s="1"/>
  <c r="AP172" i="7" s="1"/>
  <c r="AD157" i="7"/>
  <c r="AL157" i="7" s="1"/>
  <c r="AA119" i="7"/>
  <c r="AI119" i="7" s="1"/>
  <c r="AE119" i="7"/>
  <c r="AM119" i="7" s="1"/>
  <c r="AG114" i="7"/>
  <c r="AO114" i="7" s="1"/>
  <c r="AC114" i="7"/>
  <c r="AK114" i="7" s="1"/>
  <c r="AF135" i="7"/>
  <c r="AN135" i="7" s="1"/>
  <c r="AB135" i="7"/>
  <c r="AJ135" i="7" s="1"/>
  <c r="AB111" i="7"/>
  <c r="AJ111" i="7" s="1"/>
  <c r="AF111" i="7"/>
  <c r="AN111" i="7" s="1"/>
  <c r="AE128" i="7"/>
  <c r="AM128" i="7" s="1"/>
  <c r="AA128" i="7"/>
  <c r="AI128" i="7" s="1"/>
  <c r="AD141" i="7"/>
  <c r="AL141" i="7" s="1"/>
  <c r="Z141" i="7"/>
  <c r="AH141" i="7" s="1"/>
  <c r="AG119" i="7"/>
  <c r="AO119" i="7" s="1"/>
  <c r="AC119" i="7"/>
  <c r="AK119" i="7" s="1"/>
  <c r="AA140" i="7"/>
  <c r="AI140" i="7" s="1"/>
  <c r="AE140" i="7"/>
  <c r="AM140" i="7" s="1"/>
  <c r="AA116" i="7"/>
  <c r="AI116" i="7" s="1"/>
  <c r="AE116" i="7"/>
  <c r="AM116" i="7" s="1"/>
  <c r="AE139" i="7"/>
  <c r="AM139" i="7" s="1"/>
  <c r="AA139" i="7"/>
  <c r="AI139" i="7" s="1"/>
  <c r="S144" i="7"/>
  <c r="S129" i="7"/>
  <c r="S114" i="7"/>
  <c r="V132" i="7"/>
  <c r="AF132" i="7" s="1"/>
  <c r="AN132" i="7" s="1"/>
  <c r="R132" i="7"/>
  <c r="AC143" i="7"/>
  <c r="AK143" i="7" s="1"/>
  <c r="AG143" i="7"/>
  <c r="AO143" i="7" s="1"/>
  <c r="U138" i="7"/>
  <c r="AE138" i="7" s="1"/>
  <c r="AM138" i="7" s="1"/>
  <c r="U132" i="7"/>
  <c r="V126" i="7"/>
  <c r="AF126" i="7" s="1"/>
  <c r="AN126" i="7" s="1"/>
  <c r="S141" i="7"/>
  <c r="S126" i="7"/>
  <c r="T129" i="7"/>
  <c r="AC131" i="7"/>
  <c r="AK131" i="7" s="1"/>
  <c r="AG131" i="7"/>
  <c r="AO131" i="7" s="1"/>
  <c r="U120" i="7"/>
  <c r="V114" i="7"/>
  <c r="AB114" i="7" s="1"/>
  <c r="AJ114" i="7" s="1"/>
  <c r="R111" i="7"/>
  <c r="S140" i="7"/>
  <c r="U114" i="7"/>
  <c r="AB125" i="7"/>
  <c r="AJ125" i="7" s="1"/>
  <c r="AF125" i="7"/>
  <c r="AN125" i="7" s="1"/>
  <c r="V116" i="7"/>
  <c r="R116" i="7"/>
  <c r="AC120" i="7"/>
  <c r="AK120" i="7" s="1"/>
  <c r="AS120" i="7" s="1"/>
  <c r="U113" i="7"/>
  <c r="Q113" i="7"/>
  <c r="AA129" i="7"/>
  <c r="AI129" i="7" s="1"/>
  <c r="AQ129" i="7" s="1"/>
  <c r="R125" i="7"/>
  <c r="AE143" i="7"/>
  <c r="AM143" i="7" s="1"/>
  <c r="AQ143" i="7" s="1"/>
  <c r="P141" i="7"/>
  <c r="P126" i="7"/>
  <c r="S119" i="7"/>
  <c r="Z121" i="7"/>
  <c r="AH121" i="7" s="1"/>
  <c r="AD121" i="7"/>
  <c r="AL121" i="7" s="1"/>
  <c r="U135" i="7"/>
  <c r="AF130" i="7"/>
  <c r="AN130" i="7" s="1"/>
  <c r="AB130" i="7"/>
  <c r="AJ130" i="7" s="1"/>
  <c r="V123" i="7"/>
  <c r="W111" i="7"/>
  <c r="AG112" i="7"/>
  <c r="AO112" i="7" s="1"/>
  <c r="AC112" i="7"/>
  <c r="AK112" i="7" s="1"/>
  <c r="W138" i="7"/>
  <c r="AG138" i="7" s="1"/>
  <c r="AO138" i="7" s="1"/>
  <c r="V144" i="7"/>
  <c r="R144" i="7"/>
  <c r="R141" i="7"/>
  <c r="V141" i="7"/>
  <c r="R129" i="7"/>
  <c r="V129" i="7"/>
  <c r="V138" i="7"/>
  <c r="AF138" i="7" s="1"/>
  <c r="AN138" i="7" s="1"/>
  <c r="Q141" i="7"/>
  <c r="T123" i="7"/>
  <c r="P123" i="7"/>
  <c r="T111" i="7"/>
  <c r="P111" i="7"/>
  <c r="W137" i="7"/>
  <c r="S137" i="7"/>
  <c r="V140" i="7"/>
  <c r="R140" i="7"/>
  <c r="V128" i="7"/>
  <c r="R128" i="7"/>
  <c r="AD143" i="7"/>
  <c r="AL143" i="7" s="1"/>
  <c r="Z143" i="7"/>
  <c r="AH143" i="7" s="1"/>
  <c r="V119" i="7"/>
  <c r="U125" i="7"/>
  <c r="Q125" i="7"/>
  <c r="AB131" i="7"/>
  <c r="AJ131" i="7" s="1"/>
  <c r="AR131" i="7" s="1"/>
  <c r="Q134" i="7"/>
  <c r="Q119" i="7"/>
  <c r="S120" i="7"/>
  <c r="AA127" i="7"/>
  <c r="AI127" i="7" s="1"/>
  <c r="AQ127" i="7" s="1"/>
  <c r="Q117" i="7"/>
  <c r="T120" i="7"/>
  <c r="Z120" i="7" s="1"/>
  <c r="AH120" i="7" s="1"/>
  <c r="W134" i="7"/>
  <c r="AG134" i="7" s="1"/>
  <c r="AO134" i="7" s="1"/>
  <c r="U123" i="7"/>
  <c r="AG144" i="7"/>
  <c r="AO144" i="7" s="1"/>
  <c r="AC144" i="7"/>
  <c r="AK144" i="7" s="1"/>
  <c r="V120" i="7"/>
  <c r="AB120" i="7" s="1"/>
  <c r="AJ120" i="7" s="1"/>
  <c r="R120" i="7"/>
  <c r="AD117" i="7"/>
  <c r="AL117" i="7" s="1"/>
  <c r="AP117" i="7" s="1"/>
  <c r="AQ141" i="7"/>
  <c r="AD114" i="7"/>
  <c r="AL114" i="7" s="1"/>
  <c r="Z114" i="7"/>
  <c r="AH114" i="7" s="1"/>
  <c r="Z145" i="7"/>
  <c r="AH145" i="7" s="1"/>
  <c r="AD145" i="7"/>
  <c r="AL145" i="7" s="1"/>
  <c r="U126" i="7"/>
  <c r="AE126" i="7" s="1"/>
  <c r="AM126" i="7" s="1"/>
  <c r="W113" i="7"/>
  <c r="S113" i="7"/>
  <c r="T144" i="7"/>
  <c r="Z144" i="7" s="1"/>
  <c r="AH144" i="7" s="1"/>
  <c r="W135" i="7"/>
  <c r="U137" i="7"/>
  <c r="AE137" i="7" s="1"/>
  <c r="AM137" i="7" s="1"/>
  <c r="Q137" i="7"/>
  <c r="AE124" i="7"/>
  <c r="AM124" i="7" s="1"/>
  <c r="AQ124" i="7" s="1"/>
  <c r="AA117" i="7"/>
  <c r="AI117" i="7" s="1"/>
  <c r="AQ117" i="7" s="1"/>
  <c r="AG141" i="7"/>
  <c r="AO141" i="7" s="1"/>
  <c r="Q116" i="7"/>
  <c r="R122" i="7"/>
  <c r="S132" i="7"/>
  <c r="S117" i="7"/>
  <c r="W122" i="7"/>
  <c r="AG122" i="7" s="1"/>
  <c r="AO122" i="7" s="1"/>
  <c r="AE118" i="7"/>
  <c r="AM118" i="7" s="1"/>
  <c r="AA118" i="7"/>
  <c r="AI118" i="7" s="1"/>
  <c r="U111" i="7"/>
  <c r="R117" i="7"/>
  <c r="V117" i="7"/>
  <c r="T135" i="7"/>
  <c r="P135" i="7"/>
  <c r="W125" i="7"/>
  <c r="AG125" i="7" s="1"/>
  <c r="AO125" i="7" s="1"/>
  <c r="S125" i="7"/>
  <c r="P114" i="7"/>
  <c r="W123" i="7"/>
  <c r="P138" i="7"/>
  <c r="R137" i="7"/>
  <c r="S116" i="7"/>
  <c r="W110" i="7"/>
  <c r="AC110" i="7" s="1"/>
  <c r="AK110" i="7" s="1"/>
  <c r="P134" i="7"/>
  <c r="P122" i="7"/>
  <c r="P110" i="7"/>
  <c r="AC121" i="7"/>
  <c r="AK121" i="7" s="1"/>
  <c r="AA108" i="7"/>
  <c r="AI108" i="7" s="1"/>
  <c r="AE108" i="7"/>
  <c r="AM108" i="7" s="1"/>
  <c r="AC108" i="7"/>
  <c r="AK108" i="7" s="1"/>
  <c r="AG108" i="7"/>
  <c r="AO108" i="7" s="1"/>
  <c r="Q108" i="7"/>
  <c r="AF107" i="7"/>
  <c r="AN107" i="7" s="1"/>
  <c r="AR107" i="7" s="1"/>
  <c r="S108" i="7"/>
  <c r="AA107" i="7"/>
  <c r="AI107" i="7" s="1"/>
  <c r="AQ107" i="7" s="1"/>
  <c r="V108" i="7"/>
  <c r="Z107" i="7"/>
  <c r="AH107" i="7" s="1"/>
  <c r="AP107" i="7" s="1"/>
  <c r="AC92" i="7"/>
  <c r="AK92" i="7" s="1"/>
  <c r="AG92" i="7"/>
  <c r="AO92" i="7" s="1"/>
  <c r="AB101" i="7"/>
  <c r="AJ101" i="7" s="1"/>
  <c r="AF101" i="7"/>
  <c r="AN101" i="7" s="1"/>
  <c r="AF92" i="7"/>
  <c r="AN92" i="7" s="1"/>
  <c r="AB92" i="7"/>
  <c r="AJ92" i="7" s="1"/>
  <c r="Z91" i="7"/>
  <c r="AH91" i="7" s="1"/>
  <c r="AD91" i="7"/>
  <c r="AL91" i="7" s="1"/>
  <c r="AE95" i="7"/>
  <c r="AM95" i="7" s="1"/>
  <c r="AA95" i="7"/>
  <c r="AI95" i="7" s="1"/>
  <c r="AD95" i="7"/>
  <c r="AL95" i="7" s="1"/>
  <c r="Z95" i="7"/>
  <c r="AH95" i="7" s="1"/>
  <c r="AD103" i="7"/>
  <c r="AL103" i="7" s="1"/>
  <c r="Z103" i="7"/>
  <c r="AH103" i="7" s="1"/>
  <c r="AD94" i="7"/>
  <c r="AL94" i="7" s="1"/>
  <c r="Z94" i="7"/>
  <c r="AH94" i="7" s="1"/>
  <c r="AC101" i="7"/>
  <c r="AK101" i="7" s="1"/>
  <c r="AG101" i="7"/>
  <c r="AO101" i="7" s="1"/>
  <c r="AF100" i="7"/>
  <c r="AN100" i="7" s="1"/>
  <c r="AB100" i="7"/>
  <c r="AJ100" i="7" s="1"/>
  <c r="AG94" i="7"/>
  <c r="AO94" i="7" s="1"/>
  <c r="AS94" i="7" s="1"/>
  <c r="Z90" i="7"/>
  <c r="AH90" i="7" s="1"/>
  <c r="AP90" i="7" s="1"/>
  <c r="S101" i="7"/>
  <c r="W95" i="7"/>
  <c r="AC99" i="7"/>
  <c r="AK99" i="7" s="1"/>
  <c r="V95" i="7"/>
  <c r="R98" i="7"/>
  <c r="Q95" i="7"/>
  <c r="W97" i="7"/>
  <c r="AE103" i="7"/>
  <c r="AM103" i="7" s="1"/>
  <c r="AQ103" i="7" s="1"/>
  <c r="AF99" i="7"/>
  <c r="AN99" i="7" s="1"/>
  <c r="P104" i="7"/>
  <c r="P92" i="7"/>
  <c r="R104" i="7"/>
  <c r="R92" i="7"/>
  <c r="U101" i="7"/>
  <c r="AA104" i="7"/>
  <c r="AI104" i="7" s="1"/>
  <c r="AQ104" i="7" s="1"/>
  <c r="P95" i="7"/>
  <c r="AE99" i="7"/>
  <c r="AM99" i="7" s="1"/>
  <c r="AQ99" i="7" s="1"/>
  <c r="P103" i="7"/>
  <c r="P91" i="7"/>
  <c r="S104" i="7"/>
  <c r="S92" i="7"/>
  <c r="AD102" i="7"/>
  <c r="AL102" i="7" s="1"/>
  <c r="AP102" i="7" s="1"/>
  <c r="P98" i="7"/>
  <c r="S98" i="7"/>
  <c r="V94" i="7"/>
  <c r="AG103" i="7"/>
  <c r="AO103" i="7" s="1"/>
  <c r="AS103" i="7" s="1"/>
  <c r="AE94" i="7"/>
  <c r="AM94" i="7" s="1"/>
  <c r="AQ94" i="7" s="1"/>
  <c r="AC105" i="7"/>
  <c r="AK105" i="7" s="1"/>
  <c r="AS105" i="7" s="1"/>
  <c r="AF102" i="7"/>
  <c r="AN102" i="7" s="1"/>
  <c r="AR102" i="7" s="1"/>
  <c r="AB89" i="7"/>
  <c r="AJ89" i="7" s="1"/>
  <c r="AF89" i="7"/>
  <c r="AN89" i="7" s="1"/>
  <c r="W89" i="7"/>
  <c r="Z88" i="7"/>
  <c r="AH88" i="7" s="1"/>
  <c r="AP88" i="7" s="1"/>
  <c r="AG87" i="7"/>
  <c r="AO87" i="7" s="1"/>
  <c r="AS87" i="7" s="1"/>
  <c r="AF87" i="7"/>
  <c r="AN87" i="7" s="1"/>
  <c r="AR87" i="7" s="1"/>
  <c r="AE87" i="7"/>
  <c r="AM87" i="7" s="1"/>
  <c r="AQ87" i="7" s="1"/>
  <c r="AD87" i="7"/>
  <c r="AL87" i="7" s="1"/>
  <c r="AP87" i="7" s="1"/>
  <c r="AE63" i="7"/>
  <c r="AM63" i="7" s="1"/>
  <c r="AA63" i="7"/>
  <c r="AI63" i="7" s="1"/>
  <c r="AD81" i="7"/>
  <c r="AL81" i="7" s="1"/>
  <c r="Z81" i="7"/>
  <c r="AH81" i="7" s="1"/>
  <c r="Z63" i="7"/>
  <c r="AH63" i="7" s="1"/>
  <c r="AD63" i="7"/>
  <c r="AL63" i="7" s="1"/>
  <c r="AF66" i="7"/>
  <c r="AN66" i="7" s="1"/>
  <c r="AB66" i="7"/>
  <c r="AJ66" i="7" s="1"/>
  <c r="AD77" i="7"/>
  <c r="AL77" i="7" s="1"/>
  <c r="Z77" i="7"/>
  <c r="AH77" i="7" s="1"/>
  <c r="AD65" i="7"/>
  <c r="AL65" i="7" s="1"/>
  <c r="Z65" i="7"/>
  <c r="AH65" i="7" s="1"/>
  <c r="AF78" i="7"/>
  <c r="AN78" i="7" s="1"/>
  <c r="AB78" i="7"/>
  <c r="AJ78" i="7" s="1"/>
  <c r="AF75" i="7"/>
  <c r="AN75" i="7" s="1"/>
  <c r="AB75" i="7"/>
  <c r="AJ75" i="7" s="1"/>
  <c r="AD69" i="7"/>
  <c r="AL69" i="7" s="1"/>
  <c r="Z69" i="7"/>
  <c r="AH69" i="7" s="1"/>
  <c r="AC71" i="7"/>
  <c r="AK71" i="7" s="1"/>
  <c r="AG71" i="7"/>
  <c r="AO71" i="7" s="1"/>
  <c r="AF72" i="7"/>
  <c r="AN72" i="7" s="1"/>
  <c r="AB72" i="7"/>
  <c r="AJ72" i="7" s="1"/>
  <c r="AC68" i="7"/>
  <c r="AK68" i="7" s="1"/>
  <c r="AS68" i="7" s="1"/>
  <c r="AG68" i="7"/>
  <c r="AO68" i="7" s="1"/>
  <c r="AB71" i="7"/>
  <c r="AJ71" i="7" s="1"/>
  <c r="AF71" i="7"/>
  <c r="AN71" i="7" s="1"/>
  <c r="S78" i="7"/>
  <c r="S66" i="7"/>
  <c r="V69" i="7"/>
  <c r="Q63" i="7"/>
  <c r="U69" i="7"/>
  <c r="T66" i="7"/>
  <c r="W83" i="7"/>
  <c r="S84" i="7"/>
  <c r="V83" i="7"/>
  <c r="V63" i="7"/>
  <c r="P63" i="7"/>
  <c r="P74" i="7"/>
  <c r="S71" i="7"/>
  <c r="U83" i="7"/>
  <c r="U75" i="7"/>
  <c r="U71" i="7"/>
  <c r="W81" i="7"/>
  <c r="AD73" i="7"/>
  <c r="AL73" i="7" s="1"/>
  <c r="AP73" i="7" s="1"/>
  <c r="V81" i="7"/>
  <c r="AB81" i="7" s="1"/>
  <c r="AJ81" i="7" s="1"/>
  <c r="U81" i="7"/>
  <c r="AE81" i="7" s="1"/>
  <c r="AM81" i="7" s="1"/>
  <c r="R75" i="7"/>
  <c r="W72" i="7"/>
  <c r="U84" i="7"/>
  <c r="U72" i="7"/>
  <c r="R72" i="7"/>
  <c r="T78" i="7"/>
  <c r="W75" i="7"/>
  <c r="W63" i="7"/>
  <c r="R71" i="7"/>
  <c r="AA76" i="7"/>
  <c r="AI76" i="7" s="1"/>
  <c r="AQ76" i="7" s="1"/>
  <c r="AE66" i="7"/>
  <c r="AM66" i="7" s="1"/>
  <c r="AQ66" i="7" s="1"/>
  <c r="AD61" i="7"/>
  <c r="AL61" i="7" s="1"/>
  <c r="AP61" i="7" s="1"/>
  <c r="S82" i="7"/>
  <c r="S70" i="7"/>
  <c r="T75" i="7"/>
  <c r="W74" i="7"/>
  <c r="W62" i="7"/>
  <c r="AC62" i="7" s="1"/>
  <c r="AK62" i="7" s="1"/>
  <c r="W69" i="7"/>
  <c r="V84" i="7"/>
  <c r="V68" i="7"/>
  <c r="AC64" i="7"/>
  <c r="AK64" i="7" s="1"/>
  <c r="AB64" i="7"/>
  <c r="AJ64" i="7" s="1"/>
  <c r="AB61" i="7"/>
  <c r="AJ61" i="7" s="1"/>
  <c r="AR61" i="7" s="1"/>
  <c r="P62" i="7"/>
  <c r="Z83" i="7"/>
  <c r="AH83" i="7" s="1"/>
  <c r="AP83" i="7" s="1"/>
  <c r="Z71" i="7"/>
  <c r="AH71" i="7" s="1"/>
  <c r="AP71" i="7" s="1"/>
  <c r="AB60" i="7"/>
  <c r="AJ60" i="7" s="1"/>
  <c r="AR60" i="7" s="1"/>
  <c r="AC18" i="7"/>
  <c r="AK18" i="7" s="1"/>
  <c r="AG18" i="7"/>
  <c r="AO18" i="7" s="1"/>
  <c r="W10" i="7"/>
  <c r="AC10" i="7" s="1"/>
  <c r="AK10" i="7" s="1"/>
  <c r="AB3" i="7"/>
  <c r="AJ3" i="7" s="1"/>
  <c r="AF3" i="7"/>
  <c r="AN3" i="7" s="1"/>
  <c r="AB38" i="7"/>
  <c r="AJ38" i="7" s="1"/>
  <c r="AR38" i="7" s="1"/>
  <c r="V10" i="7"/>
  <c r="AB10" i="7" s="1"/>
  <c r="AJ10" i="7" s="1"/>
  <c r="W25" i="7"/>
  <c r="AC25" i="7" s="1"/>
  <c r="AK25" i="7" s="1"/>
  <c r="S25" i="7"/>
  <c r="S33" i="7"/>
  <c r="S17" i="7"/>
  <c r="V53" i="7"/>
  <c r="R53" i="7"/>
  <c r="V29" i="7"/>
  <c r="R29" i="7"/>
  <c r="V17" i="7"/>
  <c r="R17" i="7"/>
  <c r="AR35" i="7"/>
  <c r="W42" i="7"/>
  <c r="AC42" i="7" s="1"/>
  <c r="AK42" i="7" s="1"/>
  <c r="AE57" i="7"/>
  <c r="AM57" i="7" s="1"/>
  <c r="AA57" i="7"/>
  <c r="AI57" i="7" s="1"/>
  <c r="AA37" i="7"/>
  <c r="AI37" i="7" s="1"/>
  <c r="AQ37" i="7" s="1"/>
  <c r="AE37" i="7"/>
  <c r="AM37" i="7" s="1"/>
  <c r="AG29" i="7"/>
  <c r="AO29" i="7" s="1"/>
  <c r="AS29" i="7" s="1"/>
  <c r="AC27" i="7"/>
  <c r="AK27" i="7" s="1"/>
  <c r="AG27" i="7"/>
  <c r="AO27" i="7" s="1"/>
  <c r="W14" i="7"/>
  <c r="AF7" i="7"/>
  <c r="AN7" i="7" s="1"/>
  <c r="AB7" i="7"/>
  <c r="AJ7" i="7" s="1"/>
  <c r="AG48" i="7"/>
  <c r="AO48" i="7" s="1"/>
  <c r="AC48" i="7"/>
  <c r="AK48" i="7" s="1"/>
  <c r="AG32" i="7"/>
  <c r="AO32" i="7" s="1"/>
  <c r="AC32" i="7"/>
  <c r="AK32" i="7" s="1"/>
  <c r="AG28" i="7"/>
  <c r="AO28" i="7" s="1"/>
  <c r="AC28" i="7"/>
  <c r="AK28" i="7" s="1"/>
  <c r="Q14" i="7"/>
  <c r="R9" i="7"/>
  <c r="S30" i="7"/>
  <c r="W54" i="7"/>
  <c r="AF27" i="7"/>
  <c r="AN27" i="7" s="1"/>
  <c r="AB27" i="7"/>
  <c r="AJ27" i="7" s="1"/>
  <c r="V14" i="7"/>
  <c r="AA7" i="7"/>
  <c r="AI7" i="7" s="1"/>
  <c r="AE7" i="7"/>
  <c r="AM7" i="7" s="1"/>
  <c r="AA17" i="7"/>
  <c r="AI17" i="7" s="1"/>
  <c r="AQ17" i="7" s="1"/>
  <c r="S45" i="7"/>
  <c r="S29" i="7"/>
  <c r="S9" i="7"/>
  <c r="W59" i="7"/>
  <c r="V54" i="7"/>
  <c r="AF54" i="7" s="1"/>
  <c r="AN54" i="7" s="1"/>
  <c r="AB47" i="7"/>
  <c r="AJ47" i="7" s="1"/>
  <c r="AF47" i="7"/>
  <c r="AN47" i="7" s="1"/>
  <c r="V34" i="7"/>
  <c r="AF34" i="7" s="1"/>
  <c r="AN34" i="7" s="1"/>
  <c r="AE27" i="7"/>
  <c r="AM27" i="7" s="1"/>
  <c r="AA27" i="7"/>
  <c r="AI27" i="7" s="1"/>
  <c r="W6" i="7"/>
  <c r="U46" i="7"/>
  <c r="Q46" i="7"/>
  <c r="Q34" i="7"/>
  <c r="U34" i="7"/>
  <c r="AE34" i="7" s="1"/>
  <c r="AM34" i="7" s="1"/>
  <c r="Q30" i="7"/>
  <c r="U30" i="7"/>
  <c r="AA14" i="7"/>
  <c r="AI14" i="7" s="1"/>
  <c r="AE14" i="7"/>
  <c r="AM14" i="7" s="1"/>
  <c r="S37" i="7"/>
  <c r="W37" i="7"/>
  <c r="AC37" i="7" s="1"/>
  <c r="AK37" i="7" s="1"/>
  <c r="W13" i="7"/>
  <c r="S13" i="7"/>
  <c r="S53" i="7"/>
  <c r="R37" i="7"/>
  <c r="V37" i="7"/>
  <c r="AF9" i="7"/>
  <c r="AN9" i="7" s="1"/>
  <c r="AB9" i="7"/>
  <c r="AJ9" i="7" s="1"/>
  <c r="AA51" i="7"/>
  <c r="AI51" i="7" s="1"/>
  <c r="AC36" i="7"/>
  <c r="AK36" i="7" s="1"/>
  <c r="AG36" i="7"/>
  <c r="AO36" i="7" s="1"/>
  <c r="AE50" i="7"/>
  <c r="AM50" i="7" s="1"/>
  <c r="R46" i="7"/>
  <c r="V59" i="7"/>
  <c r="AF59" i="7" s="1"/>
  <c r="AN59" i="7" s="1"/>
  <c r="U54" i="7"/>
  <c r="AE54" i="7" s="1"/>
  <c r="AM54" i="7" s="1"/>
  <c r="W26" i="7"/>
  <c r="AG26" i="7" s="1"/>
  <c r="AO26" i="7" s="1"/>
  <c r="V6" i="7"/>
  <c r="AB6" i="7" s="1"/>
  <c r="AJ6" i="7" s="1"/>
  <c r="U22" i="7"/>
  <c r="Q22" i="7"/>
  <c r="Q18" i="7"/>
  <c r="U18" i="7"/>
  <c r="Q6" i="7"/>
  <c r="U6" i="7"/>
  <c r="AE31" i="7"/>
  <c r="AM31" i="7" s="1"/>
  <c r="AQ31" i="7" s="1"/>
  <c r="S18" i="7"/>
  <c r="W50" i="7"/>
  <c r="AG50" i="7" s="1"/>
  <c r="AO50" i="7" s="1"/>
  <c r="V30" i="7"/>
  <c r="W49" i="7"/>
  <c r="S49" i="7"/>
  <c r="AC43" i="7"/>
  <c r="AK43" i="7" s="1"/>
  <c r="AS43" i="7" s="1"/>
  <c r="Q50" i="7"/>
  <c r="V50" i="7"/>
  <c r="W22" i="7"/>
  <c r="V41" i="7"/>
  <c r="R41" i="7"/>
  <c r="R25" i="7"/>
  <c r="V25" i="7"/>
  <c r="V5" i="7"/>
  <c r="R5" i="7"/>
  <c r="AC7" i="7"/>
  <c r="AK7" i="7" s="1"/>
  <c r="AG7" i="7"/>
  <c r="AO7" i="7" s="1"/>
  <c r="AE41" i="7"/>
  <c r="AM41" i="7" s="1"/>
  <c r="AA41" i="7"/>
  <c r="AI41" i="7" s="1"/>
  <c r="AC3" i="7"/>
  <c r="AK3" i="7" s="1"/>
  <c r="V42" i="7"/>
  <c r="AB42" i="7" s="1"/>
  <c r="AJ42" i="7" s="1"/>
  <c r="AG56" i="7"/>
  <c r="AO56" i="7" s="1"/>
  <c r="AC56" i="7"/>
  <c r="AK56" i="7" s="1"/>
  <c r="AC52" i="7"/>
  <c r="AK52" i="7" s="1"/>
  <c r="AG52" i="7"/>
  <c r="AO52" i="7" s="1"/>
  <c r="AC40" i="7"/>
  <c r="AK40" i="7" s="1"/>
  <c r="AS40" i="7" s="1"/>
  <c r="AB31" i="7"/>
  <c r="AJ31" i="7" s="1"/>
  <c r="AR31" i="7" s="1"/>
  <c r="W34" i="7"/>
  <c r="AG34" i="7" s="1"/>
  <c r="AO34" i="7" s="1"/>
  <c r="AG16" i="7"/>
  <c r="AO16" i="7" s="1"/>
  <c r="AG5" i="7"/>
  <c r="AO5" i="7" s="1"/>
  <c r="AC23" i="7"/>
  <c r="AK23" i="7" s="1"/>
  <c r="AB51" i="7"/>
  <c r="AJ51" i="7" s="1"/>
  <c r="AA15" i="7"/>
  <c r="AI15" i="7" s="1"/>
  <c r="AQ15" i="7" s="1"/>
  <c r="AG35" i="7"/>
  <c r="AO35" i="7" s="1"/>
  <c r="AS35" i="7" s="1"/>
  <c r="Q26" i="7"/>
  <c r="R45" i="7"/>
  <c r="U59" i="7"/>
  <c r="AE59" i="7" s="1"/>
  <c r="AM59" i="7" s="1"/>
  <c r="W46" i="7"/>
  <c r="AC46" i="7" s="1"/>
  <c r="AK46" i="7" s="1"/>
  <c r="AB39" i="7"/>
  <c r="AJ39" i="7" s="1"/>
  <c r="AF39" i="7"/>
  <c r="AN39" i="7" s="1"/>
  <c r="V26" i="7"/>
  <c r="AA19" i="7"/>
  <c r="AI19" i="7" s="1"/>
  <c r="AE19" i="7"/>
  <c r="AM19" i="7" s="1"/>
  <c r="AC51" i="7"/>
  <c r="AK51" i="7" s="1"/>
  <c r="AG51" i="7"/>
  <c r="AO51" i="7" s="1"/>
  <c r="AA3" i="7"/>
  <c r="AI3" i="7" s="1"/>
  <c r="AE3" i="7"/>
  <c r="AM3" i="7" s="1"/>
  <c r="Q42" i="7"/>
  <c r="U42" i="7"/>
  <c r="AA42" i="7" s="1"/>
  <c r="AI42" i="7" s="1"/>
  <c r="Q10" i="7"/>
  <c r="U10" i="7"/>
  <c r="AA10" i="7" s="1"/>
  <c r="AI10" i="7" s="1"/>
  <c r="R49" i="7"/>
  <c r="V49" i="7"/>
  <c r="R13" i="7"/>
  <c r="V13" i="7"/>
  <c r="R33" i="7"/>
  <c r="V22" i="7"/>
  <c r="AE45" i="7"/>
  <c r="AM45" i="7" s="1"/>
  <c r="AA45" i="7"/>
  <c r="AI45" i="7" s="1"/>
  <c r="AA33" i="7"/>
  <c r="AI33" i="7" s="1"/>
  <c r="AE33" i="7"/>
  <c r="AM33" i="7" s="1"/>
  <c r="AG12" i="7"/>
  <c r="AO12" i="7" s="1"/>
  <c r="AC12" i="7"/>
  <c r="AK12" i="7" s="1"/>
  <c r="AC21" i="7"/>
  <c r="AK21" i="7" s="1"/>
  <c r="AB15" i="7"/>
  <c r="AJ15" i="7" s="1"/>
  <c r="AF23" i="7"/>
  <c r="AN23" i="7" s="1"/>
  <c r="AA39" i="7"/>
  <c r="AI39" i="7" s="1"/>
  <c r="AE39" i="7"/>
  <c r="AM39" i="7" s="1"/>
  <c r="AG31" i="7"/>
  <c r="AO31" i="7" s="1"/>
  <c r="AC31" i="7"/>
  <c r="AK31" i="7" s="1"/>
  <c r="AB44" i="7"/>
  <c r="AJ44" i="7" s="1"/>
  <c r="AR44" i="7" s="1"/>
  <c r="Q57" i="7"/>
  <c r="Q45" i="7"/>
  <c r="Q33" i="7"/>
  <c r="Q21" i="7"/>
  <c r="Q9" i="7"/>
  <c r="AB8" i="7"/>
  <c r="AJ8" i="7" s="1"/>
  <c r="S48" i="7"/>
  <c r="S36" i="7"/>
  <c r="S24" i="7"/>
  <c r="S12" i="7"/>
  <c r="AF56" i="7"/>
  <c r="AN56" i="7" s="1"/>
  <c r="AR56" i="7" s="1"/>
  <c r="AD18" i="7"/>
  <c r="AL18" i="7" s="1"/>
  <c r="P59" i="7"/>
  <c r="Z4" i="7"/>
  <c r="AH4" i="7" s="1"/>
  <c r="AP4" i="7" s="1"/>
  <c r="Z39" i="7"/>
  <c r="AH39" i="7" s="1"/>
  <c r="AP39" i="7" s="1"/>
  <c r="AD54" i="7"/>
  <c r="AL54" i="7" s="1"/>
  <c r="Z29" i="7"/>
  <c r="AH29" i="7" s="1"/>
  <c r="AP29" i="7" s="1"/>
  <c r="AD28" i="7"/>
  <c r="AL28" i="7" s="1"/>
  <c r="AP28" i="7" s="1"/>
  <c r="AD53" i="7"/>
  <c r="AL53" i="7" s="1"/>
  <c r="AP53" i="7" s="1"/>
  <c r="Z13" i="7"/>
  <c r="AH13" i="7" s="1"/>
  <c r="AD13" i="7"/>
  <c r="AL13" i="7" s="1"/>
  <c r="AD12" i="7"/>
  <c r="AL12" i="7" s="1"/>
  <c r="Z12" i="7"/>
  <c r="AH12" i="7" s="1"/>
  <c r="AP12" i="7" s="1"/>
  <c r="T26" i="7"/>
  <c r="AD26" i="7" s="1"/>
  <c r="AL26" i="7" s="1"/>
  <c r="T50" i="7"/>
  <c r="AD50" i="7" s="1"/>
  <c r="AL50" i="7" s="1"/>
  <c r="Z15" i="7"/>
  <c r="AH15" i="7" s="1"/>
  <c r="AP15" i="7" s="1"/>
  <c r="T14" i="7"/>
  <c r="AD14" i="7" s="1"/>
  <c r="AL14" i="7" s="1"/>
  <c r="P49" i="7"/>
  <c r="T49" i="7"/>
  <c r="AD11" i="7"/>
  <c r="AL11" i="7" s="1"/>
  <c r="Z11" i="7"/>
  <c r="AH11" i="7" s="1"/>
  <c r="Z51" i="7"/>
  <c r="AH51" i="7" s="1"/>
  <c r="AD51" i="7"/>
  <c r="AL51" i="7" s="1"/>
  <c r="Z46" i="7"/>
  <c r="AH46" i="7" s="1"/>
  <c r="AD46" i="7"/>
  <c r="AL46" i="7" s="1"/>
  <c r="Z3" i="7"/>
  <c r="AH3" i="7" s="1"/>
  <c r="AP3" i="7" s="1"/>
  <c r="AD22" i="7"/>
  <c r="AL22" i="7" s="1"/>
  <c r="AP22" i="7" s="1"/>
  <c r="T38" i="7"/>
  <c r="AD38" i="7" s="1"/>
  <c r="AL38" i="7" s="1"/>
  <c r="AD35" i="7"/>
  <c r="AL35" i="7" s="1"/>
  <c r="Z35" i="7"/>
  <c r="AH35" i="7" s="1"/>
  <c r="Z27" i="7"/>
  <c r="AH27" i="7" s="1"/>
  <c r="AP27" i="7" s="1"/>
  <c r="T37" i="7"/>
  <c r="T25" i="7"/>
  <c r="T36" i="7"/>
  <c r="Z36" i="7" s="1"/>
  <c r="AH36" i="7" s="1"/>
  <c r="T24" i="7"/>
  <c r="Z24" i="7" s="1"/>
  <c r="AH24" i="7" s="1"/>
  <c r="T47" i="7"/>
  <c r="T23" i="7"/>
  <c r="P13" i="7"/>
  <c r="T58" i="7"/>
  <c r="T34" i="7"/>
  <c r="T10" i="7"/>
  <c r="P12" i="7"/>
  <c r="T57" i="7"/>
  <c r="T33" i="7"/>
  <c r="T9" i="7"/>
  <c r="P35" i="7"/>
  <c r="P11" i="7"/>
  <c r="T20" i="7"/>
  <c r="AD20" i="7" s="1"/>
  <c r="AL20" i="7" s="1"/>
  <c r="P46" i="7"/>
  <c r="P22" i="7"/>
  <c r="T55" i="7"/>
  <c r="T43" i="7"/>
  <c r="T31" i="7"/>
  <c r="T19" i="7"/>
  <c r="T7" i="7"/>
  <c r="AD7" i="7" s="1"/>
  <c r="AL7" i="7" s="1"/>
  <c r="T48" i="7"/>
  <c r="Z48" i="7" s="1"/>
  <c r="AH48" i="7" s="1"/>
  <c r="T45" i="7"/>
  <c r="T21" i="7"/>
  <c r="T56" i="7"/>
  <c r="AD56" i="7" s="1"/>
  <c r="AL56" i="7" s="1"/>
  <c r="T44" i="7"/>
  <c r="AD44" i="7" s="1"/>
  <c r="AL44" i="7" s="1"/>
  <c r="T32" i="7"/>
  <c r="AD32" i="7" s="1"/>
  <c r="AL32" i="7" s="1"/>
  <c r="T8" i="7"/>
  <c r="AD8" i="7" s="1"/>
  <c r="AL8" i="7" s="1"/>
  <c r="AA151" i="7"/>
  <c r="AI151" i="7" s="1"/>
  <c r="AQ151" i="7" s="1"/>
  <c r="AB105" i="7"/>
  <c r="AJ105" i="7" s="1"/>
  <c r="AR105" i="7" s="1"/>
  <c r="AE105" i="7"/>
  <c r="AM105" i="7" s="1"/>
  <c r="AQ105" i="7" s="1"/>
  <c r="Z105" i="7"/>
  <c r="AH105" i="7" s="1"/>
  <c r="AB104" i="7"/>
  <c r="AJ104" i="7" s="1"/>
  <c r="AR104" i="7" s="1"/>
  <c r="AG104" i="7"/>
  <c r="AO104" i="7" s="1"/>
  <c r="AS104" i="7" s="1"/>
  <c r="AG107" i="7"/>
  <c r="AO107" i="7" s="1"/>
  <c r="AS107" i="7" s="1"/>
  <c r="AD85" i="7"/>
  <c r="AL85" i="7" s="1"/>
  <c r="AP85" i="7" s="1"/>
  <c r="AA88" i="7"/>
  <c r="AI88" i="7" s="1"/>
  <c r="Z59" i="7"/>
  <c r="AH59" i="7" s="1"/>
  <c r="AP59" i="7" s="1"/>
  <c r="AE58" i="7"/>
  <c r="AM58" i="7" s="1"/>
  <c r="AQ58" i="7" s="1"/>
  <c r="AF58" i="7"/>
  <c r="AN58" i="7" s="1"/>
  <c r="AG58" i="7"/>
  <c r="AO58" i="7" s="1"/>
  <c r="AS58" i="7" s="1"/>
  <c r="AC66" i="7"/>
  <c r="AK66" i="7" s="1"/>
  <c r="AS66" i="7" s="1"/>
  <c r="AG130" i="7"/>
  <c r="AO130" i="7" s="1"/>
  <c r="AS130" i="7" s="1"/>
  <c r="AG126" i="7"/>
  <c r="AO126" i="7" s="1"/>
  <c r="AS126" i="7" s="1"/>
  <c r="AG82" i="7"/>
  <c r="AO82" i="7" s="1"/>
  <c r="AS82" i="7" s="1"/>
  <c r="AB142" i="7"/>
  <c r="AJ142" i="7" s="1"/>
  <c r="AR142" i="7" s="1"/>
  <c r="AG78" i="7"/>
  <c r="AO78" i="7" s="1"/>
  <c r="AS78" i="7" s="1"/>
  <c r="AG62" i="7"/>
  <c r="AO62" i="7" s="1"/>
  <c r="AS62" i="7" s="1"/>
  <c r="AF46" i="7"/>
  <c r="AN46" i="7" s="1"/>
  <c r="AR46" i="7" s="1"/>
  <c r="AE122" i="7"/>
  <c r="AM122" i="7" s="1"/>
  <c r="AQ122" i="7" s="1"/>
  <c r="AF114" i="7"/>
  <c r="AN114" i="7" s="1"/>
  <c r="AG38" i="7"/>
  <c r="AO38" i="7" s="1"/>
  <c r="AS38" i="7" s="1"/>
  <c r="AC93" i="7"/>
  <c r="AK93" i="7" s="1"/>
  <c r="AG93" i="7"/>
  <c r="AO93" i="7" s="1"/>
  <c r="AF174" i="7"/>
  <c r="AN174" i="7" s="1"/>
  <c r="AR174" i="7" s="1"/>
  <c r="AF166" i="7"/>
  <c r="AN166" i="7" s="1"/>
  <c r="AG154" i="7"/>
  <c r="AO154" i="7" s="1"/>
  <c r="AE98" i="7"/>
  <c r="AM98" i="7" s="1"/>
  <c r="AQ98" i="7" s="1"/>
  <c r="AE62" i="7"/>
  <c r="AM62" i="7" s="1"/>
  <c r="AB41" i="7"/>
  <c r="AJ41" i="7" s="1"/>
  <c r="AF41" i="7"/>
  <c r="AN41" i="7" s="1"/>
  <c r="AC17" i="7"/>
  <c r="AK17" i="7" s="1"/>
  <c r="AS17" i="7" s="1"/>
  <c r="AE134" i="7"/>
  <c r="AM134" i="7" s="1"/>
  <c r="AF121" i="7"/>
  <c r="AN121" i="7" s="1"/>
  <c r="AR121" i="7" s="1"/>
  <c r="AG61" i="7"/>
  <c r="AO61" i="7" s="1"/>
  <c r="AS61" i="7" s="1"/>
  <c r="AG45" i="7"/>
  <c r="AO45" i="7" s="1"/>
  <c r="AS45" i="7" s="1"/>
  <c r="AA97" i="7"/>
  <c r="AI97" i="7" s="1"/>
  <c r="AE97" i="7"/>
  <c r="AM97" i="7" s="1"/>
  <c r="AA61" i="7"/>
  <c r="AI61" i="7" s="1"/>
  <c r="AE61" i="7"/>
  <c r="AM61" i="7" s="1"/>
  <c r="AA25" i="7"/>
  <c r="AI25" i="7" s="1"/>
  <c r="AE25" i="7"/>
  <c r="AM25" i="7" s="1"/>
  <c r="AC173" i="7"/>
  <c r="AK173" i="7" s="1"/>
  <c r="AS173" i="7" s="1"/>
  <c r="AC158" i="7"/>
  <c r="AK158" i="7" s="1"/>
  <c r="AS158" i="7" s="1"/>
  <c r="AB98" i="7"/>
  <c r="AJ98" i="7" s="1"/>
  <c r="AE145" i="7"/>
  <c r="AM145" i="7" s="1"/>
  <c r="AQ145" i="7" s="1"/>
  <c r="AF137" i="7"/>
  <c r="AN137" i="7" s="1"/>
  <c r="AR137" i="7" s="1"/>
  <c r="AG133" i="7"/>
  <c r="AO133" i="7" s="1"/>
  <c r="AS133" i="7" s="1"/>
  <c r="AF97" i="7"/>
  <c r="AN97" i="7" s="1"/>
  <c r="AR97" i="7" s="1"/>
  <c r="AG77" i="7"/>
  <c r="AO77" i="7" s="1"/>
  <c r="AS77" i="7" s="1"/>
  <c r="AC164" i="7"/>
  <c r="AK164" i="7" s="1"/>
  <c r="AS164" i="7" s="1"/>
  <c r="AC24" i="7"/>
  <c r="AK24" i="7" s="1"/>
  <c r="AG100" i="7"/>
  <c r="AO100" i="7" s="1"/>
  <c r="AS100" i="7" s="1"/>
  <c r="AE9" i="7"/>
  <c r="AM9" i="7" s="1"/>
  <c r="AQ9" i="7" s="1"/>
  <c r="AE157" i="7"/>
  <c r="AM157" i="7" s="1"/>
  <c r="AG149" i="7"/>
  <c r="AO149" i="7" s="1"/>
  <c r="AG14" i="7"/>
  <c r="AO14" i="7" s="1"/>
  <c r="AC14" i="7"/>
  <c r="AK14" i="7" s="1"/>
  <c r="AB90" i="7"/>
  <c r="AJ90" i="7" s="1"/>
  <c r="AR90" i="7" s="1"/>
  <c r="AA110" i="7"/>
  <c r="AI110" i="7" s="1"/>
  <c r="AE110" i="7"/>
  <c r="AM110" i="7" s="1"/>
  <c r="AQ110" i="7" s="1"/>
  <c r="AF62" i="7"/>
  <c r="AN62" i="7" s="1"/>
  <c r="AR62" i="7" s="1"/>
  <c r="AC129" i="7"/>
  <c r="AK129" i="7" s="1"/>
  <c r="AG129" i="7"/>
  <c r="AO129" i="7" s="1"/>
  <c r="AG73" i="7"/>
  <c r="AO73" i="7" s="1"/>
  <c r="AC73" i="7"/>
  <c r="AK73" i="7" s="1"/>
  <c r="AG37" i="7"/>
  <c r="AO37" i="7" s="1"/>
  <c r="AC142" i="7"/>
  <c r="AK142" i="7" s="1"/>
  <c r="AS142" i="7" s="1"/>
  <c r="AF134" i="7"/>
  <c r="AN134" i="7" s="1"/>
  <c r="AE78" i="7"/>
  <c r="AM78" i="7" s="1"/>
  <c r="AQ78" i="7" s="1"/>
  <c r="AB77" i="7"/>
  <c r="AJ77" i="7" s="1"/>
  <c r="AR77" i="7" s="1"/>
  <c r="AF77" i="7"/>
  <c r="AN77" i="7" s="1"/>
  <c r="AF161" i="7"/>
  <c r="AN161" i="7" s="1"/>
  <c r="AR161" i="7" s="1"/>
  <c r="AG146" i="7"/>
  <c r="AO146" i="7" s="1"/>
  <c r="AS146" i="7" s="1"/>
  <c r="AG9" i="7"/>
  <c r="AO9" i="7" s="1"/>
  <c r="AS9" i="7" s="1"/>
  <c r="AA82" i="7"/>
  <c r="AI82" i="7" s="1"/>
  <c r="AQ82" i="7" s="1"/>
  <c r="AG80" i="7"/>
  <c r="AO80" i="7" s="1"/>
  <c r="AC80" i="7"/>
  <c r="AK80" i="7" s="1"/>
  <c r="AG44" i="7"/>
  <c r="AO44" i="7" s="1"/>
  <c r="AC44" i="7"/>
  <c r="AK44" i="7" s="1"/>
  <c r="AB110" i="7"/>
  <c r="AJ110" i="7" s="1"/>
  <c r="AR110" i="7" s="1"/>
  <c r="AC172" i="7"/>
  <c r="AK172" i="7" s="1"/>
  <c r="AB162" i="7"/>
  <c r="AJ162" i="7" s="1"/>
  <c r="AR162" i="7" s="1"/>
  <c r="AB148" i="7"/>
  <c r="AJ148" i="7" s="1"/>
  <c r="AR148" i="7" s="1"/>
  <c r="AB122" i="7"/>
  <c r="AJ122" i="7" s="1"/>
  <c r="AR122" i="7" s="1"/>
  <c r="AB109" i="7"/>
  <c r="AJ109" i="7" s="1"/>
  <c r="AR109" i="7" s="1"/>
  <c r="AB96" i="7"/>
  <c r="AJ96" i="7" s="1"/>
  <c r="AR96" i="7" s="1"/>
  <c r="AB70" i="7"/>
  <c r="AJ70" i="7" s="1"/>
  <c r="AR70" i="7" s="1"/>
  <c r="AB18" i="7"/>
  <c r="AJ18" i="7" s="1"/>
  <c r="AR18" i="7" s="1"/>
  <c r="AC132" i="7"/>
  <c r="AK132" i="7" s="1"/>
  <c r="AC53" i="7"/>
  <c r="AK53" i="7" s="1"/>
  <c r="AS53" i="7" s="1"/>
  <c r="AC30" i="7"/>
  <c r="AK30" i="7" s="1"/>
  <c r="AS30" i="7" s="1"/>
  <c r="AA21" i="7"/>
  <c r="AI21" i="7" s="1"/>
  <c r="AQ21" i="7" s="1"/>
  <c r="AS143" i="7"/>
  <c r="AG98" i="7"/>
  <c r="AO98" i="7" s="1"/>
  <c r="AS98" i="7" s="1"/>
  <c r="AE74" i="7"/>
  <c r="AM74" i="7" s="1"/>
  <c r="AA74" i="7"/>
  <c r="AI74" i="7" s="1"/>
  <c r="AA38" i="7"/>
  <c r="AI38" i="7" s="1"/>
  <c r="AQ38" i="7" s="1"/>
  <c r="AE38" i="7"/>
  <c r="AM38" i="7" s="1"/>
  <c r="AG109" i="7"/>
  <c r="AO109" i="7" s="1"/>
  <c r="AC109" i="7"/>
  <c r="AK109" i="7" s="1"/>
  <c r="AA142" i="7"/>
  <c r="AI142" i="7" s="1"/>
  <c r="AQ142" i="7" s="1"/>
  <c r="AE26" i="7"/>
  <c r="AM26" i="7" s="1"/>
  <c r="AQ26" i="7" s="1"/>
  <c r="AB113" i="7"/>
  <c r="AJ113" i="7" s="1"/>
  <c r="AF113" i="7"/>
  <c r="AN113" i="7" s="1"/>
  <c r="AB73" i="7"/>
  <c r="AJ73" i="7" s="1"/>
  <c r="AR73" i="7" s="1"/>
  <c r="AB21" i="7"/>
  <c r="AJ21" i="7" s="1"/>
  <c r="AR21" i="7" s="1"/>
  <c r="AA133" i="7"/>
  <c r="AI133" i="7" s="1"/>
  <c r="AE133" i="7"/>
  <c r="AM133" i="7" s="1"/>
  <c r="AC70" i="7"/>
  <c r="AK70" i="7" s="1"/>
  <c r="AS70" i="7" s="1"/>
  <c r="AE121" i="7"/>
  <c r="AM121" i="7" s="1"/>
  <c r="AQ121" i="7" s="1"/>
  <c r="AB45" i="7"/>
  <c r="AJ45" i="7" s="1"/>
  <c r="AR45" i="7" s="1"/>
  <c r="AE177" i="7"/>
  <c r="AM177" i="7" s="1"/>
  <c r="AE170" i="7"/>
  <c r="AM170" i="7" s="1"/>
  <c r="AQ170" i="7" s="1"/>
  <c r="AG84" i="7"/>
  <c r="AO84" i="7" s="1"/>
  <c r="AS84" i="7" s="1"/>
  <c r="AC156" i="7"/>
  <c r="AK156" i="7" s="1"/>
  <c r="AC140" i="7"/>
  <c r="AK140" i="7" s="1"/>
  <c r="AS140" i="7" s="1"/>
  <c r="AC117" i="7"/>
  <c r="AK117" i="7" s="1"/>
  <c r="AS117" i="7" s="1"/>
  <c r="AB57" i="7"/>
  <c r="AJ57" i="7" s="1"/>
  <c r="AR57" i="7" s="1"/>
  <c r="AB82" i="7"/>
  <c r="AJ82" i="7" s="1"/>
  <c r="AR82" i="7" s="1"/>
  <c r="AA93" i="7"/>
  <c r="AI93" i="7" s="1"/>
  <c r="AQ93" i="7" s="1"/>
  <c r="AB172" i="7"/>
  <c r="AJ172" i="7" s="1"/>
  <c r="AR172" i="7" s="1"/>
  <c r="AB146" i="7"/>
  <c r="AJ146" i="7" s="1"/>
  <c r="AR146" i="7" s="1"/>
  <c r="AB133" i="7"/>
  <c r="AJ133" i="7" s="1"/>
  <c r="AR133" i="7" s="1"/>
  <c r="AA106" i="7"/>
  <c r="AI106" i="7" s="1"/>
  <c r="AQ106" i="7" s="1"/>
  <c r="AR143" i="7"/>
  <c r="AG10" i="7"/>
  <c r="AO10" i="7" s="1"/>
  <c r="AS10" i="7" s="1"/>
  <c r="AE146" i="7"/>
  <c r="AM146" i="7" s="1"/>
  <c r="AQ146" i="7" s="1"/>
  <c r="AA146" i="7"/>
  <c r="AI146" i="7" s="1"/>
  <c r="AB154" i="7"/>
  <c r="AJ154" i="7" s="1"/>
  <c r="AC165" i="7"/>
  <c r="AK165" i="7" s="1"/>
  <c r="AG165" i="7"/>
  <c r="AO165" i="7" s="1"/>
  <c r="AC57" i="7"/>
  <c r="AK57" i="7" s="1"/>
  <c r="AS57" i="7" s="1"/>
  <c r="AG57" i="7"/>
  <c r="AO57" i="7" s="1"/>
  <c r="AB74" i="7"/>
  <c r="AJ74" i="7" s="1"/>
  <c r="AR74" i="7" s="1"/>
  <c r="AA70" i="7"/>
  <c r="AI70" i="7" s="1"/>
  <c r="AQ70" i="7" s="1"/>
  <c r="AQ73" i="7"/>
  <c r="AC102" i="7"/>
  <c r="AK102" i="7" s="1"/>
  <c r="AS102" i="7" s="1"/>
  <c r="AG116" i="7"/>
  <c r="AO116" i="7" s="1"/>
  <c r="AC116" i="7"/>
  <c r="AK116" i="7" s="1"/>
  <c r="AR36" i="7"/>
  <c r="AC138" i="7"/>
  <c r="AK138" i="7" s="1"/>
  <c r="AS138" i="7" s="1"/>
  <c r="AC106" i="7"/>
  <c r="AK106" i="7" s="1"/>
  <c r="AS106" i="7" s="1"/>
  <c r="AC76" i="7"/>
  <c r="AK76" i="7" s="1"/>
  <c r="AS76" i="7" s="1"/>
  <c r="AC60" i="7"/>
  <c r="AK60" i="7" s="1"/>
  <c r="AS60" i="7" s="1"/>
  <c r="AB106" i="7"/>
  <c r="AJ106" i="7" s="1"/>
  <c r="AR106" i="7" s="1"/>
  <c r="AB93" i="7"/>
  <c r="AJ93" i="7" s="1"/>
  <c r="AR93" i="7" s="1"/>
  <c r="AB80" i="7"/>
  <c r="AJ80" i="7" s="1"/>
  <c r="AR80" i="7" s="1"/>
  <c r="AB54" i="7"/>
  <c r="AJ54" i="7" s="1"/>
  <c r="AR54" i="7" s="1"/>
  <c r="AA77" i="7"/>
  <c r="AI77" i="7" s="1"/>
  <c r="AQ77" i="7" s="1"/>
  <c r="AD108" i="7"/>
  <c r="AL108" i="7" s="1"/>
  <c r="AP108" i="7" s="1"/>
  <c r="AD72" i="7"/>
  <c r="AL72" i="7" s="1"/>
  <c r="AP72" i="7" s="1"/>
  <c r="Z176" i="7"/>
  <c r="AH176" i="7" s="1"/>
  <c r="AP176" i="7" s="1"/>
  <c r="Z170" i="7"/>
  <c r="AH170" i="7" s="1"/>
  <c r="AP170" i="7" s="1"/>
  <c r="Z152" i="7"/>
  <c r="AH152" i="7" s="1"/>
  <c r="AP152" i="7" s="1"/>
  <c r="Z140" i="7"/>
  <c r="AH140" i="7" s="1"/>
  <c r="AP140" i="7" s="1"/>
  <c r="Z134" i="7"/>
  <c r="AH134" i="7" s="1"/>
  <c r="AP134" i="7" s="1"/>
  <c r="Z128" i="7"/>
  <c r="AH128" i="7" s="1"/>
  <c r="AP128" i="7" s="1"/>
  <c r="Z122" i="7"/>
  <c r="AH122" i="7" s="1"/>
  <c r="AP122" i="7" s="1"/>
  <c r="Z116" i="7"/>
  <c r="AH116" i="7" s="1"/>
  <c r="AP116" i="7" s="1"/>
  <c r="Z110" i="7"/>
  <c r="AH110" i="7" s="1"/>
  <c r="AP110" i="7" s="1"/>
  <c r="Z104" i="7"/>
  <c r="AH104" i="7" s="1"/>
  <c r="AP104" i="7" s="1"/>
  <c r="Z98" i="7"/>
  <c r="AH98" i="7" s="1"/>
  <c r="AP98" i="7" s="1"/>
  <c r="Z92" i="7"/>
  <c r="AH92" i="7" s="1"/>
  <c r="AP92" i="7" s="1"/>
  <c r="Z86" i="7"/>
  <c r="AH86" i="7" s="1"/>
  <c r="AP86" i="7" s="1"/>
  <c r="Z80" i="7"/>
  <c r="AH80" i="7" s="1"/>
  <c r="AP80" i="7" s="1"/>
  <c r="Z74" i="7"/>
  <c r="AH74" i="7" s="1"/>
  <c r="AP74" i="7" s="1"/>
  <c r="Z68" i="7"/>
  <c r="AH68" i="7" s="1"/>
  <c r="AP68" i="7" s="1"/>
  <c r="Z62" i="7"/>
  <c r="AH62" i="7" s="1"/>
  <c r="AP62" i="7" s="1"/>
  <c r="AD168" i="7"/>
  <c r="AL168" i="7" s="1"/>
  <c r="AP168" i="7" s="1"/>
  <c r="AD156" i="7"/>
  <c r="AL156" i="7" s="1"/>
  <c r="AP156" i="7" s="1"/>
  <c r="AD84" i="7"/>
  <c r="AL84" i="7" s="1"/>
  <c r="AP84" i="7" s="1"/>
  <c r="AD60" i="7"/>
  <c r="AL60" i="7" s="1"/>
  <c r="AP60" i="7" s="1"/>
  <c r="AD120" i="7"/>
  <c r="AL120" i="7" s="1"/>
  <c r="AP120" i="7" s="1"/>
  <c r="AD132" i="7"/>
  <c r="AL132" i="7" s="1"/>
  <c r="AP132" i="7" s="1"/>
  <c r="AS39" i="7"/>
  <c r="AS85" i="7"/>
  <c r="AS31" i="7"/>
  <c r="AP126" i="7"/>
  <c r="AR159" i="7"/>
  <c r="AR51" i="7"/>
  <c r="AR27" i="7"/>
  <c r="AR15" i="7"/>
  <c r="AP42" i="7"/>
  <c r="AS99" i="7"/>
  <c r="AR114" i="7"/>
  <c r="AS15" i="7"/>
  <c r="AP6" i="7"/>
  <c r="AP138" i="7"/>
  <c r="AS5" i="7"/>
  <c r="AQ96" i="7"/>
  <c r="AQ48" i="7"/>
  <c r="AQ12" i="7"/>
  <c r="AP100" i="7"/>
  <c r="AS36" i="7"/>
  <c r="AQ55" i="7"/>
  <c r="AR58" i="7"/>
  <c r="AQ102" i="7"/>
  <c r="AQ90" i="7"/>
  <c r="AP69" i="7"/>
  <c r="AR12" i="7"/>
  <c r="AQ43" i="7"/>
  <c r="AQ80" i="7"/>
  <c r="AQ35" i="7"/>
  <c r="AQ60" i="7"/>
  <c r="AQ160" i="7"/>
  <c r="AQ88" i="7"/>
  <c r="AQ24" i="7"/>
  <c r="AP18" i="7"/>
  <c r="AR103" i="7"/>
  <c r="AR79" i="7"/>
  <c r="AR67" i="7"/>
  <c r="AQ51" i="7"/>
  <c r="AQ14" i="7"/>
  <c r="AS121" i="7"/>
  <c r="AP105" i="7"/>
  <c r="AS52" i="7"/>
  <c r="AS128" i="7"/>
  <c r="AS65" i="7"/>
  <c r="AR101" i="7"/>
  <c r="AP54" i="7"/>
  <c r="AQ47" i="7"/>
  <c r="AR136" i="7"/>
  <c r="AR112" i="7"/>
  <c r="AR100" i="7"/>
  <c r="AR76" i="7"/>
  <c r="AR64" i="7"/>
  <c r="AR52" i="7"/>
  <c r="AQ23" i="7"/>
  <c r="AR65" i="7"/>
  <c r="AS67" i="7"/>
  <c r="AQ140" i="7"/>
  <c r="AS71" i="7"/>
  <c r="AQ65" i="7"/>
  <c r="AP41" i="7"/>
  <c r="AP136" i="7"/>
  <c r="AS88" i="7"/>
  <c r="AR3" i="7"/>
  <c r="AR99" i="7"/>
  <c r="AS48" i="7"/>
  <c r="AS23" i="7"/>
  <c r="AS4" i="7"/>
  <c r="AR134" i="7"/>
  <c r="AQ8" i="7"/>
  <c r="AR169" i="7"/>
  <c r="AR85" i="7"/>
  <c r="AS47" i="7"/>
  <c r="AQ32" i="7"/>
  <c r="AS3" i="7"/>
  <c r="AQ128" i="7"/>
  <c r="AP127" i="7"/>
  <c r="AP97" i="7"/>
  <c r="AP82" i="7"/>
  <c r="AP157" i="7"/>
  <c r="AQ131" i="7"/>
  <c r="AP139" i="7"/>
  <c r="AR98" i="7"/>
  <c r="AQ2" i="7"/>
  <c r="AR75" i="7"/>
  <c r="AQ64" i="7"/>
  <c r="AQ119" i="7"/>
  <c r="AS21" i="7"/>
  <c r="AP118" i="7"/>
  <c r="AP142" i="7"/>
  <c r="AS56" i="7"/>
  <c r="AS64" i="7"/>
  <c r="AP30" i="7"/>
  <c r="AS119" i="7"/>
  <c r="AQ28" i="7"/>
  <c r="AQ79" i="7"/>
  <c r="AS141" i="7"/>
  <c r="AP119" i="7"/>
  <c r="AR8" i="7"/>
  <c r="AQ13" i="7"/>
  <c r="AS79" i="7"/>
  <c r="AP2" i="7"/>
  <c r="AR33" i="7"/>
  <c r="AP81" i="7"/>
  <c r="AS24" i="7"/>
  <c r="AP124" i="7"/>
  <c r="AP40" i="7"/>
  <c r="AQ134" i="7"/>
  <c r="AQ62" i="7"/>
  <c r="AQ50" i="7"/>
  <c r="AP99" i="7"/>
  <c r="AS132" i="7"/>
  <c r="AQ85" i="7"/>
  <c r="AQ49" i="7"/>
  <c r="AQ11" i="7"/>
  <c r="AQ20" i="7"/>
  <c r="AR23" i="7"/>
  <c r="AR11" i="7"/>
  <c r="AQ67" i="7"/>
  <c r="BE86" i="7"/>
  <c r="BG86" i="7" s="1" a="1"/>
  <c r="BG86" i="7" s="1"/>
  <c r="BF95" i="7"/>
  <c r="BF13" i="7"/>
  <c r="BF37" i="7"/>
  <c r="BF177" i="7"/>
  <c r="BF174" i="7"/>
  <c r="BE127" i="7"/>
  <c r="BF131" i="7"/>
  <c r="BF172" i="7"/>
  <c r="BF90" i="7"/>
  <c r="BF58" i="7"/>
  <c r="BE87" i="7"/>
  <c r="BE5" i="7"/>
  <c r="BE135" i="7"/>
  <c r="BG135" i="7" s="1" a="1"/>
  <c r="BG135" i="7" s="1"/>
  <c r="BE147" i="7"/>
  <c r="BF154" i="7"/>
  <c r="BE138" i="7"/>
  <c r="BG138" i="7" s="1" a="1"/>
  <c r="BG138" i="7" s="1"/>
  <c r="BF109" i="7"/>
  <c r="BE20" i="7"/>
  <c r="BF50" i="7"/>
  <c r="BF130" i="7"/>
  <c r="BF138" i="7"/>
  <c r="BF21" i="7"/>
  <c r="BE40" i="7"/>
  <c r="BF132" i="7"/>
  <c r="BF23" i="7"/>
  <c r="BE107" i="7"/>
  <c r="BG107" i="7" s="1" a="1"/>
  <c r="BG107" i="7" s="1"/>
  <c r="BF3" i="7"/>
  <c r="BE22" i="7"/>
  <c r="BG22" i="7" s="1" a="1"/>
  <c r="BG22" i="7" s="1"/>
  <c r="BE39" i="7"/>
  <c r="BE44" i="7"/>
  <c r="BF54" i="7"/>
  <c r="BE92" i="7"/>
  <c r="BE96" i="7"/>
  <c r="BE97" i="7"/>
  <c r="BF164" i="7"/>
  <c r="BE174" i="7"/>
  <c r="BF141" i="7"/>
  <c r="BE19" i="7"/>
  <c r="BF39" i="7"/>
  <c r="BF52" i="7"/>
  <c r="BF74" i="7"/>
  <c r="BF105" i="7"/>
  <c r="BF4" i="7"/>
  <c r="BE126" i="7"/>
  <c r="BF38" i="7"/>
  <c r="BE41" i="7"/>
  <c r="BE73" i="7"/>
  <c r="BF99" i="7"/>
  <c r="BF122" i="7"/>
  <c r="BF101" i="7"/>
  <c r="BF63" i="7"/>
  <c r="BF73" i="7"/>
  <c r="BF93" i="7"/>
  <c r="BE124" i="7"/>
  <c r="BF159" i="7"/>
  <c r="BF151" i="7"/>
  <c r="BF111" i="7"/>
  <c r="BF27" i="7"/>
  <c r="BF40" i="7"/>
  <c r="BF72" i="7"/>
  <c r="BE156" i="7"/>
  <c r="BG156" i="7" s="1" a="1"/>
  <c r="BG156" i="7" s="1"/>
  <c r="BF9" i="7"/>
  <c r="BF114" i="7"/>
  <c r="BF89" i="7"/>
  <c r="BF147" i="7"/>
  <c r="BE36" i="7"/>
  <c r="BF57" i="7"/>
  <c r="BF86" i="7"/>
  <c r="BE141" i="7"/>
  <c r="BF59" i="7"/>
  <c r="BF14" i="7"/>
  <c r="BF169" i="7"/>
  <c r="BE13" i="7"/>
  <c r="BE56" i="7"/>
  <c r="BG56" i="7" s="1" a="1"/>
  <c r="BG56" i="7" s="1"/>
  <c r="BF60" i="7"/>
  <c r="BF64" i="7"/>
  <c r="BF75" i="7"/>
  <c r="BE116" i="7"/>
  <c r="BE117" i="7"/>
  <c r="BE161" i="7"/>
  <c r="BE29" i="7"/>
  <c r="BE155" i="7"/>
  <c r="BE18" i="7"/>
  <c r="BF94" i="7"/>
  <c r="BE115" i="7"/>
  <c r="BF117" i="7"/>
  <c r="BF118" i="7"/>
  <c r="BF148" i="7"/>
  <c r="BF167" i="7"/>
  <c r="BF170" i="7"/>
  <c r="BF120" i="7"/>
  <c r="BF61" i="7"/>
  <c r="BE82" i="7"/>
  <c r="BE108" i="7"/>
  <c r="BF42" i="7"/>
  <c r="BE47" i="7"/>
  <c r="BF6" i="7"/>
  <c r="BF51" i="7"/>
  <c r="BE98" i="7"/>
  <c r="BG98" i="7" s="1" a="1"/>
  <c r="BG98" i="7" s="1"/>
  <c r="BF103" i="7"/>
  <c r="BE133" i="7"/>
  <c r="BE134" i="7"/>
  <c r="BF144" i="7"/>
  <c r="BF24" i="7"/>
  <c r="BF46" i="7"/>
  <c r="BF69" i="7"/>
  <c r="BF98" i="7"/>
  <c r="BF112" i="7"/>
  <c r="BF124" i="7"/>
  <c r="BE153" i="7"/>
  <c r="BF55" i="7"/>
  <c r="BE111" i="7"/>
  <c r="BG111" i="7" s="1" a="1"/>
  <c r="BG111" i="7" s="1"/>
  <c r="BF127" i="7"/>
  <c r="BE9" i="7"/>
  <c r="BE32" i="7"/>
  <c r="BF36" i="7"/>
  <c r="BE45" i="7"/>
  <c r="BF153" i="7"/>
  <c r="BF157" i="7"/>
  <c r="BF17" i="7"/>
  <c r="BE113" i="7"/>
  <c r="BG113" i="7" s="1" a="1"/>
  <c r="BG113" i="7" s="1"/>
  <c r="BE43" i="7"/>
  <c r="BG43" i="7" s="1" a="1"/>
  <c r="BG43" i="7" s="1"/>
  <c r="BF110" i="7"/>
  <c r="BF171" i="7"/>
  <c r="BF84" i="7"/>
  <c r="BF97" i="7"/>
  <c r="BF129" i="7"/>
  <c r="BF56" i="7"/>
  <c r="BF22" i="7"/>
  <c r="BF76" i="7"/>
  <c r="BF88" i="7"/>
  <c r="BF92" i="7"/>
  <c r="BF49" i="7"/>
  <c r="BF8" i="7"/>
  <c r="BF29" i="7"/>
  <c r="BF19" i="7"/>
  <c r="BF5" i="7"/>
  <c r="BF10" i="7"/>
  <c r="BE80" i="7"/>
  <c r="BF81" i="7"/>
  <c r="BF135" i="7"/>
  <c r="BF7" i="7"/>
  <c r="BF11" i="7"/>
  <c r="BF16" i="7"/>
  <c r="BF31" i="7"/>
  <c r="BF87" i="7"/>
  <c r="BF134" i="7"/>
  <c r="BF166" i="7"/>
  <c r="BE114" i="7"/>
  <c r="BF165" i="7"/>
  <c r="BE2" i="7"/>
  <c r="BE30" i="7"/>
  <c r="BF78" i="7"/>
  <c r="BF83" i="7"/>
  <c r="BF150" i="7"/>
  <c r="BF156" i="7"/>
  <c r="BE35" i="7"/>
  <c r="BF66" i="7"/>
  <c r="BF85" i="7"/>
  <c r="BF104" i="7"/>
  <c r="BF143" i="7"/>
  <c r="BF158" i="7"/>
  <c r="BF160" i="7"/>
  <c r="BF161" i="7"/>
  <c r="BF175" i="7"/>
  <c r="BF145" i="7"/>
  <c r="BF12" i="7"/>
  <c r="BE25" i="7"/>
  <c r="BG25" i="7" s="1" a="1"/>
  <c r="BG25" i="7" s="1"/>
  <c r="BF15" i="7"/>
  <c r="BF20" i="7"/>
  <c r="BF47" i="7"/>
  <c r="BF67" i="7"/>
  <c r="BF123" i="7"/>
  <c r="BF140" i="7"/>
  <c r="BF142" i="7"/>
  <c r="BF33" i="7"/>
  <c r="BE57" i="7"/>
  <c r="BE64" i="7"/>
  <c r="BF146" i="7"/>
  <c r="BF96" i="7"/>
  <c r="BE100" i="7"/>
  <c r="BF106" i="7"/>
  <c r="BF116" i="7"/>
  <c r="BF121" i="7"/>
  <c r="BF168" i="7"/>
  <c r="BF30" i="7"/>
  <c r="BF41" i="7"/>
  <c r="BF53" i="7"/>
  <c r="BF70" i="7"/>
  <c r="BE103" i="7"/>
  <c r="BE165" i="7"/>
  <c r="BF126" i="7"/>
  <c r="BE140" i="7"/>
  <c r="BE150" i="7"/>
  <c r="BG150" i="7" s="1" a="1"/>
  <c r="BG150" i="7" s="1"/>
  <c r="BF162" i="7"/>
  <c r="BE7" i="7"/>
  <c r="BE11" i="7"/>
  <c r="BE23" i="7"/>
  <c r="BE31" i="7"/>
  <c r="BF25" i="7"/>
  <c r="BE27" i="7"/>
  <c r="BE24" i="7"/>
  <c r="BE26" i="7"/>
  <c r="BE3" i="7"/>
  <c r="BE6" i="7"/>
  <c r="BG6" i="7" s="1" a="1"/>
  <c r="BG6" i="7" s="1"/>
  <c r="BF18" i="7"/>
  <c r="BF32" i="7"/>
  <c r="BF34" i="7"/>
  <c r="BE8" i="7"/>
  <c r="BE14" i="7"/>
  <c r="BE34" i="7"/>
  <c r="BF43" i="7"/>
  <c r="BF26" i="7"/>
  <c r="BE33" i="7"/>
  <c r="BE38" i="7"/>
  <c r="BE49" i="7"/>
  <c r="BF68" i="7"/>
  <c r="BE28" i="7"/>
  <c r="BE17" i="7"/>
  <c r="BE52" i="7"/>
  <c r="BG52" i="7" s="1" a="1"/>
  <c r="BG52" i="7" s="1"/>
  <c r="BF44" i="7"/>
  <c r="BE48" i="7"/>
  <c r="BE55" i="7"/>
  <c r="BF62" i="7"/>
  <c r="BE37" i="7"/>
  <c r="BE42" i="7"/>
  <c r="BG42" i="7" s="1" a="1"/>
  <c r="BG42" i="7" s="1"/>
  <c r="BE46" i="7"/>
  <c r="BE15" i="7"/>
  <c r="BE21" i="7"/>
  <c r="BG21" i="7" s="1" a="1"/>
  <c r="BG21" i="7" s="1"/>
  <c r="BF35" i="7"/>
  <c r="BE58" i="7"/>
  <c r="BE76" i="7"/>
  <c r="BF2" i="7"/>
  <c r="BF45" i="7"/>
  <c r="BF28" i="7"/>
  <c r="BE50" i="7"/>
  <c r="BE53" i="7"/>
  <c r="BE63" i="7"/>
  <c r="BE90" i="7"/>
  <c r="BE4" i="7"/>
  <c r="BE10" i="7"/>
  <c r="BE12" i="7"/>
  <c r="BG12" i="7" s="1" a="1"/>
  <c r="BG12" i="7" s="1"/>
  <c r="BE16" i="7"/>
  <c r="BE69" i="7"/>
  <c r="BE84" i="7"/>
  <c r="BG84" i="7" s="1" a="1"/>
  <c r="BG84" i="7" s="1"/>
  <c r="BE99" i="7"/>
  <c r="BF100" i="7"/>
  <c r="BE72" i="7"/>
  <c r="BE74" i="7"/>
  <c r="BE93" i="7"/>
  <c r="BE60" i="7"/>
  <c r="BF71" i="7"/>
  <c r="BF77" i="7"/>
  <c r="BE77" i="7"/>
  <c r="BE83" i="7"/>
  <c r="BE105" i="7"/>
  <c r="BG105" i="7" s="1" a="1"/>
  <c r="BG105" i="7" s="1"/>
  <c r="BE110" i="7"/>
  <c r="BF48" i="7"/>
  <c r="BE70" i="7"/>
  <c r="BF108" i="7"/>
  <c r="BE51" i="7"/>
  <c r="BE54" i="7"/>
  <c r="BE59" i="7"/>
  <c r="BE61" i="7"/>
  <c r="BG61" i="7" s="1" a="1"/>
  <c r="BG61" i="7" s="1"/>
  <c r="BE65" i="7"/>
  <c r="BE75" i="7"/>
  <c r="BF79" i="7"/>
  <c r="BF80" i="7"/>
  <c r="BE94" i="7"/>
  <c r="BF102" i="7"/>
  <c r="BF65" i="7"/>
  <c r="BF82" i="7"/>
  <c r="BF107" i="7"/>
  <c r="BE67" i="7"/>
  <c r="BE68" i="7"/>
  <c r="BE78" i="7"/>
  <c r="BG78" i="7" s="1" a="1"/>
  <c r="BG78" i="7" s="1"/>
  <c r="BE79" i="7"/>
  <c r="BE66" i="7"/>
  <c r="BG66" i="7" s="1" a="1"/>
  <c r="BG66" i="7" s="1"/>
  <c r="BE109" i="7"/>
  <c r="BG109" i="7" s="1" a="1"/>
  <c r="BG109" i="7" s="1"/>
  <c r="BE89" i="7"/>
  <c r="BG89" i="7" s="1" a="1"/>
  <c r="BG89" i="7" s="1"/>
  <c r="BE123" i="7"/>
  <c r="BG123" i="7" s="1" a="1"/>
  <c r="BG123" i="7" s="1"/>
  <c r="BE81" i="7"/>
  <c r="BE71" i="7"/>
  <c r="BE85" i="7"/>
  <c r="BE102" i="7"/>
  <c r="BE104" i="7"/>
  <c r="BE122" i="7"/>
  <c r="BF91" i="7"/>
  <c r="BE120" i="7"/>
  <c r="BE62" i="7"/>
  <c r="BG62" i="7" s="1" a="1"/>
  <c r="BG62" i="7" s="1"/>
  <c r="BE146" i="7"/>
  <c r="BG146" i="7" s="1" a="1"/>
  <c r="BG146" i="7" s="1"/>
  <c r="BE91" i="7"/>
  <c r="BE88" i="7"/>
  <c r="BE112" i="7"/>
  <c r="BE128" i="7"/>
  <c r="BE106" i="7"/>
  <c r="BE118" i="7"/>
  <c r="BE119" i="7"/>
  <c r="BE125" i="7"/>
  <c r="BE95" i="7"/>
  <c r="BE101" i="7"/>
  <c r="BF119" i="7"/>
  <c r="BF115" i="7"/>
  <c r="BF128" i="7"/>
  <c r="BE139" i="7"/>
  <c r="BF133" i="7"/>
  <c r="BF139" i="7"/>
  <c r="BF137" i="7"/>
  <c r="BE143" i="7"/>
  <c r="BF113" i="7"/>
  <c r="BE129" i="7"/>
  <c r="BF125" i="7"/>
  <c r="BE137" i="7"/>
  <c r="BG137" i="7" s="1" a="1"/>
  <c r="BG137" i="7" s="1"/>
  <c r="BF149" i="7"/>
  <c r="BE130" i="7"/>
  <c r="BG130" i="7" s="1" a="1"/>
  <c r="BG130" i="7" s="1"/>
  <c r="BE148" i="7"/>
  <c r="BG148" i="7" s="1" a="1"/>
  <c r="BG148" i="7" s="1"/>
  <c r="BE151" i="7"/>
  <c r="BF152" i="7"/>
  <c r="BF155" i="7"/>
  <c r="BE121" i="7"/>
  <c r="BF136" i="7"/>
  <c r="BE131" i="7"/>
  <c r="BE132" i="7"/>
  <c r="BE144" i="7"/>
  <c r="BE145" i="7"/>
  <c r="BG145" i="7" s="1" a="1"/>
  <c r="BG145" i="7" s="1"/>
  <c r="BE149" i="7"/>
  <c r="BG149" i="7" s="1" a="1"/>
  <c r="BG149" i="7" s="1"/>
  <c r="BE173" i="7"/>
  <c r="BG173" i="7" s="1" a="1"/>
  <c r="BG173" i="7" s="1"/>
  <c r="BE172" i="7"/>
  <c r="BG172" i="7" s="1" a="1"/>
  <c r="BG172" i="7" s="1"/>
  <c r="BF173" i="7"/>
  <c r="BE152" i="7"/>
  <c r="BG152" i="7" s="1" a="1"/>
  <c r="BG152" i="7" s="1"/>
  <c r="BE142" i="7"/>
  <c r="BG142" i="7" s="1" a="1"/>
  <c r="BG142" i="7" s="1"/>
  <c r="BF163" i="7"/>
  <c r="BE157" i="7"/>
  <c r="BE163" i="7"/>
  <c r="BE160" i="7"/>
  <c r="BE175" i="7"/>
  <c r="BG175" i="7" s="1" a="1"/>
  <c r="BG175" i="7" s="1"/>
  <c r="BE136" i="7"/>
  <c r="BG136" i="7" s="1" a="1"/>
  <c r="BG136" i="7" s="1"/>
  <c r="BE159" i="7"/>
  <c r="BE166" i="7"/>
  <c r="BE167" i="7"/>
  <c r="BG167" i="7" s="1" a="1"/>
  <c r="BG167" i="7" s="1"/>
  <c r="BE164" i="7"/>
  <c r="BE168" i="7"/>
  <c r="BG168" i="7" s="1" a="1"/>
  <c r="BG168" i="7" s="1"/>
  <c r="BF176" i="7"/>
  <c r="BE177" i="7"/>
  <c r="BE176" i="7"/>
  <c r="BE171" i="7"/>
  <c r="BE154" i="7"/>
  <c r="BE158" i="7"/>
  <c r="BE162" i="7"/>
  <c r="BE170" i="7"/>
  <c r="BE169" i="7"/>
  <c r="AV3" i="1"/>
  <c r="AV4" i="1"/>
  <c r="AV5" i="1"/>
  <c r="AV6" i="1"/>
  <c r="AV7" i="1"/>
  <c r="AV8" i="1"/>
  <c r="BF8" i="1" s="1"/>
  <c r="AV9" i="1"/>
  <c r="BF9" i="1" s="1"/>
  <c r="AV10" i="1"/>
  <c r="AV11" i="1"/>
  <c r="BF11" i="1" s="1"/>
  <c r="AV12" i="1"/>
  <c r="BF12" i="1" s="1"/>
  <c r="AV13" i="1"/>
  <c r="AV14" i="1"/>
  <c r="BF14" i="1" s="1"/>
  <c r="AV15" i="1"/>
  <c r="AV16" i="1"/>
  <c r="AV17" i="1"/>
  <c r="AV18" i="1"/>
  <c r="AV19" i="1"/>
  <c r="AV20" i="1"/>
  <c r="BF21" i="1"/>
  <c r="BF24" i="1"/>
  <c r="BF25" i="1"/>
  <c r="BF26" i="1"/>
  <c r="BF33" i="1"/>
  <c r="BF34" i="1"/>
  <c r="BF36" i="1"/>
  <c r="BF37" i="1"/>
  <c r="BF38" i="1"/>
  <c r="BF45" i="1"/>
  <c r="BF46" i="1"/>
  <c r="BF48" i="1"/>
  <c r="BF49" i="1"/>
  <c r="BF55" i="1"/>
  <c r="BF58" i="1"/>
  <c r="BF59" i="1"/>
  <c r="BF61" i="1"/>
  <c r="BF62" i="1"/>
  <c r="BF67" i="1"/>
  <c r="BF70" i="1"/>
  <c r="BF71" i="1"/>
  <c r="BF73" i="1"/>
  <c r="BF74" i="1"/>
  <c r="BF79" i="1"/>
  <c r="BF82" i="1"/>
  <c r="BF83" i="1"/>
  <c r="BF85" i="1"/>
  <c r="BF86" i="1"/>
  <c r="BF92" i="1"/>
  <c r="BF95" i="1"/>
  <c r="BF96" i="1"/>
  <c r="BF97" i="1"/>
  <c r="BF98" i="1"/>
  <c r="BF104" i="1"/>
  <c r="BF107" i="1"/>
  <c r="BF108" i="1"/>
  <c r="BF110" i="1"/>
  <c r="BF116" i="1"/>
  <c r="BF117" i="1"/>
  <c r="BF120" i="1"/>
  <c r="BF121" i="1"/>
  <c r="BF122" i="1"/>
  <c r="BF129" i="1"/>
  <c r="BF130" i="1"/>
  <c r="BF132" i="1"/>
  <c r="BF133" i="1"/>
  <c r="BF139" i="1"/>
  <c r="BF142" i="1"/>
  <c r="BF143" i="1"/>
  <c r="BF145" i="1"/>
  <c r="BF146" i="1"/>
  <c r="BF151" i="1"/>
  <c r="BF154" i="1"/>
  <c r="BF155" i="1"/>
  <c r="BF157" i="1"/>
  <c r="BF158" i="1"/>
  <c r="BF164" i="1"/>
  <c r="BF167" i="1"/>
  <c r="BF168" i="1"/>
  <c r="BF170" i="1"/>
  <c r="BF176" i="1"/>
  <c r="BF177" i="1"/>
  <c r="AU3" i="1"/>
  <c r="AU4" i="1"/>
  <c r="AU5" i="1"/>
  <c r="AU6" i="1"/>
  <c r="AU7" i="1"/>
  <c r="BE7" i="1" s="1"/>
  <c r="AU8" i="1"/>
  <c r="AU9" i="1"/>
  <c r="AU10" i="1"/>
  <c r="BE10" i="1" s="1"/>
  <c r="AU11" i="1"/>
  <c r="BE11" i="1" s="1"/>
  <c r="AU12" i="1"/>
  <c r="BE12" i="1" s="1"/>
  <c r="AU13" i="1"/>
  <c r="BE13" i="1" s="1"/>
  <c r="AU14" i="1"/>
  <c r="BE14" i="1" s="1"/>
  <c r="AU15" i="1"/>
  <c r="AU16" i="1"/>
  <c r="BE16" i="1" s="1"/>
  <c r="AU17" i="1"/>
  <c r="AU18" i="1"/>
  <c r="AU19" i="1"/>
  <c r="BE19" i="1" s="1"/>
  <c r="AU20" i="1"/>
  <c r="BE21" i="1"/>
  <c r="BE22" i="1"/>
  <c r="BE24" i="1"/>
  <c r="BE25" i="1"/>
  <c r="BE26" i="1"/>
  <c r="BE31" i="1"/>
  <c r="BE32" i="1"/>
  <c r="BE35" i="1"/>
  <c r="BE36" i="1"/>
  <c r="BE38" i="1"/>
  <c r="BE42" i="1"/>
  <c r="BE45" i="1"/>
  <c r="BE46" i="1"/>
  <c r="BE47" i="1"/>
  <c r="BE49" i="1"/>
  <c r="BE50" i="1"/>
  <c r="BE56" i="1"/>
  <c r="BE59" i="1"/>
  <c r="BE60" i="1"/>
  <c r="BE61" i="1"/>
  <c r="BE62" i="1"/>
  <c r="BE66" i="1"/>
  <c r="BE69" i="1"/>
  <c r="BE70" i="1"/>
  <c r="BE71" i="1"/>
  <c r="BE73" i="1"/>
  <c r="BE74" i="1"/>
  <c r="BE76" i="1"/>
  <c r="BE80" i="1"/>
  <c r="BE81" i="1"/>
  <c r="BE84" i="1"/>
  <c r="BE85" i="1"/>
  <c r="BE91" i="1"/>
  <c r="BE94" i="1"/>
  <c r="BE95" i="1"/>
  <c r="BE96" i="1"/>
  <c r="BE97" i="1"/>
  <c r="BE98" i="1"/>
  <c r="BE100" i="1"/>
  <c r="BE105" i="1"/>
  <c r="BE106" i="1"/>
  <c r="BE108" i="1"/>
  <c r="BE109" i="1"/>
  <c r="BE110" i="1"/>
  <c r="BE115" i="1"/>
  <c r="BE116" i="1"/>
  <c r="BE119" i="1"/>
  <c r="BE120" i="1"/>
  <c r="BE121" i="1"/>
  <c r="BE122" i="1"/>
  <c r="BE126" i="1"/>
  <c r="BE130" i="1"/>
  <c r="BE131" i="1"/>
  <c r="BE133" i="1"/>
  <c r="BE134" i="1"/>
  <c r="BE140" i="1"/>
  <c r="BE141" i="1"/>
  <c r="BE142" i="1"/>
  <c r="BE144" i="1"/>
  <c r="BE145" i="1"/>
  <c r="BE146" i="1"/>
  <c r="BE151" i="1"/>
  <c r="BE152" i="1"/>
  <c r="BE155" i="1"/>
  <c r="BE156" i="1"/>
  <c r="BE157" i="1"/>
  <c r="BE158" i="1"/>
  <c r="BE162" i="1"/>
  <c r="BE166" i="1"/>
  <c r="BE167" i="1"/>
  <c r="BE169" i="1"/>
  <c r="BE170" i="1"/>
  <c r="BE176" i="1"/>
  <c r="BE177" i="1"/>
  <c r="AT3" i="1"/>
  <c r="BD3" i="1" s="1"/>
  <c r="AT4" i="1"/>
  <c r="AT5" i="1"/>
  <c r="AT6" i="1"/>
  <c r="AT7" i="1"/>
  <c r="AT8" i="1"/>
  <c r="BD8" i="1" s="1"/>
  <c r="AT9" i="1"/>
  <c r="BD9" i="1" s="1"/>
  <c r="AT10" i="1"/>
  <c r="AT11" i="1"/>
  <c r="BD11" i="1" s="1"/>
  <c r="AT12" i="1"/>
  <c r="BD12" i="1" s="1"/>
  <c r="AT13" i="1"/>
  <c r="BD13" i="1" s="1"/>
  <c r="AT14" i="1"/>
  <c r="BD14" i="1" s="1"/>
  <c r="AT15" i="1"/>
  <c r="BD15" i="1" s="1"/>
  <c r="AT16" i="1"/>
  <c r="AT17" i="1"/>
  <c r="AT18" i="1"/>
  <c r="AT19" i="1"/>
  <c r="AT20" i="1"/>
  <c r="BD20" i="1" s="1"/>
  <c r="BD21" i="1"/>
  <c r="BD24" i="1"/>
  <c r="BD25" i="1"/>
  <c r="BD26" i="1"/>
  <c r="BD32" i="1"/>
  <c r="BD33" i="1"/>
  <c r="BD36" i="1"/>
  <c r="BD37" i="1"/>
  <c r="BD38" i="1"/>
  <c r="BD44" i="1"/>
  <c r="BD45" i="1"/>
  <c r="BD48" i="1"/>
  <c r="BD49" i="1"/>
  <c r="BD50" i="1"/>
  <c r="BD56" i="1"/>
  <c r="BD57" i="1"/>
  <c r="BD60" i="1"/>
  <c r="BD61" i="1"/>
  <c r="BD62" i="1"/>
  <c r="BD68" i="1"/>
  <c r="BD69" i="1"/>
  <c r="BD72" i="1"/>
  <c r="BD73" i="1"/>
  <c r="BD74" i="1"/>
  <c r="BD80" i="1"/>
  <c r="BD81" i="1"/>
  <c r="BD84" i="1"/>
  <c r="BD85" i="1"/>
  <c r="BD86" i="1"/>
  <c r="BD92" i="1"/>
  <c r="BD93" i="1"/>
  <c r="BD96" i="1"/>
  <c r="BD97" i="1"/>
  <c r="BD98" i="1"/>
  <c r="BD104" i="1"/>
  <c r="BD105" i="1"/>
  <c r="BD108" i="1"/>
  <c r="BD109" i="1"/>
  <c r="BD110" i="1"/>
  <c r="BD116" i="1"/>
  <c r="BD120" i="1"/>
  <c r="BD121" i="1"/>
  <c r="BD122" i="1"/>
  <c r="BD128" i="1"/>
  <c r="BD132" i="1"/>
  <c r="BD133" i="1"/>
  <c r="BD134" i="1"/>
  <c r="BD140" i="1"/>
  <c r="BD144" i="1"/>
  <c r="BD145" i="1"/>
  <c r="BD146" i="1"/>
  <c r="BD152" i="1"/>
  <c r="BD156" i="1"/>
  <c r="BD157" i="1"/>
  <c r="BD158" i="1"/>
  <c r="BD164" i="1"/>
  <c r="BD168" i="1"/>
  <c r="BD169" i="1"/>
  <c r="BD170" i="1"/>
  <c r="BD176" i="1"/>
  <c r="AT2" i="1"/>
  <c r="BD2" i="1" s="1"/>
  <c r="BE3" i="1"/>
  <c r="BF3" i="1"/>
  <c r="BD4" i="1"/>
  <c r="BE4" i="1"/>
  <c r="BF4" i="1"/>
  <c r="BD5" i="1"/>
  <c r="BE5" i="1"/>
  <c r="BF5" i="1"/>
  <c r="BD6" i="1"/>
  <c r="BE6" i="1"/>
  <c r="BF6" i="1"/>
  <c r="BD7" i="1"/>
  <c r="BF7" i="1"/>
  <c r="BE8" i="1"/>
  <c r="BE9" i="1"/>
  <c r="BD10" i="1"/>
  <c r="BF10" i="1"/>
  <c r="BF13" i="1"/>
  <c r="BE15" i="1"/>
  <c r="BF15" i="1"/>
  <c r="BD16" i="1"/>
  <c r="BF16" i="1"/>
  <c r="BD17" i="1"/>
  <c r="BE17" i="1"/>
  <c r="BF17" i="1"/>
  <c r="BD18" i="1"/>
  <c r="BE18" i="1"/>
  <c r="BF18" i="1"/>
  <c r="BD19" i="1"/>
  <c r="BF19" i="1"/>
  <c r="AX20" i="1"/>
  <c r="BE20" i="1"/>
  <c r="BF20" i="1"/>
  <c r="AX21" i="1"/>
  <c r="AY21" i="1"/>
  <c r="AZ21" i="1"/>
  <c r="BA21" i="1"/>
  <c r="BK21" i="1" s="1"/>
  <c r="BB21" i="1"/>
  <c r="BC21" i="1"/>
  <c r="BG21" i="1"/>
  <c r="AX22" i="1"/>
  <c r="AY22" i="1"/>
  <c r="AZ22" i="1"/>
  <c r="BA22" i="1"/>
  <c r="BB22" i="1"/>
  <c r="BC22" i="1"/>
  <c r="BD22" i="1"/>
  <c r="BF22" i="1"/>
  <c r="BG22" i="1"/>
  <c r="AX23" i="1"/>
  <c r="AY23" i="1"/>
  <c r="AZ23" i="1"/>
  <c r="BA23" i="1"/>
  <c r="BB23" i="1"/>
  <c r="BC23" i="1"/>
  <c r="BD23" i="1"/>
  <c r="BE23" i="1"/>
  <c r="BF23" i="1"/>
  <c r="BG23" i="1"/>
  <c r="AX24" i="1"/>
  <c r="AY24" i="1"/>
  <c r="AZ24" i="1"/>
  <c r="BA24" i="1"/>
  <c r="BB24" i="1"/>
  <c r="BC24" i="1"/>
  <c r="BG24" i="1"/>
  <c r="AX25" i="1"/>
  <c r="AY25" i="1"/>
  <c r="AZ25" i="1"/>
  <c r="BA25" i="1"/>
  <c r="BB25" i="1"/>
  <c r="BC25" i="1"/>
  <c r="BG25" i="1"/>
  <c r="AX26" i="1"/>
  <c r="AY26" i="1"/>
  <c r="AZ26" i="1"/>
  <c r="BA26" i="1"/>
  <c r="BB26" i="1"/>
  <c r="BC26" i="1"/>
  <c r="BG26" i="1"/>
  <c r="AX27" i="1"/>
  <c r="AY27" i="1"/>
  <c r="AZ27" i="1"/>
  <c r="BA27" i="1"/>
  <c r="BB27" i="1"/>
  <c r="BC27" i="1"/>
  <c r="BD27" i="1"/>
  <c r="BE27" i="1"/>
  <c r="BF27" i="1"/>
  <c r="BG27" i="1"/>
  <c r="AX28" i="1"/>
  <c r="AY28" i="1"/>
  <c r="AZ28" i="1"/>
  <c r="BA28" i="1"/>
  <c r="BB28" i="1"/>
  <c r="BC28" i="1"/>
  <c r="BD28" i="1"/>
  <c r="BE28" i="1"/>
  <c r="BF28" i="1"/>
  <c r="BG28" i="1"/>
  <c r="AX29" i="1"/>
  <c r="AY29" i="1"/>
  <c r="AZ29" i="1"/>
  <c r="BA29" i="1"/>
  <c r="BB29" i="1"/>
  <c r="BC29" i="1"/>
  <c r="BD29" i="1"/>
  <c r="BE29" i="1"/>
  <c r="BF29" i="1"/>
  <c r="BG29" i="1"/>
  <c r="AX30" i="1"/>
  <c r="AY30" i="1"/>
  <c r="AZ30" i="1"/>
  <c r="BA30" i="1"/>
  <c r="BB30" i="1"/>
  <c r="BC30" i="1"/>
  <c r="BD30" i="1"/>
  <c r="BE30" i="1"/>
  <c r="BF30" i="1"/>
  <c r="BG30" i="1"/>
  <c r="AX31" i="1"/>
  <c r="AY31" i="1"/>
  <c r="AZ31" i="1"/>
  <c r="BJ31" i="1" s="1"/>
  <c r="BA31" i="1"/>
  <c r="BB31" i="1"/>
  <c r="BC31" i="1"/>
  <c r="BD31" i="1"/>
  <c r="BF31" i="1"/>
  <c r="BG31" i="1"/>
  <c r="AX32" i="1"/>
  <c r="AY32" i="1"/>
  <c r="AZ32" i="1"/>
  <c r="BA32" i="1"/>
  <c r="BB32" i="1"/>
  <c r="BC32" i="1"/>
  <c r="BF32" i="1"/>
  <c r="BG32" i="1"/>
  <c r="AX33" i="1"/>
  <c r="AY33" i="1"/>
  <c r="AZ33" i="1"/>
  <c r="BA33" i="1"/>
  <c r="BB33" i="1"/>
  <c r="BC33" i="1"/>
  <c r="BE33" i="1"/>
  <c r="BG33" i="1"/>
  <c r="AX34" i="1"/>
  <c r="AY34" i="1"/>
  <c r="AZ34" i="1"/>
  <c r="BA34" i="1"/>
  <c r="BB34" i="1"/>
  <c r="BC34" i="1"/>
  <c r="BD34" i="1"/>
  <c r="BE34" i="1"/>
  <c r="BG34" i="1"/>
  <c r="AX35" i="1"/>
  <c r="AY35" i="1"/>
  <c r="AZ35" i="1"/>
  <c r="BA35" i="1"/>
  <c r="BB35" i="1"/>
  <c r="BC35" i="1"/>
  <c r="BD35" i="1"/>
  <c r="BF35" i="1"/>
  <c r="BG35" i="1"/>
  <c r="AX36" i="1"/>
  <c r="AY36" i="1"/>
  <c r="AZ36" i="1"/>
  <c r="BA36" i="1"/>
  <c r="BB36" i="1"/>
  <c r="BC36" i="1"/>
  <c r="BG36" i="1"/>
  <c r="AX37" i="1"/>
  <c r="AY37" i="1"/>
  <c r="AZ37" i="1"/>
  <c r="BA37" i="1"/>
  <c r="BB37" i="1"/>
  <c r="BC37" i="1"/>
  <c r="BE37" i="1"/>
  <c r="BG37" i="1"/>
  <c r="AX38" i="1"/>
  <c r="AY38" i="1"/>
  <c r="AZ38" i="1"/>
  <c r="BA38" i="1"/>
  <c r="BB38" i="1"/>
  <c r="BC38" i="1"/>
  <c r="BG38" i="1"/>
  <c r="AX39" i="1"/>
  <c r="AY39" i="1"/>
  <c r="AZ39" i="1"/>
  <c r="BA39" i="1"/>
  <c r="BB39" i="1"/>
  <c r="BC39" i="1"/>
  <c r="BD39" i="1"/>
  <c r="BE39" i="1"/>
  <c r="BF39" i="1"/>
  <c r="BG39" i="1"/>
  <c r="AX40" i="1"/>
  <c r="AY40" i="1"/>
  <c r="AZ40" i="1"/>
  <c r="BA40" i="1"/>
  <c r="BB40" i="1"/>
  <c r="BC40" i="1"/>
  <c r="BD40" i="1"/>
  <c r="BE40" i="1"/>
  <c r="BF40" i="1"/>
  <c r="BG40" i="1"/>
  <c r="AX41" i="1"/>
  <c r="AY41" i="1"/>
  <c r="AZ41" i="1"/>
  <c r="BA41" i="1"/>
  <c r="BB41" i="1"/>
  <c r="BC41" i="1"/>
  <c r="BD41" i="1"/>
  <c r="BE41" i="1"/>
  <c r="BF41" i="1"/>
  <c r="BG41" i="1"/>
  <c r="AX42" i="1"/>
  <c r="AY42" i="1"/>
  <c r="AZ42" i="1"/>
  <c r="BA42" i="1"/>
  <c r="BB42" i="1"/>
  <c r="BC42" i="1"/>
  <c r="BD42" i="1"/>
  <c r="BF42" i="1"/>
  <c r="BG42" i="1"/>
  <c r="AX43" i="1"/>
  <c r="AY43" i="1"/>
  <c r="AZ43" i="1"/>
  <c r="BA43" i="1"/>
  <c r="BB43" i="1"/>
  <c r="BC43" i="1"/>
  <c r="BD43" i="1"/>
  <c r="BE43" i="1"/>
  <c r="BF43" i="1"/>
  <c r="BG43" i="1"/>
  <c r="AX44" i="1"/>
  <c r="AY44" i="1"/>
  <c r="AZ44" i="1"/>
  <c r="BA44" i="1"/>
  <c r="BB44" i="1"/>
  <c r="BC44" i="1"/>
  <c r="BE44" i="1"/>
  <c r="BF44" i="1"/>
  <c r="BG44" i="1"/>
  <c r="AX45" i="1"/>
  <c r="AY45" i="1"/>
  <c r="AZ45" i="1"/>
  <c r="BA45" i="1"/>
  <c r="BB45" i="1"/>
  <c r="BC45" i="1"/>
  <c r="BG45" i="1"/>
  <c r="AX46" i="1"/>
  <c r="AY46" i="1"/>
  <c r="AZ46" i="1"/>
  <c r="BA46" i="1"/>
  <c r="BB46" i="1"/>
  <c r="BC46" i="1"/>
  <c r="BD46" i="1"/>
  <c r="BG46" i="1"/>
  <c r="AX47" i="1"/>
  <c r="AY47" i="1"/>
  <c r="AZ47" i="1"/>
  <c r="BA47" i="1"/>
  <c r="BB47" i="1"/>
  <c r="BC47" i="1"/>
  <c r="BD47" i="1"/>
  <c r="BF47" i="1"/>
  <c r="BG47" i="1"/>
  <c r="AX48" i="1"/>
  <c r="AY48" i="1"/>
  <c r="AZ48" i="1"/>
  <c r="BA48" i="1"/>
  <c r="BB48" i="1"/>
  <c r="BC48" i="1"/>
  <c r="BE48" i="1"/>
  <c r="BG48" i="1"/>
  <c r="AX49" i="1"/>
  <c r="AY49" i="1"/>
  <c r="AZ49" i="1"/>
  <c r="BA49" i="1"/>
  <c r="BB49" i="1"/>
  <c r="BC49" i="1"/>
  <c r="BG49" i="1"/>
  <c r="AX50" i="1"/>
  <c r="AY50" i="1"/>
  <c r="AZ50" i="1"/>
  <c r="BA50" i="1"/>
  <c r="BB50" i="1"/>
  <c r="BC50" i="1"/>
  <c r="BF50" i="1"/>
  <c r="BG50" i="1"/>
  <c r="AX51" i="1"/>
  <c r="AY51" i="1"/>
  <c r="AZ51" i="1"/>
  <c r="BA51" i="1"/>
  <c r="BB51" i="1"/>
  <c r="BC51" i="1"/>
  <c r="BD51" i="1"/>
  <c r="BE51" i="1"/>
  <c r="BF51" i="1"/>
  <c r="BG51" i="1"/>
  <c r="AX52" i="1"/>
  <c r="AY52" i="1"/>
  <c r="AZ52" i="1"/>
  <c r="BA52" i="1"/>
  <c r="BB52" i="1"/>
  <c r="BC52" i="1"/>
  <c r="BD52" i="1"/>
  <c r="BE52" i="1"/>
  <c r="BF52" i="1"/>
  <c r="BG52" i="1"/>
  <c r="AX53" i="1"/>
  <c r="AY53" i="1"/>
  <c r="AZ53" i="1"/>
  <c r="BA53" i="1"/>
  <c r="BB53" i="1"/>
  <c r="BC53" i="1"/>
  <c r="BD53" i="1"/>
  <c r="BE53" i="1"/>
  <c r="BF53" i="1"/>
  <c r="BG53" i="1"/>
  <c r="AX54" i="1"/>
  <c r="AY54" i="1"/>
  <c r="AZ54" i="1"/>
  <c r="BA54" i="1"/>
  <c r="BB54" i="1"/>
  <c r="BC54" i="1"/>
  <c r="BD54" i="1"/>
  <c r="BE54" i="1"/>
  <c r="BF54" i="1"/>
  <c r="BG54" i="1"/>
  <c r="AX55" i="1"/>
  <c r="AY55" i="1"/>
  <c r="AZ55" i="1"/>
  <c r="BA55" i="1"/>
  <c r="BB55" i="1"/>
  <c r="BC55" i="1"/>
  <c r="BD55" i="1"/>
  <c r="BE55" i="1"/>
  <c r="BG55" i="1"/>
  <c r="AX56" i="1"/>
  <c r="AY56" i="1"/>
  <c r="AZ56" i="1"/>
  <c r="BA56" i="1"/>
  <c r="BB56" i="1"/>
  <c r="BC56" i="1"/>
  <c r="BF56" i="1"/>
  <c r="BG56" i="1"/>
  <c r="AX57" i="1"/>
  <c r="AY57" i="1"/>
  <c r="AZ57" i="1"/>
  <c r="BA57" i="1"/>
  <c r="BB57" i="1"/>
  <c r="BC57" i="1"/>
  <c r="BE57" i="1"/>
  <c r="BF57" i="1"/>
  <c r="BG57" i="1"/>
  <c r="AX58" i="1"/>
  <c r="AY58" i="1"/>
  <c r="AZ58" i="1"/>
  <c r="BA58" i="1"/>
  <c r="BB58" i="1"/>
  <c r="BC58" i="1"/>
  <c r="BD58" i="1"/>
  <c r="BE58" i="1"/>
  <c r="BG58" i="1"/>
  <c r="AX59" i="1"/>
  <c r="AY59" i="1"/>
  <c r="AZ59" i="1"/>
  <c r="BJ59" i="1" s="1"/>
  <c r="BA59" i="1"/>
  <c r="BB59" i="1"/>
  <c r="BC59" i="1"/>
  <c r="BD59" i="1"/>
  <c r="BG59" i="1"/>
  <c r="AX60" i="1"/>
  <c r="AY60" i="1"/>
  <c r="AZ60" i="1"/>
  <c r="BA60" i="1"/>
  <c r="BB60" i="1"/>
  <c r="BC60" i="1"/>
  <c r="BF60" i="1"/>
  <c r="BG60" i="1"/>
  <c r="AX61" i="1"/>
  <c r="AY61" i="1"/>
  <c r="AZ61" i="1"/>
  <c r="BA61" i="1"/>
  <c r="BB61" i="1"/>
  <c r="BC61" i="1"/>
  <c r="BG61" i="1"/>
  <c r="AX62" i="1"/>
  <c r="AY62" i="1"/>
  <c r="AZ62" i="1"/>
  <c r="BJ62" i="1" s="1"/>
  <c r="BA62" i="1"/>
  <c r="BB62" i="1"/>
  <c r="BC62" i="1"/>
  <c r="BG62" i="1"/>
  <c r="AX63" i="1"/>
  <c r="AY63" i="1"/>
  <c r="AZ63" i="1"/>
  <c r="BA63" i="1"/>
  <c r="BB63" i="1"/>
  <c r="BC63" i="1"/>
  <c r="BD63" i="1"/>
  <c r="BE63" i="1"/>
  <c r="BJ63" i="1" s="1"/>
  <c r="BF63" i="1"/>
  <c r="BG63" i="1"/>
  <c r="AX64" i="1"/>
  <c r="AY64" i="1"/>
  <c r="AZ64" i="1"/>
  <c r="BA64" i="1"/>
  <c r="BB64" i="1"/>
  <c r="BC64" i="1"/>
  <c r="BD64" i="1"/>
  <c r="BE64" i="1"/>
  <c r="BF64" i="1"/>
  <c r="BG64" i="1"/>
  <c r="AX65" i="1"/>
  <c r="AY65" i="1"/>
  <c r="AZ65" i="1"/>
  <c r="BA65" i="1"/>
  <c r="BB65" i="1"/>
  <c r="BC65" i="1"/>
  <c r="BD65" i="1"/>
  <c r="BE65" i="1"/>
  <c r="BF65" i="1"/>
  <c r="BG65" i="1"/>
  <c r="AX66" i="1"/>
  <c r="AY66" i="1"/>
  <c r="AZ66" i="1"/>
  <c r="BA66" i="1"/>
  <c r="BB66" i="1"/>
  <c r="BC66" i="1"/>
  <c r="BD66" i="1"/>
  <c r="BF66" i="1"/>
  <c r="BG66" i="1"/>
  <c r="AX67" i="1"/>
  <c r="AY67" i="1"/>
  <c r="AZ67" i="1"/>
  <c r="BA67" i="1"/>
  <c r="BB67" i="1"/>
  <c r="BC67" i="1"/>
  <c r="BD67" i="1"/>
  <c r="BE67" i="1"/>
  <c r="BG67" i="1"/>
  <c r="AX68" i="1"/>
  <c r="AY68" i="1"/>
  <c r="BI68" i="1" s="1"/>
  <c r="AZ68" i="1"/>
  <c r="BA68" i="1"/>
  <c r="BB68" i="1"/>
  <c r="BC68" i="1"/>
  <c r="BE68" i="1"/>
  <c r="BF68" i="1"/>
  <c r="BG68" i="1"/>
  <c r="AX69" i="1"/>
  <c r="AY69" i="1"/>
  <c r="AZ69" i="1"/>
  <c r="BA69" i="1"/>
  <c r="BB69" i="1"/>
  <c r="BC69" i="1"/>
  <c r="BF69" i="1"/>
  <c r="BG69" i="1"/>
  <c r="AX70" i="1"/>
  <c r="AY70" i="1"/>
  <c r="AZ70" i="1"/>
  <c r="BA70" i="1"/>
  <c r="BB70" i="1"/>
  <c r="BC70" i="1"/>
  <c r="BD70" i="1"/>
  <c r="BG70" i="1"/>
  <c r="AX71" i="1"/>
  <c r="AY71" i="1"/>
  <c r="AZ71" i="1"/>
  <c r="BA71" i="1"/>
  <c r="BB71" i="1"/>
  <c r="BC71" i="1"/>
  <c r="BD71" i="1"/>
  <c r="BG71" i="1"/>
  <c r="AX72" i="1"/>
  <c r="AY72" i="1"/>
  <c r="AZ72" i="1"/>
  <c r="BA72" i="1"/>
  <c r="BB72" i="1"/>
  <c r="BC72" i="1"/>
  <c r="BE72" i="1"/>
  <c r="BF72" i="1"/>
  <c r="BG72" i="1"/>
  <c r="AX73" i="1"/>
  <c r="AY73" i="1"/>
  <c r="AZ73" i="1"/>
  <c r="BA73" i="1"/>
  <c r="BB73" i="1"/>
  <c r="BC73" i="1"/>
  <c r="BG73" i="1"/>
  <c r="AX74" i="1"/>
  <c r="AY74" i="1"/>
  <c r="AZ74" i="1"/>
  <c r="BA74" i="1"/>
  <c r="BB74" i="1"/>
  <c r="BC74" i="1"/>
  <c r="BG74" i="1"/>
  <c r="AX75" i="1"/>
  <c r="AY75" i="1"/>
  <c r="AZ75" i="1"/>
  <c r="BA75" i="1"/>
  <c r="BB75" i="1"/>
  <c r="BC75" i="1"/>
  <c r="BD75" i="1"/>
  <c r="BE75" i="1"/>
  <c r="BF75" i="1"/>
  <c r="BG75" i="1"/>
  <c r="AX76" i="1"/>
  <c r="AY76" i="1"/>
  <c r="AZ76" i="1"/>
  <c r="BA76" i="1"/>
  <c r="BB76" i="1"/>
  <c r="BC76" i="1"/>
  <c r="BD76" i="1"/>
  <c r="BF76" i="1"/>
  <c r="BG76" i="1"/>
  <c r="AX77" i="1"/>
  <c r="AY77" i="1"/>
  <c r="AZ77" i="1"/>
  <c r="BA77" i="1"/>
  <c r="BB77" i="1"/>
  <c r="BC77" i="1"/>
  <c r="BD77" i="1"/>
  <c r="BE77" i="1"/>
  <c r="BF77" i="1"/>
  <c r="BG77" i="1"/>
  <c r="AX78" i="1"/>
  <c r="AY78" i="1"/>
  <c r="AZ78" i="1"/>
  <c r="BA78" i="1"/>
  <c r="BB78" i="1"/>
  <c r="BC78" i="1"/>
  <c r="BD78" i="1"/>
  <c r="BE78" i="1"/>
  <c r="BF78" i="1"/>
  <c r="BG78" i="1"/>
  <c r="AX79" i="1"/>
  <c r="AY79" i="1"/>
  <c r="AZ79" i="1"/>
  <c r="BA79" i="1"/>
  <c r="BB79" i="1"/>
  <c r="BC79" i="1"/>
  <c r="BD79" i="1"/>
  <c r="BE79" i="1"/>
  <c r="BG79" i="1"/>
  <c r="AX80" i="1"/>
  <c r="AY80" i="1"/>
  <c r="AZ80" i="1"/>
  <c r="BA80" i="1"/>
  <c r="BB80" i="1"/>
  <c r="BC80" i="1"/>
  <c r="BF80" i="1"/>
  <c r="BG80" i="1"/>
  <c r="AX81" i="1"/>
  <c r="AY81" i="1"/>
  <c r="AZ81" i="1"/>
  <c r="BA81" i="1"/>
  <c r="BB81" i="1"/>
  <c r="BC81" i="1"/>
  <c r="BF81" i="1"/>
  <c r="BG81" i="1"/>
  <c r="AX82" i="1"/>
  <c r="AY82" i="1"/>
  <c r="AZ82" i="1"/>
  <c r="BA82" i="1"/>
  <c r="BB82" i="1"/>
  <c r="BC82" i="1"/>
  <c r="BD82" i="1"/>
  <c r="BE82" i="1"/>
  <c r="BG82" i="1"/>
  <c r="AX83" i="1"/>
  <c r="AY83" i="1"/>
  <c r="AZ83" i="1"/>
  <c r="BA83" i="1"/>
  <c r="BB83" i="1"/>
  <c r="BC83" i="1"/>
  <c r="BD83" i="1"/>
  <c r="BE83" i="1"/>
  <c r="BG83" i="1"/>
  <c r="AX84" i="1"/>
  <c r="AY84" i="1"/>
  <c r="BI84" i="1" s="1"/>
  <c r="AZ84" i="1"/>
  <c r="BJ84" i="1" s="1"/>
  <c r="BA84" i="1"/>
  <c r="BB84" i="1"/>
  <c r="BC84" i="1"/>
  <c r="BF84" i="1"/>
  <c r="BG84" i="1"/>
  <c r="AX85" i="1"/>
  <c r="AY85" i="1"/>
  <c r="AZ85" i="1"/>
  <c r="BJ85" i="1" s="1"/>
  <c r="BA85" i="1"/>
  <c r="BB85" i="1"/>
  <c r="BC85" i="1"/>
  <c r="BG85" i="1"/>
  <c r="AX86" i="1"/>
  <c r="AY86" i="1"/>
  <c r="AZ86" i="1"/>
  <c r="BA86" i="1"/>
  <c r="BB86" i="1"/>
  <c r="BC86" i="1"/>
  <c r="BE86" i="1"/>
  <c r="BG86" i="1"/>
  <c r="AX87" i="1"/>
  <c r="AY87" i="1"/>
  <c r="AZ87" i="1"/>
  <c r="BA87" i="1"/>
  <c r="BB87" i="1"/>
  <c r="BC87" i="1"/>
  <c r="BD87" i="1"/>
  <c r="BE87" i="1"/>
  <c r="BF87" i="1"/>
  <c r="BG87" i="1"/>
  <c r="AX88" i="1"/>
  <c r="AY88" i="1"/>
  <c r="AZ88" i="1"/>
  <c r="BA88" i="1"/>
  <c r="BB88" i="1"/>
  <c r="BC88" i="1"/>
  <c r="BD88" i="1"/>
  <c r="BE88" i="1"/>
  <c r="BF88" i="1"/>
  <c r="BG88" i="1"/>
  <c r="AX89" i="1"/>
  <c r="AY89" i="1"/>
  <c r="AZ89" i="1"/>
  <c r="BA89" i="1"/>
  <c r="BB89" i="1"/>
  <c r="BC89" i="1"/>
  <c r="BD89" i="1"/>
  <c r="BE89" i="1"/>
  <c r="BF89" i="1"/>
  <c r="BG89" i="1"/>
  <c r="AX90" i="1"/>
  <c r="AY90" i="1"/>
  <c r="AZ90" i="1"/>
  <c r="BA90" i="1"/>
  <c r="BB90" i="1"/>
  <c r="BC90" i="1"/>
  <c r="BD90" i="1"/>
  <c r="BE90" i="1"/>
  <c r="BF90" i="1"/>
  <c r="BG90" i="1"/>
  <c r="AX91" i="1"/>
  <c r="AY91" i="1"/>
  <c r="AZ91" i="1"/>
  <c r="BA91" i="1"/>
  <c r="BB91" i="1"/>
  <c r="BC91" i="1"/>
  <c r="BD91" i="1"/>
  <c r="BF91" i="1"/>
  <c r="BG91" i="1"/>
  <c r="AX92" i="1"/>
  <c r="AY92" i="1"/>
  <c r="AZ92" i="1"/>
  <c r="BA92" i="1"/>
  <c r="BB92" i="1"/>
  <c r="BC92" i="1"/>
  <c r="BE92" i="1"/>
  <c r="BG92" i="1"/>
  <c r="AX93" i="1"/>
  <c r="AY93" i="1"/>
  <c r="AZ93" i="1"/>
  <c r="BA93" i="1"/>
  <c r="BB93" i="1"/>
  <c r="BC93" i="1"/>
  <c r="BE93" i="1"/>
  <c r="BF93" i="1"/>
  <c r="BG93" i="1"/>
  <c r="AX94" i="1"/>
  <c r="AY94" i="1"/>
  <c r="AZ94" i="1"/>
  <c r="BA94" i="1"/>
  <c r="BB94" i="1"/>
  <c r="BC94" i="1"/>
  <c r="BD94" i="1"/>
  <c r="BF94" i="1"/>
  <c r="BG94" i="1"/>
  <c r="AX95" i="1"/>
  <c r="AY95" i="1"/>
  <c r="AZ95" i="1"/>
  <c r="BA95" i="1"/>
  <c r="BB95" i="1"/>
  <c r="BC95" i="1"/>
  <c r="BD95" i="1"/>
  <c r="BG95" i="1"/>
  <c r="AX96" i="1"/>
  <c r="AY96" i="1"/>
  <c r="AZ96" i="1"/>
  <c r="BA96" i="1"/>
  <c r="BB96" i="1"/>
  <c r="BC96" i="1"/>
  <c r="BG96" i="1"/>
  <c r="AX97" i="1"/>
  <c r="AY97" i="1"/>
  <c r="AZ97" i="1"/>
  <c r="BA97" i="1"/>
  <c r="BB97" i="1"/>
  <c r="BC97" i="1"/>
  <c r="BG97" i="1"/>
  <c r="AX98" i="1"/>
  <c r="AY98" i="1"/>
  <c r="AZ98" i="1"/>
  <c r="BA98" i="1"/>
  <c r="BB98" i="1"/>
  <c r="BC98" i="1"/>
  <c r="BG98" i="1"/>
  <c r="AX99" i="1"/>
  <c r="AY99" i="1"/>
  <c r="AZ99" i="1"/>
  <c r="BA99" i="1"/>
  <c r="BB99" i="1"/>
  <c r="BC99" i="1"/>
  <c r="BD99" i="1"/>
  <c r="BE99" i="1"/>
  <c r="BF99" i="1"/>
  <c r="BG99" i="1"/>
  <c r="AX100" i="1"/>
  <c r="AY100" i="1"/>
  <c r="AZ100" i="1"/>
  <c r="BA100" i="1"/>
  <c r="BB100" i="1"/>
  <c r="BC100" i="1"/>
  <c r="BD100" i="1"/>
  <c r="BF100" i="1"/>
  <c r="BG100" i="1"/>
  <c r="BL100" i="1" s="1"/>
  <c r="AX101" i="1"/>
  <c r="AY101" i="1"/>
  <c r="AZ101" i="1"/>
  <c r="BA101" i="1"/>
  <c r="BB101" i="1"/>
  <c r="BC101" i="1"/>
  <c r="BD101" i="1"/>
  <c r="BE101" i="1"/>
  <c r="BF101" i="1"/>
  <c r="BG101" i="1"/>
  <c r="AX102" i="1"/>
  <c r="AY102" i="1"/>
  <c r="AZ102" i="1"/>
  <c r="BA102" i="1"/>
  <c r="BB102" i="1"/>
  <c r="BC102" i="1"/>
  <c r="BD102" i="1"/>
  <c r="BE102" i="1"/>
  <c r="BF102" i="1"/>
  <c r="BG102" i="1"/>
  <c r="AX103" i="1"/>
  <c r="AY103" i="1"/>
  <c r="AZ103" i="1"/>
  <c r="BA103" i="1"/>
  <c r="BB103" i="1"/>
  <c r="BC103" i="1"/>
  <c r="BD103" i="1"/>
  <c r="BE103" i="1"/>
  <c r="BF103" i="1"/>
  <c r="BG103" i="1"/>
  <c r="AX104" i="1"/>
  <c r="AY104" i="1"/>
  <c r="BI104" i="1" s="1"/>
  <c r="AZ104" i="1"/>
  <c r="BA104" i="1"/>
  <c r="BB104" i="1"/>
  <c r="BC104" i="1"/>
  <c r="BE104" i="1"/>
  <c r="BG104" i="1"/>
  <c r="AX105" i="1"/>
  <c r="AY105" i="1"/>
  <c r="AZ105" i="1"/>
  <c r="BA105" i="1"/>
  <c r="BB105" i="1"/>
  <c r="BC105" i="1"/>
  <c r="BF105" i="1"/>
  <c r="BG105" i="1"/>
  <c r="AX106" i="1"/>
  <c r="AY106" i="1"/>
  <c r="AZ106" i="1"/>
  <c r="BA106" i="1"/>
  <c r="BB106" i="1"/>
  <c r="BC106" i="1"/>
  <c r="BD106" i="1"/>
  <c r="BF106" i="1"/>
  <c r="BG106" i="1"/>
  <c r="AX107" i="1"/>
  <c r="AY107" i="1"/>
  <c r="AZ107" i="1"/>
  <c r="BA107" i="1"/>
  <c r="BB107" i="1"/>
  <c r="BC107" i="1"/>
  <c r="BD107" i="1"/>
  <c r="BE107" i="1"/>
  <c r="BG107" i="1"/>
  <c r="AX108" i="1"/>
  <c r="AY108" i="1"/>
  <c r="AZ108" i="1"/>
  <c r="BA108" i="1"/>
  <c r="BB108" i="1"/>
  <c r="BC108" i="1"/>
  <c r="BG108" i="1"/>
  <c r="AX109" i="1"/>
  <c r="AY109" i="1"/>
  <c r="BI109" i="1" s="1"/>
  <c r="AZ109" i="1"/>
  <c r="BA109" i="1"/>
  <c r="BB109" i="1"/>
  <c r="BC109" i="1"/>
  <c r="BF109" i="1"/>
  <c r="BG109" i="1"/>
  <c r="AX110" i="1"/>
  <c r="AY110" i="1"/>
  <c r="AZ110" i="1"/>
  <c r="BJ110" i="1" s="1"/>
  <c r="BA110" i="1"/>
  <c r="BB110" i="1"/>
  <c r="BC110" i="1"/>
  <c r="BG110" i="1"/>
  <c r="AX111" i="1"/>
  <c r="AY111" i="1"/>
  <c r="AZ111" i="1"/>
  <c r="BA111" i="1"/>
  <c r="BB111" i="1"/>
  <c r="BC111" i="1"/>
  <c r="BD111" i="1"/>
  <c r="BE111" i="1"/>
  <c r="BF111" i="1"/>
  <c r="BG111" i="1"/>
  <c r="AX112" i="1"/>
  <c r="AY112" i="1"/>
  <c r="AZ112" i="1"/>
  <c r="BA112" i="1"/>
  <c r="BB112" i="1"/>
  <c r="BC112" i="1"/>
  <c r="BD112" i="1"/>
  <c r="BE112" i="1"/>
  <c r="BF112" i="1"/>
  <c r="BG112" i="1"/>
  <c r="AX113" i="1"/>
  <c r="AY113" i="1"/>
  <c r="AZ113" i="1"/>
  <c r="BA113" i="1"/>
  <c r="BB113" i="1"/>
  <c r="BC113" i="1"/>
  <c r="BD113" i="1"/>
  <c r="BE113" i="1"/>
  <c r="BF113" i="1"/>
  <c r="BG113" i="1"/>
  <c r="AX114" i="1"/>
  <c r="AY114" i="1"/>
  <c r="AZ114" i="1"/>
  <c r="BA114" i="1"/>
  <c r="BB114" i="1"/>
  <c r="BC114" i="1"/>
  <c r="BD114" i="1"/>
  <c r="BE114" i="1"/>
  <c r="BF114" i="1"/>
  <c r="BG114" i="1"/>
  <c r="AX115" i="1"/>
  <c r="AY115" i="1"/>
  <c r="AZ115" i="1"/>
  <c r="BA115" i="1"/>
  <c r="BB115" i="1"/>
  <c r="BC115" i="1"/>
  <c r="BD115" i="1"/>
  <c r="BF115" i="1"/>
  <c r="BG115" i="1"/>
  <c r="AX116" i="1"/>
  <c r="AY116" i="1"/>
  <c r="AZ116" i="1"/>
  <c r="BA116" i="1"/>
  <c r="BB116" i="1"/>
  <c r="BC116" i="1"/>
  <c r="BG116" i="1"/>
  <c r="AX117" i="1"/>
  <c r="AY117" i="1"/>
  <c r="AZ117" i="1"/>
  <c r="BA117" i="1"/>
  <c r="BK117" i="1" s="1"/>
  <c r="BB117" i="1"/>
  <c r="BC117" i="1"/>
  <c r="BD117" i="1"/>
  <c r="BE117" i="1"/>
  <c r="BG117" i="1"/>
  <c r="AX118" i="1"/>
  <c r="AY118" i="1"/>
  <c r="AZ118" i="1"/>
  <c r="BA118" i="1"/>
  <c r="BB118" i="1"/>
  <c r="BC118" i="1"/>
  <c r="BD118" i="1"/>
  <c r="BE118" i="1"/>
  <c r="BF118" i="1"/>
  <c r="BG118" i="1"/>
  <c r="AX119" i="1"/>
  <c r="AY119" i="1"/>
  <c r="AZ119" i="1"/>
  <c r="BA119" i="1"/>
  <c r="BB119" i="1"/>
  <c r="BC119" i="1"/>
  <c r="BD119" i="1"/>
  <c r="BF119" i="1"/>
  <c r="BG119" i="1"/>
  <c r="AX120" i="1"/>
  <c r="AY120" i="1"/>
  <c r="AZ120" i="1"/>
  <c r="BA120" i="1"/>
  <c r="BB120" i="1"/>
  <c r="BC120" i="1"/>
  <c r="BG120" i="1"/>
  <c r="AX121" i="1"/>
  <c r="AY121" i="1"/>
  <c r="AZ121" i="1"/>
  <c r="BA121" i="1"/>
  <c r="BB121" i="1"/>
  <c r="BC121" i="1"/>
  <c r="BG121" i="1"/>
  <c r="AX122" i="1"/>
  <c r="AY122" i="1"/>
  <c r="AZ122" i="1"/>
  <c r="BA122" i="1"/>
  <c r="BB122" i="1"/>
  <c r="BC122" i="1"/>
  <c r="BG122" i="1"/>
  <c r="AX123" i="1"/>
  <c r="AY123" i="1"/>
  <c r="AZ123" i="1"/>
  <c r="BA123" i="1"/>
  <c r="BB123" i="1"/>
  <c r="BC123" i="1"/>
  <c r="BD123" i="1"/>
  <c r="BE123" i="1"/>
  <c r="BF123" i="1"/>
  <c r="BG123" i="1"/>
  <c r="AX124" i="1"/>
  <c r="AY124" i="1"/>
  <c r="AZ124" i="1"/>
  <c r="BA124" i="1"/>
  <c r="BB124" i="1"/>
  <c r="BC124" i="1"/>
  <c r="BD124" i="1"/>
  <c r="BE124" i="1"/>
  <c r="BF124" i="1"/>
  <c r="BG124" i="1"/>
  <c r="AX125" i="1"/>
  <c r="AY125" i="1"/>
  <c r="AZ125" i="1"/>
  <c r="BA125" i="1"/>
  <c r="BB125" i="1"/>
  <c r="BC125" i="1"/>
  <c r="BD125" i="1"/>
  <c r="BE125" i="1"/>
  <c r="BF125" i="1"/>
  <c r="BG125" i="1"/>
  <c r="AX126" i="1"/>
  <c r="AY126" i="1"/>
  <c r="AZ126" i="1"/>
  <c r="BA126" i="1"/>
  <c r="BB126" i="1"/>
  <c r="BC126" i="1"/>
  <c r="BD126" i="1"/>
  <c r="BF126" i="1"/>
  <c r="BG126" i="1"/>
  <c r="AX127" i="1"/>
  <c r="AY127" i="1"/>
  <c r="AZ127" i="1"/>
  <c r="BA127" i="1"/>
  <c r="BB127" i="1"/>
  <c r="BC127" i="1"/>
  <c r="BD127" i="1"/>
  <c r="BE127" i="1"/>
  <c r="BF127" i="1"/>
  <c r="BG127" i="1"/>
  <c r="AX128" i="1"/>
  <c r="AY128" i="1"/>
  <c r="AZ128" i="1"/>
  <c r="BA128" i="1"/>
  <c r="BB128" i="1"/>
  <c r="BC128" i="1"/>
  <c r="BE128" i="1"/>
  <c r="BF128" i="1"/>
  <c r="BG128" i="1"/>
  <c r="AX129" i="1"/>
  <c r="AY129" i="1"/>
  <c r="AZ129" i="1"/>
  <c r="BA129" i="1"/>
  <c r="BK129" i="1" s="1"/>
  <c r="BB129" i="1"/>
  <c r="BC129" i="1"/>
  <c r="BD129" i="1"/>
  <c r="BE129" i="1"/>
  <c r="BG129" i="1"/>
  <c r="AX130" i="1"/>
  <c r="AY130" i="1"/>
  <c r="AZ130" i="1"/>
  <c r="BA130" i="1"/>
  <c r="BB130" i="1"/>
  <c r="BC130" i="1"/>
  <c r="BD130" i="1"/>
  <c r="BG130" i="1"/>
  <c r="AX131" i="1"/>
  <c r="AY131" i="1"/>
  <c r="AZ131" i="1"/>
  <c r="BA131" i="1"/>
  <c r="BB131" i="1"/>
  <c r="BC131" i="1"/>
  <c r="BD131" i="1"/>
  <c r="BF131" i="1"/>
  <c r="BG131" i="1"/>
  <c r="AX132" i="1"/>
  <c r="AY132" i="1"/>
  <c r="AZ132" i="1"/>
  <c r="BA132" i="1"/>
  <c r="BB132" i="1"/>
  <c r="BC132" i="1"/>
  <c r="BE132" i="1"/>
  <c r="BG132" i="1"/>
  <c r="AX133" i="1"/>
  <c r="AY133" i="1"/>
  <c r="AZ133" i="1"/>
  <c r="BJ133" i="1" s="1"/>
  <c r="BA133" i="1"/>
  <c r="BB133" i="1"/>
  <c r="BC133" i="1"/>
  <c r="BG133" i="1"/>
  <c r="AX134" i="1"/>
  <c r="AY134" i="1"/>
  <c r="AZ134" i="1"/>
  <c r="BA134" i="1"/>
  <c r="BB134" i="1"/>
  <c r="BC134" i="1"/>
  <c r="BF134" i="1"/>
  <c r="BG134" i="1"/>
  <c r="AX135" i="1"/>
  <c r="AY135" i="1"/>
  <c r="AZ135" i="1"/>
  <c r="BA135" i="1"/>
  <c r="BB135" i="1"/>
  <c r="BC135" i="1"/>
  <c r="BD135" i="1"/>
  <c r="BE135" i="1"/>
  <c r="BF135" i="1"/>
  <c r="BG135" i="1"/>
  <c r="AX136" i="1"/>
  <c r="AY136" i="1"/>
  <c r="AZ136" i="1"/>
  <c r="BA136" i="1"/>
  <c r="BB136" i="1"/>
  <c r="BC136" i="1"/>
  <c r="BD136" i="1"/>
  <c r="BE136" i="1"/>
  <c r="BF136" i="1"/>
  <c r="BG136" i="1"/>
  <c r="AX137" i="1"/>
  <c r="AY137" i="1"/>
  <c r="AZ137" i="1"/>
  <c r="BA137" i="1"/>
  <c r="BB137" i="1"/>
  <c r="BC137" i="1"/>
  <c r="BD137" i="1"/>
  <c r="BE137" i="1"/>
  <c r="BF137" i="1"/>
  <c r="BG137" i="1"/>
  <c r="AX138" i="1"/>
  <c r="AY138" i="1"/>
  <c r="AZ138" i="1"/>
  <c r="BA138" i="1"/>
  <c r="BB138" i="1"/>
  <c r="BC138" i="1"/>
  <c r="BD138" i="1"/>
  <c r="BE138" i="1"/>
  <c r="BF138" i="1"/>
  <c r="BG138" i="1"/>
  <c r="AX139" i="1"/>
  <c r="AY139" i="1"/>
  <c r="AZ139" i="1"/>
  <c r="BA139" i="1"/>
  <c r="BB139" i="1"/>
  <c r="BC139" i="1"/>
  <c r="BD139" i="1"/>
  <c r="BE139" i="1"/>
  <c r="BG139" i="1"/>
  <c r="AX140" i="1"/>
  <c r="AY140" i="1"/>
  <c r="AZ140" i="1"/>
  <c r="BJ140" i="1" s="1"/>
  <c r="BA140" i="1"/>
  <c r="BB140" i="1"/>
  <c r="BC140" i="1"/>
  <c r="BF140" i="1"/>
  <c r="BG140" i="1"/>
  <c r="AX141" i="1"/>
  <c r="AY141" i="1"/>
  <c r="AZ141" i="1"/>
  <c r="BA141" i="1"/>
  <c r="BB141" i="1"/>
  <c r="BC141" i="1"/>
  <c r="BD141" i="1"/>
  <c r="BF141" i="1"/>
  <c r="BG141" i="1"/>
  <c r="AX142" i="1"/>
  <c r="AY142" i="1"/>
  <c r="AZ142" i="1"/>
  <c r="BA142" i="1"/>
  <c r="BB142" i="1"/>
  <c r="BC142" i="1"/>
  <c r="BD142" i="1"/>
  <c r="BG142" i="1"/>
  <c r="AX143" i="1"/>
  <c r="AY143" i="1"/>
  <c r="AZ143" i="1"/>
  <c r="BA143" i="1"/>
  <c r="BB143" i="1"/>
  <c r="BC143" i="1"/>
  <c r="BD143" i="1"/>
  <c r="BE143" i="1"/>
  <c r="BG143" i="1"/>
  <c r="AX144" i="1"/>
  <c r="AY144" i="1"/>
  <c r="AZ144" i="1"/>
  <c r="BJ144" i="1" s="1"/>
  <c r="BA144" i="1"/>
  <c r="BB144" i="1"/>
  <c r="BC144" i="1"/>
  <c r="BF144" i="1"/>
  <c r="BG144" i="1"/>
  <c r="AX145" i="1"/>
  <c r="AY145" i="1"/>
  <c r="AZ145" i="1"/>
  <c r="BA145" i="1"/>
  <c r="BB145" i="1"/>
  <c r="BC145" i="1"/>
  <c r="BG145" i="1"/>
  <c r="AX146" i="1"/>
  <c r="AY146" i="1"/>
  <c r="BI146" i="1" s="1"/>
  <c r="AZ146" i="1"/>
  <c r="BA146" i="1"/>
  <c r="BB146" i="1"/>
  <c r="BC146" i="1"/>
  <c r="BG146" i="1"/>
  <c r="AX147" i="1"/>
  <c r="AY147" i="1"/>
  <c r="AZ147" i="1"/>
  <c r="BA147" i="1"/>
  <c r="BB147" i="1"/>
  <c r="BC147" i="1"/>
  <c r="BD147" i="1"/>
  <c r="BE147" i="1"/>
  <c r="BF147" i="1"/>
  <c r="BG147" i="1"/>
  <c r="AX148" i="1"/>
  <c r="AY148" i="1"/>
  <c r="AZ148" i="1"/>
  <c r="BA148" i="1"/>
  <c r="BB148" i="1"/>
  <c r="BC148" i="1"/>
  <c r="BD148" i="1"/>
  <c r="BE148" i="1"/>
  <c r="BF148" i="1"/>
  <c r="BG148" i="1"/>
  <c r="AX149" i="1"/>
  <c r="AY149" i="1"/>
  <c r="AZ149" i="1"/>
  <c r="BA149" i="1"/>
  <c r="BB149" i="1"/>
  <c r="BC149" i="1"/>
  <c r="BD149" i="1"/>
  <c r="BE149" i="1"/>
  <c r="BF149" i="1"/>
  <c r="BG149" i="1"/>
  <c r="AX150" i="1"/>
  <c r="AY150" i="1"/>
  <c r="AZ150" i="1"/>
  <c r="BA150" i="1"/>
  <c r="BB150" i="1"/>
  <c r="BC150" i="1"/>
  <c r="BD150" i="1"/>
  <c r="BE150" i="1"/>
  <c r="BF150" i="1"/>
  <c r="BG150" i="1"/>
  <c r="AX151" i="1"/>
  <c r="AY151" i="1"/>
  <c r="AZ151" i="1"/>
  <c r="BA151" i="1"/>
  <c r="BB151" i="1"/>
  <c r="BC151" i="1"/>
  <c r="BD151" i="1"/>
  <c r="BG151" i="1"/>
  <c r="AX152" i="1"/>
  <c r="AY152" i="1"/>
  <c r="AZ152" i="1"/>
  <c r="BA152" i="1"/>
  <c r="BB152" i="1"/>
  <c r="BC152" i="1"/>
  <c r="BF152" i="1"/>
  <c r="BG152" i="1"/>
  <c r="AX153" i="1"/>
  <c r="AY153" i="1"/>
  <c r="AZ153" i="1"/>
  <c r="BA153" i="1"/>
  <c r="BB153" i="1"/>
  <c r="BC153" i="1"/>
  <c r="BD153" i="1"/>
  <c r="BE153" i="1"/>
  <c r="BF153" i="1"/>
  <c r="BG153" i="1"/>
  <c r="AX154" i="1"/>
  <c r="AY154" i="1"/>
  <c r="AZ154" i="1"/>
  <c r="BA154" i="1"/>
  <c r="BB154" i="1"/>
  <c r="BC154" i="1"/>
  <c r="BD154" i="1"/>
  <c r="BE154" i="1"/>
  <c r="BG154" i="1"/>
  <c r="AX155" i="1"/>
  <c r="AY155" i="1"/>
  <c r="AZ155" i="1"/>
  <c r="BA155" i="1"/>
  <c r="BB155" i="1"/>
  <c r="BC155" i="1"/>
  <c r="BD155" i="1"/>
  <c r="BG155" i="1"/>
  <c r="AX156" i="1"/>
  <c r="AY156" i="1"/>
  <c r="AZ156" i="1"/>
  <c r="BA156" i="1"/>
  <c r="BB156" i="1"/>
  <c r="BC156" i="1"/>
  <c r="BF156" i="1"/>
  <c r="BG156" i="1"/>
  <c r="AX157" i="1"/>
  <c r="AY157" i="1"/>
  <c r="AZ157" i="1"/>
  <c r="BA157" i="1"/>
  <c r="BB157" i="1"/>
  <c r="BC157" i="1"/>
  <c r="BG157" i="1"/>
  <c r="AX158" i="1"/>
  <c r="AY158" i="1"/>
  <c r="AZ158" i="1"/>
  <c r="BJ158" i="1" s="1"/>
  <c r="BA158" i="1"/>
  <c r="BK158" i="1" s="1"/>
  <c r="BB158" i="1"/>
  <c r="BC158" i="1"/>
  <c r="BG158" i="1"/>
  <c r="AX159" i="1"/>
  <c r="AY159" i="1"/>
  <c r="AZ159" i="1"/>
  <c r="BA159" i="1"/>
  <c r="BB159" i="1"/>
  <c r="BC159" i="1"/>
  <c r="BD159" i="1"/>
  <c r="BE159" i="1"/>
  <c r="BF159" i="1"/>
  <c r="BG159" i="1"/>
  <c r="AX160" i="1"/>
  <c r="AY160" i="1"/>
  <c r="AZ160" i="1"/>
  <c r="BA160" i="1"/>
  <c r="BB160" i="1"/>
  <c r="BC160" i="1"/>
  <c r="BD160" i="1"/>
  <c r="BE160" i="1"/>
  <c r="BF160" i="1"/>
  <c r="BG160" i="1"/>
  <c r="AX161" i="1"/>
  <c r="AY161" i="1"/>
  <c r="AZ161" i="1"/>
  <c r="BA161" i="1"/>
  <c r="BB161" i="1"/>
  <c r="BC161" i="1"/>
  <c r="BD161" i="1"/>
  <c r="BE161" i="1"/>
  <c r="BF161" i="1"/>
  <c r="BG161" i="1"/>
  <c r="AX162" i="1"/>
  <c r="AY162" i="1"/>
  <c r="AZ162" i="1"/>
  <c r="BJ162" i="1" s="1"/>
  <c r="BA162" i="1"/>
  <c r="BB162" i="1"/>
  <c r="BC162" i="1"/>
  <c r="BD162" i="1"/>
  <c r="BF162" i="1"/>
  <c r="BG162" i="1"/>
  <c r="AX163" i="1"/>
  <c r="AY163" i="1"/>
  <c r="AZ163" i="1"/>
  <c r="BA163" i="1"/>
  <c r="BB163" i="1"/>
  <c r="BC163" i="1"/>
  <c r="BD163" i="1"/>
  <c r="BE163" i="1"/>
  <c r="BF163" i="1"/>
  <c r="BG163" i="1"/>
  <c r="AX164" i="1"/>
  <c r="AY164" i="1"/>
  <c r="AZ164" i="1"/>
  <c r="BA164" i="1"/>
  <c r="BB164" i="1"/>
  <c r="BC164" i="1"/>
  <c r="BE164" i="1"/>
  <c r="BG164" i="1"/>
  <c r="AX165" i="1"/>
  <c r="AY165" i="1"/>
  <c r="AZ165" i="1"/>
  <c r="BA165" i="1"/>
  <c r="BB165" i="1"/>
  <c r="BC165" i="1"/>
  <c r="BD165" i="1"/>
  <c r="BE165" i="1"/>
  <c r="BF165" i="1"/>
  <c r="BG165" i="1"/>
  <c r="AX166" i="1"/>
  <c r="AY166" i="1"/>
  <c r="AZ166" i="1"/>
  <c r="BJ166" i="1" s="1"/>
  <c r="BA166" i="1"/>
  <c r="BB166" i="1"/>
  <c r="BC166" i="1"/>
  <c r="BD166" i="1"/>
  <c r="BF166" i="1"/>
  <c r="BG166" i="1"/>
  <c r="AX167" i="1"/>
  <c r="AY167" i="1"/>
  <c r="AZ167" i="1"/>
  <c r="BA167" i="1"/>
  <c r="BB167" i="1"/>
  <c r="BC167" i="1"/>
  <c r="BD167" i="1"/>
  <c r="BG167" i="1"/>
  <c r="AX168" i="1"/>
  <c r="AY168" i="1"/>
  <c r="AZ168" i="1"/>
  <c r="BA168" i="1"/>
  <c r="BB168" i="1"/>
  <c r="BC168" i="1"/>
  <c r="BE168" i="1"/>
  <c r="BG168" i="1"/>
  <c r="AX169" i="1"/>
  <c r="AY169" i="1"/>
  <c r="BI169" i="1" s="1"/>
  <c r="AZ169" i="1"/>
  <c r="BA169" i="1"/>
  <c r="BB169" i="1"/>
  <c r="BC169" i="1"/>
  <c r="BF169" i="1"/>
  <c r="BG169" i="1"/>
  <c r="AX170" i="1"/>
  <c r="AY170" i="1"/>
  <c r="AZ170" i="1"/>
  <c r="BA170" i="1"/>
  <c r="BB170" i="1"/>
  <c r="BC170" i="1"/>
  <c r="BG170" i="1"/>
  <c r="AX171" i="1"/>
  <c r="AY171" i="1"/>
  <c r="AZ171" i="1"/>
  <c r="BA171" i="1"/>
  <c r="BB171" i="1"/>
  <c r="BC171" i="1"/>
  <c r="BD171" i="1"/>
  <c r="BE171" i="1"/>
  <c r="BF171" i="1"/>
  <c r="BG171" i="1"/>
  <c r="AX172" i="1"/>
  <c r="AY172" i="1"/>
  <c r="AZ172" i="1"/>
  <c r="BA172" i="1"/>
  <c r="BB172" i="1"/>
  <c r="BC172" i="1"/>
  <c r="BD172" i="1"/>
  <c r="BE172" i="1"/>
  <c r="BF172" i="1"/>
  <c r="BG172" i="1"/>
  <c r="AX173" i="1"/>
  <c r="AY173" i="1"/>
  <c r="AZ173" i="1"/>
  <c r="BA173" i="1"/>
  <c r="BB173" i="1"/>
  <c r="BC173" i="1"/>
  <c r="BD173" i="1"/>
  <c r="BE173" i="1"/>
  <c r="BF173" i="1"/>
  <c r="BG173" i="1"/>
  <c r="AX174" i="1"/>
  <c r="AY174" i="1"/>
  <c r="AZ174" i="1"/>
  <c r="BA174" i="1"/>
  <c r="BB174" i="1"/>
  <c r="BC174" i="1"/>
  <c r="BD174" i="1"/>
  <c r="BE174" i="1"/>
  <c r="BF174" i="1"/>
  <c r="BG174" i="1"/>
  <c r="AX175" i="1"/>
  <c r="AY175" i="1"/>
  <c r="AZ175" i="1"/>
  <c r="BA175" i="1"/>
  <c r="BB175" i="1"/>
  <c r="BC175" i="1"/>
  <c r="BD175" i="1"/>
  <c r="BE175" i="1"/>
  <c r="BF175" i="1"/>
  <c r="BG175" i="1"/>
  <c r="AX176" i="1"/>
  <c r="AY176" i="1"/>
  <c r="AZ176" i="1"/>
  <c r="BA176" i="1"/>
  <c r="BB176" i="1"/>
  <c r="BC176" i="1"/>
  <c r="BG176" i="1"/>
  <c r="AX177" i="1"/>
  <c r="AY177" i="1"/>
  <c r="AZ177" i="1"/>
  <c r="BA177" i="1"/>
  <c r="BB177" i="1"/>
  <c r="BC177" i="1"/>
  <c r="BD177" i="1"/>
  <c r="BG177" i="1"/>
  <c r="AR9" i="7" l="1"/>
  <c r="AP95" i="7"/>
  <c r="BG70" i="7" a="1"/>
  <c r="BG70" i="7" s="1"/>
  <c r="BG2" i="7" a="1"/>
  <c r="BG2" i="7" s="1"/>
  <c r="AS109" i="7"/>
  <c r="AP11" i="7"/>
  <c r="AQ19" i="7"/>
  <c r="AS114" i="7"/>
  <c r="BG44" i="7" a="1"/>
  <c r="BG44" i="7" s="1"/>
  <c r="BG127" i="7" a="1"/>
  <c r="BG127" i="7" s="1"/>
  <c r="AS32" i="7"/>
  <c r="AQ57" i="7"/>
  <c r="AR72" i="7"/>
  <c r="AP77" i="7"/>
  <c r="AQ118" i="7"/>
  <c r="AS112" i="7"/>
  <c r="AB170" i="7"/>
  <c r="AJ170" i="7" s="1"/>
  <c r="AR170" i="7" s="1"/>
  <c r="AQ86" i="7"/>
  <c r="AP35" i="7"/>
  <c r="AS144" i="7"/>
  <c r="AR130" i="7"/>
  <c r="AS131" i="7"/>
  <c r="AQ52" i="7"/>
  <c r="BG90" i="7" a="1"/>
  <c r="BG90" i="7" s="1"/>
  <c r="BG46" i="7" a="1"/>
  <c r="BG46" i="7" s="1"/>
  <c r="BG38" i="7" a="1"/>
  <c r="BG38" i="7" s="1"/>
  <c r="BG26" i="7" a="1"/>
  <c r="BG26" i="7" s="1"/>
  <c r="AR47" i="7"/>
  <c r="AQ108" i="7"/>
  <c r="AP145" i="7"/>
  <c r="BG163" i="7" a="1"/>
  <c r="BG163" i="7" s="1"/>
  <c r="BG33" i="7" a="1"/>
  <c r="BG33" i="7" s="1"/>
  <c r="BG24" i="7" a="1"/>
  <c r="BG24" i="7" s="1"/>
  <c r="BG108" i="7" a="1"/>
  <c r="BG108" i="7" s="1"/>
  <c r="AS116" i="7"/>
  <c r="AS156" i="7"/>
  <c r="AP103" i="7"/>
  <c r="AP114" i="7"/>
  <c r="BJ173" i="1"/>
  <c r="BI161" i="1"/>
  <c r="BH150" i="1"/>
  <c r="BL124" i="1"/>
  <c r="BK113" i="1"/>
  <c r="BH72" i="1"/>
  <c r="BI25" i="1"/>
  <c r="BK171" i="1"/>
  <c r="BK153" i="1"/>
  <c r="BH85" i="1"/>
  <c r="BH34" i="1"/>
  <c r="BI31" i="1"/>
  <c r="BJ159" i="1"/>
  <c r="BL146" i="1"/>
  <c r="BJ168" i="1"/>
  <c r="BH96" i="1"/>
  <c r="BK148" i="1"/>
  <c r="BH175" i="1"/>
  <c r="BH163" i="1"/>
  <c r="BL153" i="1"/>
  <c r="BH152" i="1"/>
  <c r="BH133" i="1"/>
  <c r="BH110" i="1"/>
  <c r="BI41" i="1"/>
  <c r="BI145" i="1"/>
  <c r="BL98" i="1"/>
  <c r="BI164" i="1"/>
  <c r="AT33" i="9" a="1"/>
  <c r="AT33" i="9" s="1"/>
  <c r="CX33" i="9" s="1"/>
  <c r="CY33" i="9" s="1"/>
  <c r="AT103" i="9" a="1"/>
  <c r="AT103" i="9" s="1"/>
  <c r="CX103" i="9" s="1"/>
  <c r="CY103" i="9" s="1"/>
  <c r="CY172" i="9"/>
  <c r="BG157" i="7" a="1"/>
  <c r="BG157" i="7" s="1"/>
  <c r="AQ157" i="7"/>
  <c r="AQ172" i="7"/>
  <c r="AP101" i="7"/>
  <c r="AQ16" i="7"/>
  <c r="AP67" i="7"/>
  <c r="BG71" i="7" a="1"/>
  <c r="BG71" i="7" s="1"/>
  <c r="BG31" i="7" a="1"/>
  <c r="BG31" i="7" s="1"/>
  <c r="AS136" i="7"/>
  <c r="BG81" i="7" a="1"/>
  <c r="BG81" i="7" s="1"/>
  <c r="BG23" i="7" a="1"/>
  <c r="BG23" i="7" s="1"/>
  <c r="BG20" i="7" a="1"/>
  <c r="BG20" i="7" s="1"/>
  <c r="AF156" i="7"/>
  <c r="AN156" i="7" s="1"/>
  <c r="AR156" i="7" s="1"/>
  <c r="BG117" i="7" a="1"/>
  <c r="BG117" i="7" s="1"/>
  <c r="BG112" i="7" a="1"/>
  <c r="BG112" i="7" s="1"/>
  <c r="BG99" i="7" a="1"/>
  <c r="BG99" i="7" s="1"/>
  <c r="BG14" i="7" a="1"/>
  <c r="BG14" i="7" s="1"/>
  <c r="BG9" i="7" a="1"/>
  <c r="BG9" i="7" s="1"/>
  <c r="BG36" i="7" a="1"/>
  <c r="BG36" i="7" s="1"/>
  <c r="BG124" i="7" a="1"/>
  <c r="BG124" i="7" s="1"/>
  <c r="BG164" i="7" a="1"/>
  <c r="BG164" i="7" s="1"/>
  <c r="BG151" i="7" a="1"/>
  <c r="BG151" i="7" s="1"/>
  <c r="BG88" i="7" a="1"/>
  <c r="BG88" i="7" s="1"/>
  <c r="BG94" i="7" a="1"/>
  <c r="BG94" i="7" s="1"/>
  <c r="BG8" i="7" a="1"/>
  <c r="BG8" i="7" s="1"/>
  <c r="BG11" i="7" a="1"/>
  <c r="BG11" i="7" s="1"/>
  <c r="AQ27" i="7"/>
  <c r="AR66" i="7"/>
  <c r="Z147" i="7"/>
  <c r="AH147" i="7" s="1"/>
  <c r="AP147" i="7" s="1"/>
  <c r="AP166" i="7"/>
  <c r="AR19" i="7"/>
  <c r="AS96" i="7"/>
  <c r="BG91" i="7" a="1"/>
  <c r="BG91" i="7" s="1"/>
  <c r="BG69" i="7" a="1"/>
  <c r="BG69" i="7" s="1"/>
  <c r="BG76" i="7" a="1"/>
  <c r="BG76" i="7" s="1"/>
  <c r="BG7" i="7" a="1"/>
  <c r="BG7" i="7" s="1"/>
  <c r="AS37" i="7"/>
  <c r="AR92" i="7"/>
  <c r="BG169" i="7" a="1"/>
  <c r="BG169" i="7" s="1"/>
  <c r="BG83" i="7" a="1"/>
  <c r="BG83" i="7" s="1"/>
  <c r="BG16" i="7" a="1"/>
  <c r="BG16" i="7" s="1"/>
  <c r="BG17" i="7" a="1"/>
  <c r="BG17" i="7" s="1"/>
  <c r="BG58" i="7" a="1"/>
  <c r="BG58" i="7" s="1"/>
  <c r="BG77" i="7" a="1"/>
  <c r="BG77" i="7" s="1"/>
  <c r="BG153" i="7" a="1"/>
  <c r="BG153" i="7" s="1"/>
  <c r="AF42" i="7"/>
  <c r="AN42" i="7" s="1"/>
  <c r="AR42" i="7" s="1"/>
  <c r="AQ45" i="7"/>
  <c r="AA174" i="7"/>
  <c r="AI174" i="7" s="1"/>
  <c r="AQ174" i="7" s="1"/>
  <c r="AR55" i="7"/>
  <c r="AB43" i="7"/>
  <c r="AJ43" i="7" s="1"/>
  <c r="AR43" i="7" s="1"/>
  <c r="AF43" i="7"/>
  <c r="AN43" i="7" s="1"/>
  <c r="AE36" i="7"/>
  <c r="AM36" i="7" s="1"/>
  <c r="AA36" i="7"/>
  <c r="AI36" i="7" s="1"/>
  <c r="AQ36" i="7" s="1"/>
  <c r="AE40" i="7"/>
  <c r="AM40" i="7" s="1"/>
  <c r="AA40" i="7"/>
  <c r="AI40" i="7" s="1"/>
  <c r="AQ40" i="7" s="1"/>
  <c r="AR111" i="7"/>
  <c r="AP13" i="7"/>
  <c r="AS27" i="7"/>
  <c r="AS18" i="7"/>
  <c r="AR78" i="7"/>
  <c r="AS92" i="7"/>
  <c r="AR135" i="7"/>
  <c r="AP64" i="7"/>
  <c r="AA44" i="7"/>
  <c r="AI44" i="7" s="1"/>
  <c r="AE44" i="7"/>
  <c r="AM44" i="7" s="1"/>
  <c r="AT104" i="9" a="1"/>
  <c r="AT104" i="9" s="1"/>
  <c r="CX104" i="9" s="1"/>
  <c r="CY104" i="9" s="1"/>
  <c r="AT70" i="9" a="1"/>
  <c r="AT70" i="9" s="1"/>
  <c r="CX70" i="9" s="1"/>
  <c r="CY70" i="9" s="1"/>
  <c r="AT21" i="9" a="1"/>
  <c r="AT21" i="9" s="1"/>
  <c r="CX21" i="9" s="1"/>
  <c r="CY21" i="9" s="1"/>
  <c r="AT52" i="9" a="1"/>
  <c r="AT52" i="9" s="1"/>
  <c r="CX52" i="9" s="1"/>
  <c r="CY52" i="9" s="1"/>
  <c r="AT68" i="9" a="1"/>
  <c r="AT68" i="9" s="1"/>
  <c r="CX68" i="9" s="1"/>
  <c r="CY68" i="9" s="1"/>
  <c r="AT102" i="9" a="1"/>
  <c r="AT102" i="9" s="1"/>
  <c r="CX102" i="9" s="1"/>
  <c r="CY102" i="9" s="1"/>
  <c r="AT152" i="9" a="1"/>
  <c r="AT152" i="9" s="1"/>
  <c r="CX152" i="9" s="1"/>
  <c r="CY152" i="9" s="1"/>
  <c r="AT42" i="9" a="1"/>
  <c r="AT42" i="9" s="1"/>
  <c r="CX42" i="9" s="1"/>
  <c r="CY42" i="9" s="1"/>
  <c r="AT83" i="9" a="1"/>
  <c r="AT83" i="9" s="1"/>
  <c r="CX83" i="9" s="1"/>
  <c r="CY83" i="9" s="1"/>
  <c r="AT40" i="9" a="1"/>
  <c r="AT40" i="9" s="1"/>
  <c r="CX40" i="9" s="1"/>
  <c r="CY40" i="9" s="1"/>
  <c r="AT138" i="9" a="1"/>
  <c r="AT138" i="9" s="1"/>
  <c r="CX138" i="9" s="1"/>
  <c r="CY138" i="9" s="1"/>
  <c r="AT41" i="9" a="1"/>
  <c r="AT41" i="9" s="1"/>
  <c r="CX41" i="9" s="1"/>
  <c r="CY41" i="9" s="1"/>
  <c r="AT110" i="9" a="1"/>
  <c r="AT110" i="9" s="1"/>
  <c r="CX110" i="9" s="1"/>
  <c r="CY110" i="9" s="1"/>
  <c r="AT47" i="9" a="1"/>
  <c r="AT47" i="9" s="1"/>
  <c r="CX47" i="9" s="1"/>
  <c r="CY47" i="9" s="1"/>
  <c r="AT150" i="9" a="1"/>
  <c r="AT150" i="9" s="1"/>
  <c r="CX150" i="9" s="1"/>
  <c r="CY150" i="9" s="1"/>
  <c r="AT88" i="9" a="1"/>
  <c r="AT88" i="9" s="1"/>
  <c r="CX88" i="9" s="1"/>
  <c r="CY88" i="9" s="1"/>
  <c r="AT120" i="9" a="1"/>
  <c r="AT120" i="9" s="1"/>
  <c r="CX120" i="9" s="1"/>
  <c r="CY120" i="9" s="1"/>
  <c r="AT29" i="9" a="1"/>
  <c r="AT29" i="9" s="1"/>
  <c r="CX29" i="9" s="1"/>
  <c r="CY29" i="9" s="1"/>
  <c r="AT57" i="9" a="1"/>
  <c r="AT57" i="9" s="1"/>
  <c r="CX57" i="9" s="1"/>
  <c r="CY57" i="9" s="1"/>
  <c r="AT26" i="9" a="1"/>
  <c r="AT26" i="9" s="1"/>
  <c r="CX26" i="9" s="1"/>
  <c r="CY26" i="9" s="1"/>
  <c r="AT107" i="9" a="1"/>
  <c r="AT107" i="9" s="1"/>
  <c r="CX107" i="9" s="1"/>
  <c r="CY107" i="9" s="1"/>
  <c r="AT45" i="9" a="1"/>
  <c r="AT45" i="9" s="1"/>
  <c r="CX45" i="9" s="1"/>
  <c r="CY45" i="9" s="1"/>
  <c r="AT153" i="9" a="1"/>
  <c r="AT153" i="9" s="1"/>
  <c r="CX153" i="9" s="1"/>
  <c r="CY153" i="9" s="1"/>
  <c r="AT142" i="9" a="1"/>
  <c r="AT142" i="9" s="1"/>
  <c r="CX142" i="9" s="1"/>
  <c r="CY142" i="9" s="1"/>
  <c r="AT53" i="9" a="1"/>
  <c r="AT53" i="9" s="1"/>
  <c r="CX53" i="9" s="1"/>
  <c r="CY53" i="9" s="1"/>
  <c r="AT37" i="9" a="1"/>
  <c r="AT37" i="9" s="1"/>
  <c r="CX37" i="9" s="1"/>
  <c r="CY37" i="9" s="1"/>
  <c r="AT28" i="9" a="1"/>
  <c r="AT28" i="9" s="1"/>
  <c r="CX28" i="9" s="1"/>
  <c r="CY28" i="9" s="1"/>
  <c r="AT67" i="9" a="1"/>
  <c r="AT67" i="9" s="1"/>
  <c r="CX67" i="9" s="1"/>
  <c r="CY67" i="9" s="1"/>
  <c r="AT87" i="9" a="1"/>
  <c r="AT87" i="9" s="1"/>
  <c r="CX87" i="9" s="1"/>
  <c r="CY87" i="9" s="1"/>
  <c r="AT154" i="9" a="1"/>
  <c r="AT154" i="9" s="1"/>
  <c r="CX154" i="9" s="1"/>
  <c r="CY154" i="9" s="1"/>
  <c r="AT163" i="9" a="1"/>
  <c r="AT163" i="9" s="1"/>
  <c r="CX163" i="9" s="1"/>
  <c r="CY163" i="9" s="1"/>
  <c r="AT15" i="9" a="1"/>
  <c r="AT15" i="9" s="1"/>
  <c r="CX15" i="9" s="1"/>
  <c r="CY15" i="9" s="1"/>
  <c r="AT2" i="9" a="1"/>
  <c r="AT2" i="9" s="1"/>
  <c r="CX2" i="9" s="1"/>
  <c r="CY2" i="9" s="1"/>
  <c r="CZ2" i="9" s="1"/>
  <c r="AT16" i="9" a="1"/>
  <c r="AT16" i="9" s="1"/>
  <c r="CX16" i="9" s="1"/>
  <c r="CY16" i="9" s="1"/>
  <c r="AT34" i="9" a="1"/>
  <c r="AT34" i="9" s="1"/>
  <c r="CX34" i="9" s="1"/>
  <c r="CY34" i="9" s="1"/>
  <c r="AT44" i="9" a="1"/>
  <c r="AT44" i="9" s="1"/>
  <c r="CX44" i="9" s="1"/>
  <c r="CY44" i="9" s="1"/>
  <c r="AT24" i="9" a="1"/>
  <c r="AT24" i="9" s="1"/>
  <c r="CX24" i="9" s="1"/>
  <c r="CY24" i="9" s="1"/>
  <c r="AT101" i="9" a="1"/>
  <c r="AT101" i="9" s="1"/>
  <c r="CX101" i="9" s="1"/>
  <c r="CY101" i="9" s="1"/>
  <c r="AT98" i="9" a="1"/>
  <c r="AT98" i="9" s="1"/>
  <c r="CX98" i="9" s="1"/>
  <c r="CY98" i="9" s="1"/>
  <c r="AT130" i="9" a="1"/>
  <c r="AT130" i="9" s="1"/>
  <c r="CX130" i="9" s="1"/>
  <c r="CY130" i="9" s="1"/>
  <c r="AT64" i="9" a="1"/>
  <c r="AT64" i="9" s="1"/>
  <c r="CX64" i="9" s="1"/>
  <c r="CY64" i="9" s="1"/>
  <c r="AT122" i="9" a="1"/>
  <c r="AT122" i="9" s="1"/>
  <c r="CX122" i="9" s="1"/>
  <c r="CY122" i="9" s="1"/>
  <c r="AT149" i="9" a="1"/>
  <c r="AT149" i="9" s="1"/>
  <c r="CX149" i="9" s="1"/>
  <c r="CY149" i="9" s="1"/>
  <c r="AT111" i="9" a="1"/>
  <c r="AT111" i="9" s="1"/>
  <c r="CX111" i="9" s="1"/>
  <c r="CY111" i="9" s="1"/>
  <c r="AT115" i="9" a="1"/>
  <c r="AT115" i="9" s="1"/>
  <c r="CX115" i="9" s="1"/>
  <c r="CY115" i="9" s="1"/>
  <c r="AT147" i="9" a="1"/>
  <c r="AT147" i="9" s="1"/>
  <c r="CX147" i="9" s="1"/>
  <c r="CY147" i="9" s="1"/>
  <c r="AT116" i="9" a="1"/>
  <c r="AT116" i="9" s="1"/>
  <c r="CX116" i="9" s="1"/>
  <c r="CY116" i="9" s="1"/>
  <c r="AT25" i="9" a="1"/>
  <c r="AT25" i="9" s="1"/>
  <c r="CX25" i="9" s="1"/>
  <c r="CY25" i="9" s="1"/>
  <c r="AT27" i="9" a="1"/>
  <c r="AT27" i="9" s="1"/>
  <c r="CX27" i="9" s="1"/>
  <c r="CY27" i="9" s="1"/>
  <c r="AT151" i="9" a="1"/>
  <c r="AT151" i="9" s="1"/>
  <c r="CX151" i="9" s="1"/>
  <c r="CY151" i="9" s="1"/>
  <c r="AT60" i="9" a="1"/>
  <c r="AT60" i="9" s="1"/>
  <c r="CX60" i="9" s="1"/>
  <c r="CY60" i="9" s="1"/>
  <c r="AT165" i="9" a="1"/>
  <c r="AT165" i="9" s="1"/>
  <c r="CX165" i="9" s="1"/>
  <c r="CY165" i="9" s="1"/>
  <c r="AT31" i="9" a="1"/>
  <c r="AT31" i="9" s="1"/>
  <c r="CX31" i="9" s="1"/>
  <c r="CY31" i="9" s="1"/>
  <c r="AT82" i="9" a="1"/>
  <c r="AT82" i="9" s="1"/>
  <c r="CX82" i="9" s="1"/>
  <c r="CY82" i="9" s="1"/>
  <c r="AT61" i="9" a="1"/>
  <c r="AT61" i="9" s="1"/>
  <c r="CX61" i="9" s="1"/>
  <c r="CY61" i="9" s="1"/>
  <c r="AT160" i="9" a="1"/>
  <c r="AT160" i="9" s="1"/>
  <c r="CX160" i="9" s="1"/>
  <c r="CY160" i="9" s="1"/>
  <c r="AT36" i="9" a="1"/>
  <c r="AT36" i="9" s="1"/>
  <c r="CX36" i="9" s="1"/>
  <c r="CY36" i="9" s="1"/>
  <c r="AT85" i="9" a="1"/>
  <c r="AT85" i="9" s="1"/>
  <c r="CX85" i="9" s="1"/>
  <c r="CY85" i="9" s="1"/>
  <c r="AT176" i="9" a="1"/>
  <c r="AT176" i="9" s="1"/>
  <c r="CX176" i="9" s="1"/>
  <c r="CY176" i="9" s="1"/>
  <c r="AT55" i="9" a="1"/>
  <c r="AT55" i="9" s="1"/>
  <c r="CX55" i="9" s="1"/>
  <c r="CY55" i="9" s="1"/>
  <c r="AT30" i="9" a="1"/>
  <c r="AT30" i="9" s="1"/>
  <c r="CX30" i="9" s="1"/>
  <c r="CY30" i="9" s="1"/>
  <c r="AT158" i="9" a="1"/>
  <c r="AT158" i="9" s="1"/>
  <c r="CX158" i="9" s="1"/>
  <c r="CY158" i="9" s="1"/>
  <c r="AT145" i="9" a="1"/>
  <c r="AT145" i="9" s="1"/>
  <c r="CX145" i="9" s="1"/>
  <c r="CY145" i="9" s="1"/>
  <c r="AE114" i="7"/>
  <c r="AM114" i="7" s="1"/>
  <c r="AA114" i="7"/>
  <c r="AI114" i="7" s="1"/>
  <c r="BG166" i="7" a="1"/>
  <c r="BG166" i="7" s="1"/>
  <c r="Z109" i="7"/>
  <c r="AH109" i="7" s="1"/>
  <c r="AP109" i="7" s="1"/>
  <c r="AD109" i="7"/>
  <c r="AL109" i="7" s="1"/>
  <c r="AD131" i="7"/>
  <c r="AL131" i="7" s="1"/>
  <c r="Z131" i="7"/>
  <c r="AH131" i="7" s="1"/>
  <c r="AR39" i="7"/>
  <c r="AD146" i="7"/>
  <c r="AL146" i="7" s="1"/>
  <c r="Z146" i="7"/>
  <c r="AH146" i="7" s="1"/>
  <c r="AF145" i="7"/>
  <c r="AN145" i="7" s="1"/>
  <c r="AB145" i="7"/>
  <c r="AJ145" i="7" s="1"/>
  <c r="AS33" i="7"/>
  <c r="AD164" i="7"/>
  <c r="AL164" i="7" s="1"/>
  <c r="Z164" i="7"/>
  <c r="AH164" i="7" s="1"/>
  <c r="Z93" i="7"/>
  <c r="AH93" i="7" s="1"/>
  <c r="AP93" i="7" s="1"/>
  <c r="AD93" i="7"/>
  <c r="AL93" i="7" s="1"/>
  <c r="Z17" i="7"/>
  <c r="AH17" i="7" s="1"/>
  <c r="AD17" i="7"/>
  <c r="AL17" i="7" s="1"/>
  <c r="AB163" i="7"/>
  <c r="AJ163" i="7" s="1"/>
  <c r="AF163" i="7"/>
  <c r="AN163" i="7" s="1"/>
  <c r="AC41" i="7"/>
  <c r="AK41" i="7" s="1"/>
  <c r="AG41" i="7"/>
  <c r="AO41" i="7" s="1"/>
  <c r="AE112" i="7"/>
  <c r="AM112" i="7" s="1"/>
  <c r="AA112" i="7"/>
  <c r="AI112" i="7" s="1"/>
  <c r="AC127" i="7"/>
  <c r="AK127" i="7" s="1"/>
  <c r="AG127" i="7"/>
  <c r="AO127" i="7" s="1"/>
  <c r="AD155" i="7"/>
  <c r="AL155" i="7" s="1"/>
  <c r="Z155" i="7"/>
  <c r="AH155" i="7" s="1"/>
  <c r="AB28" i="7"/>
  <c r="AJ28" i="7" s="1"/>
  <c r="AR28" i="7" s="1"/>
  <c r="AS73" i="7"/>
  <c r="AT73" i="7" s="1" a="1"/>
  <c r="AT73" i="7" s="1"/>
  <c r="BH73" i="7" s="1"/>
  <c r="AF173" i="7"/>
  <c r="AN173" i="7" s="1"/>
  <c r="AR173" i="7" s="1"/>
  <c r="AR89" i="7"/>
  <c r="AP94" i="7"/>
  <c r="AC169" i="7"/>
  <c r="AK169" i="7" s="1"/>
  <c r="AS169" i="7" s="1"/>
  <c r="AA159" i="7"/>
  <c r="AI159" i="7" s="1"/>
  <c r="AE159" i="7"/>
  <c r="AM159" i="7" s="1"/>
  <c r="AD16" i="7"/>
  <c r="AL16" i="7" s="1"/>
  <c r="Z16" i="7"/>
  <c r="AH16" i="7" s="1"/>
  <c r="AP16" i="7" s="1"/>
  <c r="AF32" i="7"/>
  <c r="AN32" i="7" s="1"/>
  <c r="AB32" i="7"/>
  <c r="AJ32" i="7" s="1"/>
  <c r="AR32" i="7" s="1"/>
  <c r="AB127" i="7"/>
  <c r="AJ127" i="7" s="1"/>
  <c r="AF127" i="7"/>
  <c r="AN127" i="7" s="1"/>
  <c r="Z160" i="7"/>
  <c r="AH160" i="7" s="1"/>
  <c r="AD160" i="7"/>
  <c r="AL160" i="7" s="1"/>
  <c r="AF175" i="7"/>
  <c r="AN175" i="7" s="1"/>
  <c r="AB175" i="7"/>
  <c r="AJ175" i="7" s="1"/>
  <c r="AF151" i="7"/>
  <c r="AN151" i="7" s="1"/>
  <c r="AB151" i="7"/>
  <c r="AJ151" i="7" s="1"/>
  <c r="AR151" i="7" s="1"/>
  <c r="AE148" i="7"/>
  <c r="AM148" i="7" s="1"/>
  <c r="AA148" i="7"/>
  <c r="AI148" i="7" s="1"/>
  <c r="AQ148" i="7" s="1"/>
  <c r="AC26" i="7"/>
  <c r="AK26" i="7" s="1"/>
  <c r="AS26" i="7" s="1"/>
  <c r="AE149" i="7"/>
  <c r="AM149" i="7" s="1"/>
  <c r="AA149" i="7"/>
  <c r="AI149" i="7" s="1"/>
  <c r="AA167" i="7"/>
  <c r="AI167" i="7" s="1"/>
  <c r="AE167" i="7"/>
  <c r="AM167" i="7" s="1"/>
  <c r="AB149" i="7"/>
  <c r="AJ149" i="7" s="1"/>
  <c r="AF149" i="7"/>
  <c r="AN149" i="7" s="1"/>
  <c r="AB167" i="7"/>
  <c r="AJ167" i="7" s="1"/>
  <c r="AF167" i="7"/>
  <c r="AN167" i="7" s="1"/>
  <c r="AC150" i="7"/>
  <c r="AK150" i="7" s="1"/>
  <c r="AG150" i="7"/>
  <c r="AO150" i="7" s="1"/>
  <c r="AA100" i="7"/>
  <c r="AI100" i="7" s="1"/>
  <c r="AE100" i="7"/>
  <c r="AM100" i="7" s="1"/>
  <c r="AG151" i="7"/>
  <c r="AO151" i="7" s="1"/>
  <c r="AC151" i="7"/>
  <c r="AK151" i="7" s="1"/>
  <c r="AE53" i="7"/>
  <c r="AM53" i="7" s="1"/>
  <c r="AA53" i="7"/>
  <c r="AI53" i="7" s="1"/>
  <c r="AQ53" i="7" s="1"/>
  <c r="AR113" i="7"/>
  <c r="AD112" i="7"/>
  <c r="AL112" i="7" s="1"/>
  <c r="Z112" i="7"/>
  <c r="AH112" i="7" s="1"/>
  <c r="AC115" i="7"/>
  <c r="AK115" i="7" s="1"/>
  <c r="AS115" i="7" s="1"/>
  <c r="AQ33" i="7"/>
  <c r="AS101" i="7"/>
  <c r="AS108" i="7"/>
  <c r="AA138" i="7"/>
  <c r="AI138" i="7" s="1"/>
  <c r="AQ138" i="7" s="1"/>
  <c r="AC118" i="7"/>
  <c r="AK118" i="7" s="1"/>
  <c r="AS118" i="7" s="1"/>
  <c r="AQ139" i="7"/>
  <c r="Z159" i="7"/>
  <c r="AH159" i="7" s="1"/>
  <c r="AD159" i="7"/>
  <c r="AL159" i="7" s="1"/>
  <c r="AE162" i="7"/>
  <c r="AM162" i="7" s="1"/>
  <c r="AA162" i="7"/>
  <c r="AI162" i="7" s="1"/>
  <c r="AG171" i="7"/>
  <c r="AO171" i="7" s="1"/>
  <c r="AC171" i="7"/>
  <c r="AK171" i="7" s="1"/>
  <c r="AD89" i="7"/>
  <c r="AL89" i="7" s="1"/>
  <c r="Z89" i="7"/>
  <c r="AH89" i="7" s="1"/>
  <c r="AF115" i="7"/>
  <c r="AN115" i="7" s="1"/>
  <c r="AB115" i="7"/>
  <c r="AJ115" i="7" s="1"/>
  <c r="AR115" i="7" s="1"/>
  <c r="AA136" i="7"/>
  <c r="AI136" i="7" s="1"/>
  <c r="AE136" i="7"/>
  <c r="AM136" i="7" s="1"/>
  <c r="BG128" i="7" a="1"/>
  <c r="BG128" i="7" s="1"/>
  <c r="BG55" i="7" a="1"/>
  <c r="BG55" i="7" s="1"/>
  <c r="BG34" i="7" a="1"/>
  <c r="BG34" i="7" s="1"/>
  <c r="BG80" i="7" a="1"/>
  <c r="BG80" i="7" s="1"/>
  <c r="BG32" i="7" a="1"/>
  <c r="BG32" i="7" s="1"/>
  <c r="AG74" i="7"/>
  <c r="AO74" i="7" s="1"/>
  <c r="AC74" i="7"/>
  <c r="AK74" i="7" s="1"/>
  <c r="AQ63" i="7"/>
  <c r="AE152" i="7"/>
  <c r="AM152" i="7" s="1"/>
  <c r="AA152" i="7"/>
  <c r="AI152" i="7" s="1"/>
  <c r="AQ152" i="7" s="1"/>
  <c r="AF152" i="7"/>
  <c r="AN152" i="7" s="1"/>
  <c r="AB152" i="7"/>
  <c r="AJ152" i="7" s="1"/>
  <c r="AR152" i="7" s="1"/>
  <c r="AC162" i="7"/>
  <c r="AK162" i="7" s="1"/>
  <c r="AG162" i="7"/>
  <c r="AO162" i="7" s="1"/>
  <c r="AC159" i="7"/>
  <c r="AK159" i="7" s="1"/>
  <c r="AS159" i="7" s="1"/>
  <c r="AG159" i="7"/>
  <c r="AO159" i="7" s="1"/>
  <c r="AS16" i="7"/>
  <c r="AG148" i="7"/>
  <c r="AO148" i="7" s="1"/>
  <c r="AC148" i="7"/>
  <c r="AK148" i="7" s="1"/>
  <c r="AR71" i="7"/>
  <c r="AP121" i="7"/>
  <c r="AT121" i="7" s="1" a="1"/>
  <c r="AT121" i="7" s="1"/>
  <c r="BH121" i="7" s="1"/>
  <c r="AD174" i="7"/>
  <c r="AL174" i="7" s="1"/>
  <c r="AP174" i="7" s="1"/>
  <c r="AB177" i="7"/>
  <c r="AJ177" i="7" s="1"/>
  <c r="AR177" i="7" s="1"/>
  <c r="AF177" i="7"/>
  <c r="AN177" i="7" s="1"/>
  <c r="AE68" i="7"/>
  <c r="AM68" i="7" s="1"/>
  <c r="AA68" i="7"/>
  <c r="AI68" i="7" s="1"/>
  <c r="AB91" i="7"/>
  <c r="AJ91" i="7" s="1"/>
  <c r="AF91" i="7"/>
  <c r="AN91" i="7" s="1"/>
  <c r="AS149" i="7"/>
  <c r="AG167" i="7"/>
  <c r="AO167" i="7" s="1"/>
  <c r="AC167" i="7"/>
  <c r="AK167" i="7" s="1"/>
  <c r="AS167" i="7" s="1"/>
  <c r="Z162" i="7"/>
  <c r="AH162" i="7" s="1"/>
  <c r="AD162" i="7"/>
  <c r="AL162" i="7" s="1"/>
  <c r="AA147" i="7"/>
  <c r="AI147" i="7" s="1"/>
  <c r="AE147" i="7"/>
  <c r="AM147" i="7" s="1"/>
  <c r="AD158" i="7"/>
  <c r="AL158" i="7" s="1"/>
  <c r="Z158" i="7"/>
  <c r="AH158" i="7" s="1"/>
  <c r="AF48" i="7"/>
  <c r="AN48" i="7" s="1"/>
  <c r="AB48" i="7"/>
  <c r="AJ48" i="7" s="1"/>
  <c r="AS12" i="7"/>
  <c r="AT12" i="7" s="1" a="1"/>
  <c r="AT12" i="7" s="1"/>
  <c r="BH12" i="7" s="1"/>
  <c r="BI12" i="7" s="1"/>
  <c r="BG48" i="7" a="1"/>
  <c r="BG48" i="7" s="1"/>
  <c r="BG134" i="7" a="1"/>
  <c r="BG134" i="7" s="1"/>
  <c r="BG116" i="7" a="1"/>
  <c r="BG116" i="7" s="1"/>
  <c r="BG139" i="7" a="1"/>
  <c r="BG139" i="7" s="1"/>
  <c r="BG110" i="7" a="1"/>
  <c r="BG110" i="7" s="1"/>
  <c r="BG114" i="7" a="1"/>
  <c r="BG114" i="7" s="1"/>
  <c r="BG133" i="7" a="1"/>
  <c r="BG133" i="7" s="1"/>
  <c r="BG39" i="7" a="1"/>
  <c r="BG39" i="7" s="1"/>
  <c r="AS28" i="7"/>
  <c r="AP65" i="7"/>
  <c r="AR125" i="7"/>
  <c r="AQ116" i="7"/>
  <c r="AS153" i="7"/>
  <c r="AS172" i="7"/>
  <c r="AT172" i="7" s="1" a="1"/>
  <c r="AT172" i="7" s="1"/>
  <c r="BH172" i="7" s="1"/>
  <c r="AE91" i="7"/>
  <c r="AM91" i="7" s="1"/>
  <c r="AA91" i="7"/>
  <c r="AI91" i="7" s="1"/>
  <c r="AD165" i="7"/>
  <c r="AL165" i="7" s="1"/>
  <c r="Z165" i="7"/>
  <c r="AH165" i="7" s="1"/>
  <c r="AE165" i="7"/>
  <c r="AM165" i="7" s="1"/>
  <c r="AQ165" i="7" s="1"/>
  <c r="AF40" i="7"/>
  <c r="AN40" i="7" s="1"/>
  <c r="AB40" i="7"/>
  <c r="AJ40" i="7" s="1"/>
  <c r="AD106" i="7"/>
  <c r="AL106" i="7" s="1"/>
  <c r="Z106" i="7"/>
  <c r="AH106" i="7" s="1"/>
  <c r="BG120" i="7" a="1"/>
  <c r="BG120" i="7" s="1"/>
  <c r="BG10" i="7" a="1"/>
  <c r="BG10" i="7" s="1"/>
  <c r="BG35" i="7" a="1"/>
  <c r="BG35" i="7" s="1"/>
  <c r="BG49" i="7" a="1"/>
  <c r="BG49" i="7" s="1"/>
  <c r="BG47" i="7" a="1"/>
  <c r="BG47" i="7" s="1"/>
  <c r="AA153" i="7"/>
  <c r="AI153" i="7" s="1"/>
  <c r="AQ153" i="7" s="1"/>
  <c r="AC160" i="7"/>
  <c r="AK160" i="7" s="1"/>
  <c r="AS160" i="7" s="1"/>
  <c r="AG19" i="7"/>
  <c r="AO19" i="7" s="1"/>
  <c r="AC19" i="7"/>
  <c r="AK19" i="7" s="1"/>
  <c r="AG175" i="7"/>
  <c r="AO175" i="7" s="1"/>
  <c r="AC175" i="7"/>
  <c r="AK175" i="7" s="1"/>
  <c r="AS175" i="7" s="1"/>
  <c r="AF139" i="7"/>
  <c r="AN139" i="7" s="1"/>
  <c r="AB139" i="7"/>
  <c r="AJ139" i="7" s="1"/>
  <c r="BG154" i="7" a="1"/>
  <c r="BG154" i="7" s="1"/>
  <c r="BG160" i="7" a="1"/>
  <c r="BG160" i="7" s="1"/>
  <c r="BG132" i="7" a="1"/>
  <c r="BG132" i="7" s="1"/>
  <c r="BG129" i="7" a="1"/>
  <c r="BG129" i="7" s="1"/>
  <c r="BG125" i="7" a="1"/>
  <c r="BG125" i="7" s="1"/>
  <c r="BG122" i="7" a="1"/>
  <c r="BG122" i="7" s="1"/>
  <c r="BG68" i="7" a="1"/>
  <c r="BG68" i="7" s="1"/>
  <c r="BG59" i="7" a="1"/>
  <c r="BG59" i="7" s="1"/>
  <c r="BG60" i="7" a="1"/>
  <c r="BG60" i="7" s="1"/>
  <c r="BG165" i="7" a="1"/>
  <c r="BG165" i="7" s="1"/>
  <c r="BG18" i="7" a="1"/>
  <c r="BG18" i="7" s="1"/>
  <c r="BG73" i="7" a="1"/>
  <c r="BG73" i="7" s="1"/>
  <c r="BG40" i="7" a="1"/>
  <c r="BG40" i="7" s="1"/>
  <c r="BG87" i="7" a="1"/>
  <c r="BG87" i="7" s="1"/>
  <c r="AC145" i="7"/>
  <c r="AK145" i="7" s="1"/>
  <c r="AS145" i="7" s="1"/>
  <c r="AF10" i="7"/>
  <c r="AN10" i="7" s="1"/>
  <c r="AR10" i="7" s="1"/>
  <c r="AB150" i="7"/>
  <c r="AJ150" i="7" s="1"/>
  <c r="AR150" i="7" s="1"/>
  <c r="Z150" i="7"/>
  <c r="AH150" i="7" s="1"/>
  <c r="AP150" i="7" s="1"/>
  <c r="AD52" i="7"/>
  <c r="AL52" i="7" s="1"/>
  <c r="AP52" i="7" s="1"/>
  <c r="AQ39" i="7"/>
  <c r="AS51" i="7"/>
  <c r="AR7" i="7"/>
  <c r="AA89" i="7"/>
  <c r="AI89" i="7" s="1"/>
  <c r="AQ89" i="7" s="1"/>
  <c r="AQ95" i="7"/>
  <c r="AP143" i="7"/>
  <c r="AP141" i="7"/>
  <c r="AD169" i="7"/>
  <c r="AL169" i="7" s="1"/>
  <c r="AP169" i="7" s="1"/>
  <c r="AG163" i="7"/>
  <c r="AO163" i="7" s="1"/>
  <c r="AS163" i="7" s="1"/>
  <c r="AQ156" i="7"/>
  <c r="AA161" i="7"/>
  <c r="AI161" i="7" s="1"/>
  <c r="AQ161" i="7" s="1"/>
  <c r="AE161" i="7"/>
  <c r="AM161" i="7" s="1"/>
  <c r="AA56" i="7"/>
  <c r="AI56" i="7" s="1"/>
  <c r="AQ56" i="7" s="1"/>
  <c r="AE56" i="7"/>
  <c r="AM56" i="7" s="1"/>
  <c r="AB4" i="7"/>
  <c r="AJ4" i="7" s="1"/>
  <c r="AF4" i="7"/>
  <c r="AN4" i="7" s="1"/>
  <c r="AF118" i="7"/>
  <c r="AN118" i="7" s="1"/>
  <c r="AB118" i="7"/>
  <c r="AJ118" i="7" s="1"/>
  <c r="AA109" i="7"/>
  <c r="AI109" i="7" s="1"/>
  <c r="AE109" i="7"/>
  <c r="AM109" i="7" s="1"/>
  <c r="AD125" i="7"/>
  <c r="AL125" i="7" s="1"/>
  <c r="Z125" i="7"/>
  <c r="AH125" i="7" s="1"/>
  <c r="AP125" i="7" s="1"/>
  <c r="AC2" i="7"/>
  <c r="AK2" i="7" s="1"/>
  <c r="AS2" i="7" s="1"/>
  <c r="AG2" i="7"/>
  <c r="AO2" i="7" s="1"/>
  <c r="AD115" i="7"/>
  <c r="AL115" i="7" s="1"/>
  <c r="Z115" i="7"/>
  <c r="AH115" i="7" s="1"/>
  <c r="AA92" i="7"/>
  <c r="AI92" i="7" s="1"/>
  <c r="AE92" i="7"/>
  <c r="AM92" i="7" s="1"/>
  <c r="BG159" i="7" a="1"/>
  <c r="BG159" i="7" s="1"/>
  <c r="BG19" i="7" a="1"/>
  <c r="BG19" i="7" s="1"/>
  <c r="AS165" i="7"/>
  <c r="AC8" i="7"/>
  <c r="AK8" i="7" s="1"/>
  <c r="AG8" i="7"/>
  <c r="AO8" i="7" s="1"/>
  <c r="Z161" i="7"/>
  <c r="AH161" i="7" s="1"/>
  <c r="AD161" i="7"/>
  <c r="AL161" i="7" s="1"/>
  <c r="BG65" i="7" a="1"/>
  <c r="BG65" i="7" s="1"/>
  <c r="BG13" i="7" a="1"/>
  <c r="BG13" i="7" s="1"/>
  <c r="AR154" i="7"/>
  <c r="AE150" i="7"/>
  <c r="AM150" i="7" s="1"/>
  <c r="AQ150" i="7" s="1"/>
  <c r="AQ7" i="7"/>
  <c r="AF160" i="7"/>
  <c r="AN160" i="7" s="1"/>
  <c r="AR160" i="7" s="1"/>
  <c r="AB2" i="7"/>
  <c r="AJ2" i="7" s="1"/>
  <c r="AF2" i="7"/>
  <c r="AN2" i="7" s="1"/>
  <c r="BG158" i="7" a="1"/>
  <c r="BG158" i="7" s="1"/>
  <c r="BG15" i="7" a="1"/>
  <c r="BG15" i="7" s="1"/>
  <c r="AG157" i="7"/>
  <c r="AO157" i="7" s="1"/>
  <c r="AS157" i="7" s="1"/>
  <c r="AD148" i="7"/>
  <c r="AL148" i="7" s="1"/>
  <c r="AP148" i="7" s="1"/>
  <c r="AD130" i="7"/>
  <c r="AL130" i="7" s="1"/>
  <c r="AP130" i="7" s="1"/>
  <c r="AT130" i="7" s="1" a="1"/>
  <c r="AT130" i="7" s="1"/>
  <c r="BH130" i="7" s="1"/>
  <c r="BI130" i="7" s="1"/>
  <c r="AD167" i="7"/>
  <c r="AL167" i="7" s="1"/>
  <c r="Z167" i="7"/>
  <c r="AH167" i="7" s="1"/>
  <c r="BG171" i="7" a="1"/>
  <c r="BG171" i="7" s="1"/>
  <c r="BG119" i="7" a="1"/>
  <c r="BG119" i="7" s="1"/>
  <c r="BG54" i="7" a="1"/>
  <c r="BG54" i="7" s="1"/>
  <c r="BG41" i="7" a="1"/>
  <c r="BG41" i="7" s="1"/>
  <c r="AA126" i="7"/>
  <c r="AI126" i="7" s="1"/>
  <c r="AQ126" i="7" s="1"/>
  <c r="AS154" i="7"/>
  <c r="AG42" i="7"/>
  <c r="AO42" i="7" s="1"/>
  <c r="AS42" i="7" s="1"/>
  <c r="AB24" i="7"/>
  <c r="AJ24" i="7" s="1"/>
  <c r="AR24" i="7" s="1"/>
  <c r="AD133" i="7"/>
  <c r="AL133" i="7" s="1"/>
  <c r="AP133" i="7" s="1"/>
  <c r="AA155" i="7"/>
  <c r="AI155" i="7" s="1"/>
  <c r="AQ155" i="7" s="1"/>
  <c r="AE168" i="7"/>
  <c r="AM168" i="7" s="1"/>
  <c r="AQ168" i="7" s="1"/>
  <c r="AB153" i="7"/>
  <c r="AJ153" i="7" s="1"/>
  <c r="AR153" i="7" s="1"/>
  <c r="AC91" i="7"/>
  <c r="AK91" i="7" s="1"/>
  <c r="AG91" i="7"/>
  <c r="AO91" i="7" s="1"/>
  <c r="AA171" i="7"/>
  <c r="AI171" i="7" s="1"/>
  <c r="AE171" i="7"/>
  <c r="AM171" i="7" s="1"/>
  <c r="AD70" i="7"/>
  <c r="AL70" i="7" s="1"/>
  <c r="Z70" i="7"/>
  <c r="AH70" i="7" s="1"/>
  <c r="AG139" i="7"/>
  <c r="AO139" i="7" s="1"/>
  <c r="AC139" i="7"/>
  <c r="AK139" i="7" s="1"/>
  <c r="AS139" i="7" s="1"/>
  <c r="AD149" i="7"/>
  <c r="AL149" i="7" s="1"/>
  <c r="Z149" i="7"/>
  <c r="AH149" i="7" s="1"/>
  <c r="AS168" i="7"/>
  <c r="AB16" i="7"/>
  <c r="AJ16" i="7" s="1"/>
  <c r="AF16" i="7"/>
  <c r="AN16" i="7" s="1"/>
  <c r="AA163" i="7"/>
  <c r="AI163" i="7" s="1"/>
  <c r="AQ163" i="7" s="1"/>
  <c r="AF124" i="7"/>
  <c r="AN124" i="7" s="1"/>
  <c r="AB124" i="7"/>
  <c r="AJ124" i="7" s="1"/>
  <c r="BG79" i="7" a="1"/>
  <c r="BG79" i="7" s="1"/>
  <c r="BG140" i="7" a="1"/>
  <c r="BG140" i="7" s="1"/>
  <c r="AE42" i="7"/>
  <c r="AM42" i="7" s="1"/>
  <c r="AQ42" i="7" s="1"/>
  <c r="AT42" i="7" s="1" a="1"/>
  <c r="AT42" i="7" s="1"/>
  <c r="BH42" i="7" s="1"/>
  <c r="BI42" i="7" s="1"/>
  <c r="BG144" i="7" a="1"/>
  <c r="BG144" i="7" s="1"/>
  <c r="BG4" i="7" a="1"/>
  <c r="BG4" i="7" s="1"/>
  <c r="BG5" i="7" a="1"/>
  <c r="BG5" i="7" s="1"/>
  <c r="AS44" i="7"/>
  <c r="AQ3" i="7"/>
  <c r="BG131" i="7" a="1"/>
  <c r="BG131" i="7" s="1"/>
  <c r="BG104" i="7" a="1"/>
  <c r="BG104" i="7" s="1"/>
  <c r="BG93" i="7" a="1"/>
  <c r="BG93" i="7" s="1"/>
  <c r="BG64" i="7" a="1"/>
  <c r="BG64" i="7" s="1"/>
  <c r="BG155" i="7" a="1"/>
  <c r="BG155" i="7" s="1"/>
  <c r="BG97" i="7" a="1"/>
  <c r="BG97" i="7" s="1"/>
  <c r="BG176" i="7" a="1"/>
  <c r="BG176" i="7" s="1"/>
  <c r="BG143" i="7" a="1"/>
  <c r="BG143" i="7" s="1"/>
  <c r="BG118" i="7" a="1"/>
  <c r="BG118" i="7" s="1"/>
  <c r="BG102" i="7" a="1"/>
  <c r="BG102" i="7" s="1"/>
  <c r="BG51" i="7" a="1"/>
  <c r="BG51" i="7" s="1"/>
  <c r="BG74" i="7" a="1"/>
  <c r="BG74" i="7" s="1"/>
  <c r="BG53" i="7" a="1"/>
  <c r="BG53" i="7" s="1"/>
  <c r="BG37" i="7" a="1"/>
  <c r="BG37" i="7" s="1"/>
  <c r="BG27" i="7" a="1"/>
  <c r="BG27" i="7" s="1"/>
  <c r="BG57" i="7" a="1"/>
  <c r="BG57" i="7" s="1"/>
  <c r="BG45" i="7" a="1"/>
  <c r="BG45" i="7" s="1"/>
  <c r="BG82" i="7" a="1"/>
  <c r="BG82" i="7" s="1"/>
  <c r="BG29" i="7" a="1"/>
  <c r="BG29" i="7" s="1"/>
  <c r="BG141" i="7" a="1"/>
  <c r="BG141" i="7" s="1"/>
  <c r="BG96" i="7" a="1"/>
  <c r="BG96" i="7" s="1"/>
  <c r="AE158" i="7"/>
  <c r="AM158" i="7" s="1"/>
  <c r="AQ158" i="7" s="1"/>
  <c r="AC86" i="7"/>
  <c r="AK86" i="7" s="1"/>
  <c r="AS86" i="7" s="1"/>
  <c r="AE169" i="7"/>
  <c r="AM169" i="7" s="1"/>
  <c r="AS14" i="7"/>
  <c r="AC125" i="7"/>
  <c r="AK125" i="7" s="1"/>
  <c r="AS125" i="7" s="1"/>
  <c r="AF158" i="7"/>
  <c r="AN158" i="7" s="1"/>
  <c r="AR158" i="7" s="1"/>
  <c r="AF86" i="7"/>
  <c r="AN86" i="7" s="1"/>
  <c r="AR86" i="7" s="1"/>
  <c r="AE5" i="7"/>
  <c r="AM5" i="7" s="1"/>
  <c r="AQ5" i="7" s="1"/>
  <c r="AP91" i="7"/>
  <c r="AD113" i="7"/>
  <c r="AL113" i="7" s="1"/>
  <c r="AP113" i="7" s="1"/>
  <c r="AC170" i="7"/>
  <c r="AK170" i="7" s="1"/>
  <c r="AS170" i="7" s="1"/>
  <c r="AT170" i="7" s="1" a="1"/>
  <c r="AT170" i="7" s="1"/>
  <c r="BH170" i="7" s="1"/>
  <c r="AC155" i="7"/>
  <c r="AK155" i="7" s="1"/>
  <c r="AS155" i="7" s="1"/>
  <c r="AG147" i="7"/>
  <c r="AO147" i="7" s="1"/>
  <c r="AS147" i="7" s="1"/>
  <c r="AE164" i="7"/>
  <c r="AM164" i="7" s="1"/>
  <c r="AA164" i="7"/>
  <c r="AI164" i="7" s="1"/>
  <c r="AB164" i="7"/>
  <c r="AJ164" i="7" s="1"/>
  <c r="AF164" i="7"/>
  <c r="AN164" i="7" s="1"/>
  <c r="AD153" i="7"/>
  <c r="AL153" i="7" s="1"/>
  <c r="Z153" i="7"/>
  <c r="AH153" i="7" s="1"/>
  <c r="AE115" i="7"/>
  <c r="AM115" i="7" s="1"/>
  <c r="AA115" i="7"/>
  <c r="AI115" i="7" s="1"/>
  <c r="AC124" i="7"/>
  <c r="AK124" i="7" s="1"/>
  <c r="AG124" i="7"/>
  <c r="AO124" i="7" s="1"/>
  <c r="AD79" i="7"/>
  <c r="AL79" i="7" s="1"/>
  <c r="Z79" i="7"/>
  <c r="AH79" i="7" s="1"/>
  <c r="AS129" i="7"/>
  <c r="BG170" i="7" a="1"/>
  <c r="BG170" i="7" s="1"/>
  <c r="BG75" i="7" a="1"/>
  <c r="BG75" i="7" s="1"/>
  <c r="BG28" i="7" a="1"/>
  <c r="BG28" i="7" s="1"/>
  <c r="BG147" i="7" a="1"/>
  <c r="BG147" i="7" s="1"/>
  <c r="BG162" i="7" a="1"/>
  <c r="BG162" i="7" s="1"/>
  <c r="BG101" i="7" a="1"/>
  <c r="BG101" i="7" s="1"/>
  <c r="BG100" i="7" a="1"/>
  <c r="BG100" i="7" s="1"/>
  <c r="BG115" i="7" a="1"/>
  <c r="BG115" i="7" s="1"/>
  <c r="AC152" i="7"/>
  <c r="AK152" i="7" s="1"/>
  <c r="AS152" i="7" s="1"/>
  <c r="AT152" i="7" s="1" a="1"/>
  <c r="AT152" i="7" s="1"/>
  <c r="BH152" i="7" s="1"/>
  <c r="BG95" i="7" a="1"/>
  <c r="BG95" i="7" s="1"/>
  <c r="BG3" i="7" a="1"/>
  <c r="BG3" i="7" s="1"/>
  <c r="BG174" i="7" a="1"/>
  <c r="BG174" i="7" s="1"/>
  <c r="AG20" i="7"/>
  <c r="AO20" i="7" s="1"/>
  <c r="AC20" i="7"/>
  <c r="AK20" i="7" s="1"/>
  <c r="BG67" i="7" a="1"/>
  <c r="BG67" i="7" s="1"/>
  <c r="BG63" i="7" a="1"/>
  <c r="BG63" i="7" s="1"/>
  <c r="BG103" i="7" a="1"/>
  <c r="BG103" i="7" s="1"/>
  <c r="BG177" i="7" a="1"/>
  <c r="BG177" i="7" s="1"/>
  <c r="BG121" i="7" a="1"/>
  <c r="BG121" i="7" s="1"/>
  <c r="BG106" i="7" a="1"/>
  <c r="BG106" i="7" s="1"/>
  <c r="BG85" i="7" a="1"/>
  <c r="BG85" i="7" s="1"/>
  <c r="BG72" i="7" a="1"/>
  <c r="BG72" i="7" s="1"/>
  <c r="BG50" i="7" a="1"/>
  <c r="BG50" i="7" s="1"/>
  <c r="BG30" i="7" a="1"/>
  <c r="BG30" i="7" s="1"/>
  <c r="BG161" i="7" a="1"/>
  <c r="BG161" i="7" s="1"/>
  <c r="BG126" i="7" a="1"/>
  <c r="BG126" i="7" s="1"/>
  <c r="BG92" i="7" a="1"/>
  <c r="BG92" i="7" s="1"/>
  <c r="AD96" i="7"/>
  <c r="AL96" i="7" s="1"/>
  <c r="AP96" i="7" s="1"/>
  <c r="AG177" i="7"/>
  <c r="AO177" i="7" s="1"/>
  <c r="AS177" i="7" s="1"/>
  <c r="AC134" i="7"/>
  <c r="AK134" i="7" s="1"/>
  <c r="AS134" i="7" s="1"/>
  <c r="AR166" i="7"/>
  <c r="AC11" i="7"/>
  <c r="AK11" i="7" s="1"/>
  <c r="AG11" i="7"/>
  <c r="AO11" i="7" s="1"/>
  <c r="AD76" i="7"/>
  <c r="AL76" i="7" s="1"/>
  <c r="Z76" i="7"/>
  <c r="AH76" i="7" s="1"/>
  <c r="AA175" i="7"/>
  <c r="AI175" i="7" s="1"/>
  <c r="AQ175" i="7" s="1"/>
  <c r="AE175" i="7"/>
  <c r="AM175" i="7" s="1"/>
  <c r="AS156" i="8"/>
  <c r="AS15" i="8"/>
  <c r="AS130" i="8"/>
  <c r="AS162" i="8"/>
  <c r="AS92" i="8"/>
  <c r="AP55" i="8"/>
  <c r="AQ55" i="8"/>
  <c r="AR116" i="8"/>
  <c r="AP130" i="8"/>
  <c r="AQ5" i="8"/>
  <c r="AP21" i="8"/>
  <c r="AT21" i="8" s="1" a="1"/>
  <c r="AT21" i="8" s="1"/>
  <c r="BT21" i="8" s="1"/>
  <c r="BU21" i="8" s="1"/>
  <c r="AQ4" i="8"/>
  <c r="AP56" i="8"/>
  <c r="AR163" i="8"/>
  <c r="AR8" i="8"/>
  <c r="AP175" i="8"/>
  <c r="AP50" i="8"/>
  <c r="AT50" i="8" s="1" a="1"/>
  <c r="AT50" i="8" s="1"/>
  <c r="BT50" i="8" s="1"/>
  <c r="BU50" i="8" s="1"/>
  <c r="AS78" i="8"/>
  <c r="AQ135" i="8"/>
  <c r="AR165" i="8"/>
  <c r="AS143" i="8"/>
  <c r="AR130" i="8"/>
  <c r="AS117" i="8"/>
  <c r="AQ34" i="8"/>
  <c r="AR100" i="8"/>
  <c r="AR42" i="8"/>
  <c r="AQ160" i="8"/>
  <c r="AT160" i="8" s="1" a="1"/>
  <c r="AT160" i="8" s="1"/>
  <c r="BT160" i="8" s="1"/>
  <c r="BU160" i="8" s="1"/>
  <c r="AP87" i="8"/>
  <c r="AR62" i="8"/>
  <c r="AR64" i="8"/>
  <c r="AT64" i="8" s="1" a="1"/>
  <c r="AT64" i="8" s="1"/>
  <c r="BT64" i="8" s="1"/>
  <c r="BU64" i="8" s="1"/>
  <c r="AQ88" i="8"/>
  <c r="AP103" i="8"/>
  <c r="AT103" i="8" s="1" a="1"/>
  <c r="AT103" i="8" s="1"/>
  <c r="BT103" i="8" s="1"/>
  <c r="BU103" i="8" s="1"/>
  <c r="AT59" i="8" a="1"/>
  <c r="AT59" i="8" s="1"/>
  <c r="BT59" i="8" s="1"/>
  <c r="BU59" i="8" s="1"/>
  <c r="AR101" i="8"/>
  <c r="AP47" i="8"/>
  <c r="AT47" i="8" s="1" a="1"/>
  <c r="AT47" i="8" s="1"/>
  <c r="BT47" i="8" s="1"/>
  <c r="BU47" i="8" s="1"/>
  <c r="AS58" i="8"/>
  <c r="AP29" i="8"/>
  <c r="AQ136" i="8"/>
  <c r="AP57" i="8"/>
  <c r="AR113" i="8"/>
  <c r="AP79" i="8"/>
  <c r="AT79" i="8" s="1" a="1"/>
  <c r="AT79" i="8" s="1"/>
  <c r="BT79" i="8" s="1"/>
  <c r="BU79" i="8" s="1"/>
  <c r="AS13" i="8"/>
  <c r="AQ26" i="8"/>
  <c r="AP137" i="8"/>
  <c r="AT137" i="8" s="1" a="1"/>
  <c r="AT137" i="8" s="1"/>
  <c r="BT137" i="8" s="1"/>
  <c r="BU137" i="8" s="1"/>
  <c r="AP77" i="8"/>
  <c r="AT77" i="8" s="1" a="1"/>
  <c r="AT77" i="8" s="1"/>
  <c r="BT77" i="8" s="1"/>
  <c r="BU77" i="8" s="1"/>
  <c r="AQ106" i="8"/>
  <c r="AP120" i="8"/>
  <c r="AT120" i="8" s="1" a="1"/>
  <c r="AT120" i="8" s="1"/>
  <c r="BT120" i="8" s="1"/>
  <c r="BU120" i="8" s="1"/>
  <c r="AS71" i="8"/>
  <c r="AS42" i="8"/>
  <c r="AT11" i="8" a="1"/>
  <c r="AT11" i="8" s="1"/>
  <c r="BT11" i="8" s="1"/>
  <c r="BU11" i="8" s="1"/>
  <c r="AP30" i="8"/>
  <c r="AP66" i="8"/>
  <c r="AQ56" i="8"/>
  <c r="AP48" i="8"/>
  <c r="AT48" i="8" s="1" a="1"/>
  <c r="AT48" i="8" s="1"/>
  <c r="BT48" i="8" s="1"/>
  <c r="BU48" i="8" s="1"/>
  <c r="AP62" i="8"/>
  <c r="AT73" i="8" a="1"/>
  <c r="AT73" i="8" s="1"/>
  <c r="BT73" i="8" s="1"/>
  <c r="BU73" i="8" s="1"/>
  <c r="AS168" i="8"/>
  <c r="AT168" i="8" s="1" a="1"/>
  <c r="AT168" i="8" s="1"/>
  <c r="BT168" i="8" s="1"/>
  <c r="BU168" i="8" s="1"/>
  <c r="AR55" i="8"/>
  <c r="AR54" i="8"/>
  <c r="AS29" i="8"/>
  <c r="AS3" i="8"/>
  <c r="AS135" i="8"/>
  <c r="AT149" i="8" a="1"/>
  <c r="AT149" i="8" s="1"/>
  <c r="BT149" i="8" s="1"/>
  <c r="BU149" i="8" s="1"/>
  <c r="AQ97" i="8"/>
  <c r="AR49" i="8"/>
  <c r="AP14" i="8"/>
  <c r="AT14" i="8" s="1" a="1"/>
  <c r="AT14" i="8" s="1"/>
  <c r="BT14" i="8" s="1"/>
  <c r="BU14" i="8" s="1"/>
  <c r="AS165" i="8"/>
  <c r="AQ30" i="8"/>
  <c r="AT44" i="8" a="1"/>
  <c r="AT44" i="8" s="1"/>
  <c r="BT44" i="8" s="1"/>
  <c r="BU44" i="8" s="1"/>
  <c r="AS115" i="8"/>
  <c r="AS108" i="8"/>
  <c r="AP25" i="8"/>
  <c r="AT25" i="8" s="1" a="1"/>
  <c r="AT25" i="8" s="1"/>
  <c r="BT25" i="8" s="1"/>
  <c r="BU25" i="8" s="1"/>
  <c r="AT28" i="8" a="1"/>
  <c r="AT28" i="8" s="1"/>
  <c r="BT28" i="8" s="1"/>
  <c r="BU28" i="8" s="1"/>
  <c r="AT86" i="8" a="1"/>
  <c r="AT86" i="8" s="1"/>
  <c r="BT86" i="8" s="1"/>
  <c r="BU86" i="8" s="1"/>
  <c r="AT177" i="8" a="1"/>
  <c r="AT177" i="8" s="1"/>
  <c r="BT177" i="8" s="1"/>
  <c r="BU177" i="8" s="1"/>
  <c r="AS32" i="8"/>
  <c r="AR60" i="8"/>
  <c r="AS4" i="8"/>
  <c r="AP38" i="8"/>
  <c r="AP111" i="8"/>
  <c r="AT111" i="8" s="1" a="1"/>
  <c r="AT111" i="8" s="1"/>
  <c r="BT111" i="8" s="1"/>
  <c r="BU111" i="8" s="1"/>
  <c r="BJ131" i="1"/>
  <c r="BL158" i="1"/>
  <c r="BK84" i="1"/>
  <c r="BH177" i="1"/>
  <c r="BH146" i="1"/>
  <c r="BH128" i="1"/>
  <c r="BJ106" i="1"/>
  <c r="BJ174" i="1"/>
  <c r="BK170" i="1"/>
  <c r="BH166" i="1"/>
  <c r="BI162" i="1"/>
  <c r="BI155" i="1"/>
  <c r="BH151" i="1"/>
  <c r="BI135" i="1"/>
  <c r="BL125" i="1"/>
  <c r="BI113" i="1"/>
  <c r="BI106" i="1"/>
  <c r="BK103" i="1"/>
  <c r="BI102" i="1"/>
  <c r="BJ87" i="1"/>
  <c r="BK81" i="1"/>
  <c r="BL67" i="1"/>
  <c r="BI66" i="1"/>
  <c r="BK56" i="1"/>
  <c r="BL37" i="1"/>
  <c r="BL30" i="1"/>
  <c r="BH28" i="1"/>
  <c r="BI159" i="1"/>
  <c r="BK133" i="1"/>
  <c r="BK88" i="1"/>
  <c r="BH39" i="1"/>
  <c r="BJ163" i="1"/>
  <c r="BL148" i="1"/>
  <c r="BK104" i="1"/>
  <c r="BJ88" i="1"/>
  <c r="BL78" i="1"/>
  <c r="BH63" i="1"/>
  <c r="BK127" i="1"/>
  <c r="BL93" i="1"/>
  <c r="BL23" i="1"/>
  <c r="BH149" i="1"/>
  <c r="BH46" i="1"/>
  <c r="BJ26" i="1"/>
  <c r="BJ151" i="1"/>
  <c r="BL62" i="1"/>
  <c r="BJ47" i="1"/>
  <c r="BK174" i="1"/>
  <c r="BL170" i="1"/>
  <c r="BL167" i="1"/>
  <c r="BH161" i="1"/>
  <c r="BJ155" i="1"/>
  <c r="BK144" i="1"/>
  <c r="BJ117" i="1"/>
  <c r="BL96" i="1"/>
  <c r="BL45" i="1"/>
  <c r="BJ39" i="1"/>
  <c r="BH36" i="1"/>
  <c r="BL175" i="1"/>
  <c r="BL163" i="1"/>
  <c r="BL147" i="1"/>
  <c r="BL141" i="1"/>
  <c r="BJ124" i="1"/>
  <c r="BI117" i="1"/>
  <c r="BK114" i="1"/>
  <c r="BI92" i="1"/>
  <c r="BL88" i="1"/>
  <c r="BI59" i="1"/>
  <c r="BK48" i="1"/>
  <c r="BH47" i="1"/>
  <c r="BI39" i="1"/>
  <c r="BI33" i="1"/>
  <c r="BJ170" i="1"/>
  <c r="BK107" i="1"/>
  <c r="BJ79" i="1"/>
  <c r="BI24" i="1"/>
  <c r="BK142" i="1"/>
  <c r="BK82" i="1"/>
  <c r="BJ74" i="1"/>
  <c r="BJ132" i="1"/>
  <c r="BL129" i="1"/>
  <c r="BK106" i="1"/>
  <c r="BI173" i="1"/>
  <c r="BI166" i="1"/>
  <c r="BI151" i="1"/>
  <c r="BJ135" i="1"/>
  <c r="BK124" i="1"/>
  <c r="BJ113" i="1"/>
  <c r="BL103" i="1"/>
  <c r="BH101" i="1"/>
  <c r="BL48" i="1"/>
  <c r="BK167" i="1"/>
  <c r="BL152" i="1"/>
  <c r="BK136" i="1"/>
  <c r="BH132" i="1"/>
  <c r="BJ129" i="1"/>
  <c r="BL118" i="1"/>
  <c r="BL107" i="1"/>
  <c r="BK96" i="1"/>
  <c r="BL77" i="1"/>
  <c r="BI76" i="1"/>
  <c r="BL51" i="1"/>
  <c r="BK45" i="1"/>
  <c r="BK40" i="1"/>
  <c r="BJ29" i="1"/>
  <c r="BJ22" i="1"/>
  <c r="BI63" i="1"/>
  <c r="BK176" i="1"/>
  <c r="BJ122" i="1"/>
  <c r="BJ24" i="1"/>
  <c r="BK130" i="1"/>
  <c r="BI170" i="1"/>
  <c r="BJ97" i="1"/>
  <c r="BJ38" i="1"/>
  <c r="BH31" i="1"/>
  <c r="BI168" i="1"/>
  <c r="BK110" i="1"/>
  <c r="BK37" i="1"/>
  <c r="BK164" i="1"/>
  <c r="BJ142" i="1"/>
  <c r="BJ134" i="1"/>
  <c r="BJ120" i="1"/>
  <c r="BI46" i="1"/>
  <c r="BJ121" i="1"/>
  <c r="BK34" i="1"/>
  <c r="BK71" i="1"/>
  <c r="BI93" i="1"/>
  <c r="BJ152" i="1"/>
  <c r="BJ100" i="1"/>
  <c r="BK46" i="1"/>
  <c r="BJ70" i="1"/>
  <c r="BI56" i="1"/>
  <c r="BI152" i="1"/>
  <c r="BJ145" i="1"/>
  <c r="BK151" i="1"/>
  <c r="BJ146" i="1"/>
  <c r="BL117" i="1"/>
  <c r="BH111" i="1"/>
  <c r="BJ95" i="1"/>
  <c r="BK55" i="1"/>
  <c r="AR96" i="8"/>
  <c r="AQ98" i="8"/>
  <c r="AS125" i="8"/>
  <c r="AS34" i="8"/>
  <c r="AS80" i="8"/>
  <c r="AT80" i="8" s="1" a="1"/>
  <c r="AT80" i="8" s="1"/>
  <c r="BT80" i="8" s="1"/>
  <c r="BU80" i="8" s="1"/>
  <c r="AT102" i="8" a="1"/>
  <c r="AT102" i="8" s="1"/>
  <c r="BT102" i="8" s="1"/>
  <c r="BU102" i="8" s="1"/>
  <c r="AQ66" i="8"/>
  <c r="AT89" i="8" a="1"/>
  <c r="AT89" i="8" s="1"/>
  <c r="BT89" i="8" s="1"/>
  <c r="BU89" i="8" s="1"/>
  <c r="AP81" i="8"/>
  <c r="AS65" i="8"/>
  <c r="AR56" i="8"/>
  <c r="AQ57" i="8"/>
  <c r="AR78" i="8"/>
  <c r="AQ78" i="8"/>
  <c r="AQ100" i="8"/>
  <c r="AR13" i="8"/>
  <c r="AQ169" i="8"/>
  <c r="AT169" i="8" s="1" a="1"/>
  <c r="AT169" i="8" s="1"/>
  <c r="BT169" i="8" s="1"/>
  <c r="BU169" i="8" s="1"/>
  <c r="AQ107" i="8"/>
  <c r="AQ20" i="8"/>
  <c r="AP161" i="8"/>
  <c r="AT161" i="8" s="1" a="1"/>
  <c r="AT161" i="8" s="1"/>
  <c r="BT161" i="8" s="1"/>
  <c r="BU161" i="8" s="1"/>
  <c r="AQ159" i="8"/>
  <c r="AS54" i="8"/>
  <c r="AS113" i="8"/>
  <c r="AR2" i="8"/>
  <c r="AT2" i="8" s="1" a="1"/>
  <c r="AT2" i="8" s="1"/>
  <c r="AR29" i="8"/>
  <c r="AR82" i="8"/>
  <c r="AR91" i="8"/>
  <c r="AT91" i="8" s="1" a="1"/>
  <c r="AT91" i="8" s="1"/>
  <c r="BT91" i="8" s="1"/>
  <c r="BU91" i="8" s="1"/>
  <c r="AR43" i="8"/>
  <c r="AS67" i="8"/>
  <c r="AT18" i="8" a="1"/>
  <c r="AT18" i="8" s="1"/>
  <c r="BT18" i="8" s="1"/>
  <c r="BU18" i="8" s="1"/>
  <c r="AR5" i="8"/>
  <c r="AT63" i="8" a="1"/>
  <c r="AT63" i="8" s="1"/>
  <c r="BT63" i="8" s="1"/>
  <c r="BU63" i="8" s="1"/>
  <c r="AS100" i="8"/>
  <c r="AQ144" i="8"/>
  <c r="AQ156" i="8"/>
  <c r="AT156" i="8" s="1" a="1"/>
  <c r="AT156" i="8" s="1"/>
  <c r="BT156" i="8" s="1"/>
  <c r="BU156" i="8" s="1"/>
  <c r="AT68" i="8" a="1"/>
  <c r="AT68" i="8" s="1"/>
  <c r="BT68" i="8" s="1"/>
  <c r="BU68" i="8" s="1"/>
  <c r="AP154" i="8"/>
  <c r="AT154" i="8" s="1" a="1"/>
  <c r="AT154" i="8" s="1"/>
  <c r="BT154" i="8" s="1"/>
  <c r="BU154" i="8" s="1"/>
  <c r="AQ3" i="8"/>
  <c r="AR4" i="8"/>
  <c r="AP113" i="8"/>
  <c r="AR93" i="8"/>
  <c r="AS61" i="8"/>
  <c r="AT61" i="8" s="1" a="1"/>
  <c r="AT61" i="8" s="1"/>
  <c r="BT61" i="8" s="1"/>
  <c r="BU61" i="8" s="1"/>
  <c r="AP5" i="8"/>
  <c r="AT5" i="8" s="1" a="1"/>
  <c r="AT5" i="8" s="1"/>
  <c r="BT5" i="8" s="1"/>
  <c r="BU5" i="8" s="1"/>
  <c r="AT45" i="8" a="1"/>
  <c r="AT45" i="8" s="1"/>
  <c r="BT45" i="8" s="1"/>
  <c r="BU45" i="8" s="1"/>
  <c r="AQ29" i="8"/>
  <c r="AR134" i="8"/>
  <c r="AR104" i="8"/>
  <c r="AT104" i="8" s="1" a="1"/>
  <c r="AT104" i="8" s="1"/>
  <c r="BT104" i="8" s="1"/>
  <c r="BU104" i="8" s="1"/>
  <c r="AP71" i="8"/>
  <c r="AT150" i="8" a="1"/>
  <c r="AT150" i="8" s="1"/>
  <c r="BT150" i="8" s="1"/>
  <c r="BU150" i="8" s="1"/>
  <c r="AS81" i="8"/>
  <c r="AQ69" i="8"/>
  <c r="AQ108" i="8"/>
  <c r="AS153" i="8"/>
  <c r="AS98" i="8"/>
  <c r="AR92" i="8"/>
  <c r="AS27" i="8"/>
  <c r="AS142" i="8"/>
  <c r="AR37" i="8"/>
  <c r="AT37" i="8" s="1" a="1"/>
  <c r="AT37" i="8" s="1"/>
  <c r="BT37" i="8" s="1"/>
  <c r="BU37" i="8" s="1"/>
  <c r="AT23" i="8" a="1"/>
  <c r="AT23" i="8" s="1"/>
  <c r="BT23" i="8" s="1"/>
  <c r="BU23" i="8" s="1"/>
  <c r="AQ93" i="8"/>
  <c r="AT171" i="8" a="1"/>
  <c r="AT171" i="8" s="1"/>
  <c r="BT171" i="8" s="1"/>
  <c r="BU171" i="8" s="1"/>
  <c r="AP118" i="8"/>
  <c r="AP92" i="8"/>
  <c r="AP117" i="8"/>
  <c r="AP96" i="8"/>
  <c r="AQ129" i="8"/>
  <c r="AT129" i="8" s="1" a="1"/>
  <c r="AT129" i="8" s="1"/>
  <c r="BT129" i="8" s="1"/>
  <c r="BU129" i="8" s="1"/>
  <c r="AS144" i="8"/>
  <c r="AP122" i="8"/>
  <c r="AS10" i="8"/>
  <c r="AT10" i="8" s="1" a="1"/>
  <c r="AT10" i="8" s="1"/>
  <c r="BT10" i="8" s="1"/>
  <c r="BU10" i="8" s="1"/>
  <c r="AQ8" i="8"/>
  <c r="AR76" i="8"/>
  <c r="AT76" i="8" s="1" a="1"/>
  <c r="AT76" i="8" s="1"/>
  <c r="BT76" i="8" s="1"/>
  <c r="BU76" i="8" s="1"/>
  <c r="AT19" i="8" a="1"/>
  <c r="AT19" i="8" s="1"/>
  <c r="BT19" i="8" s="1"/>
  <c r="BU19" i="8" s="1"/>
  <c r="AQ92" i="8"/>
  <c r="AT39" i="8" a="1"/>
  <c r="AT39" i="8" s="1"/>
  <c r="BT39" i="8" s="1"/>
  <c r="BU39" i="8" s="1"/>
  <c r="AR142" i="8"/>
  <c r="AT157" i="8" a="1"/>
  <c r="AT157" i="8" s="1"/>
  <c r="BT157" i="8" s="1"/>
  <c r="BU157" i="8" s="1"/>
  <c r="AQ123" i="8"/>
  <c r="AT119" i="8" a="1"/>
  <c r="AT119" i="8" s="1"/>
  <c r="BT119" i="8" s="1"/>
  <c r="BU119" i="8" s="1"/>
  <c r="AR123" i="8"/>
  <c r="AP58" i="8"/>
  <c r="AT74" i="8" a="1"/>
  <c r="AT74" i="8" s="1"/>
  <c r="BT74" i="8" s="1"/>
  <c r="BU74" i="8" s="1"/>
  <c r="AT139" i="8" a="1"/>
  <c r="AT139" i="8" s="1"/>
  <c r="BT139" i="8" s="1"/>
  <c r="BU139" i="8" s="1"/>
  <c r="AP143" i="8"/>
  <c r="AT75" i="8" a="1"/>
  <c r="AT75" i="8" s="1"/>
  <c r="BT75" i="8" s="1"/>
  <c r="BU75" i="8" s="1"/>
  <c r="AT16" i="8" a="1"/>
  <c r="AT16" i="8" s="1"/>
  <c r="BT16" i="8" s="1"/>
  <c r="BU16" i="8" s="1"/>
  <c r="AT31" i="8" a="1"/>
  <c r="AT31" i="8" s="1"/>
  <c r="BT31" i="8" s="1"/>
  <c r="BU31" i="8" s="1"/>
  <c r="AT127" i="8" a="1"/>
  <c r="AT127" i="8" s="1"/>
  <c r="BT127" i="8" s="1"/>
  <c r="BU127" i="8" s="1"/>
  <c r="AP98" i="8"/>
  <c r="AR108" i="8"/>
  <c r="AR81" i="8"/>
  <c r="AT40" i="8" a="1"/>
  <c r="AT40" i="8" s="1"/>
  <c r="BT40" i="8" s="1"/>
  <c r="BU40" i="8" s="1"/>
  <c r="AT22" i="8" a="1"/>
  <c r="AT22" i="8" s="1"/>
  <c r="BT22" i="8" s="1"/>
  <c r="BU22" i="8" s="1"/>
  <c r="AR140" i="8"/>
  <c r="AT140" i="8" s="1" a="1"/>
  <c r="AT140" i="8" s="1"/>
  <c r="BT140" i="8" s="1"/>
  <c r="BU140" i="8" s="1"/>
  <c r="AQ128" i="8"/>
  <c r="AQ52" i="8"/>
  <c r="AR15" i="8"/>
  <c r="AR148" i="8"/>
  <c r="AT70" i="8" a="1"/>
  <c r="AT70" i="8" s="1"/>
  <c r="BT70" i="8" s="1"/>
  <c r="BU70" i="8" s="1"/>
  <c r="AR122" i="8"/>
  <c r="AP145" i="8"/>
  <c r="AT145" i="8" s="1" a="1"/>
  <c r="AT145" i="8" s="1"/>
  <c r="BT145" i="8" s="1"/>
  <c r="BU145" i="8" s="1"/>
  <c r="AR67" i="8"/>
  <c r="AS60" i="8"/>
  <c r="AT167" i="8" a="1"/>
  <c r="AT167" i="8" s="1"/>
  <c r="BT167" i="8" s="1"/>
  <c r="BU167" i="8" s="1"/>
  <c r="AR125" i="8"/>
  <c r="AT132" i="8" a="1"/>
  <c r="AT132" i="8" s="1"/>
  <c r="BT132" i="8" s="1"/>
  <c r="BU132" i="8" s="1"/>
  <c r="AR35" i="8"/>
  <c r="AT35" i="8" s="1" a="1"/>
  <c r="AT35" i="8" s="1"/>
  <c r="BT35" i="8" s="1"/>
  <c r="BU35" i="8" s="1"/>
  <c r="AS94" i="8"/>
  <c r="AT94" i="8" s="1" a="1"/>
  <c r="AT94" i="8" s="1"/>
  <c r="BT94" i="8" s="1"/>
  <c r="BU94" i="8" s="1"/>
  <c r="AT170" i="8" a="1"/>
  <c r="AT170" i="8" s="1"/>
  <c r="BT170" i="8" s="1"/>
  <c r="BU170" i="8" s="1"/>
  <c r="AR9" i="8"/>
  <c r="AT9" i="8" s="1" a="1"/>
  <c r="AT9" i="8" s="1"/>
  <c r="BT9" i="8" s="1"/>
  <c r="BU9" i="8" s="1"/>
  <c r="AR133" i="8"/>
  <c r="AT46" i="8" a="1"/>
  <c r="AT46" i="8" s="1"/>
  <c r="BT46" i="8" s="1"/>
  <c r="BU46" i="8" s="1"/>
  <c r="AQ142" i="8"/>
  <c r="AT12" i="8" a="1"/>
  <c r="AT12" i="8" s="1"/>
  <c r="BT12" i="8" s="1"/>
  <c r="BU12" i="8" s="1"/>
  <c r="AR69" i="8"/>
  <c r="AP78" i="8"/>
  <c r="AP32" i="8"/>
  <c r="AQ85" i="8"/>
  <c r="AQ24" i="8"/>
  <c r="AS49" i="8"/>
  <c r="AR72" i="8"/>
  <c r="AT7" i="8" a="1"/>
  <c r="AT7" i="8" s="1"/>
  <c r="BT7" i="8" s="1"/>
  <c r="BU7" i="8" s="1"/>
  <c r="AP101" i="8"/>
  <c r="AR128" i="8"/>
  <c r="AP65" i="8"/>
  <c r="AP93" i="8"/>
  <c r="AQ118" i="8"/>
  <c r="AP53" i="8"/>
  <c r="AT53" i="8" s="1" a="1"/>
  <c r="AT53" i="8" s="1"/>
  <c r="BT53" i="8" s="1"/>
  <c r="BU53" i="8" s="1"/>
  <c r="AP166" i="8"/>
  <c r="AS8" i="8"/>
  <c r="AP133" i="8"/>
  <c r="AP112" i="8"/>
  <c r="AS124" i="8"/>
  <c r="AP164" i="8"/>
  <c r="AS152" i="8"/>
  <c r="AQ116" i="8"/>
  <c r="AS122" i="8"/>
  <c r="AP107" i="8"/>
  <c r="AS163" i="8"/>
  <c r="AR141" i="8"/>
  <c r="AR152" i="8"/>
  <c r="AS136" i="8"/>
  <c r="AS148" i="8"/>
  <c r="AP174" i="8"/>
  <c r="AQ130" i="8"/>
  <c r="AQ175" i="8"/>
  <c r="AR109" i="8"/>
  <c r="AQ62" i="8"/>
  <c r="AS33" i="8"/>
  <c r="AQ87" i="8"/>
  <c r="AP83" i="8"/>
  <c r="AP100" i="8"/>
  <c r="AP97" i="8"/>
  <c r="AP173" i="8"/>
  <c r="AQ83" i="8"/>
  <c r="AP105" i="8"/>
  <c r="AQ49" i="8"/>
  <c r="AQ143" i="8"/>
  <c r="AR99" i="8"/>
  <c r="AR32" i="8"/>
  <c r="AP123" i="8"/>
  <c r="AQ166" i="8"/>
  <c r="AS174" i="8"/>
  <c r="AR105" i="8"/>
  <c r="AS56" i="8"/>
  <c r="AQ131" i="8"/>
  <c r="AS101" i="8"/>
  <c r="AP69" i="8"/>
  <c r="AP90" i="8"/>
  <c r="AQ33" i="8"/>
  <c r="AR151" i="8"/>
  <c r="AT151" i="8" s="1" a="1"/>
  <c r="AT151" i="8" s="1"/>
  <c r="AP24" i="8"/>
  <c r="AR17" i="8"/>
  <c r="AP26" i="8"/>
  <c r="AP15" i="8"/>
  <c r="AP6" i="8"/>
  <c r="AQ176" i="8"/>
  <c r="AQ177" i="7"/>
  <c r="AD177" i="7"/>
  <c r="AL177" i="7" s="1"/>
  <c r="Z177" i="7"/>
  <c r="AH177" i="7" s="1"/>
  <c r="AP177" i="7" s="1"/>
  <c r="AG176" i="7"/>
  <c r="AO176" i="7" s="1"/>
  <c r="AC176" i="7"/>
  <c r="AK176" i="7" s="1"/>
  <c r="AS176" i="7" s="1"/>
  <c r="AF176" i="7"/>
  <c r="AN176" i="7" s="1"/>
  <c r="AB176" i="7"/>
  <c r="AJ176" i="7" s="1"/>
  <c r="AE176" i="7"/>
  <c r="AM176" i="7" s="1"/>
  <c r="AA176" i="7"/>
  <c r="AI176" i="7" s="1"/>
  <c r="AD173" i="7"/>
  <c r="AL173" i="7" s="1"/>
  <c r="Z173" i="7"/>
  <c r="AH173" i="7" s="1"/>
  <c r="AE173" i="7"/>
  <c r="AM173" i="7" s="1"/>
  <c r="AA173" i="7"/>
  <c r="AI173" i="7" s="1"/>
  <c r="AC174" i="7"/>
  <c r="AK174" i="7" s="1"/>
  <c r="AS174" i="7" s="1"/>
  <c r="AR165" i="7"/>
  <c r="AR168" i="7"/>
  <c r="AQ169" i="7"/>
  <c r="AP154" i="7"/>
  <c r="AR166" i="8"/>
  <c r="AR173" i="8"/>
  <c r="AR147" i="8"/>
  <c r="AQ155" i="8"/>
  <c r="AQ163" i="8"/>
  <c r="AP162" i="8"/>
  <c r="AP88" i="8"/>
  <c r="AQ27" i="8"/>
  <c r="AQ84" i="8"/>
  <c r="AP142" i="8"/>
  <c r="AS72" i="8"/>
  <c r="AP60" i="8"/>
  <c r="AP116" i="8"/>
  <c r="AQ72" i="8"/>
  <c r="AQ114" i="8"/>
  <c r="AQ113" i="8"/>
  <c r="AP72" i="8"/>
  <c r="AS82" i="8"/>
  <c r="AP33" i="8"/>
  <c r="AS121" i="8"/>
  <c r="AT121" i="8" s="1" a="1"/>
  <c r="AT121" i="8" s="1"/>
  <c r="AR52" i="8"/>
  <c r="AQ32" i="8"/>
  <c r="AP155" i="8"/>
  <c r="AR172" i="8"/>
  <c r="AQ15" i="8"/>
  <c r="AQ101" i="8"/>
  <c r="AP106" i="8"/>
  <c r="AQ60" i="8"/>
  <c r="AP67" i="8"/>
  <c r="AP42" i="8"/>
  <c r="AQ81" i="8"/>
  <c r="AQ110" i="8"/>
  <c r="AS128" i="8"/>
  <c r="AR115" i="8"/>
  <c r="AS51" i="8"/>
  <c r="AP36" i="8"/>
  <c r="AQ112" i="8"/>
  <c r="AR98" i="8"/>
  <c r="AP138" i="8"/>
  <c r="AQ158" i="8"/>
  <c r="AS52" i="8"/>
  <c r="AP163" i="8"/>
  <c r="AS110" i="8"/>
  <c r="AP126" i="8"/>
  <c r="AQ153" i="8"/>
  <c r="AQ42" i="8"/>
  <c r="AQ13" i="8"/>
  <c r="AS106" i="8"/>
  <c r="AR38" i="8"/>
  <c r="AQ152" i="8"/>
  <c r="AP41" i="8"/>
  <c r="AQ141" i="8"/>
  <c r="AQ36" i="8"/>
  <c r="AS146" i="8"/>
  <c r="AT146" i="8" s="1" a="1"/>
  <c r="AT146" i="8" s="1"/>
  <c r="AQ109" i="8"/>
  <c r="AP165" i="8"/>
  <c r="AR162" i="8"/>
  <c r="AS17" i="8"/>
  <c r="AP27" i="8"/>
  <c r="AQ115" i="8"/>
  <c r="AP95" i="8"/>
  <c r="AR159" i="8"/>
  <c r="AQ148" i="8"/>
  <c r="AS30" i="8"/>
  <c r="AR65" i="8"/>
  <c r="AR26" i="8"/>
  <c r="AP20" i="8"/>
  <c r="AS85" i="8"/>
  <c r="AQ43" i="8"/>
  <c r="AS93" i="8"/>
  <c r="AR136" i="8"/>
  <c r="AQ90" i="8"/>
  <c r="AQ172" i="8"/>
  <c r="AQ67" i="8"/>
  <c r="AS134" i="8"/>
  <c r="AQ122" i="8"/>
  <c r="AQ71" i="8"/>
  <c r="AR41" i="8"/>
  <c r="AP144" i="8"/>
  <c r="AA154" i="7"/>
  <c r="AI154" i="7" s="1"/>
  <c r="AQ154" i="7" s="1"/>
  <c r="AG166" i="7"/>
  <c r="AO166" i="7" s="1"/>
  <c r="AS166" i="7" s="1"/>
  <c r="AD163" i="7"/>
  <c r="AL163" i="7" s="1"/>
  <c r="Z163" i="7"/>
  <c r="AH163" i="7" s="1"/>
  <c r="AA166" i="7"/>
  <c r="AI166" i="7" s="1"/>
  <c r="AQ166" i="7" s="1"/>
  <c r="AF157" i="7"/>
  <c r="AN157" i="7" s="1"/>
  <c r="AB157" i="7"/>
  <c r="AJ157" i="7" s="1"/>
  <c r="Z151" i="7"/>
  <c r="AH151" i="7" s="1"/>
  <c r="AD151" i="7"/>
  <c r="AL151" i="7" s="1"/>
  <c r="AD175" i="7"/>
  <c r="AL175" i="7" s="1"/>
  <c r="Z175" i="7"/>
  <c r="AH175" i="7" s="1"/>
  <c r="AF123" i="7"/>
  <c r="AN123" i="7" s="1"/>
  <c r="AB123" i="7"/>
  <c r="AJ123" i="7" s="1"/>
  <c r="AR123" i="7" s="1"/>
  <c r="AB128" i="7"/>
  <c r="AJ128" i="7" s="1"/>
  <c r="AF128" i="7"/>
  <c r="AN128" i="7" s="1"/>
  <c r="Z129" i="7"/>
  <c r="AH129" i="7" s="1"/>
  <c r="AD129" i="7"/>
  <c r="AL129" i="7" s="1"/>
  <c r="AA111" i="7"/>
  <c r="AI111" i="7" s="1"/>
  <c r="AE111" i="7"/>
  <c r="AM111" i="7" s="1"/>
  <c r="AF140" i="7"/>
  <c r="AN140" i="7" s="1"/>
  <c r="AB140" i="7"/>
  <c r="AJ140" i="7" s="1"/>
  <c r="AD144" i="7"/>
  <c r="AL144" i="7" s="1"/>
  <c r="AP144" i="7" s="1"/>
  <c r="AB126" i="7"/>
  <c r="AJ126" i="7" s="1"/>
  <c r="AR126" i="7" s="1"/>
  <c r="AG113" i="7"/>
  <c r="AO113" i="7" s="1"/>
  <c r="AC113" i="7"/>
  <c r="AK113" i="7" s="1"/>
  <c r="AS113" i="7" s="1"/>
  <c r="AD111" i="7"/>
  <c r="AL111" i="7" s="1"/>
  <c r="Z111" i="7"/>
  <c r="AH111" i="7" s="1"/>
  <c r="AE113" i="7"/>
  <c r="AM113" i="7" s="1"/>
  <c r="AA113" i="7"/>
  <c r="AI113" i="7" s="1"/>
  <c r="AF141" i="7"/>
  <c r="AN141" i="7" s="1"/>
  <c r="AB141" i="7"/>
  <c r="AJ141" i="7" s="1"/>
  <c r="AG110" i="7"/>
  <c r="AO110" i="7" s="1"/>
  <c r="AS110" i="7" s="1"/>
  <c r="AT110" i="7" s="1" a="1"/>
  <c r="AT110" i="7" s="1"/>
  <c r="BH110" i="7" s="1"/>
  <c r="AE132" i="7"/>
  <c r="AM132" i="7" s="1"/>
  <c r="AA132" i="7"/>
  <c r="AI132" i="7" s="1"/>
  <c r="AA123" i="7"/>
  <c r="AI123" i="7" s="1"/>
  <c r="AE123" i="7"/>
  <c r="AM123" i="7" s="1"/>
  <c r="AC122" i="7"/>
  <c r="AK122" i="7" s="1"/>
  <c r="AS122" i="7" s="1"/>
  <c r="AT122" i="7" s="1" a="1"/>
  <c r="AT122" i="7" s="1"/>
  <c r="BH122" i="7" s="1"/>
  <c r="AA125" i="7"/>
  <c r="AI125" i="7" s="1"/>
  <c r="AE125" i="7"/>
  <c r="AM125" i="7" s="1"/>
  <c r="AB132" i="7"/>
  <c r="AJ132" i="7" s="1"/>
  <c r="AR132" i="7" s="1"/>
  <c r="AQ133" i="7"/>
  <c r="AG137" i="7"/>
  <c r="AO137" i="7" s="1"/>
  <c r="AC137" i="7"/>
  <c r="AK137" i="7" s="1"/>
  <c r="AA137" i="7"/>
  <c r="AI137" i="7" s="1"/>
  <c r="AQ137" i="7" s="1"/>
  <c r="AB138" i="7"/>
  <c r="AJ138" i="7" s="1"/>
  <c r="AR138" i="7" s="1"/>
  <c r="AT138" i="7" s="1" a="1"/>
  <c r="AT138" i="7" s="1"/>
  <c r="BH138" i="7" s="1"/>
  <c r="Z135" i="7"/>
  <c r="AH135" i="7" s="1"/>
  <c r="AD135" i="7"/>
  <c r="AL135" i="7" s="1"/>
  <c r="AF119" i="7"/>
  <c r="AN119" i="7" s="1"/>
  <c r="AB119" i="7"/>
  <c r="AJ119" i="7" s="1"/>
  <c r="AR119" i="7" s="1"/>
  <c r="AT119" i="7" s="1" a="1"/>
  <c r="AT119" i="7" s="1"/>
  <c r="BH119" i="7" s="1"/>
  <c r="Z123" i="7"/>
  <c r="AH123" i="7" s="1"/>
  <c r="AD123" i="7"/>
  <c r="AL123" i="7" s="1"/>
  <c r="AF129" i="7"/>
  <c r="AN129" i="7" s="1"/>
  <c r="AB129" i="7"/>
  <c r="AJ129" i="7" s="1"/>
  <c r="AA135" i="7"/>
  <c r="AI135" i="7" s="1"/>
  <c r="AE135" i="7"/>
  <c r="AM135" i="7" s="1"/>
  <c r="AG135" i="7"/>
  <c r="AO135" i="7" s="1"/>
  <c r="AC135" i="7"/>
  <c r="AK135" i="7" s="1"/>
  <c r="AF116" i="7"/>
  <c r="AN116" i="7" s="1"/>
  <c r="AB116" i="7"/>
  <c r="AJ116" i="7" s="1"/>
  <c r="AC123" i="7"/>
  <c r="AK123" i="7" s="1"/>
  <c r="AG123" i="7"/>
  <c r="AO123" i="7" s="1"/>
  <c r="AF144" i="7"/>
  <c r="AN144" i="7" s="1"/>
  <c r="AB144" i="7"/>
  <c r="AJ144" i="7" s="1"/>
  <c r="AF120" i="7"/>
  <c r="AN120" i="7" s="1"/>
  <c r="AR120" i="7" s="1"/>
  <c r="AF117" i="7"/>
  <c r="AN117" i="7" s="1"/>
  <c r="AB117" i="7"/>
  <c r="AJ117" i="7" s="1"/>
  <c r="AG111" i="7"/>
  <c r="AO111" i="7" s="1"/>
  <c r="AC111" i="7"/>
  <c r="AK111" i="7" s="1"/>
  <c r="AE120" i="7"/>
  <c r="AM120" i="7" s="1"/>
  <c r="AA120" i="7"/>
  <c r="AI120" i="7" s="1"/>
  <c r="AB108" i="7"/>
  <c r="AJ108" i="7" s="1"/>
  <c r="AF108" i="7"/>
  <c r="AN108" i="7" s="1"/>
  <c r="AB94" i="7"/>
  <c r="AJ94" i="7" s="1"/>
  <c r="AF94" i="7"/>
  <c r="AN94" i="7" s="1"/>
  <c r="AC95" i="7"/>
  <c r="AK95" i="7" s="1"/>
  <c r="AG95" i="7"/>
  <c r="AO95" i="7" s="1"/>
  <c r="AS93" i="7"/>
  <c r="AT93" i="7" s="1" a="1"/>
  <c r="AT93" i="7" s="1"/>
  <c r="BH93" i="7" s="1"/>
  <c r="AG97" i="7"/>
  <c r="AO97" i="7" s="1"/>
  <c r="AC97" i="7"/>
  <c r="AK97" i="7" s="1"/>
  <c r="AF95" i="7"/>
  <c r="AN95" i="7" s="1"/>
  <c r="AB95" i="7"/>
  <c r="AJ95" i="7" s="1"/>
  <c r="AE101" i="7"/>
  <c r="AM101" i="7" s="1"/>
  <c r="AA101" i="7"/>
  <c r="AI101" i="7" s="1"/>
  <c r="AG89" i="7"/>
  <c r="AO89" i="7" s="1"/>
  <c r="AC89" i="7"/>
  <c r="AK89" i="7" s="1"/>
  <c r="AS89" i="7" s="1"/>
  <c r="AD66" i="7"/>
  <c r="AL66" i="7" s="1"/>
  <c r="Z66" i="7"/>
  <c r="AH66" i="7" s="1"/>
  <c r="AP63" i="7"/>
  <c r="AS80" i="7"/>
  <c r="AQ61" i="7"/>
  <c r="AT61" i="7" s="1" a="1"/>
  <c r="AT61" i="7" s="1"/>
  <c r="BH61" i="7" s="1"/>
  <c r="BI61" i="7" s="1"/>
  <c r="AC69" i="7"/>
  <c r="AK69" i="7" s="1"/>
  <c r="AG69" i="7"/>
  <c r="AO69" i="7" s="1"/>
  <c r="Z78" i="7"/>
  <c r="AH78" i="7" s="1"/>
  <c r="AD78" i="7"/>
  <c r="AL78" i="7" s="1"/>
  <c r="AA83" i="7"/>
  <c r="AI83" i="7" s="1"/>
  <c r="AE83" i="7"/>
  <c r="AM83" i="7" s="1"/>
  <c r="AB83" i="7"/>
  <c r="AJ83" i="7" s="1"/>
  <c r="AF83" i="7"/>
  <c r="AN83" i="7" s="1"/>
  <c r="AG81" i="7"/>
  <c r="AO81" i="7" s="1"/>
  <c r="AC81" i="7"/>
  <c r="AK81" i="7" s="1"/>
  <c r="AB68" i="7"/>
  <c r="AJ68" i="7" s="1"/>
  <c r="AF68" i="7"/>
  <c r="AN68" i="7" s="1"/>
  <c r="AC63" i="7"/>
  <c r="AK63" i="7" s="1"/>
  <c r="AG63" i="7"/>
  <c r="AO63" i="7" s="1"/>
  <c r="AF84" i="7"/>
  <c r="AN84" i="7" s="1"/>
  <c r="AB84" i="7"/>
  <c r="AJ84" i="7" s="1"/>
  <c r="AG75" i="7"/>
  <c r="AO75" i="7" s="1"/>
  <c r="AC75" i="7"/>
  <c r="AK75" i="7" s="1"/>
  <c r="AB69" i="7"/>
  <c r="AJ69" i="7" s="1"/>
  <c r="AF69" i="7"/>
  <c r="AN69" i="7" s="1"/>
  <c r="AQ74" i="7"/>
  <c r="AB63" i="7"/>
  <c r="AJ63" i="7" s="1"/>
  <c r="AF63" i="7"/>
  <c r="AN63" i="7" s="1"/>
  <c r="AF81" i="7"/>
  <c r="AN81" i="7" s="1"/>
  <c r="AR81" i="7" s="1"/>
  <c r="AC83" i="7"/>
  <c r="AK83" i="7" s="1"/>
  <c r="AG83" i="7"/>
  <c r="AO83" i="7" s="1"/>
  <c r="AA72" i="7"/>
  <c r="AI72" i="7" s="1"/>
  <c r="AE72" i="7"/>
  <c r="AM72" i="7" s="1"/>
  <c r="AG72" i="7"/>
  <c r="AO72" i="7" s="1"/>
  <c r="AC72" i="7"/>
  <c r="AK72" i="7" s="1"/>
  <c r="AA81" i="7"/>
  <c r="AI81" i="7" s="1"/>
  <c r="AQ81" i="7" s="1"/>
  <c r="AA69" i="7"/>
  <c r="AI69" i="7" s="1"/>
  <c r="AE69" i="7"/>
  <c r="AM69" i="7" s="1"/>
  <c r="AE71" i="7"/>
  <c r="AM71" i="7" s="1"/>
  <c r="AA71" i="7"/>
  <c r="AI71" i="7" s="1"/>
  <c r="AE75" i="7"/>
  <c r="AM75" i="7" s="1"/>
  <c r="AA75" i="7"/>
  <c r="AI75" i="7" s="1"/>
  <c r="Z75" i="7"/>
  <c r="AH75" i="7" s="1"/>
  <c r="AD75" i="7"/>
  <c r="AL75" i="7" s="1"/>
  <c r="AE84" i="7"/>
  <c r="AM84" i="7" s="1"/>
  <c r="AA84" i="7"/>
  <c r="AI84" i="7" s="1"/>
  <c r="AR41" i="7"/>
  <c r="AE46" i="7"/>
  <c r="AM46" i="7" s="1"/>
  <c r="AA46" i="7"/>
  <c r="AI46" i="7" s="1"/>
  <c r="AQ46" i="7" s="1"/>
  <c r="AC6" i="7"/>
  <c r="AK6" i="7" s="1"/>
  <c r="AG6" i="7"/>
  <c r="AO6" i="7" s="1"/>
  <c r="AA34" i="7"/>
  <c r="AI34" i="7" s="1"/>
  <c r="AQ34" i="7" s="1"/>
  <c r="AB14" i="7"/>
  <c r="AJ14" i="7" s="1"/>
  <c r="AF14" i="7"/>
  <c r="AN14" i="7" s="1"/>
  <c r="AB22" i="7"/>
  <c r="AJ22" i="7" s="1"/>
  <c r="AF22" i="7"/>
  <c r="AN22" i="7" s="1"/>
  <c r="AB17" i="7"/>
  <c r="AJ17" i="7" s="1"/>
  <c r="AF17" i="7"/>
  <c r="AN17" i="7" s="1"/>
  <c r="AF37" i="7"/>
  <c r="AN37" i="7" s="1"/>
  <c r="AB37" i="7"/>
  <c r="AJ37" i="7" s="1"/>
  <c r="AR37" i="7" s="1"/>
  <c r="AQ25" i="7"/>
  <c r="AG25" i="7"/>
  <c r="AO25" i="7" s="1"/>
  <c r="AS25" i="7" s="1"/>
  <c r="AF13" i="7"/>
  <c r="AN13" i="7" s="1"/>
  <c r="AB13" i="7"/>
  <c r="AJ13" i="7" s="1"/>
  <c r="AC22" i="7"/>
  <c r="AK22" i="7" s="1"/>
  <c r="AG22" i="7"/>
  <c r="AO22" i="7" s="1"/>
  <c r="AE18" i="7"/>
  <c r="AM18" i="7" s="1"/>
  <c r="AA18" i="7"/>
  <c r="AI18" i="7" s="1"/>
  <c r="AC54" i="7"/>
  <c r="AK54" i="7" s="1"/>
  <c r="AG54" i="7"/>
  <c r="AO54" i="7" s="1"/>
  <c r="AA22" i="7"/>
  <c r="AI22" i="7" s="1"/>
  <c r="AE22" i="7"/>
  <c r="AM22" i="7" s="1"/>
  <c r="AG46" i="7"/>
  <c r="AO46" i="7" s="1"/>
  <c r="AS46" i="7" s="1"/>
  <c r="AB5" i="7"/>
  <c r="AJ5" i="7" s="1"/>
  <c r="AF5" i="7"/>
  <c r="AN5" i="7" s="1"/>
  <c r="AC34" i="7"/>
  <c r="AK34" i="7" s="1"/>
  <c r="AS34" i="7" s="1"/>
  <c r="AF25" i="7"/>
  <c r="AN25" i="7" s="1"/>
  <c r="AB25" i="7"/>
  <c r="AJ25" i="7" s="1"/>
  <c r="AC13" i="7"/>
  <c r="AK13" i="7" s="1"/>
  <c r="AG13" i="7"/>
  <c r="AO13" i="7" s="1"/>
  <c r="AB50" i="7"/>
  <c r="AJ50" i="7" s="1"/>
  <c r="AF50" i="7"/>
  <c r="AN50" i="7" s="1"/>
  <c r="AA30" i="7"/>
  <c r="AI30" i="7" s="1"/>
  <c r="AE30" i="7"/>
  <c r="AM30" i="7" s="1"/>
  <c r="AB29" i="7"/>
  <c r="AJ29" i="7" s="1"/>
  <c r="AF29" i="7"/>
  <c r="AN29" i="7" s="1"/>
  <c r="AB53" i="7"/>
  <c r="AJ53" i="7" s="1"/>
  <c r="AF53" i="7"/>
  <c r="AN53" i="7" s="1"/>
  <c r="AS7" i="7"/>
  <c r="AC49" i="7"/>
  <c r="AK49" i="7" s="1"/>
  <c r="AG49" i="7"/>
  <c r="AO49" i="7" s="1"/>
  <c r="AB30" i="7"/>
  <c r="AJ30" i="7" s="1"/>
  <c r="AF30" i="7"/>
  <c r="AN30" i="7" s="1"/>
  <c r="AA54" i="7"/>
  <c r="AI54" i="7" s="1"/>
  <c r="AQ54" i="7" s="1"/>
  <c r="AE10" i="7"/>
  <c r="AM10" i="7" s="1"/>
  <c r="AQ10" i="7" s="1"/>
  <c r="AA59" i="7"/>
  <c r="AI59" i="7" s="1"/>
  <c r="AQ59" i="7" s="1"/>
  <c r="AF6" i="7"/>
  <c r="AN6" i="7" s="1"/>
  <c r="AR6" i="7" s="1"/>
  <c r="AB59" i="7"/>
  <c r="AJ59" i="7" s="1"/>
  <c r="AR59" i="7" s="1"/>
  <c r="AA6" i="7"/>
  <c r="AI6" i="7" s="1"/>
  <c r="AE6" i="7"/>
  <c r="AM6" i="7" s="1"/>
  <c r="AB34" i="7"/>
  <c r="AJ34" i="7" s="1"/>
  <c r="AR34" i="7" s="1"/>
  <c r="AC50" i="7"/>
  <c r="AK50" i="7" s="1"/>
  <c r="AS50" i="7" s="1"/>
  <c r="AF49" i="7"/>
  <c r="AN49" i="7" s="1"/>
  <c r="AB49" i="7"/>
  <c r="AJ49" i="7" s="1"/>
  <c r="AR49" i="7" s="1"/>
  <c r="AF26" i="7"/>
  <c r="AN26" i="7" s="1"/>
  <c r="AB26" i="7"/>
  <c r="AJ26" i="7" s="1"/>
  <c r="AQ41" i="7"/>
  <c r="AG59" i="7"/>
  <c r="AO59" i="7" s="1"/>
  <c r="AC59" i="7"/>
  <c r="AK59" i="7" s="1"/>
  <c r="Z56" i="7"/>
  <c r="AH56" i="7" s="1"/>
  <c r="AP56" i="7" s="1"/>
  <c r="AT56" i="7" s="1" a="1"/>
  <c r="AT56" i="7" s="1"/>
  <c r="BH56" i="7" s="1"/>
  <c r="BI56" i="7" s="1"/>
  <c r="AP51" i="7"/>
  <c r="AT51" i="7" s="1" a="1"/>
  <c r="AT51" i="7" s="1"/>
  <c r="BH51" i="7" s="1"/>
  <c r="BI51" i="7" s="1"/>
  <c r="AP46" i="7"/>
  <c r="Z26" i="7"/>
  <c r="AH26" i="7" s="1"/>
  <c r="AP26" i="7" s="1"/>
  <c r="Z32" i="7"/>
  <c r="AH32" i="7" s="1"/>
  <c r="AP32" i="7" s="1"/>
  <c r="AT32" i="7" s="1" a="1"/>
  <c r="AT32" i="7" s="1"/>
  <c r="BH32" i="7" s="1"/>
  <c r="BI32" i="7" s="1"/>
  <c r="Z38" i="7"/>
  <c r="AH38" i="7" s="1"/>
  <c r="AP38" i="7" s="1"/>
  <c r="AT38" i="7" s="1" a="1"/>
  <c r="AT38" i="7" s="1"/>
  <c r="BH38" i="7" s="1"/>
  <c r="BI38" i="7" s="1"/>
  <c r="AD36" i="7"/>
  <c r="AL36" i="7" s="1"/>
  <c r="AP36" i="7" s="1"/>
  <c r="AT36" i="7" s="1" a="1"/>
  <c r="AT36" i="7" s="1"/>
  <c r="BH36" i="7" s="1"/>
  <c r="BI36" i="7" s="1"/>
  <c r="Z20" i="7"/>
  <c r="AH20" i="7" s="1"/>
  <c r="AP20" i="7" s="1"/>
  <c r="Z44" i="7"/>
  <c r="AH44" i="7" s="1"/>
  <c r="AP44" i="7" s="1"/>
  <c r="AD24" i="7"/>
  <c r="AL24" i="7" s="1"/>
  <c r="AP24" i="7" s="1"/>
  <c r="Z50" i="7"/>
  <c r="AH50" i="7" s="1"/>
  <c r="AP50" i="7" s="1"/>
  <c r="Z9" i="7"/>
  <c r="AH9" i="7" s="1"/>
  <c r="AD9" i="7"/>
  <c r="AL9" i="7" s="1"/>
  <c r="AD48" i="7"/>
  <c r="AL48" i="7" s="1"/>
  <c r="AP48" i="7" s="1"/>
  <c r="AD57" i="7"/>
  <c r="AL57" i="7" s="1"/>
  <c r="Z57" i="7"/>
  <c r="AH57" i="7" s="1"/>
  <c r="Z19" i="7"/>
  <c r="AH19" i="7" s="1"/>
  <c r="AD19" i="7"/>
  <c r="AL19" i="7" s="1"/>
  <c r="Z31" i="7"/>
  <c r="AH31" i="7" s="1"/>
  <c r="AD31" i="7"/>
  <c r="AL31" i="7" s="1"/>
  <c r="Z34" i="7"/>
  <c r="AH34" i="7" s="1"/>
  <c r="AD34" i="7"/>
  <c r="AL34" i="7" s="1"/>
  <c r="Z55" i="7"/>
  <c r="AH55" i="7" s="1"/>
  <c r="AD55" i="7"/>
  <c r="AL55" i="7" s="1"/>
  <c r="AD23" i="7"/>
  <c r="AL23" i="7" s="1"/>
  <c r="Z23" i="7"/>
  <c r="AH23" i="7" s="1"/>
  <c r="AD33" i="7"/>
  <c r="AL33" i="7" s="1"/>
  <c r="Z33" i="7"/>
  <c r="AH33" i="7" s="1"/>
  <c r="Z49" i="7"/>
  <c r="AH49" i="7" s="1"/>
  <c r="AD49" i="7"/>
  <c r="AL49" i="7" s="1"/>
  <c r="Z8" i="7"/>
  <c r="AH8" i="7" s="1"/>
  <c r="AP8" i="7" s="1"/>
  <c r="AD47" i="7"/>
  <c r="AL47" i="7" s="1"/>
  <c r="Z47" i="7"/>
  <c r="AH47" i="7" s="1"/>
  <c r="AD45" i="7"/>
  <c r="AL45" i="7" s="1"/>
  <c r="Z45" i="7"/>
  <c r="AH45" i="7" s="1"/>
  <c r="AD43" i="7"/>
  <c r="AL43" i="7" s="1"/>
  <c r="Z43" i="7"/>
  <c r="AH43" i="7" s="1"/>
  <c r="Z14" i="7"/>
  <c r="AH14" i="7" s="1"/>
  <c r="AP14" i="7" s="1"/>
  <c r="Z25" i="7"/>
  <c r="AH25" i="7" s="1"/>
  <c r="AD25" i="7"/>
  <c r="AL25" i="7" s="1"/>
  <c r="Z37" i="7"/>
  <c r="AH37" i="7" s="1"/>
  <c r="AD37" i="7"/>
  <c r="AL37" i="7" s="1"/>
  <c r="AD10" i="7"/>
  <c r="AL10" i="7" s="1"/>
  <c r="Z10" i="7"/>
  <c r="AH10" i="7" s="1"/>
  <c r="AD58" i="7"/>
  <c r="AL58" i="7" s="1"/>
  <c r="Z58" i="7"/>
  <c r="AH58" i="7" s="1"/>
  <c r="Z7" i="7"/>
  <c r="AH7" i="7" s="1"/>
  <c r="AP7" i="7" s="1"/>
  <c r="Z21" i="7"/>
  <c r="AH21" i="7" s="1"/>
  <c r="AD21" i="7"/>
  <c r="AL21" i="7" s="1"/>
  <c r="AT77" i="7" a="1"/>
  <c r="AT77" i="7" s="1"/>
  <c r="BH77" i="7" s="1"/>
  <c r="BI77" i="7" s="1"/>
  <c r="AQ97" i="7"/>
  <c r="AT35" i="7" a="1"/>
  <c r="AT35" i="7" s="1"/>
  <c r="BH35" i="7" s="1"/>
  <c r="AT107" i="7" a="1"/>
  <c r="AT107" i="7" s="1"/>
  <c r="BH107" i="7" s="1"/>
  <c r="AT60" i="7" a="1"/>
  <c r="AT60" i="7" s="1"/>
  <c r="BH60" i="7" s="1"/>
  <c r="AT39" i="7" a="1"/>
  <c r="AT39" i="7" s="1"/>
  <c r="BH39" i="7" s="1"/>
  <c r="BI39" i="7" s="1"/>
  <c r="AT65" i="7" a="1"/>
  <c r="AT65" i="7" s="1"/>
  <c r="BH65" i="7" s="1"/>
  <c r="BI65" i="7" s="1"/>
  <c r="AT105" i="7" a="1"/>
  <c r="AT105" i="7" s="1"/>
  <c r="BH105" i="7" s="1"/>
  <c r="AT15" i="7" a="1"/>
  <c r="AT15" i="7" s="1"/>
  <c r="BH15" i="7" s="1"/>
  <c r="AT64" i="7" a="1"/>
  <c r="AT64" i="7" s="1"/>
  <c r="BH64" i="7" s="1"/>
  <c r="AT102" i="7" a="1"/>
  <c r="AT102" i="7" s="1"/>
  <c r="BH102" i="7" s="1"/>
  <c r="AT168" i="7" a="1"/>
  <c r="AT168" i="7" s="1"/>
  <c r="BH168" i="7" s="1"/>
  <c r="BI168" i="7" s="1"/>
  <c r="AT87" i="7" a="1"/>
  <c r="AT87" i="7" s="1"/>
  <c r="BH87" i="7" s="1"/>
  <c r="AT99" i="7" a="1"/>
  <c r="AT99" i="7" s="1"/>
  <c r="BH99" i="7" s="1"/>
  <c r="BI99" i="7" s="1"/>
  <c r="AT80" i="7" a="1"/>
  <c r="AT80" i="7" s="1"/>
  <c r="BH80" i="7" s="1"/>
  <c r="BI80" i="7" s="1"/>
  <c r="AT27" i="7" a="1"/>
  <c r="AT27" i="7" s="1"/>
  <c r="BH27" i="7" s="1"/>
  <c r="AT62" i="7" a="1"/>
  <c r="AT62" i="7" s="1"/>
  <c r="BH62" i="7" s="1"/>
  <c r="AT3" i="7" a="1"/>
  <c r="AT3" i="7" s="1"/>
  <c r="BH3" i="7" s="1"/>
  <c r="AT52" i="7" a="1"/>
  <c r="AT52" i="7" s="1"/>
  <c r="BH52" i="7" s="1"/>
  <c r="BI52" i="7" s="1"/>
  <c r="AT96" i="7" a="1"/>
  <c r="AT96" i="7" s="1"/>
  <c r="BH96" i="7" s="1"/>
  <c r="AT90" i="7" a="1"/>
  <c r="AT90" i="7" s="1"/>
  <c r="BH90" i="7" s="1"/>
  <c r="BI90" i="7" s="1"/>
  <c r="AT88" i="7" a="1"/>
  <c r="AT88" i="7" s="1"/>
  <c r="BH88" i="7" s="1"/>
  <c r="BI88" i="7" s="1"/>
  <c r="AT67" i="7" a="1"/>
  <c r="AT67" i="7" s="1"/>
  <c r="BH67" i="7" s="1"/>
  <c r="AT134" i="7" a="1"/>
  <c r="AT134" i="7" s="1"/>
  <c r="BH134" i="7" s="1"/>
  <c r="AT104" i="7" a="1"/>
  <c r="AT104" i="7" s="1"/>
  <c r="BH104" i="7" s="1"/>
  <c r="AT98" i="7" a="1"/>
  <c r="AT98" i="7" s="1"/>
  <c r="BH98" i="7" s="1"/>
  <c r="AT85" i="7" a="1"/>
  <c r="AT85" i="7" s="1"/>
  <c r="BH85" i="7" s="1"/>
  <c r="AT142" i="7" a="1"/>
  <c r="AT142" i="7" s="1"/>
  <c r="BH142" i="7" s="1"/>
  <c r="BI142" i="7" s="1"/>
  <c r="AT103" i="7" a="1"/>
  <c r="AT103" i="7" s="1"/>
  <c r="BH103" i="7" s="1"/>
  <c r="AT82" i="7" a="1"/>
  <c r="AT82" i="7" s="1"/>
  <c r="BH82" i="7" s="1"/>
  <c r="AT143" i="7" a="1"/>
  <c r="AT143" i="7" s="1"/>
  <c r="BH143" i="7" s="1"/>
  <c r="BL38" i="1"/>
  <c r="BK24" i="1"/>
  <c r="BL120" i="1"/>
  <c r="BK116" i="1"/>
  <c r="BJ49" i="1"/>
  <c r="BI98" i="1"/>
  <c r="BJ153" i="1"/>
  <c r="BL177" i="1"/>
  <c r="BI171" i="1"/>
  <c r="BJ157" i="1"/>
  <c r="BL95" i="1"/>
  <c r="BI79" i="1"/>
  <c r="BJ61" i="1"/>
  <c r="BH24" i="1"/>
  <c r="BI142" i="1"/>
  <c r="BH159" i="1"/>
  <c r="BI149" i="1"/>
  <c r="BH142" i="1"/>
  <c r="BJ111" i="1"/>
  <c r="BJ105" i="1"/>
  <c r="BL173" i="1"/>
  <c r="BI157" i="1"/>
  <c r="BL151" i="1"/>
  <c r="BJ136" i="1"/>
  <c r="BL132" i="1"/>
  <c r="BI111" i="1"/>
  <c r="BK95" i="1"/>
  <c r="BH79" i="1"/>
  <c r="BJ69" i="1"/>
  <c r="BL55" i="1"/>
  <c r="BH53" i="1"/>
  <c r="BI50" i="1"/>
  <c r="BH164" i="1"/>
  <c r="BK131" i="1"/>
  <c r="BK120" i="1"/>
  <c r="BJ177" i="1"/>
  <c r="BJ175" i="1"/>
  <c r="BH174" i="1"/>
  <c r="BK173" i="1"/>
  <c r="BI172" i="1"/>
  <c r="BJ169" i="1"/>
  <c r="BJ161" i="1"/>
  <c r="BH157" i="1"/>
  <c r="BI154" i="1"/>
  <c r="BI136" i="1"/>
  <c r="BL113" i="1"/>
  <c r="BL102" i="1"/>
  <c r="BI86" i="1"/>
  <c r="BL84" i="1"/>
  <c r="BI72" i="1"/>
  <c r="BH61" i="1"/>
  <c r="BK23" i="1"/>
  <c r="BJ46" i="1"/>
  <c r="BL110" i="1"/>
  <c r="BK163" i="1"/>
  <c r="BK93" i="1"/>
  <c r="BL71" i="1"/>
  <c r="BI175" i="1"/>
  <c r="BI163" i="1"/>
  <c r="BI110" i="1"/>
  <c r="BJ93" i="1"/>
  <c r="BH56" i="1"/>
  <c r="BL127" i="1"/>
  <c r="BH104" i="1"/>
  <c r="BL144" i="1"/>
  <c r="BI97" i="1"/>
  <c r="BJ32" i="1"/>
  <c r="BI73" i="1"/>
  <c r="BI134" i="1"/>
  <c r="BI61" i="1"/>
  <c r="BL133" i="1"/>
  <c r="BL81" i="1"/>
  <c r="BJ80" i="1"/>
  <c r="BI132" i="1"/>
  <c r="BJ167" i="1"/>
  <c r="BK147" i="1"/>
  <c r="BI129" i="1"/>
  <c r="BJ114" i="1"/>
  <c r="BJ96" i="1"/>
  <c r="BI70" i="1"/>
  <c r="BI62" i="1"/>
  <c r="BH59" i="1"/>
  <c r="BJ56" i="1"/>
  <c r="BL41" i="1"/>
  <c r="BJ40" i="1"/>
  <c r="BL34" i="1"/>
  <c r="BH33" i="1"/>
  <c r="BK30" i="1"/>
  <c r="BI29" i="1"/>
  <c r="BL26" i="1"/>
  <c r="BI22" i="1"/>
  <c r="BH168" i="1"/>
  <c r="BI167" i="1"/>
  <c r="BH158" i="1"/>
  <c r="BK156" i="1"/>
  <c r="BJ147" i="1"/>
  <c r="BJ141" i="1"/>
  <c r="BK137" i="1"/>
  <c r="BL126" i="1"/>
  <c r="BJ125" i="1"/>
  <c r="BL119" i="1"/>
  <c r="BJ118" i="1"/>
  <c r="BK115" i="1"/>
  <c r="BI114" i="1"/>
  <c r="BJ107" i="1"/>
  <c r="BI103" i="1"/>
  <c r="BL99" i="1"/>
  <c r="BI96" i="1"/>
  <c r="BL89" i="1"/>
  <c r="BH87" i="1"/>
  <c r="BI81" i="1"/>
  <c r="BJ77" i="1"/>
  <c r="BH68" i="1"/>
  <c r="BJ67" i="1"/>
  <c r="BK60" i="1"/>
  <c r="BL52" i="1"/>
  <c r="BJ51" i="1"/>
  <c r="BI45" i="1"/>
  <c r="BK41" i="1"/>
  <c r="BI40" i="1"/>
  <c r="BJ37" i="1"/>
  <c r="BL31" i="1"/>
  <c r="BJ30" i="1"/>
  <c r="BH29" i="1"/>
  <c r="BK132" i="1"/>
  <c r="BK175" i="1"/>
  <c r="BK152" i="1"/>
  <c r="BL137" i="1"/>
  <c r="BL130" i="1"/>
  <c r="BI121" i="1"/>
  <c r="BH117" i="1"/>
  <c r="BM117" i="1" s="1" a="1"/>
  <c r="BM117" i="1" s="1"/>
  <c r="BH106" i="1"/>
  <c r="BK77" i="1"/>
  <c r="BH171" i="1"/>
  <c r="BJ156" i="1"/>
  <c r="BI147" i="1"/>
  <c r="BI125" i="1"/>
  <c r="BJ115" i="1"/>
  <c r="BJ104" i="1"/>
  <c r="BK99" i="1"/>
  <c r="BK89" i="1"/>
  <c r="BL82" i="1"/>
  <c r="BI67" i="1"/>
  <c r="BL63" i="1"/>
  <c r="BL57" i="1"/>
  <c r="BL42" i="1"/>
  <c r="BK31" i="1"/>
  <c r="BJ27" i="1"/>
  <c r="BJ23" i="1"/>
  <c r="BK59" i="1"/>
  <c r="BJ176" i="1"/>
  <c r="BK159" i="1"/>
  <c r="BI156" i="1"/>
  <c r="BL149" i="1"/>
  <c r="BH139" i="1"/>
  <c r="BK138" i="1"/>
  <c r="BI137" i="1"/>
  <c r="BI130" i="1"/>
  <c r="BK122" i="1"/>
  <c r="BJ119" i="1"/>
  <c r="BH118" i="1"/>
  <c r="BI115" i="1"/>
  <c r="BH107" i="1"/>
  <c r="BJ99" i="1"/>
  <c r="BL90" i="1"/>
  <c r="BJ89" i="1"/>
  <c r="BH88" i="1"/>
  <c r="BI85" i="1"/>
  <c r="BJ78" i="1"/>
  <c r="BJ75" i="1"/>
  <c r="BJ71" i="1"/>
  <c r="BK63" i="1"/>
  <c r="BK57" i="1"/>
  <c r="BL53" i="1"/>
  <c r="BJ52" i="1"/>
  <c r="BI43" i="1"/>
  <c r="BL35" i="1"/>
  <c r="BI34" i="1"/>
  <c r="BH32" i="1"/>
  <c r="BK28" i="1"/>
  <c r="BI27" i="1"/>
  <c r="BI26" i="1"/>
  <c r="BI23" i="1"/>
  <c r="BI128" i="1"/>
  <c r="BI32" i="1"/>
  <c r="BK70" i="1"/>
  <c r="BK146" i="1"/>
  <c r="BL156" i="1"/>
  <c r="BK125" i="1"/>
  <c r="BK118" i="1"/>
  <c r="BL115" i="1"/>
  <c r="BL104" i="1"/>
  <c r="BJ103" i="1"/>
  <c r="BI87" i="1"/>
  <c r="BL85" i="1"/>
  <c r="BJ81" i="1"/>
  <c r="BK67" i="1"/>
  <c r="BL60" i="1"/>
  <c r="BJ48" i="1"/>
  <c r="BL142" i="1"/>
  <c r="BI141" i="1"/>
  <c r="BJ137" i="1"/>
  <c r="BI133" i="1"/>
  <c r="BJ130" i="1"/>
  <c r="BK119" i="1"/>
  <c r="BI107" i="1"/>
  <c r="BI88" i="1"/>
  <c r="BI77" i="1"/>
  <c r="BL68" i="1"/>
  <c r="BJ60" i="1"/>
  <c r="BK52" i="1"/>
  <c r="BJ43" i="1"/>
  <c r="BH38" i="1"/>
  <c r="BJ34" i="1"/>
  <c r="BL28" i="1"/>
  <c r="BL24" i="1"/>
  <c r="BI21" i="1"/>
  <c r="BL166" i="1"/>
  <c r="BJ164" i="1"/>
  <c r="BK166" i="1"/>
  <c r="BL160" i="1"/>
  <c r="BH154" i="1"/>
  <c r="BK149" i="1"/>
  <c r="BL131" i="1"/>
  <c r="BJ108" i="1"/>
  <c r="BI99" i="1"/>
  <c r="BI89" i="1"/>
  <c r="BH86" i="1"/>
  <c r="BJ82" i="1"/>
  <c r="BK79" i="1"/>
  <c r="BI75" i="1"/>
  <c r="BI74" i="1"/>
  <c r="BL66" i="1"/>
  <c r="BJ57" i="1"/>
  <c r="BH43" i="1"/>
  <c r="BK35" i="1"/>
  <c r="BJ28" i="1"/>
  <c r="BH27" i="1"/>
  <c r="BJ50" i="1"/>
  <c r="BK177" i="1"/>
  <c r="BI36" i="1"/>
  <c r="BI174" i="1"/>
  <c r="BI158" i="1"/>
  <c r="BK141" i="1"/>
  <c r="BI124" i="1"/>
  <c r="BH92" i="1"/>
  <c r="BK51" i="1"/>
  <c r="BJ45" i="1"/>
  <c r="BL159" i="1"/>
  <c r="BK126" i="1"/>
  <c r="BI118" i="1"/>
  <c r="BK78" i="1"/>
  <c r="BK74" i="1"/>
  <c r="BI51" i="1"/>
  <c r="BH48" i="1"/>
  <c r="BJ41" i="1"/>
  <c r="BI37" i="1"/>
  <c r="BI30" i="1"/>
  <c r="BJ171" i="1"/>
  <c r="BK160" i="1"/>
  <c r="BL155" i="1"/>
  <c r="BJ149" i="1"/>
  <c r="BH145" i="1"/>
  <c r="BK139" i="1"/>
  <c r="BL136" i="1"/>
  <c r="BI122" i="1"/>
  <c r="BJ116" i="1"/>
  <c r="BL114" i="1"/>
  <c r="BH99" i="1"/>
  <c r="BJ94" i="1"/>
  <c r="BI82" i="1"/>
  <c r="BH75" i="1"/>
  <c r="BH65" i="1"/>
  <c r="BL59" i="1"/>
  <c r="BI57" i="1"/>
  <c r="BK50" i="1"/>
  <c r="BI49" i="1"/>
  <c r="BJ35" i="1"/>
  <c r="BH173" i="1"/>
  <c r="BH135" i="1"/>
  <c r="BH102" i="1"/>
  <c r="BH84" i="1"/>
  <c r="BH66" i="1"/>
  <c r="BL164" i="1"/>
  <c r="BL145" i="1"/>
  <c r="BH144" i="1"/>
  <c r="BL74" i="1"/>
  <c r="BH70" i="1"/>
  <c r="BK26" i="1"/>
  <c r="BH170" i="1"/>
  <c r="BM170" i="1" s="1" a="1"/>
  <c r="BM170" i="1" s="1"/>
  <c r="BK145" i="1"/>
  <c r="BH136" i="1"/>
  <c r="BH45" i="1"/>
  <c r="BL116" i="1"/>
  <c r="BH51" i="1"/>
  <c r="BI176" i="1"/>
  <c r="BI148" i="1"/>
  <c r="BL139" i="1"/>
  <c r="BJ138" i="1"/>
  <c r="BH137" i="1"/>
  <c r="BL134" i="1"/>
  <c r="BH130" i="1"/>
  <c r="BI126" i="1"/>
  <c r="BI119" i="1"/>
  <c r="BL111" i="1"/>
  <c r="BL105" i="1"/>
  <c r="BK97" i="1"/>
  <c r="BK94" i="1"/>
  <c r="BH93" i="1"/>
  <c r="BK90" i="1"/>
  <c r="BI78" i="1"/>
  <c r="BI71" i="1"/>
  <c r="BJ68" i="1"/>
  <c r="BL64" i="1"/>
  <c r="BL61" i="1"/>
  <c r="BH60" i="1"/>
  <c r="BK53" i="1"/>
  <c r="BI52" i="1"/>
  <c r="BJ42" i="1"/>
  <c r="BH41" i="1"/>
  <c r="BK38" i="1"/>
  <c r="BL32" i="1"/>
  <c r="BH26" i="1"/>
  <c r="BH23" i="1"/>
  <c r="BL21" i="1"/>
  <c r="BL138" i="1"/>
  <c r="BH123" i="1"/>
  <c r="BH129" i="1"/>
  <c r="BM129" i="1" s="1" a="1"/>
  <c r="BM129" i="1" s="1"/>
  <c r="BH124" i="1"/>
  <c r="BL168" i="1"/>
  <c r="BH167" i="1"/>
  <c r="BL108" i="1"/>
  <c r="BH40" i="1"/>
  <c r="BL171" i="1"/>
  <c r="BK168" i="1"/>
  <c r="BJ126" i="1"/>
  <c r="BH77" i="1"/>
  <c r="BM77" i="1" s="1" a="1"/>
  <c r="BM77" i="1" s="1"/>
  <c r="BK49" i="1"/>
  <c r="BK42" i="1"/>
  <c r="BL157" i="1"/>
  <c r="BH176" i="1"/>
  <c r="BL165" i="1"/>
  <c r="BK157" i="1"/>
  <c r="BL154" i="1"/>
  <c r="BL150" i="1"/>
  <c r="BH148" i="1"/>
  <c r="BK134" i="1"/>
  <c r="BH119" i="1"/>
  <c r="BM119" i="1" s="1" a="1"/>
  <c r="BM119" i="1" s="1"/>
  <c r="BK111" i="1"/>
  <c r="BK105" i="1"/>
  <c r="BL91" i="1"/>
  <c r="BJ90" i="1"/>
  <c r="BL86" i="1"/>
  <c r="BL83" i="1"/>
  <c r="BH78" i="1"/>
  <c r="BL72" i="1"/>
  <c r="BH71" i="1"/>
  <c r="BL69" i="1"/>
  <c r="BK64" i="1"/>
  <c r="BK61" i="1"/>
  <c r="BL58" i="1"/>
  <c r="BL54" i="1"/>
  <c r="BJ53" i="1"/>
  <c r="BH52" i="1"/>
  <c r="BL43" i="1"/>
  <c r="BI42" i="1"/>
  <c r="BK32" i="1"/>
  <c r="BL27" i="1"/>
  <c r="BH156" i="1"/>
  <c r="BH115" i="1"/>
  <c r="BM115" i="1" s="1" a="1"/>
  <c r="BM115" i="1" s="1"/>
  <c r="BH25" i="1"/>
  <c r="BH169" i="1"/>
  <c r="BH140" i="1"/>
  <c r="BH109" i="1"/>
  <c r="BH55" i="1"/>
  <c r="BH44" i="1"/>
  <c r="BH162" i="1"/>
  <c r="BH113" i="1"/>
  <c r="BH98" i="1"/>
  <c r="BH73" i="1"/>
  <c r="BL176" i="1"/>
  <c r="BK85" i="1"/>
  <c r="BH22" i="1"/>
  <c r="BK100" i="1"/>
  <c r="BL122" i="1"/>
  <c r="BH81" i="1"/>
  <c r="BL49" i="1"/>
  <c r="BJ148" i="1"/>
  <c r="BH141" i="1"/>
  <c r="BH125" i="1"/>
  <c r="BM125" i="1" s="1" a="1"/>
  <c r="BM125" i="1" s="1"/>
  <c r="BK108" i="1"/>
  <c r="BL97" i="1"/>
  <c r="BK68" i="1"/>
  <c r="BI60" i="1"/>
  <c r="BH37" i="1"/>
  <c r="BM37" i="1" s="1" a="1"/>
  <c r="BM37" i="1" s="1"/>
  <c r="BL172" i="1"/>
  <c r="BI108" i="1"/>
  <c r="BL169" i="1"/>
  <c r="BK165" i="1"/>
  <c r="BJ160" i="1"/>
  <c r="BI153" i="1"/>
  <c r="BL128" i="1"/>
  <c r="BJ127" i="1"/>
  <c r="BI116" i="1"/>
  <c r="BL112" i="1"/>
  <c r="BH108" i="1"/>
  <c r="BL101" i="1"/>
  <c r="BI100" i="1"/>
  <c r="BI94" i="1"/>
  <c r="BK91" i="1"/>
  <c r="BI90" i="1"/>
  <c r="BK86" i="1"/>
  <c r="BK83" i="1"/>
  <c r="BL80" i="1"/>
  <c r="BL75" i="1"/>
  <c r="BK72" i="1"/>
  <c r="BK69" i="1"/>
  <c r="BL65" i="1"/>
  <c r="BJ64" i="1"/>
  <c r="BK58" i="1"/>
  <c r="BH57" i="1"/>
  <c r="BK54" i="1"/>
  <c r="BI53" i="1"/>
  <c r="BH49" i="1"/>
  <c r="BK43" i="1"/>
  <c r="BH42" i="1"/>
  <c r="BI38" i="1"/>
  <c r="BL36" i="1"/>
  <c r="BI35" i="1"/>
  <c r="BK27" i="1"/>
  <c r="BJ21" i="1"/>
  <c r="BH122" i="1"/>
  <c r="BH67" i="1"/>
  <c r="BM67" i="1" s="1" a="1"/>
  <c r="BM67" i="1" s="1"/>
  <c r="BH155" i="1"/>
  <c r="BI144" i="1"/>
  <c r="BH76" i="1"/>
  <c r="BH62" i="1"/>
  <c r="BI48" i="1"/>
  <c r="BH114" i="1"/>
  <c r="BH103" i="1"/>
  <c r="BH147" i="1"/>
  <c r="BM147" i="1" s="1" a="1"/>
  <c r="BM147" i="1" s="1"/>
  <c r="BL94" i="1"/>
  <c r="BL79" i="1"/>
  <c r="BL46" i="1"/>
  <c r="BH30" i="1"/>
  <c r="BI138" i="1"/>
  <c r="BH126" i="1"/>
  <c r="BK172" i="1"/>
  <c r="BL161" i="1"/>
  <c r="BK154" i="1"/>
  <c r="BK150" i="1"/>
  <c r="BL143" i="1"/>
  <c r="BJ139" i="1"/>
  <c r="BH138" i="1"/>
  <c r="BJ165" i="1"/>
  <c r="BK161" i="1"/>
  <c r="BJ154" i="1"/>
  <c r="BI139" i="1"/>
  <c r="BJ86" i="1"/>
  <c r="BH121" i="1"/>
  <c r="BH89" i="1"/>
  <c r="BH82" i="1"/>
  <c r="BH74" i="1"/>
  <c r="BH50" i="1"/>
  <c r="BJ172" i="1"/>
  <c r="BK169" i="1"/>
  <c r="BI160" i="1"/>
  <c r="BH153" i="1"/>
  <c r="BM153" i="1" s="1" a="1"/>
  <c r="BM153" i="1" s="1"/>
  <c r="BJ150" i="1"/>
  <c r="BK143" i="1"/>
  <c r="BL140" i="1"/>
  <c r="BI131" i="1"/>
  <c r="BK128" i="1"/>
  <c r="BI127" i="1"/>
  <c r="BL123" i="1"/>
  <c r="BI120" i="1"/>
  <c r="BH116" i="1"/>
  <c r="BK112" i="1"/>
  <c r="BL109" i="1"/>
  <c r="BI105" i="1"/>
  <c r="BK101" i="1"/>
  <c r="BH100" i="1"/>
  <c r="BH94" i="1"/>
  <c r="BM94" i="1" s="1" a="1"/>
  <c r="BM94" i="1" s="1"/>
  <c r="BJ91" i="1"/>
  <c r="BH90" i="1"/>
  <c r="BJ83" i="1"/>
  <c r="BK80" i="1"/>
  <c r="BK75" i="1"/>
  <c r="BJ72" i="1"/>
  <c r="BK65" i="1"/>
  <c r="BJ58" i="1"/>
  <c r="BL50" i="1"/>
  <c r="BL47" i="1"/>
  <c r="BK36" i="1"/>
  <c r="BH97" i="1"/>
  <c r="BL162" i="1"/>
  <c r="BH160" i="1"/>
  <c r="BJ143" i="1"/>
  <c r="BK140" i="1"/>
  <c r="BL135" i="1"/>
  <c r="BH134" i="1"/>
  <c r="BH131" i="1"/>
  <c r="BJ128" i="1"/>
  <c r="BH127" i="1"/>
  <c r="BK123" i="1"/>
  <c r="BH120" i="1"/>
  <c r="BJ112" i="1"/>
  <c r="BK109" i="1"/>
  <c r="BL106" i="1"/>
  <c r="BH105" i="1"/>
  <c r="BJ101" i="1"/>
  <c r="BL92" i="1"/>
  <c r="BI91" i="1"/>
  <c r="BL76" i="1"/>
  <c r="BI69" i="1"/>
  <c r="BJ65" i="1"/>
  <c r="BI58" i="1"/>
  <c r="BK47" i="1"/>
  <c r="BJ36" i="1"/>
  <c r="BL33" i="1"/>
  <c r="BI165" i="1"/>
  <c r="BI150" i="1"/>
  <c r="BI177" i="1"/>
  <c r="BL174" i="1"/>
  <c r="BH172" i="1"/>
  <c r="BH165" i="1"/>
  <c r="BK162" i="1"/>
  <c r="BK155" i="1"/>
  <c r="BI143" i="1"/>
  <c r="BK135" i="1"/>
  <c r="BJ123" i="1"/>
  <c r="BL121" i="1"/>
  <c r="BI112" i="1"/>
  <c r="BJ109" i="1"/>
  <c r="BK102" i="1"/>
  <c r="BI101" i="1"/>
  <c r="BK98" i="1"/>
  <c r="BI95" i="1"/>
  <c r="BK92" i="1"/>
  <c r="BH91" i="1"/>
  <c r="BI80" i="1"/>
  <c r="BK76" i="1"/>
  <c r="BI65" i="1"/>
  <c r="BH58" i="1"/>
  <c r="BM58" i="1" s="1" a="1"/>
  <c r="BM58" i="1" s="1"/>
  <c r="BJ55" i="1"/>
  <c r="BK33" i="1"/>
  <c r="BL29" i="1"/>
  <c r="BH143" i="1"/>
  <c r="BI140" i="1"/>
  <c r="BI123" i="1"/>
  <c r="BK121" i="1"/>
  <c r="BH112" i="1"/>
  <c r="BJ102" i="1"/>
  <c r="BJ98" i="1"/>
  <c r="BH95" i="1"/>
  <c r="BJ92" i="1"/>
  <c r="BK87" i="1"/>
  <c r="BH80" i="1"/>
  <c r="BJ76" i="1"/>
  <c r="BK62" i="1"/>
  <c r="BI55" i="1"/>
  <c r="BI44" i="1"/>
  <c r="BL40" i="1"/>
  <c r="BJ33" i="1"/>
  <c r="BK29" i="1"/>
  <c r="BK22" i="1"/>
  <c r="BI64" i="1"/>
  <c r="BJ54" i="1"/>
  <c r="BL44" i="1"/>
  <c r="BH35" i="1"/>
  <c r="BM35" i="1" s="1" a="1"/>
  <c r="BM35" i="1" s="1"/>
  <c r="BL25" i="1"/>
  <c r="BI83" i="1"/>
  <c r="BL73" i="1"/>
  <c r="BH64" i="1"/>
  <c r="BI54" i="1"/>
  <c r="BK44" i="1"/>
  <c r="BL39" i="1"/>
  <c r="BK25" i="1"/>
  <c r="BH21" i="1"/>
  <c r="BL87" i="1"/>
  <c r="BH83" i="1"/>
  <c r="BK73" i="1"/>
  <c r="BL70" i="1"/>
  <c r="BH69" i="1"/>
  <c r="BK66" i="1"/>
  <c r="BH54" i="1"/>
  <c r="BJ44" i="1"/>
  <c r="BK39" i="1"/>
  <c r="BJ25" i="1"/>
  <c r="BL22" i="1"/>
  <c r="BJ73" i="1"/>
  <c r="BJ66" i="1"/>
  <c r="BL56" i="1"/>
  <c r="BI47" i="1"/>
  <c r="BI28" i="1"/>
  <c r="AW16" i="1"/>
  <c r="BG16" i="1" s="1"/>
  <c r="AW17" i="1"/>
  <c r="BG17" i="1" s="1"/>
  <c r="AW18" i="1"/>
  <c r="BG18" i="1" s="1"/>
  <c r="AW19" i="1"/>
  <c r="BG19" i="1" s="1"/>
  <c r="AW20" i="1"/>
  <c r="BG20" i="1" s="1"/>
  <c r="AW3" i="1"/>
  <c r="BG3" i="1" s="1"/>
  <c r="AW4" i="1"/>
  <c r="BG4" i="1" s="1"/>
  <c r="AW5" i="1"/>
  <c r="BG5" i="1" s="1"/>
  <c r="AW6" i="1"/>
  <c r="BG6" i="1" s="1"/>
  <c r="AW7" i="1"/>
  <c r="BG7" i="1" s="1"/>
  <c r="AW8" i="1"/>
  <c r="BG8" i="1" s="1"/>
  <c r="AW9" i="1"/>
  <c r="BG9" i="1" s="1"/>
  <c r="AW10" i="1"/>
  <c r="BG10" i="1" s="1"/>
  <c r="AW11" i="1"/>
  <c r="BG11" i="1" s="1"/>
  <c r="AW12" i="1"/>
  <c r="BG12" i="1" s="1"/>
  <c r="AW13" i="1"/>
  <c r="BG13" i="1" s="1"/>
  <c r="AW14" i="1"/>
  <c r="BG14" i="1" s="1"/>
  <c r="AW15" i="1"/>
  <c r="BG15" i="1" s="1"/>
  <c r="AW2" i="1"/>
  <c r="BG2" i="1" s="1"/>
  <c r="AR3" i="1"/>
  <c r="BB3" i="1" s="1"/>
  <c r="BL3" i="1" s="1"/>
  <c r="AR4" i="1"/>
  <c r="BB4" i="1" s="1"/>
  <c r="BL4" i="1" s="1"/>
  <c r="AR5" i="1"/>
  <c r="BB5" i="1" s="1"/>
  <c r="AR6" i="1"/>
  <c r="BB6" i="1" s="1"/>
  <c r="AR7" i="1"/>
  <c r="BB7" i="1" s="1"/>
  <c r="BL7" i="1" s="1"/>
  <c r="AR8" i="1"/>
  <c r="BB8" i="1" s="1"/>
  <c r="BL8" i="1" s="1"/>
  <c r="AR9" i="1"/>
  <c r="BB9" i="1" s="1"/>
  <c r="BL9" i="1" s="1"/>
  <c r="AR10" i="1"/>
  <c r="BB10" i="1" s="1"/>
  <c r="BL10" i="1" s="1"/>
  <c r="AR11" i="1"/>
  <c r="BB11" i="1" s="1"/>
  <c r="BL11" i="1" s="1"/>
  <c r="AR12" i="1"/>
  <c r="BB12" i="1" s="1"/>
  <c r="AR13" i="1"/>
  <c r="BB13" i="1" s="1"/>
  <c r="BL13" i="1" s="1"/>
  <c r="AR14" i="1"/>
  <c r="BB14" i="1" s="1"/>
  <c r="BL14" i="1" s="1"/>
  <c r="AR15" i="1"/>
  <c r="BB15" i="1" s="1"/>
  <c r="BL15" i="1" s="1"/>
  <c r="AR16" i="1"/>
  <c r="BB16" i="1" s="1"/>
  <c r="BL16" i="1" s="1"/>
  <c r="AR17" i="1"/>
  <c r="BB17" i="1" s="1"/>
  <c r="BL17" i="1" s="1"/>
  <c r="AR18" i="1"/>
  <c r="BB18" i="1" s="1"/>
  <c r="AR19" i="1"/>
  <c r="BB19" i="1" s="1"/>
  <c r="BL19" i="1" s="1"/>
  <c r="AR20" i="1"/>
  <c r="BB20" i="1" s="1"/>
  <c r="BL20" i="1" s="1"/>
  <c r="AR2" i="1"/>
  <c r="BB2" i="1" s="1"/>
  <c r="BL2" i="1" s="1"/>
  <c r="AV2" i="1"/>
  <c r="BF2" i="1" s="1"/>
  <c r="AU2" i="1"/>
  <c r="BE2" i="1" s="1"/>
  <c r="AS2" i="1"/>
  <c r="BC2" i="1" s="1"/>
  <c r="AS5" i="1"/>
  <c r="BC5" i="1" s="1"/>
  <c r="AS4" i="1"/>
  <c r="BC4" i="1" s="1"/>
  <c r="AS3" i="1"/>
  <c r="BC3" i="1" s="1"/>
  <c r="AS6" i="1"/>
  <c r="BC6" i="1" s="1"/>
  <c r="AS7" i="1"/>
  <c r="BC7" i="1" s="1"/>
  <c r="AS8" i="1"/>
  <c r="BC8" i="1" s="1"/>
  <c r="AS9" i="1"/>
  <c r="BC9" i="1" s="1"/>
  <c r="AS10" i="1"/>
  <c r="BC10" i="1" s="1"/>
  <c r="AS11" i="1"/>
  <c r="BC11" i="1" s="1"/>
  <c r="AS12" i="1"/>
  <c r="BC12" i="1" s="1"/>
  <c r="AS13" i="1"/>
  <c r="BC13" i="1" s="1"/>
  <c r="AS14" i="1"/>
  <c r="BC14" i="1" s="1"/>
  <c r="AS15" i="1"/>
  <c r="BC15" i="1" s="1"/>
  <c r="AS16" i="1"/>
  <c r="BC16" i="1" s="1"/>
  <c r="AS17" i="1"/>
  <c r="BC17" i="1" s="1"/>
  <c r="AS18" i="1"/>
  <c r="BC18" i="1" s="1"/>
  <c r="AS19" i="1"/>
  <c r="BC19" i="1" s="1"/>
  <c r="AS20" i="1"/>
  <c r="BC20" i="1" s="1"/>
  <c r="BH20" i="1" s="1"/>
  <c r="AQ2" i="1"/>
  <c r="BA2" i="1" s="1"/>
  <c r="AP8" i="1"/>
  <c r="AZ8" i="1" s="1"/>
  <c r="BJ8" i="1" s="1"/>
  <c r="AP3" i="1"/>
  <c r="AZ3" i="1" s="1"/>
  <c r="BJ3" i="1" s="1"/>
  <c r="AQ3" i="1"/>
  <c r="BA3" i="1" s="1"/>
  <c r="BK3" i="1" s="1"/>
  <c r="AP4" i="1"/>
  <c r="AZ4" i="1" s="1"/>
  <c r="BJ4" i="1" s="1"/>
  <c r="AQ4" i="1"/>
  <c r="BA4" i="1" s="1"/>
  <c r="BK4" i="1" s="1"/>
  <c r="AP5" i="1"/>
  <c r="AZ5" i="1" s="1"/>
  <c r="BJ5" i="1" s="1"/>
  <c r="AQ5" i="1"/>
  <c r="BA5" i="1" s="1"/>
  <c r="BK5" i="1" s="1"/>
  <c r="AP6" i="1"/>
  <c r="AZ6" i="1" s="1"/>
  <c r="BJ6" i="1" s="1"/>
  <c r="AQ6" i="1"/>
  <c r="BA6" i="1" s="1"/>
  <c r="BK6" i="1" s="1"/>
  <c r="AP7" i="1"/>
  <c r="AZ7" i="1" s="1"/>
  <c r="BJ7" i="1" s="1"/>
  <c r="AQ7" i="1"/>
  <c r="BA7" i="1" s="1"/>
  <c r="BK7" i="1" s="1"/>
  <c r="AQ8" i="1"/>
  <c r="BA8" i="1" s="1"/>
  <c r="BK8" i="1" s="1"/>
  <c r="AP9" i="1"/>
  <c r="AZ9" i="1" s="1"/>
  <c r="BJ9" i="1" s="1"/>
  <c r="AQ9" i="1"/>
  <c r="BA9" i="1" s="1"/>
  <c r="BK9" i="1" s="1"/>
  <c r="AP10" i="1"/>
  <c r="AZ10" i="1" s="1"/>
  <c r="BJ10" i="1" s="1"/>
  <c r="AQ10" i="1"/>
  <c r="BA10" i="1" s="1"/>
  <c r="BK10" i="1" s="1"/>
  <c r="AP11" i="1"/>
  <c r="AZ11" i="1" s="1"/>
  <c r="BJ11" i="1" s="1"/>
  <c r="AQ11" i="1"/>
  <c r="BA11" i="1" s="1"/>
  <c r="BK11" i="1" s="1"/>
  <c r="AP12" i="1"/>
  <c r="AZ12" i="1" s="1"/>
  <c r="BJ12" i="1" s="1"/>
  <c r="AQ12" i="1"/>
  <c r="BA12" i="1" s="1"/>
  <c r="BK12" i="1" s="1"/>
  <c r="AP13" i="1"/>
  <c r="AZ13" i="1" s="1"/>
  <c r="BJ13" i="1" s="1"/>
  <c r="AQ13" i="1"/>
  <c r="BA13" i="1" s="1"/>
  <c r="BK13" i="1" s="1"/>
  <c r="AP14" i="1"/>
  <c r="AZ14" i="1" s="1"/>
  <c r="BJ14" i="1" s="1"/>
  <c r="AQ14" i="1"/>
  <c r="BA14" i="1" s="1"/>
  <c r="BK14" i="1" s="1"/>
  <c r="AP15" i="1"/>
  <c r="AZ15" i="1" s="1"/>
  <c r="BJ15" i="1" s="1"/>
  <c r="AQ15" i="1"/>
  <c r="BA15" i="1" s="1"/>
  <c r="BK15" i="1" s="1"/>
  <c r="AP16" i="1"/>
  <c r="AZ16" i="1" s="1"/>
  <c r="BJ16" i="1" s="1"/>
  <c r="AQ16" i="1"/>
  <c r="BA16" i="1" s="1"/>
  <c r="BK16" i="1" s="1"/>
  <c r="AP17" i="1"/>
  <c r="AZ17" i="1" s="1"/>
  <c r="BJ17" i="1" s="1"/>
  <c r="AQ17" i="1"/>
  <c r="BA17" i="1" s="1"/>
  <c r="BK17" i="1" s="1"/>
  <c r="AP18" i="1"/>
  <c r="AZ18" i="1" s="1"/>
  <c r="BJ18" i="1" s="1"/>
  <c r="AQ18" i="1"/>
  <c r="BA18" i="1" s="1"/>
  <c r="BK18" i="1" s="1"/>
  <c r="AP19" i="1"/>
  <c r="AZ19" i="1" s="1"/>
  <c r="BJ19" i="1" s="1"/>
  <c r="AQ19" i="1"/>
  <c r="BA19" i="1" s="1"/>
  <c r="BK19" i="1" s="1"/>
  <c r="AP20" i="1"/>
  <c r="AZ20" i="1" s="1"/>
  <c r="BJ20" i="1" s="1"/>
  <c r="AQ20" i="1"/>
  <c r="BA20" i="1" s="1"/>
  <c r="BK20" i="1" s="1"/>
  <c r="AP2" i="1"/>
  <c r="AZ2" i="1" s="1"/>
  <c r="BJ2" i="1" s="1"/>
  <c r="AO2" i="1"/>
  <c r="AY2" i="1" s="1"/>
  <c r="BI2" i="1" s="1"/>
  <c r="AO3" i="1"/>
  <c r="AY3" i="1" s="1"/>
  <c r="BI3" i="1" s="1"/>
  <c r="AO4" i="1"/>
  <c r="AY4" i="1" s="1"/>
  <c r="BI4" i="1" s="1"/>
  <c r="AO5" i="1"/>
  <c r="AY5" i="1" s="1"/>
  <c r="BI5" i="1" s="1"/>
  <c r="AO6" i="1"/>
  <c r="AY6" i="1" s="1"/>
  <c r="BI6" i="1" s="1"/>
  <c r="AO7" i="1"/>
  <c r="AY7" i="1" s="1"/>
  <c r="BI7" i="1" s="1"/>
  <c r="AO8" i="1"/>
  <c r="AY8" i="1" s="1"/>
  <c r="BI8" i="1" s="1"/>
  <c r="AO9" i="1"/>
  <c r="AY9" i="1" s="1"/>
  <c r="BI9" i="1" s="1"/>
  <c r="AO10" i="1"/>
  <c r="AY10" i="1" s="1"/>
  <c r="BI10" i="1" s="1"/>
  <c r="AO11" i="1"/>
  <c r="AY11" i="1" s="1"/>
  <c r="BI11" i="1" s="1"/>
  <c r="AO12" i="1"/>
  <c r="AY12" i="1" s="1"/>
  <c r="BI12" i="1" s="1"/>
  <c r="AO13" i="1"/>
  <c r="AY13" i="1" s="1"/>
  <c r="BI13" i="1" s="1"/>
  <c r="AO14" i="1"/>
  <c r="AY14" i="1" s="1"/>
  <c r="BI14" i="1" s="1"/>
  <c r="AO15" i="1"/>
  <c r="AY15" i="1" s="1"/>
  <c r="BI15" i="1" s="1"/>
  <c r="AO16" i="1"/>
  <c r="AY16" i="1" s="1"/>
  <c r="BI16" i="1" s="1"/>
  <c r="AO17" i="1"/>
  <c r="AY17" i="1" s="1"/>
  <c r="BI17" i="1" s="1"/>
  <c r="AO18" i="1"/>
  <c r="AY18" i="1" s="1"/>
  <c r="BI18" i="1" s="1"/>
  <c r="AO19" i="1"/>
  <c r="AY19" i="1" s="1"/>
  <c r="BI19" i="1" s="1"/>
  <c r="AO20" i="1"/>
  <c r="AY20" i="1" s="1"/>
  <c r="BI20" i="1" s="1"/>
  <c r="AN8" i="1"/>
  <c r="AX8" i="1" s="1"/>
  <c r="BH8" i="1" s="1"/>
  <c r="AN7" i="1"/>
  <c r="AX7" i="1" s="1"/>
  <c r="BH7" i="1" s="1"/>
  <c r="AN6" i="1"/>
  <c r="AX6" i="1" s="1"/>
  <c r="BH6" i="1" s="1"/>
  <c r="AN5" i="1"/>
  <c r="AX5" i="1" s="1"/>
  <c r="BH5" i="1" s="1"/>
  <c r="AN4" i="1"/>
  <c r="AX4" i="1" s="1"/>
  <c r="BH4" i="1" s="1"/>
  <c r="AN3" i="1"/>
  <c r="AX3" i="1" s="1"/>
  <c r="AN9" i="1"/>
  <c r="AX9" i="1" s="1"/>
  <c r="BH9" i="1" s="1"/>
  <c r="AN10" i="1"/>
  <c r="AX10" i="1" s="1"/>
  <c r="BH10" i="1" s="1"/>
  <c r="AN11" i="1"/>
  <c r="AX11" i="1" s="1"/>
  <c r="BH11" i="1" s="1"/>
  <c r="AN12" i="1"/>
  <c r="AX12" i="1" s="1"/>
  <c r="AN13" i="1"/>
  <c r="AX13" i="1" s="1"/>
  <c r="BH13" i="1" s="1"/>
  <c r="AN14" i="1"/>
  <c r="AX14" i="1" s="1"/>
  <c r="BH14" i="1" s="1"/>
  <c r="AN15" i="1"/>
  <c r="AX15" i="1" s="1"/>
  <c r="BH15" i="1" s="1"/>
  <c r="AN16" i="1"/>
  <c r="AX16" i="1" s="1"/>
  <c r="BH16" i="1" s="1"/>
  <c r="AN17" i="1"/>
  <c r="AX17" i="1" s="1"/>
  <c r="AN18" i="1"/>
  <c r="AX18" i="1" s="1"/>
  <c r="BH18" i="1" s="1"/>
  <c r="AN19" i="1"/>
  <c r="AX19" i="1" s="1"/>
  <c r="BH19" i="1" s="1"/>
  <c r="AN2" i="1"/>
  <c r="AX2" i="1" s="1"/>
  <c r="BH2" i="1" s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2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" i="6"/>
  <c r="H2" i="3"/>
  <c r="H3" i="3"/>
  <c r="H4" i="3"/>
  <c r="H5" i="3"/>
  <c r="H6" i="3"/>
  <c r="H7" i="3"/>
  <c r="H8" i="3"/>
  <c r="H9" i="3"/>
  <c r="H10" i="3"/>
  <c r="H11" i="3"/>
  <c r="H12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3" i="3"/>
  <c r="AT154" i="7" l="1" a="1"/>
  <c r="AT154" i="7" s="1"/>
  <c r="BH154" i="7" s="1"/>
  <c r="AQ44" i="7"/>
  <c r="BI96" i="7"/>
  <c r="AP58" i="7"/>
  <c r="AT58" i="7" s="1" a="1"/>
  <c r="AT58" i="7" s="1"/>
  <c r="BH58" i="7" s="1"/>
  <c r="AT24" i="7" a="1"/>
  <c r="AT24" i="7" s="1"/>
  <c r="BH24" i="7" s="1"/>
  <c r="AS72" i="7"/>
  <c r="AS75" i="7"/>
  <c r="AQ173" i="7"/>
  <c r="AP17" i="7"/>
  <c r="AP131" i="7"/>
  <c r="AT131" i="7" s="1" a="1"/>
  <c r="AT131" i="7" s="1"/>
  <c r="BH131" i="7" s="1"/>
  <c r="AT44" i="7" a="1"/>
  <c r="AT44" i="7" s="1"/>
  <c r="BH44" i="7" s="1"/>
  <c r="BI44" i="7" s="1"/>
  <c r="AS19" i="7"/>
  <c r="BG178" i="7"/>
  <c r="AP161" i="7"/>
  <c r="AT161" i="7" s="1" a="1"/>
  <c r="AT161" i="7" s="1"/>
  <c r="BH161" i="7" s="1"/>
  <c r="BI161" i="7" s="1"/>
  <c r="AP164" i="7"/>
  <c r="AR25" i="7"/>
  <c r="AQ75" i="7"/>
  <c r="AS97" i="7"/>
  <c r="AT97" i="7" s="1" a="1"/>
  <c r="AT97" i="7" s="1"/>
  <c r="BH97" i="7" s="1"/>
  <c r="AS137" i="7"/>
  <c r="AR141" i="7"/>
  <c r="AT141" i="7" s="1" a="1"/>
  <c r="AT141" i="7" s="1"/>
  <c r="BH141" i="7" s="1"/>
  <c r="AQ91" i="7"/>
  <c r="AS148" i="7"/>
  <c r="AT148" i="7" s="1" a="1"/>
  <c r="AT148" i="7" s="1"/>
  <c r="BH148" i="7" s="1"/>
  <c r="BI148" i="7" s="1"/>
  <c r="AS74" i="7"/>
  <c r="AT74" i="7" s="1" a="1"/>
  <c r="AT74" i="7" s="1"/>
  <c r="BH74" i="7" s="1"/>
  <c r="BI74" i="7" s="1"/>
  <c r="AT126" i="7" a="1"/>
  <c r="AT126" i="7" s="1"/>
  <c r="BH126" i="7" s="1"/>
  <c r="BI126" i="7" s="1"/>
  <c r="AS171" i="7"/>
  <c r="AR139" i="7"/>
  <c r="AQ162" i="7"/>
  <c r="AP146" i="7"/>
  <c r="AT146" i="7" s="1" a="1"/>
  <c r="AT146" i="7" s="1"/>
  <c r="BH146" i="7" s="1"/>
  <c r="BM120" i="1" a="1"/>
  <c r="BM120" i="1" s="1"/>
  <c r="BM130" i="1" a="1"/>
  <c r="BM130" i="1" s="1"/>
  <c r="BH12" i="1"/>
  <c r="BL12" i="1"/>
  <c r="BM122" i="1" a="1"/>
  <c r="BM122" i="1" s="1"/>
  <c r="BM26" i="1" a="1"/>
  <c r="BM26" i="1" s="1"/>
  <c r="BM34" i="1" a="1"/>
  <c r="BM34" i="1" s="1"/>
  <c r="BH3" i="1"/>
  <c r="BM116" i="1" a="1"/>
  <c r="BM116" i="1" s="1"/>
  <c r="BM71" i="1" a="1"/>
  <c r="BM71" i="1" s="1"/>
  <c r="BM93" i="1" a="1"/>
  <c r="BM93" i="1" s="1"/>
  <c r="BM103" i="1" a="1"/>
  <c r="BM103" i="1" s="1"/>
  <c r="BO103" i="1" s="1"/>
  <c r="BM41" i="1" a="1"/>
  <c r="BM41" i="1" s="1"/>
  <c r="BO84" i="1"/>
  <c r="BM74" i="1" a="1"/>
  <c r="BM74" i="1" s="1"/>
  <c r="BL18" i="1"/>
  <c r="BM105" i="1" a="1"/>
  <c r="BM105" i="1" s="1"/>
  <c r="BM82" i="1" a="1"/>
  <c r="BM82" i="1" s="1"/>
  <c r="BM113" i="1" a="1"/>
  <c r="BM113" i="1" s="1"/>
  <c r="BM84" i="1" a="1"/>
  <c r="BM84" i="1" s="1"/>
  <c r="BH17" i="1"/>
  <c r="BL5" i="1"/>
  <c r="BM5" i="1" s="1" a="1"/>
  <c r="BM5" i="1" s="1"/>
  <c r="BO5" i="1" s="1"/>
  <c r="BM160" i="1" a="1"/>
  <c r="BM160" i="1" s="1"/>
  <c r="BM124" i="1" a="1"/>
  <c r="BM124" i="1" s="1"/>
  <c r="BO124" i="1" s="1"/>
  <c r="BM45" i="1" a="1"/>
  <c r="BM45" i="1" s="1"/>
  <c r="BM99" i="1" a="1"/>
  <c r="BM99" i="1" s="1"/>
  <c r="BM15" i="1" a="1"/>
  <c r="BM15" i="1" s="1"/>
  <c r="BM14" i="1" a="1"/>
  <c r="BM14" i="1" s="1"/>
  <c r="BO14" i="1" s="1"/>
  <c r="BM9" i="1" a="1"/>
  <c r="BM9" i="1" s="1"/>
  <c r="BM4" i="1" a="1"/>
  <c r="BM4" i="1" s="1"/>
  <c r="BO4" i="1" s="1"/>
  <c r="BM13" i="1" a="1"/>
  <c r="BM13" i="1" s="1"/>
  <c r="BM17" i="1" a="1"/>
  <c r="BM17" i="1" s="1"/>
  <c r="BO17" i="1" s="1"/>
  <c r="BM97" i="1" a="1"/>
  <c r="BM97" i="1" s="1"/>
  <c r="BM114" i="1" a="1"/>
  <c r="BM114" i="1" s="1"/>
  <c r="BM100" i="1" a="1"/>
  <c r="BM100" i="1" s="1"/>
  <c r="BO100" i="1" s="1"/>
  <c r="BM136" i="1" a="1"/>
  <c r="BM136" i="1" s="1"/>
  <c r="BM126" i="1" a="1"/>
  <c r="BM126" i="1" s="1"/>
  <c r="BM78" i="1" a="1"/>
  <c r="BM78" i="1" s="1"/>
  <c r="BM167" i="1" a="1"/>
  <c r="BM167" i="1" s="1"/>
  <c r="BM173" i="1" a="1"/>
  <c r="BM173" i="1" s="1"/>
  <c r="BM143" i="1" a="1"/>
  <c r="BM143" i="1" s="1"/>
  <c r="BM21" i="1" a="1"/>
  <c r="BM21" i="1" s="1"/>
  <c r="BM80" i="1" a="1"/>
  <c r="BM80" i="1" s="1"/>
  <c r="BM134" i="1" a="1"/>
  <c r="BM134" i="1" s="1"/>
  <c r="BM30" i="1" a="1"/>
  <c r="BM30" i="1" s="1"/>
  <c r="BM42" i="1" a="1"/>
  <c r="BM42" i="1" s="1"/>
  <c r="BO42" i="1" s="1"/>
  <c r="BM156" i="1" a="1"/>
  <c r="BM156" i="1" s="1"/>
  <c r="BM52" i="1" a="1"/>
  <c r="BM52" i="1" s="1"/>
  <c r="BM23" i="1" a="1"/>
  <c r="BM23" i="1" s="1"/>
  <c r="BM137" i="1" a="1"/>
  <c r="BM137" i="1" s="1"/>
  <c r="BK2" i="1"/>
  <c r="BM150" i="1" a="1"/>
  <c r="BM150" i="1" s="1"/>
  <c r="BM141" i="1" a="1"/>
  <c r="BM141" i="1" s="1"/>
  <c r="BM85" i="1" a="1"/>
  <c r="BM85" i="1" s="1"/>
  <c r="BO15" i="1"/>
  <c r="BO9" i="1"/>
  <c r="BL6" i="1"/>
  <c r="BM6" i="1" s="1" a="1"/>
  <c r="BM6" i="1" s="1"/>
  <c r="BO6" i="1" s="1"/>
  <c r="BM69" i="1" a="1"/>
  <c r="BM69" i="1" s="1"/>
  <c r="BM64" i="1" a="1"/>
  <c r="BM64" i="1" s="1"/>
  <c r="BM90" i="1" a="1"/>
  <c r="BM90" i="1" s="1"/>
  <c r="BM89" i="1" a="1"/>
  <c r="BM89" i="1" s="1"/>
  <c r="BM57" i="1" a="1"/>
  <c r="BM57" i="1" s="1"/>
  <c r="BM81" i="1" a="1"/>
  <c r="BM81" i="1" s="1"/>
  <c r="BM51" i="1" a="1"/>
  <c r="BM51" i="1" s="1"/>
  <c r="BM72" i="1" a="1"/>
  <c r="BM72" i="1" s="1"/>
  <c r="BM109" i="1" a="1"/>
  <c r="BM109" i="1" s="1"/>
  <c r="BM40" i="1" a="1"/>
  <c r="BM40" i="1" s="1"/>
  <c r="BM102" i="1" a="1"/>
  <c r="BM102" i="1" s="1"/>
  <c r="BM92" i="1" a="1"/>
  <c r="BM92" i="1" s="1"/>
  <c r="BO92" i="1" s="1"/>
  <c r="BM107" i="1" a="1"/>
  <c r="BM107" i="1" s="1"/>
  <c r="BM87" i="1" a="1"/>
  <c r="BM87" i="1" s="1"/>
  <c r="BM31" i="1" a="1"/>
  <c r="BM31" i="1" s="1"/>
  <c r="BM46" i="1" a="1"/>
  <c r="BM46" i="1" s="1"/>
  <c r="BM128" i="1" a="1"/>
  <c r="BM128" i="1" s="1"/>
  <c r="BM110" i="1" a="1"/>
  <c r="BM110" i="1" s="1"/>
  <c r="BM83" i="1" a="1"/>
  <c r="BM83" i="1" s="1"/>
  <c r="BM91" i="1" a="1"/>
  <c r="BM91" i="1" s="1"/>
  <c r="BM62" i="1" a="1"/>
  <c r="BM62" i="1" s="1"/>
  <c r="BM108" i="1" a="1"/>
  <c r="BM108" i="1" s="1"/>
  <c r="BM8" i="1" a="1"/>
  <c r="BM8" i="1" s="1"/>
  <c r="BM140" i="1" a="1"/>
  <c r="BM140" i="1" s="1"/>
  <c r="BO140" i="1" s="1"/>
  <c r="BM12" i="1" a="1"/>
  <c r="BM12" i="1" s="1"/>
  <c r="BM60" i="1" a="1"/>
  <c r="BM60" i="1" s="1"/>
  <c r="BM135" i="1" a="1"/>
  <c r="BM135" i="1" s="1"/>
  <c r="BM43" i="1" a="1"/>
  <c r="BM43" i="1" s="1"/>
  <c r="BM111" i="1" a="1"/>
  <c r="BM111" i="1" s="1"/>
  <c r="BM101" i="1" a="1"/>
  <c r="BM101" i="1" s="1"/>
  <c r="BM149" i="1" a="1"/>
  <c r="BM149" i="1" s="1"/>
  <c r="BM146" i="1" a="1"/>
  <c r="BM146" i="1" s="1"/>
  <c r="BM133" i="1" a="1"/>
  <c r="BM133" i="1" s="1"/>
  <c r="BM127" i="1" a="1"/>
  <c r="BM127" i="1" s="1"/>
  <c r="BM76" i="1" a="1"/>
  <c r="BM76" i="1" s="1"/>
  <c r="BM22" i="1" a="1"/>
  <c r="BM22" i="1" s="1"/>
  <c r="BO22" i="1" s="1"/>
  <c r="BM169" i="1" a="1"/>
  <c r="BM169" i="1" s="1"/>
  <c r="BM154" i="1" a="1"/>
  <c r="BM154" i="1" s="1"/>
  <c r="BM118" i="1" a="1"/>
  <c r="BM118" i="1" s="1"/>
  <c r="BM177" i="1" a="1"/>
  <c r="BM177" i="1" s="1"/>
  <c r="BM152" i="1" a="1"/>
  <c r="BM152" i="1" s="1"/>
  <c r="BM165" i="1" a="1"/>
  <c r="BM165" i="1" s="1"/>
  <c r="BM25" i="1" a="1"/>
  <c r="BM25" i="1" s="1"/>
  <c r="BM48" i="1" a="1"/>
  <c r="BM48" i="1" s="1"/>
  <c r="BM38" i="1" a="1"/>
  <c r="BM38" i="1" s="1"/>
  <c r="BM19" i="1" a="1"/>
  <c r="BM19" i="1" s="1"/>
  <c r="BO19" i="1" s="1"/>
  <c r="BM164" i="1" a="1"/>
  <c r="BM164" i="1" s="1"/>
  <c r="BM28" i="1" a="1"/>
  <c r="BM28" i="1" s="1"/>
  <c r="BO28" i="1" s="1"/>
  <c r="BM16" i="1" a="1"/>
  <c r="BM16" i="1" s="1"/>
  <c r="BO16" i="1" s="1"/>
  <c r="BM172" i="1" a="1"/>
  <c r="BM172" i="1" s="1"/>
  <c r="BM131" i="1" a="1"/>
  <c r="BM131" i="1" s="1"/>
  <c r="BM155" i="1" a="1"/>
  <c r="BM155" i="1" s="1"/>
  <c r="BM176" i="1" a="1"/>
  <c r="BM176" i="1" s="1"/>
  <c r="BM18" i="1" a="1"/>
  <c r="BM18" i="1" s="1"/>
  <c r="BO18" i="1" s="1"/>
  <c r="BM158" i="1" a="1"/>
  <c r="BM158" i="1" s="1"/>
  <c r="BM33" i="1" a="1"/>
  <c r="BM33" i="1" s="1"/>
  <c r="BM161" i="1" a="1"/>
  <c r="BM161" i="1" s="1"/>
  <c r="BM163" i="1" a="1"/>
  <c r="BM163" i="1" s="1"/>
  <c r="BM73" i="1" a="1"/>
  <c r="BM73" i="1" s="1"/>
  <c r="BM70" i="1" a="1"/>
  <c r="BM70" i="1" s="1"/>
  <c r="BO70" i="1" s="1"/>
  <c r="BM104" i="1" a="1"/>
  <c r="BM104" i="1" s="1"/>
  <c r="BM157" i="1" a="1"/>
  <c r="BM157" i="1" s="1"/>
  <c r="BM2" i="1" a="1"/>
  <c r="BM2" i="1" s="1"/>
  <c r="BM63" i="1" a="1"/>
  <c r="BM63" i="1" s="1"/>
  <c r="BM151" i="1" a="1"/>
  <c r="BM151" i="1" s="1"/>
  <c r="BM175" i="1" a="1"/>
  <c r="BM175" i="1" s="1"/>
  <c r="BO13" i="1"/>
  <c r="BM98" i="1" a="1"/>
  <c r="BM98" i="1" s="1"/>
  <c r="BM145" i="1" a="1"/>
  <c r="BM145" i="1" s="1"/>
  <c r="BM168" i="1" a="1"/>
  <c r="BM168" i="1" s="1"/>
  <c r="BM53" i="1" a="1"/>
  <c r="BM53" i="1" s="1"/>
  <c r="BM20" i="1" a="1"/>
  <c r="BM20" i="1" s="1"/>
  <c r="BO20" i="1" s="1"/>
  <c r="BO12" i="1"/>
  <c r="BM50" i="1" a="1"/>
  <c r="BM50" i="1" s="1"/>
  <c r="BM138" i="1" a="1"/>
  <c r="BM138" i="1" s="1"/>
  <c r="BM49" i="1" a="1"/>
  <c r="BM49" i="1" s="1"/>
  <c r="BM11" i="1" a="1"/>
  <c r="BM11" i="1" s="1"/>
  <c r="BO11" i="1" s="1"/>
  <c r="BM144" i="1" a="1"/>
  <c r="BM144" i="1" s="1"/>
  <c r="BM171" i="1" a="1"/>
  <c r="BM171" i="1" s="1"/>
  <c r="BM56" i="1" a="1"/>
  <c r="BM56" i="1" s="1"/>
  <c r="BM142" i="1" a="1"/>
  <c r="BM142" i="1" s="1"/>
  <c r="BM54" i="1" a="1"/>
  <c r="BM54" i="1" s="1"/>
  <c r="BM95" i="1" a="1"/>
  <c r="BM95" i="1" s="1"/>
  <c r="BM162" i="1" a="1"/>
  <c r="BM162" i="1" s="1"/>
  <c r="BO162" i="1" s="1"/>
  <c r="BM123" i="1" a="1"/>
  <c r="BM123" i="1" s="1"/>
  <c r="BM65" i="1" a="1"/>
  <c r="BM65" i="1" s="1"/>
  <c r="BM10" i="1" a="1"/>
  <c r="BM10" i="1" s="1"/>
  <c r="BO10" i="1" s="1"/>
  <c r="BM86" i="1" a="1"/>
  <c r="BM86" i="1" s="1"/>
  <c r="BM32" i="1" a="1"/>
  <c r="BM32" i="1" s="1"/>
  <c r="BM88" i="1" a="1"/>
  <c r="BM88" i="1" s="1"/>
  <c r="BM139" i="1" a="1"/>
  <c r="BM139" i="1" s="1"/>
  <c r="BM132" i="1" a="1"/>
  <c r="BM132" i="1" s="1"/>
  <c r="BM166" i="1" a="1"/>
  <c r="BM166" i="1" s="1"/>
  <c r="BM7" i="1" a="1"/>
  <c r="BM7" i="1" s="1"/>
  <c r="BO7" i="1" s="1"/>
  <c r="BO2" i="1"/>
  <c r="BN178" i="1"/>
  <c r="BM3" i="1" a="1"/>
  <c r="BM3" i="1" s="1"/>
  <c r="BO3" i="1" s="1"/>
  <c r="BM75" i="1" a="1"/>
  <c r="BM75" i="1" s="1"/>
  <c r="BM106" i="1" a="1"/>
  <c r="BM106" i="1" s="1"/>
  <c r="BM68" i="1" a="1"/>
  <c r="BM68" i="1" s="1"/>
  <c r="BM59" i="1" a="1"/>
  <c r="BM59" i="1" s="1"/>
  <c r="BM61" i="1" a="1"/>
  <c r="BM61" i="1" s="1"/>
  <c r="BM79" i="1" a="1"/>
  <c r="BM79" i="1" s="1"/>
  <c r="BM159" i="1" a="1"/>
  <c r="BM159" i="1" s="1"/>
  <c r="BM47" i="1" a="1"/>
  <c r="BM47" i="1" s="1"/>
  <c r="BM36" i="1" a="1"/>
  <c r="BM36" i="1" s="1"/>
  <c r="BM44" i="1" a="1"/>
  <c r="BM44" i="1" s="1"/>
  <c r="BM66" i="1" a="1"/>
  <c r="BM66" i="1" s="1"/>
  <c r="BO66" i="1" s="1"/>
  <c r="BM27" i="1" a="1"/>
  <c r="BM27" i="1" s="1"/>
  <c r="BM29" i="1" a="1"/>
  <c r="BM29" i="1" s="1"/>
  <c r="BM174" i="1" a="1"/>
  <c r="BM174" i="1" s="1"/>
  <c r="BO8" i="1"/>
  <c r="BM112" i="1" a="1"/>
  <c r="BM112" i="1" s="1"/>
  <c r="BM121" i="1" a="1"/>
  <c r="BM121" i="1" s="1"/>
  <c r="BM55" i="1" a="1"/>
  <c r="BM55" i="1" s="1"/>
  <c r="BM148" i="1" a="1"/>
  <c r="BM148" i="1" s="1"/>
  <c r="BM24" i="1" a="1"/>
  <c r="BM24" i="1" s="1"/>
  <c r="BM39" i="1" a="1"/>
  <c r="BM39" i="1" s="1"/>
  <c r="BO39" i="1" s="1"/>
  <c r="BM96" i="1" a="1"/>
  <c r="BM96" i="1" s="1"/>
  <c r="BT2" i="8"/>
  <c r="CZ3" i="9"/>
  <c r="BM2" i="7"/>
  <c r="CX178" i="9"/>
  <c r="CY178" i="9"/>
  <c r="BI104" i="7"/>
  <c r="AP106" i="7"/>
  <c r="AT106" i="7" s="1" a="1"/>
  <c r="AT106" i="7" s="1"/>
  <c r="BH106" i="7" s="1"/>
  <c r="AR48" i="7"/>
  <c r="AT48" i="7" s="1" a="1"/>
  <c r="AT48" i="7" s="1"/>
  <c r="BH48" i="7" s="1"/>
  <c r="BI48" i="7" s="1"/>
  <c r="BI3" i="7"/>
  <c r="AP47" i="7"/>
  <c r="AT47" i="7" s="1" a="1"/>
  <c r="AT47" i="7" s="1"/>
  <c r="BH47" i="7" s="1"/>
  <c r="BI47" i="7" s="1"/>
  <c r="AQ84" i="7"/>
  <c r="AQ101" i="7"/>
  <c r="AT101" i="7" s="1" a="1"/>
  <c r="AT101" i="7" s="1"/>
  <c r="BH101" i="7" s="1"/>
  <c r="AP158" i="7"/>
  <c r="AT158" i="7" s="1" a="1"/>
  <c r="AT158" i="7" s="1"/>
  <c r="BH158" i="7" s="1"/>
  <c r="AQ68" i="7"/>
  <c r="AR145" i="7"/>
  <c r="AT145" i="7" s="1" a="1"/>
  <c r="AT145" i="7" s="1"/>
  <c r="BH145" i="7" s="1"/>
  <c r="BI145" i="7" s="1"/>
  <c r="AP10" i="7"/>
  <c r="AQ120" i="7"/>
  <c r="AT120" i="7" s="1" a="1"/>
  <c r="AT120" i="7" s="1"/>
  <c r="BH120" i="7" s="1"/>
  <c r="AQ132" i="7"/>
  <c r="AT132" i="7" s="1" a="1"/>
  <c r="AT132" i="7" s="1"/>
  <c r="BH132" i="7" s="1"/>
  <c r="AS41" i="7"/>
  <c r="AT41" i="7" s="1" a="1"/>
  <c r="AT41" i="7" s="1"/>
  <c r="BH41" i="7" s="1"/>
  <c r="BI41" i="7" s="1"/>
  <c r="AQ18" i="7"/>
  <c r="AT18" i="7" s="1" a="1"/>
  <c r="AT18" i="7" s="1"/>
  <c r="BH18" i="7" s="1"/>
  <c r="BI18" i="7" s="1"/>
  <c r="AR95" i="7"/>
  <c r="AS135" i="7"/>
  <c r="AR140" i="7"/>
  <c r="AT140" i="7" s="1" a="1"/>
  <c r="AT140" i="7" s="1"/>
  <c r="BH140" i="7" s="1"/>
  <c r="AP159" i="7"/>
  <c r="AS111" i="7"/>
  <c r="AT137" i="7" a="1"/>
  <c r="AT137" i="7" s="1"/>
  <c r="BH137" i="7" s="1"/>
  <c r="AQ176" i="7"/>
  <c r="AT139" i="7" a="1"/>
  <c r="AT139" i="7" s="1"/>
  <c r="BH139" i="7" s="1"/>
  <c r="BI139" i="7" s="1"/>
  <c r="AR149" i="7"/>
  <c r="AP160" i="7"/>
  <c r="AT156" i="7" a="1"/>
  <c r="AT156" i="7" s="1"/>
  <c r="BH156" i="7" s="1"/>
  <c r="AT174" i="7" a="1"/>
  <c r="AT174" i="7" s="1"/>
  <c r="BH174" i="7" s="1"/>
  <c r="BI131" i="7"/>
  <c r="AQ71" i="7"/>
  <c r="AR129" i="7"/>
  <c r="AQ113" i="7"/>
  <c r="AT113" i="7" s="1" a="1"/>
  <c r="AT113" i="7" s="1"/>
  <c r="BH113" i="7" s="1"/>
  <c r="BI113" i="7" s="1"/>
  <c r="AQ115" i="7"/>
  <c r="AP70" i="7"/>
  <c r="AT70" i="7" s="1" a="1"/>
  <c r="AT70" i="7" s="1"/>
  <c r="BH70" i="7" s="1"/>
  <c r="AT169" i="7" a="1"/>
  <c r="AT169" i="7" s="1"/>
  <c r="BH169" i="7" s="1"/>
  <c r="AT71" i="7" a="1"/>
  <c r="AT71" i="7" s="1"/>
  <c r="BH71" i="7" s="1"/>
  <c r="AP89" i="7"/>
  <c r="AT89" i="7" s="1" a="1"/>
  <c r="AT89" i="7" s="1"/>
  <c r="BH89" i="7" s="1"/>
  <c r="AS151" i="7"/>
  <c r="AQ149" i="7"/>
  <c r="AT28" i="7" a="1"/>
  <c r="AT28" i="7" s="1"/>
  <c r="BH28" i="7" s="1"/>
  <c r="BI28" i="7" s="1"/>
  <c r="AP153" i="7"/>
  <c r="AT153" i="7" s="1" a="1"/>
  <c r="AT153" i="7" s="1"/>
  <c r="BH153" i="7" s="1"/>
  <c r="BI153" i="7" s="1"/>
  <c r="AT86" i="7" a="1"/>
  <c r="AT86" i="7" s="1"/>
  <c r="BH86" i="7" s="1"/>
  <c r="BI86" i="7" s="1"/>
  <c r="AR124" i="7"/>
  <c r="AR118" i="7"/>
  <c r="AT118" i="7" s="1" a="1"/>
  <c r="AT118" i="7" s="1"/>
  <c r="BH118" i="7" s="1"/>
  <c r="AT46" i="7" a="1"/>
  <c r="AT46" i="7" s="1"/>
  <c r="BH46" i="7" s="1"/>
  <c r="BI46" i="7" s="1"/>
  <c r="AT160" i="7" a="1"/>
  <c r="AT160" i="7" s="1"/>
  <c r="BH160" i="7" s="1"/>
  <c r="BI160" i="7" s="1"/>
  <c r="AT177" i="7" a="1"/>
  <c r="AT177" i="7" s="1"/>
  <c r="BH177" i="7" s="1"/>
  <c r="AQ22" i="7"/>
  <c r="AQ136" i="7"/>
  <c r="AT136" i="7" s="1" a="1"/>
  <c r="AT136" i="7" s="1"/>
  <c r="BH136" i="7" s="1"/>
  <c r="BI136" i="7" s="1"/>
  <c r="AS8" i="7"/>
  <c r="AT8" i="7" s="1" a="1"/>
  <c r="AT8" i="7" s="1"/>
  <c r="BH8" i="7" s="1"/>
  <c r="BI8" i="7" s="1"/>
  <c r="AR163" i="7"/>
  <c r="AQ171" i="7"/>
  <c r="AT171" i="7" s="1" a="1"/>
  <c r="AT171" i="7" s="1"/>
  <c r="BH171" i="7" s="1"/>
  <c r="BI171" i="7" s="1"/>
  <c r="AS20" i="7"/>
  <c r="AT20" i="7" s="1" a="1"/>
  <c r="AT20" i="7" s="1"/>
  <c r="BH20" i="7" s="1"/>
  <c r="BI20" i="7" s="1"/>
  <c r="AR164" i="7"/>
  <c r="AS91" i="7"/>
  <c r="AQ92" i="7"/>
  <c r="AT92" i="7" s="1" a="1"/>
  <c r="AT92" i="7" s="1"/>
  <c r="BH92" i="7" s="1"/>
  <c r="AR4" i="7"/>
  <c r="AT4" i="7" s="1" a="1"/>
  <c r="AT4" i="7" s="1"/>
  <c r="BH4" i="7" s="1"/>
  <c r="BI4" i="7" s="1"/>
  <c r="AQ100" i="7"/>
  <c r="AT100" i="7" s="1" a="1"/>
  <c r="AT100" i="7" s="1"/>
  <c r="BH100" i="7" s="1"/>
  <c r="BI100" i="7" s="1"/>
  <c r="AP155" i="7"/>
  <c r="AT155" i="7" s="1" a="1"/>
  <c r="AT155" i="7" s="1"/>
  <c r="BH155" i="7" s="1"/>
  <c r="BI155" i="7" s="1"/>
  <c r="AR69" i="7"/>
  <c r="AR84" i="7"/>
  <c r="AT84" i="7" s="1" a="1"/>
  <c r="AT84" i="7" s="1"/>
  <c r="BH84" i="7" s="1"/>
  <c r="BI84" i="7" s="1"/>
  <c r="BI35" i="7"/>
  <c r="BI27" i="7"/>
  <c r="AP23" i="7"/>
  <c r="AT23" i="7" s="1" a="1"/>
  <c r="AT23" i="7" s="1"/>
  <c r="BH23" i="7" s="1"/>
  <c r="BI23" i="7" s="1"/>
  <c r="AR13" i="7"/>
  <c r="AR117" i="7"/>
  <c r="AT117" i="7" s="1" a="1"/>
  <c r="AT117" i="7" s="1"/>
  <c r="BH117" i="7" s="1"/>
  <c r="BI117" i="7" s="1"/>
  <c r="AR157" i="7"/>
  <c r="AT157" i="7" s="1" a="1"/>
  <c r="AT157" i="7" s="1"/>
  <c r="BH157" i="7" s="1"/>
  <c r="BI157" i="7" s="1"/>
  <c r="AQ164" i="7"/>
  <c r="AR16" i="7"/>
  <c r="AT16" i="7" s="1" a="1"/>
  <c r="AT16" i="7" s="1"/>
  <c r="BH16" i="7" s="1"/>
  <c r="BI16" i="7" s="1"/>
  <c r="AP167" i="7"/>
  <c r="AP115" i="7"/>
  <c r="AT115" i="7" s="1" a="1"/>
  <c r="AT115" i="7" s="1"/>
  <c r="BH115" i="7" s="1"/>
  <c r="BI115" i="7" s="1"/>
  <c r="AR40" i="7"/>
  <c r="AT40" i="7" s="1" a="1"/>
  <c r="AT40" i="7" s="1"/>
  <c r="BH40" i="7" s="1"/>
  <c r="BI40" i="7" s="1"/>
  <c r="AR91" i="7"/>
  <c r="AT91" i="7" s="1" a="1"/>
  <c r="AT91" i="7" s="1"/>
  <c r="BH91" i="7" s="1"/>
  <c r="BI91" i="7" s="1"/>
  <c r="AP112" i="7"/>
  <c r="AS150" i="7"/>
  <c r="AT150" i="7" s="1" a="1"/>
  <c r="AT150" i="7" s="1"/>
  <c r="BH150" i="7" s="1"/>
  <c r="BI150" i="7" s="1"/>
  <c r="AR94" i="7"/>
  <c r="AT94" i="7" s="1" a="1"/>
  <c r="AT94" i="7" s="1"/>
  <c r="BH94" i="7" s="1"/>
  <c r="AS11" i="7"/>
  <c r="AT11" i="7" s="1" a="1"/>
  <c r="AT11" i="7" s="1"/>
  <c r="BH11" i="7" s="1"/>
  <c r="BI11" i="7" s="1"/>
  <c r="AQ147" i="7"/>
  <c r="AT147" i="7" s="1" a="1"/>
  <c r="AT147" i="7" s="1"/>
  <c r="BH147" i="7" s="1"/>
  <c r="AR50" i="7"/>
  <c r="AQ167" i="7"/>
  <c r="AP135" i="7"/>
  <c r="BI103" i="7"/>
  <c r="AT133" i="7" a="1"/>
  <c r="AT133" i="7" s="1"/>
  <c r="BH133" i="7" s="1"/>
  <c r="BI133" i="7" s="1"/>
  <c r="AQ30" i="7"/>
  <c r="AS124" i="7"/>
  <c r="AT124" i="7" s="1" a="1"/>
  <c r="AT124" i="7" s="1"/>
  <c r="BH124" i="7" s="1"/>
  <c r="BI124" i="7" s="1"/>
  <c r="AS54" i="7"/>
  <c r="AT54" i="7" s="1" a="1"/>
  <c r="AT54" i="7" s="1"/>
  <c r="BH54" i="7" s="1"/>
  <c r="BI54" i="7" s="1"/>
  <c r="AQ123" i="7"/>
  <c r="AQ109" i="7"/>
  <c r="AT109" i="7" s="1" a="1"/>
  <c r="AT109" i="7" s="1"/>
  <c r="BH109" i="7" s="1"/>
  <c r="BI109" i="7" s="1"/>
  <c r="AR2" i="7"/>
  <c r="AT2" i="7" s="1" a="1"/>
  <c r="AT2" i="7" s="1"/>
  <c r="BH2" i="7" s="1"/>
  <c r="AR127" i="7"/>
  <c r="BI15" i="7"/>
  <c r="AT166" i="7" a="1"/>
  <c r="AT166" i="7" s="1"/>
  <c r="BH166" i="7" s="1"/>
  <c r="BI166" i="7" s="1"/>
  <c r="AP76" i="7"/>
  <c r="AT76" i="7" s="1" a="1"/>
  <c r="AT76" i="7" s="1"/>
  <c r="BH76" i="7" s="1"/>
  <c r="BI76" i="7" s="1"/>
  <c r="AP79" i="7"/>
  <c r="AT79" i="7" s="1" a="1"/>
  <c r="AT79" i="7" s="1"/>
  <c r="BH79" i="7" s="1"/>
  <c r="BI79" i="7" s="1"/>
  <c r="AP149" i="7"/>
  <c r="AT149" i="7" s="1" a="1"/>
  <c r="AT149" i="7" s="1"/>
  <c r="BH149" i="7" s="1"/>
  <c r="BI149" i="7" s="1"/>
  <c r="AS162" i="7"/>
  <c r="AR167" i="7"/>
  <c r="AS127" i="7"/>
  <c r="AQ114" i="7"/>
  <c r="AT114" i="7" s="1" a="1"/>
  <c r="AT114" i="7" s="1"/>
  <c r="BH114" i="7" s="1"/>
  <c r="BI114" i="7" s="1"/>
  <c r="BI143" i="7"/>
  <c r="AR83" i="7"/>
  <c r="AP162" i="7"/>
  <c r="BI97" i="7"/>
  <c r="AS59" i="7"/>
  <c r="AT59" i="7" s="1" a="1"/>
  <c r="AT59" i="7" s="1"/>
  <c r="BH59" i="7" s="1"/>
  <c r="BI59" i="7" s="1"/>
  <c r="AP66" i="7"/>
  <c r="AT66" i="7" s="1" a="1"/>
  <c r="AT66" i="7" s="1"/>
  <c r="BH66" i="7" s="1"/>
  <c r="BI66" i="7" s="1"/>
  <c r="AR144" i="7"/>
  <c r="AT144" i="7" s="1" a="1"/>
  <c r="AT144" i="7" s="1"/>
  <c r="BH144" i="7" s="1"/>
  <c r="BI144" i="7" s="1"/>
  <c r="AP111" i="7"/>
  <c r="AP163" i="7"/>
  <c r="AT163" i="7" s="1" a="1"/>
  <c r="AT163" i="7" s="1"/>
  <c r="BH163" i="7" s="1"/>
  <c r="BI163" i="7" s="1"/>
  <c r="AR176" i="7"/>
  <c r="AT176" i="7" s="1" a="1"/>
  <c r="AT176" i="7" s="1"/>
  <c r="BH176" i="7" s="1"/>
  <c r="BI176" i="7" s="1"/>
  <c r="AP165" i="7"/>
  <c r="AT165" i="7" s="1" a="1"/>
  <c r="AT165" i="7" s="1"/>
  <c r="BH165" i="7" s="1"/>
  <c r="BI165" i="7" s="1"/>
  <c r="AR175" i="7"/>
  <c r="AQ159" i="7"/>
  <c r="AT159" i="7" s="1" a="1"/>
  <c r="AT159" i="7" s="1"/>
  <c r="BH159" i="7" s="1"/>
  <c r="BI159" i="7" s="1"/>
  <c r="AQ112" i="7"/>
  <c r="BI94" i="7"/>
  <c r="BI101" i="7"/>
  <c r="BI67" i="7"/>
  <c r="BI64" i="7"/>
  <c r="BI132" i="7"/>
  <c r="BI98" i="7"/>
  <c r="BI71" i="7"/>
  <c r="BI93" i="7"/>
  <c r="BI102" i="7"/>
  <c r="BI70" i="7"/>
  <c r="BI89" i="7"/>
  <c r="BI92" i="7"/>
  <c r="BI82" i="7"/>
  <c r="BI73" i="7"/>
  <c r="BI62" i="7"/>
  <c r="BI172" i="7"/>
  <c r="BI158" i="7"/>
  <c r="BI141" i="7"/>
  <c r="BI170" i="7"/>
  <c r="BI122" i="7"/>
  <c r="BI154" i="7"/>
  <c r="BI169" i="7"/>
  <c r="BI138" i="7"/>
  <c r="BI147" i="7"/>
  <c r="BI156" i="7"/>
  <c r="BI152" i="7"/>
  <c r="BI134" i="7"/>
  <c r="BI120" i="7"/>
  <c r="BI119" i="7"/>
  <c r="BI121" i="7"/>
  <c r="BI146" i="7"/>
  <c r="BI140" i="7"/>
  <c r="BI137" i="7"/>
  <c r="BI110" i="7"/>
  <c r="BI118" i="7"/>
  <c r="AT117" i="8" a="1"/>
  <c r="AT117" i="8" s="1"/>
  <c r="BT117" i="8" s="1"/>
  <c r="BU117" i="8" s="1"/>
  <c r="AT55" i="8" a="1"/>
  <c r="AT55" i="8" s="1"/>
  <c r="BT55" i="8" s="1"/>
  <c r="BU55" i="8" s="1"/>
  <c r="AT34" i="8" a="1"/>
  <c r="AT34" i="8" s="1"/>
  <c r="BT34" i="8" s="1"/>
  <c r="BU34" i="8" s="1"/>
  <c r="AT87" i="8" a="1"/>
  <c r="AT87" i="8" s="1"/>
  <c r="BT87" i="8" s="1"/>
  <c r="BU87" i="8" s="1"/>
  <c r="AT135" i="8" a="1"/>
  <c r="AT135" i="8" s="1"/>
  <c r="BT135" i="8" s="1"/>
  <c r="BU135" i="8" s="1"/>
  <c r="AT175" i="8" a="1"/>
  <c r="AT175" i="8" s="1"/>
  <c r="BT175" i="8" s="1"/>
  <c r="BU175" i="8" s="1"/>
  <c r="AT130" i="8" a="1"/>
  <c r="AT130" i="8" s="1"/>
  <c r="BT130" i="8" s="1"/>
  <c r="BU130" i="8" s="1"/>
  <c r="AT57" i="8" a="1"/>
  <c r="AT57" i="8" s="1"/>
  <c r="BT57" i="8" s="1"/>
  <c r="BU57" i="8" s="1"/>
  <c r="AT3" i="8" a="1"/>
  <c r="AT3" i="8" s="1"/>
  <c r="BT3" i="8" s="1"/>
  <c r="BU3" i="8" s="1"/>
  <c r="AT58" i="8" a="1"/>
  <c r="AT58" i="8" s="1"/>
  <c r="BT58" i="8" s="1"/>
  <c r="BU58" i="8" s="1"/>
  <c r="AT85" i="8" a="1"/>
  <c r="AT85" i="8" s="1"/>
  <c r="BT85" i="8" s="1"/>
  <c r="BU85" i="8" s="1"/>
  <c r="AT54" i="8" a="1"/>
  <c r="AT54" i="8" s="1"/>
  <c r="BT54" i="8" s="1"/>
  <c r="BU54" i="8" s="1"/>
  <c r="AT29" i="8" a="1"/>
  <c r="AT29" i="8" s="1"/>
  <c r="BT29" i="8" s="1"/>
  <c r="BU29" i="8" s="1"/>
  <c r="AT172" i="8" a="1"/>
  <c r="AT172" i="8" s="1"/>
  <c r="BT172" i="8" s="1"/>
  <c r="BU172" i="8" s="1"/>
  <c r="AT66" i="8" a="1"/>
  <c r="AT66" i="8" s="1"/>
  <c r="BT66" i="8" s="1"/>
  <c r="BU66" i="8" s="1"/>
  <c r="AT43" i="8" a="1"/>
  <c r="AT43" i="8" s="1"/>
  <c r="BT43" i="8" s="1"/>
  <c r="BU43" i="8" s="1"/>
  <c r="AT62" i="8" a="1"/>
  <c r="AT62" i="8" s="1"/>
  <c r="BT62" i="8" s="1"/>
  <c r="BU62" i="8" s="1"/>
  <c r="AT108" i="8" a="1"/>
  <c r="AT108" i="8" s="1"/>
  <c r="BT108" i="8" s="1"/>
  <c r="BU108" i="8" s="1"/>
  <c r="AT125" i="8" a="1"/>
  <c r="AT125" i="8" s="1"/>
  <c r="BT125" i="8" s="1"/>
  <c r="BU125" i="8" s="1"/>
  <c r="AT78" i="8" a="1"/>
  <c r="AT78" i="8" s="1"/>
  <c r="BT78" i="8" s="1"/>
  <c r="BU78" i="8" s="1"/>
  <c r="AT38" i="8" a="1"/>
  <c r="AT38" i="8" s="1"/>
  <c r="BT38" i="8" s="1"/>
  <c r="BU38" i="8" s="1"/>
  <c r="AT36" i="8" a="1"/>
  <c r="AT36" i="8" s="1"/>
  <c r="BT36" i="8" s="1"/>
  <c r="BU36" i="8" s="1"/>
  <c r="AT174" i="8" a="1"/>
  <c r="AT174" i="8" s="1"/>
  <c r="BT174" i="8" s="1"/>
  <c r="BU174" i="8" s="1"/>
  <c r="AT112" i="8" a="1"/>
  <c r="AT112" i="8" s="1"/>
  <c r="BT112" i="8" s="1"/>
  <c r="BU112" i="8" s="1"/>
  <c r="AT96" i="8" a="1"/>
  <c r="AT96" i="8" s="1"/>
  <c r="BT96" i="8" s="1"/>
  <c r="BU96" i="8" s="1"/>
  <c r="AT133" i="8" a="1"/>
  <c r="AT133" i="8" s="1"/>
  <c r="BT133" i="8" s="1"/>
  <c r="BU133" i="8" s="1"/>
  <c r="AT4" i="8" a="1"/>
  <c r="AT4" i="8" s="1"/>
  <c r="BT4" i="8" s="1"/>
  <c r="BU4" i="8" s="1"/>
  <c r="BO34" i="1"/>
  <c r="BO164" i="1"/>
  <c r="BO155" i="1"/>
  <c r="BO117" i="1"/>
  <c r="BO106" i="1"/>
  <c r="BO170" i="1"/>
  <c r="BO166" i="1"/>
  <c r="BO154" i="1"/>
  <c r="BO99" i="1"/>
  <c r="BO145" i="1"/>
  <c r="BO95" i="1"/>
  <c r="BO96" i="1"/>
  <c r="BO40" i="1"/>
  <c r="BO177" i="1"/>
  <c r="BO129" i="1"/>
  <c r="BO93" i="1"/>
  <c r="BO69" i="1"/>
  <c r="BO151" i="1"/>
  <c r="BO79" i="1"/>
  <c r="BO43" i="1"/>
  <c r="BO45" i="1"/>
  <c r="BO107" i="1"/>
  <c r="BO173" i="1"/>
  <c r="BO101" i="1"/>
  <c r="BO77" i="1"/>
  <c r="BO159" i="1"/>
  <c r="BO63" i="1"/>
  <c r="BO148" i="1"/>
  <c r="BO88" i="1"/>
  <c r="BO153" i="1"/>
  <c r="BO102" i="1"/>
  <c r="BO98" i="1"/>
  <c r="BO165" i="1"/>
  <c r="BO91" i="1"/>
  <c r="BO37" i="1"/>
  <c r="BO133" i="1"/>
  <c r="BO142" i="1"/>
  <c r="BO152" i="1"/>
  <c r="BO30" i="1"/>
  <c r="BO67" i="1"/>
  <c r="BO31" i="1"/>
  <c r="BO146" i="1"/>
  <c r="BO169" i="1"/>
  <c r="BO85" i="1"/>
  <c r="BO108" i="1"/>
  <c r="BO24" i="1"/>
  <c r="AT90" i="8" a="1"/>
  <c r="AT90" i="8" s="1"/>
  <c r="BT90" i="8" s="1"/>
  <c r="BU90" i="8" s="1"/>
  <c r="AT113" i="8" a="1"/>
  <c r="AT113" i="8" s="1"/>
  <c r="BT113" i="8" s="1"/>
  <c r="BU113" i="8" s="1"/>
  <c r="AT92" i="8" a="1"/>
  <c r="AT92" i="8" s="1"/>
  <c r="BT92" i="8" s="1"/>
  <c r="BU92" i="8" s="1"/>
  <c r="AT136" i="8" a="1"/>
  <c r="AT136" i="8" s="1"/>
  <c r="BT136" i="8" s="1"/>
  <c r="BU136" i="8" s="1"/>
  <c r="AT143" i="8" a="1"/>
  <c r="AT143" i="8" s="1"/>
  <c r="BT143" i="8" s="1"/>
  <c r="BU143" i="8" s="1"/>
  <c r="AT67" i="8" a="1"/>
  <c r="AT67" i="8" s="1"/>
  <c r="BT67" i="8" s="1"/>
  <c r="BU67" i="8" s="1"/>
  <c r="AT163" i="8" a="1"/>
  <c r="AT163" i="8" s="1"/>
  <c r="BT163" i="8" s="1"/>
  <c r="BU163" i="8" s="1"/>
  <c r="AT98" i="8" a="1"/>
  <c r="AT98" i="8" s="1"/>
  <c r="BT98" i="8" s="1"/>
  <c r="BU98" i="8" s="1"/>
  <c r="AT118" i="8" a="1"/>
  <c r="AT118" i="8" s="1"/>
  <c r="BT118" i="8" s="1"/>
  <c r="BU118" i="8" s="1"/>
  <c r="AT106" i="8" a="1"/>
  <c r="AT106" i="8" s="1"/>
  <c r="BT106" i="8" s="1"/>
  <c r="BU106" i="8" s="1"/>
  <c r="AT32" i="8" a="1"/>
  <c r="AT32" i="8" s="1"/>
  <c r="BT32" i="8" s="1"/>
  <c r="BU32" i="8" s="1"/>
  <c r="AT33" i="8" a="1"/>
  <c r="AT33" i="8" s="1"/>
  <c r="BT33" i="8" s="1"/>
  <c r="BU33" i="8" s="1"/>
  <c r="AT107" i="8" a="1"/>
  <c r="AT107" i="8" s="1"/>
  <c r="BT107" i="8" s="1"/>
  <c r="BU107" i="8" s="1"/>
  <c r="AT42" i="8" a="1"/>
  <c r="AT42" i="8" s="1"/>
  <c r="BT42" i="8" s="1"/>
  <c r="BU42" i="8" s="1"/>
  <c r="AT97" i="8" a="1"/>
  <c r="AT97" i="8" s="1"/>
  <c r="BT97" i="8" s="1"/>
  <c r="BU97" i="8" s="1"/>
  <c r="AT131" i="8" a="1"/>
  <c r="AT131" i="8" s="1"/>
  <c r="BT131" i="8" s="1"/>
  <c r="BU131" i="8" s="1"/>
  <c r="AT165" i="8" a="1"/>
  <c r="AT165" i="8" s="1"/>
  <c r="BT165" i="8" s="1"/>
  <c r="BU165" i="8" s="1"/>
  <c r="BT121" i="8"/>
  <c r="BU121" i="8" s="1"/>
  <c r="AT83" i="8" a="1"/>
  <c r="AT83" i="8" s="1"/>
  <c r="BT83" i="8" s="1"/>
  <c r="BU83" i="8" s="1"/>
  <c r="AT109" i="8" a="1"/>
  <c r="AT109" i="8" s="1"/>
  <c r="BT109" i="8" s="1"/>
  <c r="BU109" i="8" s="1"/>
  <c r="AT6" i="8" a="1"/>
  <c r="AT6" i="8" s="1"/>
  <c r="BT6" i="8" s="1"/>
  <c r="BU6" i="8" s="1"/>
  <c r="BT146" i="8"/>
  <c r="BU146" i="8" s="1"/>
  <c r="AT82" i="8" a="1"/>
  <c r="AT82" i="8" s="1"/>
  <c r="BT82" i="8" s="1"/>
  <c r="BU82" i="8" s="1"/>
  <c r="AT26" i="8" a="1"/>
  <c r="AT26" i="8" s="1"/>
  <c r="BT26" i="8" s="1"/>
  <c r="BU26" i="8" s="1"/>
  <c r="AT71" i="8" a="1"/>
  <c r="AT71" i="8" s="1"/>
  <c r="BT71" i="8" s="1"/>
  <c r="BU71" i="8" s="1"/>
  <c r="AT148" i="8" a="1"/>
  <c r="AT148" i="8" s="1"/>
  <c r="BT148" i="8" s="1"/>
  <c r="BU148" i="8" s="1"/>
  <c r="AT141" i="8" a="1"/>
  <c r="AT141" i="8" s="1"/>
  <c r="BT141" i="8" s="1"/>
  <c r="BU141" i="8" s="1"/>
  <c r="AT162" i="8" a="1"/>
  <c r="AT162" i="8" s="1"/>
  <c r="BT162" i="8" s="1"/>
  <c r="BU162" i="8" s="1"/>
  <c r="AT17" i="8" a="1"/>
  <c r="AT17" i="8" s="1"/>
  <c r="BT17" i="8" s="1"/>
  <c r="BU17" i="8" s="1"/>
  <c r="AT123" i="8" a="1"/>
  <c r="AT123" i="8" s="1"/>
  <c r="BT123" i="8" s="1"/>
  <c r="BU123" i="8" s="1"/>
  <c r="AT105" i="8" a="1"/>
  <c r="AT105" i="8" s="1"/>
  <c r="BT105" i="8" s="1"/>
  <c r="BU105" i="8" s="1"/>
  <c r="AT93" i="8" a="1"/>
  <c r="AT93" i="8" s="1"/>
  <c r="BT93" i="8" s="1"/>
  <c r="BU93" i="8" s="1"/>
  <c r="AT176" i="8" a="1"/>
  <c r="AT176" i="8" s="1"/>
  <c r="BT176" i="8" s="1"/>
  <c r="BU176" i="8" s="1"/>
  <c r="AT142" i="8" a="1"/>
  <c r="AT142" i="8" s="1"/>
  <c r="BT142" i="8" s="1"/>
  <c r="BU142" i="8" s="1"/>
  <c r="AT100" i="8" a="1"/>
  <c r="AT100" i="8" s="1"/>
  <c r="BT100" i="8" s="1"/>
  <c r="BU100" i="8" s="1"/>
  <c r="AT126" i="8" a="1"/>
  <c r="AT126" i="8" s="1"/>
  <c r="BT126" i="8" s="1"/>
  <c r="BU126" i="8" s="1"/>
  <c r="AT166" i="8" a="1"/>
  <c r="AT166" i="8" s="1"/>
  <c r="BT166" i="8" s="1"/>
  <c r="BU166" i="8" s="1"/>
  <c r="AT15" i="8" a="1"/>
  <c r="AT15" i="8" s="1"/>
  <c r="BT15" i="8" s="1"/>
  <c r="BU15" i="8" s="1"/>
  <c r="AT49" i="8" a="1"/>
  <c r="AT49" i="8" s="1"/>
  <c r="BT49" i="8" s="1"/>
  <c r="BU49" i="8" s="1"/>
  <c r="AT52" i="8" a="1"/>
  <c r="AT52" i="8" s="1"/>
  <c r="BT52" i="8" s="1"/>
  <c r="BU52" i="8" s="1"/>
  <c r="AT88" i="8" a="1"/>
  <c r="AT88" i="8" s="1"/>
  <c r="BT88" i="8" s="1"/>
  <c r="BU88" i="8" s="1"/>
  <c r="AT128" i="8" a="1"/>
  <c r="AT128" i="8" s="1"/>
  <c r="BT128" i="8" s="1"/>
  <c r="BU128" i="8" s="1"/>
  <c r="AT41" i="8" a="1"/>
  <c r="AT41" i="8" s="1"/>
  <c r="BT41" i="8" s="1"/>
  <c r="BU41" i="8" s="1"/>
  <c r="AT24" i="8" a="1"/>
  <c r="AT24" i="8" s="1"/>
  <c r="BT24" i="8" s="1"/>
  <c r="BU24" i="8" s="1"/>
  <c r="AT65" i="8" a="1"/>
  <c r="AT65" i="8" s="1"/>
  <c r="BT65" i="8" s="1"/>
  <c r="BU65" i="8" s="1"/>
  <c r="AT134" i="8" a="1"/>
  <c r="AT134" i="8" s="1"/>
  <c r="BT134" i="8" s="1"/>
  <c r="BU134" i="8" s="1"/>
  <c r="AT122" i="8" a="1"/>
  <c r="AT122" i="8" s="1"/>
  <c r="BT122" i="8" s="1"/>
  <c r="BU122" i="8" s="1"/>
  <c r="AT144" i="8" a="1"/>
  <c r="AT144" i="8" s="1"/>
  <c r="BT144" i="8" s="1"/>
  <c r="BU144" i="8" s="1"/>
  <c r="AT95" i="8" a="1"/>
  <c r="AT95" i="8" s="1"/>
  <c r="BT95" i="8" s="1"/>
  <c r="BU95" i="8" s="1"/>
  <c r="AT152" i="8" a="1"/>
  <c r="AT152" i="8" s="1"/>
  <c r="BT152" i="8" s="1"/>
  <c r="BU152" i="8" s="1"/>
  <c r="AT158" i="8" a="1"/>
  <c r="AT158" i="8" s="1"/>
  <c r="BT158" i="8" s="1"/>
  <c r="BU158" i="8" s="1"/>
  <c r="BT151" i="8"/>
  <c r="BU151" i="8" s="1"/>
  <c r="AT115" i="8" a="1"/>
  <c r="AT115" i="8" s="1"/>
  <c r="BT115" i="8" s="1"/>
  <c r="BU115" i="8" s="1"/>
  <c r="AT138" i="8" a="1"/>
  <c r="AT138" i="8" s="1"/>
  <c r="BT138" i="8" s="1"/>
  <c r="BU138" i="8" s="1"/>
  <c r="AT110" i="8" a="1"/>
  <c r="AT110" i="8" s="1"/>
  <c r="BT110" i="8" s="1"/>
  <c r="BU110" i="8" s="1"/>
  <c r="AT116" i="8" a="1"/>
  <c r="AT116" i="8" s="1"/>
  <c r="BT116" i="8" s="1"/>
  <c r="BU116" i="8" s="1"/>
  <c r="AT99" i="8" a="1"/>
  <c r="AT99" i="8" s="1"/>
  <c r="BT99" i="8" s="1"/>
  <c r="BU99" i="8" s="1"/>
  <c r="AT101" i="8" a="1"/>
  <c r="AT101" i="8" s="1"/>
  <c r="BT101" i="8" s="1"/>
  <c r="BU101" i="8" s="1"/>
  <c r="AT51" i="8" a="1"/>
  <c r="AT51" i="8" s="1"/>
  <c r="BT51" i="8" s="1"/>
  <c r="BU51" i="8" s="1"/>
  <c r="AT153" i="8" a="1"/>
  <c r="AT153" i="8" s="1"/>
  <c r="BT153" i="8" s="1"/>
  <c r="BU153" i="8" s="1"/>
  <c r="AT20" i="8" a="1"/>
  <c r="AT20" i="8" s="1"/>
  <c r="BT20" i="8" s="1"/>
  <c r="BU20" i="8" s="1"/>
  <c r="AT72" i="8" a="1"/>
  <c r="AT72" i="8" s="1"/>
  <c r="BT72" i="8" s="1"/>
  <c r="BU72" i="8" s="1"/>
  <c r="AT8" i="8" a="1"/>
  <c r="AT8" i="8" s="1"/>
  <c r="BT8" i="8" s="1"/>
  <c r="BU8" i="8" s="1"/>
  <c r="AT27" i="8" a="1"/>
  <c r="AT27" i="8" s="1"/>
  <c r="BT27" i="8" s="1"/>
  <c r="BU27" i="8" s="1"/>
  <c r="AT155" i="8" a="1"/>
  <c r="AT155" i="8" s="1"/>
  <c r="BT155" i="8" s="1"/>
  <c r="BU155" i="8" s="1"/>
  <c r="AT147" i="8" a="1"/>
  <c r="AT147" i="8" s="1"/>
  <c r="BT147" i="8" s="1"/>
  <c r="BU147" i="8" s="1"/>
  <c r="AT164" i="8" a="1"/>
  <c r="AT164" i="8" s="1"/>
  <c r="BT164" i="8" s="1"/>
  <c r="BU164" i="8" s="1"/>
  <c r="AT84" i="8" a="1"/>
  <c r="AT84" i="8" s="1"/>
  <c r="BT84" i="8" s="1"/>
  <c r="BU84" i="8" s="1"/>
  <c r="AT159" i="8" a="1"/>
  <c r="AT159" i="8" s="1"/>
  <c r="BT159" i="8" s="1"/>
  <c r="BU159" i="8" s="1"/>
  <c r="AT13" i="8" a="1"/>
  <c r="AT13" i="8" s="1"/>
  <c r="BT13" i="8" s="1"/>
  <c r="BU13" i="8" s="1"/>
  <c r="AT60" i="8" a="1"/>
  <c r="AT60" i="8" s="1"/>
  <c r="BT60" i="8" s="1"/>
  <c r="BU60" i="8" s="1"/>
  <c r="AT69" i="8" a="1"/>
  <c r="AT69" i="8" s="1"/>
  <c r="BT69" i="8" s="1"/>
  <c r="BU69" i="8" s="1"/>
  <c r="AT173" i="8" a="1"/>
  <c r="AT173" i="8" s="1"/>
  <c r="BT173" i="8" s="1"/>
  <c r="BU173" i="8" s="1"/>
  <c r="AT124" i="8" a="1"/>
  <c r="AT124" i="8" s="1"/>
  <c r="BT124" i="8" s="1"/>
  <c r="BU124" i="8" s="1"/>
  <c r="AT81" i="8" a="1"/>
  <c r="AT81" i="8" s="1"/>
  <c r="BT81" i="8" s="1"/>
  <c r="BU81" i="8" s="1"/>
  <c r="AT114" i="8" a="1"/>
  <c r="AT114" i="8" s="1"/>
  <c r="BT114" i="8" s="1"/>
  <c r="BU114" i="8" s="1"/>
  <c r="AT56" i="8" a="1"/>
  <c r="AT56" i="8" s="1"/>
  <c r="BT56" i="8" s="1"/>
  <c r="BU56" i="8" s="1"/>
  <c r="AT30" i="8" a="1"/>
  <c r="AT30" i="8" s="1"/>
  <c r="BT30" i="8" s="1"/>
  <c r="BU30" i="8" s="1"/>
  <c r="BI107" i="7"/>
  <c r="AP173" i="7"/>
  <c r="AT173" i="7" s="1" a="1"/>
  <c r="AT173" i="7" s="1"/>
  <c r="BH173" i="7" s="1"/>
  <c r="BI173" i="7" s="1"/>
  <c r="BI177" i="7"/>
  <c r="BI174" i="7"/>
  <c r="AP175" i="7"/>
  <c r="AT175" i="7" s="1" a="1"/>
  <c r="AT175" i="7" s="1"/>
  <c r="BH175" i="7" s="1"/>
  <c r="BI175" i="7" s="1"/>
  <c r="AP151" i="7"/>
  <c r="AT151" i="7" s="1" a="1"/>
  <c r="AT151" i="7" s="1"/>
  <c r="BH151" i="7" s="1"/>
  <c r="BI151" i="7" s="1"/>
  <c r="AQ135" i="7"/>
  <c r="AT135" i="7" s="1" a="1"/>
  <c r="AT135" i="7" s="1"/>
  <c r="BH135" i="7" s="1"/>
  <c r="BI135" i="7" s="1"/>
  <c r="AP129" i="7"/>
  <c r="AT129" i="7" s="1" a="1"/>
  <c r="AT129" i="7" s="1"/>
  <c r="BH129" i="7" s="1"/>
  <c r="BI129" i="7" s="1"/>
  <c r="AP123" i="7"/>
  <c r="AQ125" i="7"/>
  <c r="AT125" i="7" s="1" a="1"/>
  <c r="AT125" i="7" s="1"/>
  <c r="BH125" i="7" s="1"/>
  <c r="BI125" i="7" s="1"/>
  <c r="AR128" i="7"/>
  <c r="AT128" i="7" s="1" a="1"/>
  <c r="AT128" i="7" s="1"/>
  <c r="BH128" i="7" s="1"/>
  <c r="BI128" i="7" s="1"/>
  <c r="AS123" i="7"/>
  <c r="AQ111" i="7"/>
  <c r="AT111" i="7" s="1" a="1"/>
  <c r="AT111" i="7" s="1"/>
  <c r="BH111" i="7" s="1"/>
  <c r="BI111" i="7" s="1"/>
  <c r="AR116" i="7"/>
  <c r="AT116" i="7" s="1" a="1"/>
  <c r="AT116" i="7" s="1"/>
  <c r="BH116" i="7" s="1"/>
  <c r="BI116" i="7" s="1"/>
  <c r="AR108" i="7"/>
  <c r="AT108" i="7" s="1" a="1"/>
  <c r="AT108" i="7" s="1"/>
  <c r="BH108" i="7" s="1"/>
  <c r="BI108" i="7" s="1"/>
  <c r="AS95" i="7"/>
  <c r="AT95" i="7" s="1" a="1"/>
  <c r="AT95" i="7" s="1"/>
  <c r="BH95" i="7" s="1"/>
  <c r="BI95" i="7" s="1"/>
  <c r="AQ72" i="7"/>
  <c r="AT72" i="7" s="1" a="1"/>
  <c r="AT72" i="7" s="1"/>
  <c r="BH72" i="7" s="1"/>
  <c r="BI72" i="7" s="1"/>
  <c r="AS63" i="7"/>
  <c r="AR63" i="7"/>
  <c r="AS81" i="7"/>
  <c r="AT81" i="7" s="1" a="1"/>
  <c r="AT81" i="7" s="1"/>
  <c r="BH81" i="7" s="1"/>
  <c r="BI81" i="7" s="1"/>
  <c r="AQ83" i="7"/>
  <c r="AP78" i="7"/>
  <c r="AT78" i="7" s="1" a="1"/>
  <c r="AT78" i="7" s="1"/>
  <c r="BH78" i="7" s="1"/>
  <c r="BI78" i="7" s="1"/>
  <c r="AP75" i="7"/>
  <c r="AT75" i="7" s="1" a="1"/>
  <c r="AT75" i="7" s="1"/>
  <c r="BH75" i="7" s="1"/>
  <c r="BI75" i="7" s="1"/>
  <c r="AS83" i="7"/>
  <c r="AR68" i="7"/>
  <c r="AT68" i="7" s="1" a="1"/>
  <c r="AT68" i="7" s="1"/>
  <c r="BH68" i="7" s="1"/>
  <c r="BI68" i="7" s="1"/>
  <c r="AQ69" i="7"/>
  <c r="AS69" i="7"/>
  <c r="AR30" i="7"/>
  <c r="AR53" i="7"/>
  <c r="AT53" i="7" s="1" a="1"/>
  <c r="AT53" i="7" s="1"/>
  <c r="BH53" i="7" s="1"/>
  <c r="BI53" i="7" s="1"/>
  <c r="AT7" i="7" a="1"/>
  <c r="AT7" i="7" s="1"/>
  <c r="BH7" i="7" s="1"/>
  <c r="BI7" i="7" s="1"/>
  <c r="AT50" i="7" a="1"/>
  <c r="AT50" i="7" s="1"/>
  <c r="BH50" i="7" s="1"/>
  <c r="BI50" i="7" s="1"/>
  <c r="AR29" i="7"/>
  <c r="AT29" i="7" s="1" a="1"/>
  <c r="AT29" i="7" s="1"/>
  <c r="BH29" i="7" s="1"/>
  <c r="BI29" i="7" s="1"/>
  <c r="AS6" i="7"/>
  <c r="AR17" i="7"/>
  <c r="AT17" i="7" s="1" a="1"/>
  <c r="AT17" i="7" s="1"/>
  <c r="BH17" i="7" s="1"/>
  <c r="BI17" i="7" s="1"/>
  <c r="AS13" i="7"/>
  <c r="AT13" i="7" s="1" a="1"/>
  <c r="AT13" i="7" s="1"/>
  <c r="BH13" i="7" s="1"/>
  <c r="BI13" i="7" s="1"/>
  <c r="AS22" i="7"/>
  <c r="AR14" i="7"/>
  <c r="AT14" i="7" s="1" a="1"/>
  <c r="AT14" i="7" s="1"/>
  <c r="BH14" i="7" s="1"/>
  <c r="BI14" i="7" s="1"/>
  <c r="AS49" i="7"/>
  <c r="AR22" i="7"/>
  <c r="AT22" i="7" s="1" a="1"/>
  <c r="AT22" i="7" s="1"/>
  <c r="BH22" i="7" s="1"/>
  <c r="BI22" i="7" s="1"/>
  <c r="AQ6" i="7"/>
  <c r="AR5" i="7"/>
  <c r="AT5" i="7" s="1" a="1"/>
  <c r="AT5" i="7" s="1"/>
  <c r="BH5" i="7" s="1"/>
  <c r="BI5" i="7" s="1"/>
  <c r="AT10" i="7" a="1"/>
  <c r="AT10" i="7" s="1"/>
  <c r="BH10" i="7" s="1"/>
  <c r="BI10" i="7" s="1"/>
  <c r="AR26" i="7"/>
  <c r="AT26" i="7" s="1" a="1"/>
  <c r="AT26" i="7" s="1"/>
  <c r="BH26" i="7" s="1"/>
  <c r="BI26" i="7" s="1"/>
  <c r="AP43" i="7"/>
  <c r="AT43" i="7" s="1" a="1"/>
  <c r="AT43" i="7" s="1"/>
  <c r="BH43" i="7" s="1"/>
  <c r="BI43" i="7" s="1"/>
  <c r="AP21" i="7"/>
  <c r="AT21" i="7" s="1" a="1"/>
  <c r="AT21" i="7" s="1"/>
  <c r="BH21" i="7" s="1"/>
  <c r="BI21" i="7" s="1"/>
  <c r="AP9" i="7"/>
  <c r="AT9" i="7" s="1" a="1"/>
  <c r="AT9" i="7" s="1"/>
  <c r="BH9" i="7" s="1"/>
  <c r="BI9" i="7" s="1"/>
  <c r="BI24" i="7"/>
  <c r="AP33" i="7"/>
  <c r="AT33" i="7" s="1" a="1"/>
  <c r="AT33" i="7" s="1"/>
  <c r="BH33" i="7" s="1"/>
  <c r="BI33" i="7" s="1"/>
  <c r="AP57" i="7"/>
  <c r="AT57" i="7" s="1" a="1"/>
  <c r="AT57" i="7" s="1"/>
  <c r="BH57" i="7" s="1"/>
  <c r="BI57" i="7" s="1"/>
  <c r="AP34" i="7"/>
  <c r="AT34" i="7" s="1" a="1"/>
  <c r="AT34" i="7" s="1"/>
  <c r="BH34" i="7" s="1"/>
  <c r="BI34" i="7" s="1"/>
  <c r="AP49" i="7"/>
  <c r="AP31" i="7"/>
  <c r="AT31" i="7" s="1" a="1"/>
  <c r="AT31" i="7" s="1"/>
  <c r="BH31" i="7" s="1"/>
  <c r="BI31" i="7" s="1"/>
  <c r="AP37" i="7"/>
  <c r="AT37" i="7" s="1" a="1"/>
  <c r="AT37" i="7" s="1"/>
  <c r="BH37" i="7" s="1"/>
  <c r="BI37" i="7" s="1"/>
  <c r="AP19" i="7"/>
  <c r="AT19" i="7" s="1" a="1"/>
  <c r="AT19" i="7" s="1"/>
  <c r="BH19" i="7" s="1"/>
  <c r="BI19" i="7" s="1"/>
  <c r="AP25" i="7"/>
  <c r="AT25" i="7" s="1" a="1"/>
  <c r="AT25" i="7" s="1"/>
  <c r="BH25" i="7" s="1"/>
  <c r="BI25" i="7" s="1"/>
  <c r="AP45" i="7"/>
  <c r="AT45" i="7" s="1" a="1"/>
  <c r="AT45" i="7" s="1"/>
  <c r="BH45" i="7" s="1"/>
  <c r="BI45" i="7" s="1"/>
  <c r="AP55" i="7"/>
  <c r="AT55" i="7" s="1" a="1"/>
  <c r="AT55" i="7" s="1"/>
  <c r="BH55" i="7" s="1"/>
  <c r="BI55" i="7" s="1"/>
  <c r="BI106" i="7"/>
  <c r="BI105" i="7"/>
  <c r="BI87" i="7"/>
  <c r="BI85" i="7"/>
  <c r="BI60" i="7"/>
  <c r="BI58" i="7"/>
  <c r="BO78" i="1"/>
  <c r="BO114" i="1"/>
  <c r="BO141" i="1"/>
  <c r="BO52" i="1"/>
  <c r="BO149" i="1"/>
  <c r="BO118" i="1"/>
  <c r="BO68" i="1"/>
  <c r="BO171" i="1"/>
  <c r="BO157" i="1"/>
  <c r="BO59" i="1"/>
  <c r="BO110" i="1"/>
  <c r="BO138" i="1"/>
  <c r="BO113" i="1"/>
  <c r="BO29" i="1"/>
  <c r="BO163" i="1"/>
  <c r="BO147" i="1"/>
  <c r="BO71" i="1"/>
  <c r="BO41" i="1"/>
  <c r="BO132" i="1"/>
  <c r="BO25" i="1"/>
  <c r="BO65" i="1"/>
  <c r="BO160" i="1"/>
  <c r="BO50" i="1"/>
  <c r="BO112" i="1"/>
  <c r="BO128" i="1"/>
  <c r="BO74" i="1"/>
  <c r="BO81" i="1"/>
  <c r="BO111" i="1"/>
  <c r="BO175" i="1"/>
  <c r="BO104" i="1"/>
  <c r="BO97" i="1"/>
  <c r="BO46" i="1"/>
  <c r="BO27" i="1"/>
  <c r="BO61" i="1"/>
  <c r="BO119" i="1"/>
  <c r="BO137" i="1"/>
  <c r="BO38" i="1"/>
  <c r="BO158" i="1"/>
  <c r="BO32" i="1"/>
  <c r="BO167" i="1"/>
  <c r="BO53" i="1"/>
  <c r="BO131" i="1"/>
  <c r="BO44" i="1"/>
  <c r="BO47" i="1"/>
  <c r="BO120" i="1"/>
  <c r="BO33" i="1"/>
  <c r="BO35" i="1"/>
  <c r="BO174" i="1"/>
  <c r="BO86" i="1"/>
  <c r="BO144" i="1"/>
  <c r="BO109" i="1"/>
  <c r="BO83" i="1"/>
  <c r="BO136" i="1"/>
  <c r="BO94" i="1"/>
  <c r="BO122" i="1"/>
  <c r="BO127" i="1"/>
  <c r="BO82" i="1"/>
  <c r="BO48" i="1"/>
  <c r="BO156" i="1"/>
  <c r="BO168" i="1"/>
  <c r="BO80" i="1"/>
  <c r="BO89" i="1"/>
  <c r="BO62" i="1"/>
  <c r="BO26" i="1"/>
  <c r="BO49" i="1"/>
  <c r="BO51" i="1"/>
  <c r="BO64" i="1"/>
  <c r="BO56" i="1"/>
  <c r="BO54" i="1"/>
  <c r="BO72" i="1"/>
  <c r="BO116" i="1"/>
  <c r="BO139" i="1"/>
  <c r="BO161" i="1"/>
  <c r="BO125" i="1"/>
  <c r="BO123" i="1"/>
  <c r="BO23" i="1"/>
  <c r="BO36" i="1"/>
  <c r="BO115" i="1"/>
  <c r="BO60" i="1"/>
  <c r="BO172" i="1"/>
  <c r="BO55" i="1"/>
  <c r="BO75" i="1"/>
  <c r="BO90" i="1"/>
  <c r="BO134" i="1"/>
  <c r="BO58" i="1"/>
  <c r="BO135" i="1"/>
  <c r="BO143" i="1"/>
  <c r="BO87" i="1"/>
  <c r="BO121" i="1"/>
  <c r="BO76" i="1"/>
  <c r="BO105" i="1"/>
  <c r="BO126" i="1"/>
  <c r="BO21" i="1"/>
  <c r="BO57" i="1"/>
  <c r="BO73" i="1"/>
  <c r="BO130" i="1"/>
  <c r="BO150" i="1"/>
  <c r="BO176" i="1"/>
  <c r="AT164" i="7" l="1" a="1"/>
  <c r="AT164" i="7" s="1"/>
  <c r="BH164" i="7" s="1"/>
  <c r="BI164" i="7" s="1"/>
  <c r="BP2" i="1"/>
  <c r="BO178" i="1"/>
  <c r="BM178" i="1"/>
  <c r="BT178" i="8"/>
  <c r="BU2" i="8"/>
  <c r="CZ4" i="9"/>
  <c r="BM3" i="7"/>
  <c r="BI2" i="7"/>
  <c r="AT112" i="7" a="1"/>
  <c r="AT112" i="7" s="1"/>
  <c r="BH112" i="7" s="1"/>
  <c r="BI112" i="7" s="1"/>
  <c r="AT167" i="7" a="1"/>
  <c r="AT167" i="7" s="1"/>
  <c r="BH167" i="7" s="1"/>
  <c r="BI167" i="7" s="1"/>
  <c r="AT162" i="7" a="1"/>
  <c r="AT162" i="7" s="1"/>
  <c r="BH162" i="7" s="1"/>
  <c r="BI162" i="7" s="1"/>
  <c r="AT127" i="7" a="1"/>
  <c r="AT127" i="7" s="1"/>
  <c r="BH127" i="7" s="1"/>
  <c r="BI127" i="7" s="1"/>
  <c r="AT63" i="7" a="1"/>
  <c r="AT63" i="7" s="1"/>
  <c r="BH63" i="7" s="1"/>
  <c r="BI63" i="7" s="1"/>
  <c r="AT30" i="7" a="1"/>
  <c r="AT30" i="7" s="1"/>
  <c r="BH30" i="7" s="1"/>
  <c r="BI30" i="7" s="1"/>
  <c r="AT123" i="7" a="1"/>
  <c r="AT123" i="7" s="1"/>
  <c r="BH123" i="7" s="1"/>
  <c r="BI123" i="7" s="1"/>
  <c r="AT69" i="7" a="1"/>
  <c r="AT69" i="7" s="1"/>
  <c r="BH69" i="7" s="1"/>
  <c r="BI69" i="7" s="1"/>
  <c r="AT83" i="7" a="1"/>
  <c r="AT83" i="7" s="1"/>
  <c r="BH83" i="7" s="1"/>
  <c r="BI83" i="7" s="1"/>
  <c r="AT6" i="7" a="1"/>
  <c r="AT6" i="7" s="1"/>
  <c r="BH6" i="7" s="1"/>
  <c r="BI6" i="7" s="1"/>
  <c r="AT49" i="7" a="1"/>
  <c r="AT49" i="7" s="1"/>
  <c r="BH49" i="7" s="1"/>
  <c r="BI49" i="7" s="1"/>
  <c r="BK2" i="7" l="1"/>
  <c r="BP3" i="1"/>
  <c r="BU178" i="8"/>
  <c r="BV2" i="8"/>
  <c r="CZ5" i="9"/>
  <c r="BM4" i="7"/>
  <c r="BH178" i="7"/>
  <c r="BJ2" i="7"/>
  <c r="BJ3" i="7" s="1"/>
  <c r="BJ4" i="7" s="1"/>
  <c r="BJ5" i="7" s="1"/>
  <c r="BJ6" i="7" s="1"/>
  <c r="BJ7" i="7" s="1"/>
  <c r="BJ8" i="7" s="1"/>
  <c r="BJ9" i="7" s="1"/>
  <c r="BJ10" i="7" s="1"/>
  <c r="BJ11" i="7" s="1"/>
  <c r="BJ12" i="7" s="1"/>
  <c r="BJ13" i="7" s="1"/>
  <c r="BJ14" i="7" s="1"/>
  <c r="BJ15" i="7" s="1"/>
  <c r="BJ16" i="7" s="1"/>
  <c r="BJ17" i="7" s="1"/>
  <c r="BJ18" i="7" s="1"/>
  <c r="BJ19" i="7" s="1"/>
  <c r="BJ20" i="7" s="1"/>
  <c r="BJ21" i="7" s="1"/>
  <c r="BJ22" i="7" s="1"/>
  <c r="BJ23" i="7" s="1"/>
  <c r="BJ24" i="7" s="1"/>
  <c r="BJ25" i="7" s="1"/>
  <c r="BJ26" i="7" s="1"/>
  <c r="BJ27" i="7" s="1"/>
  <c r="BJ28" i="7" s="1"/>
  <c r="BJ29" i="7" s="1"/>
  <c r="BJ30" i="7" s="1"/>
  <c r="BJ31" i="7" s="1"/>
  <c r="BJ32" i="7" s="1"/>
  <c r="BJ33" i="7" s="1"/>
  <c r="BJ34" i="7" s="1"/>
  <c r="BJ35" i="7" s="1"/>
  <c r="BJ36" i="7" s="1"/>
  <c r="BJ37" i="7" s="1"/>
  <c r="BJ38" i="7" s="1"/>
  <c r="BJ39" i="7" s="1"/>
  <c r="BJ40" i="7" s="1"/>
  <c r="BJ41" i="7" s="1"/>
  <c r="BJ42" i="7" s="1"/>
  <c r="BJ43" i="7" s="1"/>
  <c r="BJ44" i="7" s="1"/>
  <c r="BJ45" i="7" s="1"/>
  <c r="BJ46" i="7" s="1"/>
  <c r="BJ47" i="7" s="1"/>
  <c r="BJ48" i="7" s="1"/>
  <c r="BJ49" i="7" s="1"/>
  <c r="BJ50" i="7" s="1"/>
  <c r="BJ51" i="7" s="1"/>
  <c r="BJ52" i="7" s="1"/>
  <c r="BJ53" i="7" s="1"/>
  <c r="BJ54" i="7" s="1"/>
  <c r="BJ55" i="7" s="1"/>
  <c r="BJ56" i="7" s="1"/>
  <c r="BJ57" i="7" s="1"/>
  <c r="BJ58" i="7" s="1"/>
  <c r="BJ59" i="7" s="1"/>
  <c r="BJ60" i="7" s="1"/>
  <c r="BJ61" i="7" s="1"/>
  <c r="BJ62" i="7" s="1"/>
  <c r="BJ63" i="7" s="1"/>
  <c r="BJ64" i="7" s="1"/>
  <c r="BJ65" i="7" s="1"/>
  <c r="BJ66" i="7" s="1"/>
  <c r="BJ67" i="7" s="1"/>
  <c r="BJ68" i="7" s="1"/>
  <c r="BJ69" i="7" s="1"/>
  <c r="BJ70" i="7" s="1"/>
  <c r="BJ71" i="7" s="1"/>
  <c r="BJ72" i="7" s="1"/>
  <c r="BJ73" i="7" s="1"/>
  <c r="BJ74" i="7" s="1"/>
  <c r="BJ75" i="7" s="1"/>
  <c r="BJ76" i="7" s="1"/>
  <c r="BJ77" i="7" s="1"/>
  <c r="BJ78" i="7" s="1"/>
  <c r="BJ79" i="7" s="1"/>
  <c r="BJ80" i="7" s="1"/>
  <c r="BJ81" i="7" s="1"/>
  <c r="BJ82" i="7" s="1"/>
  <c r="BJ83" i="7" s="1"/>
  <c r="BJ84" i="7" s="1"/>
  <c r="BJ85" i="7" s="1"/>
  <c r="BJ86" i="7" s="1"/>
  <c r="BJ87" i="7" s="1"/>
  <c r="BJ88" i="7" s="1"/>
  <c r="BJ89" i="7" s="1"/>
  <c r="BJ90" i="7" s="1"/>
  <c r="BJ91" i="7" s="1"/>
  <c r="BJ92" i="7" s="1"/>
  <c r="BJ93" i="7" s="1"/>
  <c r="BJ94" i="7" s="1"/>
  <c r="BJ95" i="7" s="1"/>
  <c r="BJ96" i="7" s="1"/>
  <c r="BJ97" i="7" s="1"/>
  <c r="BJ98" i="7" s="1"/>
  <c r="BJ99" i="7" s="1"/>
  <c r="BJ100" i="7" s="1"/>
  <c r="BJ101" i="7" s="1"/>
  <c r="BJ102" i="7" s="1"/>
  <c r="BJ103" i="7" s="1"/>
  <c r="BJ104" i="7" s="1"/>
  <c r="BJ105" i="7" s="1"/>
  <c r="BJ106" i="7" s="1"/>
  <c r="BJ107" i="7" s="1"/>
  <c r="BJ108" i="7" s="1"/>
  <c r="BJ109" i="7" s="1"/>
  <c r="BJ110" i="7" s="1"/>
  <c r="BJ111" i="7" s="1"/>
  <c r="BJ112" i="7" s="1"/>
  <c r="BJ113" i="7" s="1"/>
  <c r="BJ114" i="7" s="1"/>
  <c r="BJ115" i="7" s="1"/>
  <c r="BJ116" i="7" s="1"/>
  <c r="BJ117" i="7" s="1"/>
  <c r="BJ118" i="7" s="1"/>
  <c r="BJ119" i="7" s="1"/>
  <c r="BJ120" i="7" s="1"/>
  <c r="BJ121" i="7" s="1"/>
  <c r="BJ122" i="7" s="1"/>
  <c r="BJ123" i="7" s="1"/>
  <c r="BJ124" i="7" s="1"/>
  <c r="BJ125" i="7" s="1"/>
  <c r="BJ126" i="7" s="1"/>
  <c r="BJ127" i="7" s="1"/>
  <c r="BJ128" i="7" s="1"/>
  <c r="BJ129" i="7" s="1"/>
  <c r="BJ130" i="7" s="1"/>
  <c r="BJ131" i="7" s="1"/>
  <c r="BJ132" i="7" s="1"/>
  <c r="BJ133" i="7" s="1"/>
  <c r="BJ134" i="7" s="1"/>
  <c r="BJ135" i="7" s="1"/>
  <c r="BJ136" i="7" s="1"/>
  <c r="BJ137" i="7" s="1"/>
  <c r="BJ138" i="7" s="1"/>
  <c r="BJ139" i="7" s="1"/>
  <c r="BJ140" i="7" s="1"/>
  <c r="BJ141" i="7" s="1"/>
  <c r="BJ142" i="7" s="1"/>
  <c r="BJ143" i="7" s="1"/>
  <c r="BJ144" i="7" s="1"/>
  <c r="BJ145" i="7" s="1"/>
  <c r="BJ146" i="7" s="1"/>
  <c r="BJ147" i="7" s="1"/>
  <c r="BJ148" i="7" s="1"/>
  <c r="BJ149" i="7" s="1"/>
  <c r="BJ150" i="7" s="1"/>
  <c r="BJ151" i="7" s="1"/>
  <c r="BJ152" i="7" s="1"/>
  <c r="BJ153" i="7" s="1"/>
  <c r="BJ154" i="7" s="1"/>
  <c r="BJ155" i="7" s="1"/>
  <c r="BJ156" i="7" s="1"/>
  <c r="BJ157" i="7" s="1"/>
  <c r="BJ158" i="7" s="1"/>
  <c r="BJ159" i="7" s="1"/>
  <c r="BJ160" i="7" s="1"/>
  <c r="BJ161" i="7" s="1"/>
  <c r="BJ162" i="7" s="1"/>
  <c r="BJ163" i="7" s="1"/>
  <c r="BJ164" i="7" s="1"/>
  <c r="BJ165" i="7" s="1"/>
  <c r="BJ166" i="7" s="1"/>
  <c r="BJ167" i="7" s="1"/>
  <c r="BJ168" i="7" s="1"/>
  <c r="BJ169" i="7" s="1"/>
  <c r="BJ170" i="7" s="1"/>
  <c r="BJ171" i="7" s="1"/>
  <c r="BJ172" i="7" s="1"/>
  <c r="BJ173" i="7" s="1"/>
  <c r="BJ174" i="7" s="1"/>
  <c r="BJ175" i="7" s="1"/>
  <c r="BJ176" i="7" s="1"/>
  <c r="BJ177" i="7" s="1"/>
  <c r="BI178" i="7"/>
  <c r="BP4" i="1" l="1"/>
  <c r="BK3" i="7"/>
  <c r="BL2" i="7"/>
  <c r="BV3" i="8"/>
  <c r="CZ6" i="9"/>
  <c r="BM5" i="7"/>
  <c r="BP5" i="1" l="1"/>
  <c r="BK4" i="7"/>
  <c r="BL3" i="7"/>
  <c r="BV4" i="8"/>
  <c r="CZ7" i="9"/>
  <c r="BM6" i="7"/>
  <c r="BP6" i="1" l="1"/>
  <c r="BK5" i="7"/>
  <c r="BV5" i="8"/>
  <c r="BL4" i="7"/>
  <c r="CZ8" i="9"/>
  <c r="BM7" i="7"/>
  <c r="BP7" i="1" l="1"/>
  <c r="BK6" i="7"/>
  <c r="BV6" i="8"/>
  <c r="BL5" i="7"/>
  <c r="CZ9" i="9"/>
  <c r="BM8" i="7"/>
  <c r="BP8" i="1" l="1"/>
  <c r="BK7" i="7"/>
  <c r="BV7" i="8"/>
  <c r="BL6" i="7"/>
  <c r="CZ10" i="9"/>
  <c r="BM9" i="7"/>
  <c r="BP9" i="1" l="1"/>
  <c r="BK8" i="7"/>
  <c r="BV8" i="8"/>
  <c r="BL7" i="7"/>
  <c r="CZ11" i="9"/>
  <c r="BM10" i="7"/>
  <c r="BP10" i="1" l="1"/>
  <c r="BK9" i="7"/>
  <c r="BV9" i="8"/>
  <c r="BL8" i="7"/>
  <c r="CZ12" i="9"/>
  <c r="BM11" i="7"/>
  <c r="BP11" i="1" l="1"/>
  <c r="BK10" i="7"/>
  <c r="BV10" i="8"/>
  <c r="BL9" i="7"/>
  <c r="CZ13" i="9"/>
  <c r="BM12" i="7"/>
  <c r="BP12" i="1" l="1"/>
  <c r="BK11" i="7"/>
  <c r="BV11" i="8"/>
  <c r="BL10" i="7"/>
  <c r="CZ14" i="9"/>
  <c r="BM13" i="7"/>
  <c r="BP13" i="1" l="1"/>
  <c r="BK12" i="7"/>
  <c r="BV12" i="8"/>
  <c r="BL11" i="7"/>
  <c r="BM14" i="7"/>
  <c r="CZ15" i="9"/>
  <c r="BP14" i="1" l="1"/>
  <c r="BK13" i="7"/>
  <c r="BV13" i="8"/>
  <c r="BL12" i="7"/>
  <c r="CZ16" i="9"/>
  <c r="BM15" i="7"/>
  <c r="BP15" i="1" l="1"/>
  <c r="BK14" i="7"/>
  <c r="BV14" i="8"/>
  <c r="BL13" i="7"/>
  <c r="CZ17" i="9"/>
  <c r="BM16" i="7"/>
  <c r="BP16" i="1" l="1"/>
  <c r="BK15" i="7"/>
  <c r="BV15" i="8"/>
  <c r="BL14" i="7"/>
  <c r="CZ18" i="9"/>
  <c r="BM17" i="7"/>
  <c r="BP17" i="1" l="1"/>
  <c r="BK16" i="7"/>
  <c r="BV16" i="8"/>
  <c r="BL15" i="7"/>
  <c r="CZ19" i="9"/>
  <c r="BM18" i="7"/>
  <c r="BP18" i="1" l="1"/>
  <c r="BK17" i="7"/>
  <c r="BV17" i="8"/>
  <c r="BL16" i="7"/>
  <c r="CZ20" i="9"/>
  <c r="BM19" i="7"/>
  <c r="BP19" i="1" l="1"/>
  <c r="BK18" i="7"/>
  <c r="BV18" i="8"/>
  <c r="BL17" i="7"/>
  <c r="CZ21" i="9"/>
  <c r="BM20" i="7"/>
  <c r="BK19" i="7" l="1"/>
  <c r="BP20" i="1"/>
  <c r="BV19" i="8"/>
  <c r="BL18" i="7"/>
  <c r="CZ22" i="9"/>
  <c r="BM21" i="7"/>
  <c r="BK20" i="7" l="1"/>
  <c r="BP21" i="1"/>
  <c r="BV20" i="8"/>
  <c r="BL19" i="7"/>
  <c r="CZ23" i="9"/>
  <c r="BM22" i="7"/>
  <c r="BP22" i="1" l="1"/>
  <c r="BK21" i="7"/>
  <c r="BV21" i="8"/>
  <c r="BL20" i="7"/>
  <c r="CZ24" i="9"/>
  <c r="BM23" i="7"/>
  <c r="BP23" i="1" l="1"/>
  <c r="BK22" i="7"/>
  <c r="BV22" i="8"/>
  <c r="BL21" i="7"/>
  <c r="BM24" i="7"/>
  <c r="CZ25" i="9"/>
  <c r="BP24" i="1" l="1"/>
  <c r="BK23" i="7"/>
  <c r="BV23" i="8"/>
  <c r="BL22" i="7"/>
  <c r="CZ26" i="9"/>
  <c r="BM25" i="7"/>
  <c r="BP25" i="1" l="1"/>
  <c r="BK24" i="7"/>
  <c r="BV24" i="8"/>
  <c r="BL23" i="7"/>
  <c r="BM26" i="7"/>
  <c r="CZ27" i="9"/>
  <c r="BP26" i="1" l="1"/>
  <c r="BK25" i="7"/>
  <c r="BV25" i="8"/>
  <c r="BL24" i="7"/>
  <c r="CZ28" i="9"/>
  <c r="BM27" i="7"/>
  <c r="BP27" i="1" l="1"/>
  <c r="BK26" i="7"/>
  <c r="BV26" i="8"/>
  <c r="BL25" i="7"/>
  <c r="BM28" i="7"/>
  <c r="CZ29" i="9"/>
  <c r="BP28" i="1" l="1"/>
  <c r="BK27" i="7"/>
  <c r="BV27" i="8"/>
  <c r="BL26" i="7"/>
  <c r="BM29" i="7"/>
  <c r="CZ30" i="9"/>
  <c r="BP29" i="1" l="1"/>
  <c r="BK28" i="7"/>
  <c r="BV28" i="8"/>
  <c r="BL27" i="7"/>
  <c r="BM30" i="7"/>
  <c r="CZ31" i="9"/>
  <c r="BP30" i="1" l="1"/>
  <c r="BK29" i="7"/>
  <c r="BV29" i="8"/>
  <c r="BL28" i="7"/>
  <c r="BM31" i="7"/>
  <c r="CZ32" i="9"/>
  <c r="BP31" i="1" l="1"/>
  <c r="BK30" i="7"/>
  <c r="BV30" i="8"/>
  <c r="BL29" i="7"/>
  <c r="BM32" i="7"/>
  <c r="CZ33" i="9"/>
  <c r="BP32" i="1" l="1"/>
  <c r="BK31" i="7"/>
  <c r="BV31" i="8"/>
  <c r="BL30" i="7"/>
  <c r="BM33" i="7"/>
  <c r="CZ34" i="9"/>
  <c r="BP33" i="1" l="1"/>
  <c r="BK32" i="7"/>
  <c r="BV32" i="8"/>
  <c r="BL31" i="7"/>
  <c r="CZ35" i="9"/>
  <c r="BM34" i="7"/>
  <c r="BP34" i="1" l="1"/>
  <c r="BK33" i="7"/>
  <c r="BV33" i="8"/>
  <c r="BL32" i="7"/>
  <c r="BM35" i="7"/>
  <c r="CZ36" i="9"/>
  <c r="BP35" i="1" l="1"/>
  <c r="BK34" i="7"/>
  <c r="BV34" i="8"/>
  <c r="BL33" i="7"/>
  <c r="CZ37" i="9"/>
  <c r="BM36" i="7"/>
  <c r="BP36" i="1" l="1"/>
  <c r="BK35" i="7"/>
  <c r="BV35" i="8"/>
  <c r="BL34" i="7"/>
  <c r="BM37" i="7"/>
  <c r="CZ38" i="9"/>
  <c r="BP37" i="1" l="1"/>
  <c r="BK36" i="7"/>
  <c r="BV36" i="8"/>
  <c r="BL35" i="7"/>
  <c r="CZ39" i="9"/>
  <c r="BM38" i="7"/>
  <c r="BP38" i="1" l="1"/>
  <c r="BK37" i="7"/>
  <c r="BV37" i="8"/>
  <c r="BL36" i="7"/>
  <c r="BM39" i="7"/>
  <c r="CZ40" i="9"/>
  <c r="BP39" i="1" l="1"/>
  <c r="BK38" i="7"/>
  <c r="BV38" i="8"/>
  <c r="BL37" i="7"/>
  <c r="CZ41" i="9"/>
  <c r="BM40" i="7"/>
  <c r="BP40" i="1" l="1"/>
  <c r="BK39" i="7"/>
  <c r="BV39" i="8"/>
  <c r="BL38" i="7"/>
  <c r="BM41" i="7"/>
  <c r="CZ42" i="9"/>
  <c r="BP41" i="1" l="1"/>
  <c r="BK40" i="7"/>
  <c r="BV40" i="8"/>
  <c r="BL39" i="7"/>
  <c r="BM42" i="7"/>
  <c r="CZ43" i="9"/>
  <c r="BP42" i="1" l="1"/>
  <c r="BK41" i="7"/>
  <c r="BV41" i="8"/>
  <c r="BL40" i="7"/>
  <c r="BM43" i="7"/>
  <c r="CZ44" i="9"/>
  <c r="BP43" i="1" l="1"/>
  <c r="BK42" i="7"/>
  <c r="BV42" i="8"/>
  <c r="BL41" i="7"/>
  <c r="CZ45" i="9"/>
  <c r="BM44" i="7"/>
  <c r="BP44" i="1" l="1"/>
  <c r="BK43" i="7"/>
  <c r="BV43" i="8"/>
  <c r="BL42" i="7"/>
  <c r="BM45" i="7"/>
  <c r="CZ46" i="9"/>
  <c r="BP45" i="1" l="1"/>
  <c r="BK44" i="7"/>
  <c r="BV44" i="8"/>
  <c r="BL43" i="7"/>
  <c r="BM46" i="7"/>
  <c r="CZ47" i="9"/>
  <c r="BP46" i="1" l="1"/>
  <c r="BK45" i="7"/>
  <c r="BV45" i="8"/>
  <c r="BL44" i="7"/>
  <c r="BM47" i="7"/>
  <c r="CZ48" i="9"/>
  <c r="BP47" i="1" l="1"/>
  <c r="BK46" i="7"/>
  <c r="BV46" i="8"/>
  <c r="BL45" i="7"/>
  <c r="BM48" i="7"/>
  <c r="CZ49" i="9"/>
  <c r="BP48" i="1" l="1"/>
  <c r="BK47" i="7"/>
  <c r="BV47" i="8"/>
  <c r="BL46" i="7"/>
  <c r="CZ50" i="9"/>
  <c r="BM49" i="7"/>
  <c r="BP49" i="1" l="1"/>
  <c r="BK48" i="7"/>
  <c r="BV48" i="8"/>
  <c r="BL47" i="7"/>
  <c r="CZ51" i="9"/>
  <c r="BM50" i="7"/>
  <c r="BP50" i="1" l="1"/>
  <c r="BK49" i="7"/>
  <c r="BV49" i="8"/>
  <c r="BL48" i="7"/>
  <c r="CZ52" i="9"/>
  <c r="BM51" i="7"/>
  <c r="BP51" i="1" l="1"/>
  <c r="BK50" i="7"/>
  <c r="BV50" i="8"/>
  <c r="BL49" i="7"/>
  <c r="CZ53" i="9"/>
  <c r="BM52" i="7"/>
  <c r="BP52" i="1" l="1"/>
  <c r="BK51" i="7"/>
  <c r="BV51" i="8"/>
  <c r="BL50" i="7"/>
  <c r="BM53" i="7"/>
  <c r="CZ54" i="9"/>
  <c r="BP53" i="1" l="1"/>
  <c r="BK52" i="7"/>
  <c r="BV52" i="8"/>
  <c r="BL51" i="7"/>
  <c r="CZ55" i="9"/>
  <c r="BM54" i="7"/>
  <c r="BP54" i="1" l="1"/>
  <c r="BK53" i="7"/>
  <c r="BV53" i="8"/>
  <c r="BL52" i="7"/>
  <c r="BM55" i="7"/>
  <c r="CZ56" i="9"/>
  <c r="BP55" i="1" l="1"/>
  <c r="BK54" i="7"/>
  <c r="BV54" i="8"/>
  <c r="BL53" i="7"/>
  <c r="CZ57" i="9"/>
  <c r="BM56" i="7"/>
  <c r="BP56" i="1" l="1"/>
  <c r="BK55" i="7"/>
  <c r="BV55" i="8"/>
  <c r="BL54" i="7"/>
  <c r="BM57" i="7"/>
  <c r="CZ58" i="9"/>
  <c r="BP57" i="1" l="1"/>
  <c r="BK56" i="7"/>
  <c r="BV56" i="8"/>
  <c r="BL55" i="7"/>
  <c r="CZ59" i="9"/>
  <c r="BM58" i="7"/>
  <c r="BP58" i="1" l="1"/>
  <c r="BK57" i="7"/>
  <c r="BV57" i="8"/>
  <c r="BL56" i="7"/>
  <c r="BM59" i="7"/>
  <c r="CZ60" i="9"/>
  <c r="BP59" i="1" l="1"/>
  <c r="BK58" i="7"/>
  <c r="BV58" i="8"/>
  <c r="BL57" i="7"/>
  <c r="CZ61" i="9"/>
  <c r="BM60" i="7"/>
  <c r="BP60" i="1" l="1"/>
  <c r="BK59" i="7"/>
  <c r="BV59" i="8"/>
  <c r="BL58" i="7"/>
  <c r="BM61" i="7"/>
  <c r="CZ62" i="9"/>
  <c r="BP61" i="1" l="1"/>
  <c r="BK60" i="7"/>
  <c r="BV60" i="8"/>
  <c r="BL59" i="7"/>
  <c r="CZ63" i="9"/>
  <c r="BM62" i="7"/>
  <c r="BP62" i="1" l="1"/>
  <c r="BK61" i="7"/>
  <c r="BV61" i="8"/>
  <c r="BL60" i="7"/>
  <c r="BM63" i="7"/>
  <c r="CZ64" i="9"/>
  <c r="BP63" i="1" l="1"/>
  <c r="BK62" i="7"/>
  <c r="BV62" i="8"/>
  <c r="BL61" i="7"/>
  <c r="BM64" i="7"/>
  <c r="CZ65" i="9"/>
  <c r="BP64" i="1" l="1"/>
  <c r="BK63" i="7"/>
  <c r="BV63" i="8"/>
  <c r="BL62" i="7"/>
  <c r="BM65" i="7"/>
  <c r="CZ66" i="9"/>
  <c r="BP65" i="1" l="1"/>
  <c r="BK64" i="7"/>
  <c r="BV64" i="8"/>
  <c r="BL63" i="7"/>
  <c r="BM66" i="7"/>
  <c r="CZ67" i="9"/>
  <c r="BP66" i="1" l="1"/>
  <c r="BK65" i="7"/>
  <c r="BV65" i="8"/>
  <c r="BL64" i="7"/>
  <c r="BM67" i="7"/>
  <c r="CZ68" i="9"/>
  <c r="BP67" i="1" l="1"/>
  <c r="BK66" i="7"/>
  <c r="BV66" i="8"/>
  <c r="BL65" i="7"/>
  <c r="CZ69" i="9"/>
  <c r="BM68" i="7"/>
  <c r="BP68" i="1" l="1"/>
  <c r="BK67" i="7"/>
  <c r="BV67" i="8"/>
  <c r="BL66" i="7"/>
  <c r="BM69" i="7"/>
  <c r="CZ70" i="9"/>
  <c r="BP69" i="1" l="1"/>
  <c r="BK68" i="7"/>
  <c r="BV68" i="8"/>
  <c r="BL67" i="7"/>
  <c r="BM70" i="7"/>
  <c r="CZ71" i="9"/>
  <c r="BP70" i="1" l="1"/>
  <c r="BK69" i="7"/>
  <c r="BV69" i="8"/>
  <c r="BL68" i="7"/>
  <c r="CZ72" i="9"/>
  <c r="BM71" i="7"/>
  <c r="BP71" i="1" l="1"/>
  <c r="BK70" i="7"/>
  <c r="BV70" i="8"/>
  <c r="BL69" i="7"/>
  <c r="BM72" i="7"/>
  <c r="CZ73" i="9"/>
  <c r="BP72" i="1" l="1"/>
  <c r="BK71" i="7"/>
  <c r="BV71" i="8"/>
  <c r="BL70" i="7"/>
  <c r="CZ74" i="9"/>
  <c r="BM73" i="7"/>
  <c r="BP73" i="1" l="1"/>
  <c r="BK72" i="7"/>
  <c r="BV72" i="8"/>
  <c r="BL71" i="7"/>
  <c r="BM74" i="7"/>
  <c r="CZ75" i="9"/>
  <c r="BP74" i="1" l="1"/>
  <c r="BK73" i="7"/>
  <c r="BV73" i="8"/>
  <c r="BL72" i="7"/>
  <c r="BM75" i="7"/>
  <c r="CZ76" i="9"/>
  <c r="BP75" i="1" l="1"/>
  <c r="BK74" i="7"/>
  <c r="BV74" i="8"/>
  <c r="BL73" i="7"/>
  <c r="CZ77" i="9"/>
  <c r="BM76" i="7"/>
  <c r="BP76" i="1" l="1"/>
  <c r="BK75" i="7"/>
  <c r="BV75" i="8"/>
  <c r="BL74" i="7"/>
  <c r="BM77" i="7"/>
  <c r="CZ78" i="9"/>
  <c r="BP77" i="1" l="1"/>
  <c r="BK76" i="7"/>
  <c r="BV76" i="8"/>
  <c r="BL75" i="7"/>
  <c r="BM78" i="7"/>
  <c r="CZ79" i="9"/>
  <c r="BP78" i="1" l="1"/>
  <c r="BK77" i="7"/>
  <c r="BV77" i="8"/>
  <c r="BL76" i="7"/>
  <c r="CZ80" i="9"/>
  <c r="BM79" i="7"/>
  <c r="BP79" i="1" l="1"/>
  <c r="BK78" i="7"/>
  <c r="BV78" i="8"/>
  <c r="BL77" i="7"/>
  <c r="CZ81" i="9"/>
  <c r="BM80" i="7"/>
  <c r="BP80" i="1" l="1"/>
  <c r="BK79" i="7"/>
  <c r="BV79" i="8"/>
  <c r="BL78" i="7"/>
  <c r="CZ82" i="9"/>
  <c r="BM81" i="7"/>
  <c r="BP81" i="1" l="1"/>
  <c r="BK80" i="7"/>
  <c r="BV80" i="8"/>
  <c r="BL79" i="7"/>
  <c r="CZ83" i="9"/>
  <c r="BM82" i="7"/>
  <c r="BP82" i="1" l="1"/>
  <c r="BK81" i="7"/>
  <c r="BV81" i="8"/>
  <c r="BL80" i="7"/>
  <c r="BM83" i="7"/>
  <c r="CZ84" i="9"/>
  <c r="BP83" i="1" l="1"/>
  <c r="BK82" i="7"/>
  <c r="BV82" i="8"/>
  <c r="BL81" i="7"/>
  <c r="CZ85" i="9"/>
  <c r="BM84" i="7"/>
  <c r="BP84" i="1" l="1"/>
  <c r="BK83" i="7"/>
  <c r="BV83" i="8"/>
  <c r="BL82" i="7"/>
  <c r="CZ86" i="9"/>
  <c r="BM85" i="7"/>
  <c r="BP85" i="1" l="1"/>
  <c r="BK84" i="7"/>
  <c r="BV84" i="8"/>
  <c r="BL83" i="7"/>
  <c r="BM86" i="7"/>
  <c r="CZ87" i="9"/>
  <c r="BP86" i="1" l="1"/>
  <c r="BK85" i="7"/>
  <c r="BV85" i="8"/>
  <c r="BL84" i="7"/>
  <c r="BM87" i="7"/>
  <c r="CZ88" i="9"/>
  <c r="BP87" i="1" l="1"/>
  <c r="BK86" i="7"/>
  <c r="BV86" i="8"/>
  <c r="BL85" i="7"/>
  <c r="BM88" i="7"/>
  <c r="CZ89" i="9"/>
  <c r="BP88" i="1" l="1"/>
  <c r="BK87" i="7"/>
  <c r="BV87" i="8"/>
  <c r="BL86" i="7"/>
  <c r="CZ90" i="9"/>
  <c r="BM89" i="7"/>
  <c r="BP89" i="1" l="1"/>
  <c r="BK88" i="7"/>
  <c r="BV88" i="8"/>
  <c r="BL87" i="7"/>
  <c r="BM90" i="7"/>
  <c r="CZ91" i="9"/>
  <c r="BP90" i="1" l="1"/>
  <c r="BK89" i="7"/>
  <c r="BV89" i="8"/>
  <c r="BL88" i="7"/>
  <c r="BM91" i="7"/>
  <c r="CZ92" i="9"/>
  <c r="BP91" i="1" l="1"/>
  <c r="BK90" i="7"/>
  <c r="BV90" i="8"/>
  <c r="BL89" i="7"/>
  <c r="BM92" i="7"/>
  <c r="CZ93" i="9"/>
  <c r="BP92" i="1" l="1"/>
  <c r="BK91" i="7"/>
  <c r="BV91" i="8"/>
  <c r="BL90" i="7"/>
  <c r="CZ94" i="9"/>
  <c r="BM93" i="7"/>
  <c r="BP93" i="1" l="1"/>
  <c r="BK92" i="7"/>
  <c r="BV92" i="8"/>
  <c r="BL91" i="7"/>
  <c r="BM94" i="7"/>
  <c r="CZ95" i="9"/>
  <c r="BP94" i="1" l="1"/>
  <c r="BK93" i="7"/>
  <c r="BV93" i="8"/>
  <c r="BL92" i="7"/>
  <c r="BM95" i="7"/>
  <c r="CZ96" i="9"/>
  <c r="BP95" i="1" l="1"/>
  <c r="BK94" i="7"/>
  <c r="BV94" i="8"/>
  <c r="BL93" i="7"/>
  <c r="CZ97" i="9"/>
  <c r="BM96" i="7"/>
  <c r="BP96" i="1" l="1"/>
  <c r="BK95" i="7"/>
  <c r="BV95" i="8"/>
  <c r="BL94" i="7"/>
  <c r="CZ98" i="9"/>
  <c r="BM97" i="7"/>
  <c r="BP97" i="1" l="1"/>
  <c r="BK96" i="7"/>
  <c r="BV96" i="8"/>
  <c r="BL95" i="7"/>
  <c r="BM98" i="7"/>
  <c r="CZ99" i="9"/>
  <c r="BP98" i="1" l="1"/>
  <c r="BK97" i="7"/>
  <c r="BV97" i="8"/>
  <c r="BL96" i="7"/>
  <c r="CZ100" i="9"/>
  <c r="BM99" i="7"/>
  <c r="BP99" i="1" l="1"/>
  <c r="BK98" i="7"/>
  <c r="BV98" i="8"/>
  <c r="BL97" i="7"/>
  <c r="BM100" i="7"/>
  <c r="CZ101" i="9"/>
  <c r="BP100" i="1" l="1"/>
  <c r="BK99" i="7"/>
  <c r="BV99" i="8"/>
  <c r="BL98" i="7"/>
  <c r="BM101" i="7"/>
  <c r="CZ102" i="9"/>
  <c r="BP101" i="1" l="1"/>
  <c r="BK100" i="7"/>
  <c r="BV100" i="8"/>
  <c r="BL99" i="7"/>
  <c r="BM102" i="7"/>
  <c r="CZ103" i="9"/>
  <c r="BP102" i="1" l="1"/>
  <c r="BK101" i="7"/>
  <c r="BV101" i="8"/>
  <c r="BL100" i="7"/>
  <c r="CZ104" i="9"/>
  <c r="BM103" i="7"/>
  <c r="BP103" i="1" l="1"/>
  <c r="BK102" i="7"/>
  <c r="BV102" i="8"/>
  <c r="BL101" i="7"/>
  <c r="CZ105" i="9"/>
  <c r="BM104" i="7"/>
  <c r="BP104" i="1" l="1"/>
  <c r="BK103" i="7"/>
  <c r="BV103" i="8"/>
  <c r="BL102" i="7"/>
  <c r="CZ106" i="9"/>
  <c r="BM105" i="7"/>
  <c r="BP105" i="1" l="1"/>
  <c r="BK104" i="7"/>
  <c r="BV104" i="8"/>
  <c r="BL103" i="7"/>
  <c r="CZ107" i="9"/>
  <c r="BM106" i="7"/>
  <c r="BP106" i="1" l="1"/>
  <c r="BK105" i="7"/>
  <c r="BV105" i="8"/>
  <c r="BL104" i="7"/>
  <c r="CZ108" i="9"/>
  <c r="BM107" i="7"/>
  <c r="BP107" i="1" l="1"/>
  <c r="BK106" i="7"/>
  <c r="BV106" i="8"/>
  <c r="BL105" i="7"/>
  <c r="BM108" i="7"/>
  <c r="CZ109" i="9"/>
  <c r="BP108" i="1" l="1"/>
  <c r="BK107" i="7"/>
  <c r="BV107" i="8"/>
  <c r="BL106" i="7"/>
  <c r="BM109" i="7"/>
  <c r="CZ110" i="9"/>
  <c r="BP109" i="1" l="1"/>
  <c r="BK108" i="7"/>
  <c r="BV108" i="8"/>
  <c r="BL107" i="7"/>
  <c r="BM110" i="7"/>
  <c r="CZ111" i="9"/>
  <c r="BP110" i="1" l="1"/>
  <c r="BK109" i="7"/>
  <c r="BV109" i="8"/>
  <c r="BL108" i="7"/>
  <c r="BM111" i="7"/>
  <c r="CZ112" i="9"/>
  <c r="BP111" i="1" l="1"/>
  <c r="BK110" i="7"/>
  <c r="BV110" i="8"/>
  <c r="BL109" i="7"/>
  <c r="CZ113" i="9"/>
  <c r="BM112" i="7"/>
  <c r="BP112" i="1" l="1"/>
  <c r="BK111" i="7"/>
  <c r="BV111" i="8"/>
  <c r="BL110" i="7"/>
  <c r="CZ114" i="9"/>
  <c r="BM113" i="7"/>
  <c r="BP113" i="1" l="1"/>
  <c r="BK112" i="7"/>
  <c r="BV112" i="8"/>
  <c r="BL111" i="7"/>
  <c r="CZ115" i="9"/>
  <c r="BM114" i="7"/>
  <c r="BP114" i="1" l="1"/>
  <c r="BK113" i="7"/>
  <c r="BV113" i="8"/>
  <c r="BL112" i="7"/>
  <c r="CZ116" i="9"/>
  <c r="BM115" i="7"/>
  <c r="BP115" i="1" l="1"/>
  <c r="BK114" i="7"/>
  <c r="BV114" i="8"/>
  <c r="BL113" i="7"/>
  <c r="CZ117" i="9"/>
  <c r="BM116" i="7"/>
  <c r="BP116" i="1" l="1"/>
  <c r="BK115" i="7"/>
  <c r="BV115" i="8"/>
  <c r="BL114" i="7"/>
  <c r="CZ118" i="9"/>
  <c r="BM117" i="7"/>
  <c r="BP117" i="1" l="1"/>
  <c r="BK116" i="7"/>
  <c r="BV116" i="8"/>
  <c r="BL115" i="7"/>
  <c r="CZ119" i="9"/>
  <c r="BM118" i="7"/>
  <c r="BP118" i="1" l="1"/>
  <c r="BK117" i="7"/>
  <c r="BV117" i="8"/>
  <c r="BL116" i="7"/>
  <c r="BM119" i="7"/>
  <c r="CZ120" i="9"/>
  <c r="BP119" i="1" l="1"/>
  <c r="BK118" i="7"/>
  <c r="BV118" i="8"/>
  <c r="BL117" i="7"/>
  <c r="BM120" i="7"/>
  <c r="CZ121" i="9"/>
  <c r="BP120" i="1" l="1"/>
  <c r="BK119" i="7"/>
  <c r="BV119" i="8"/>
  <c r="BL118" i="7"/>
  <c r="CZ122" i="9"/>
  <c r="BM121" i="7"/>
  <c r="BP121" i="1" l="1"/>
  <c r="BK120" i="7"/>
  <c r="BV120" i="8"/>
  <c r="BL119" i="7"/>
  <c r="CZ123" i="9"/>
  <c r="BM122" i="7"/>
  <c r="BP122" i="1" l="1"/>
  <c r="BK121" i="7"/>
  <c r="BV121" i="8"/>
  <c r="BL120" i="7"/>
  <c r="CZ124" i="9"/>
  <c r="BM123" i="7"/>
  <c r="BP123" i="1" l="1"/>
  <c r="BK122" i="7"/>
  <c r="BV122" i="8"/>
  <c r="BL121" i="7"/>
  <c r="CZ125" i="9"/>
  <c r="BM124" i="7"/>
  <c r="BP124" i="1" l="1"/>
  <c r="BK123" i="7"/>
  <c r="BV123" i="8"/>
  <c r="BL122" i="7"/>
  <c r="CZ126" i="9"/>
  <c r="BM125" i="7"/>
  <c r="BP125" i="1" l="1"/>
  <c r="BK124" i="7"/>
  <c r="BV124" i="8"/>
  <c r="BL123" i="7"/>
  <c r="BM126" i="7"/>
  <c r="CZ127" i="9"/>
  <c r="BP126" i="1" l="1"/>
  <c r="BK125" i="7"/>
  <c r="BV125" i="8"/>
  <c r="BL124" i="7"/>
  <c r="BM127" i="7"/>
  <c r="CZ128" i="9"/>
  <c r="BP127" i="1" l="1"/>
  <c r="BK126" i="7"/>
  <c r="BV126" i="8"/>
  <c r="BL125" i="7"/>
  <c r="BM128" i="7"/>
  <c r="CZ129" i="9"/>
  <c r="BP128" i="1" l="1"/>
  <c r="BK127" i="7"/>
  <c r="BV127" i="8"/>
  <c r="BL126" i="7"/>
  <c r="CZ130" i="9"/>
  <c r="BM129" i="7"/>
  <c r="BP129" i="1" l="1"/>
  <c r="BK128" i="7"/>
  <c r="BV128" i="8"/>
  <c r="BL127" i="7"/>
  <c r="BM130" i="7"/>
  <c r="CZ131" i="9"/>
  <c r="BP130" i="1" l="1"/>
  <c r="BK129" i="7"/>
  <c r="BV129" i="8"/>
  <c r="BL128" i="7"/>
  <c r="BM131" i="7"/>
  <c r="CZ132" i="9"/>
  <c r="BP131" i="1" l="1"/>
  <c r="BK130" i="7"/>
  <c r="BV130" i="8"/>
  <c r="BL129" i="7"/>
  <c r="CZ133" i="9"/>
  <c r="BM132" i="7"/>
  <c r="BP132" i="1" l="1"/>
  <c r="BK131" i="7"/>
  <c r="BV131" i="8"/>
  <c r="BL130" i="7"/>
  <c r="CZ134" i="9"/>
  <c r="BM133" i="7"/>
  <c r="BP133" i="1" l="1"/>
  <c r="BK132" i="7"/>
  <c r="BV132" i="8"/>
  <c r="BL131" i="7"/>
  <c r="CZ135" i="9"/>
  <c r="BM134" i="7"/>
  <c r="BP134" i="1" l="1"/>
  <c r="BK133" i="7"/>
  <c r="BV133" i="8"/>
  <c r="BL132" i="7"/>
  <c r="CZ136" i="9"/>
  <c r="BM135" i="7"/>
  <c r="BP135" i="1" l="1"/>
  <c r="BK134" i="7"/>
  <c r="BV134" i="8"/>
  <c r="BL133" i="7"/>
  <c r="BM136" i="7"/>
  <c r="CZ137" i="9"/>
  <c r="BP136" i="1" l="1"/>
  <c r="BK135" i="7"/>
  <c r="BV135" i="8"/>
  <c r="BL134" i="7"/>
  <c r="BM137" i="7"/>
  <c r="CZ138" i="9"/>
  <c r="BP137" i="1" l="1"/>
  <c r="BK136" i="7"/>
  <c r="BV136" i="8"/>
  <c r="BL135" i="7"/>
  <c r="CZ139" i="9"/>
  <c r="BM138" i="7"/>
  <c r="BP138" i="1" l="1"/>
  <c r="BK137" i="7"/>
  <c r="BV137" i="8"/>
  <c r="BL136" i="7"/>
  <c r="CZ140" i="9"/>
  <c r="BM139" i="7"/>
  <c r="BP139" i="1" l="1"/>
  <c r="BK138" i="7"/>
  <c r="BV138" i="8"/>
  <c r="BL137" i="7"/>
  <c r="BM140" i="7"/>
  <c r="CZ141" i="9"/>
  <c r="BP140" i="1" l="1"/>
  <c r="BK139" i="7"/>
  <c r="BV139" i="8"/>
  <c r="BL138" i="7"/>
  <c r="CZ142" i="9"/>
  <c r="BM141" i="7"/>
  <c r="BP141" i="1" l="1"/>
  <c r="BK140" i="7"/>
  <c r="BV140" i="8"/>
  <c r="BL139" i="7"/>
  <c r="CZ143" i="9"/>
  <c r="BM142" i="7"/>
  <c r="BP142" i="1" l="1"/>
  <c r="BK141" i="7"/>
  <c r="BV141" i="8"/>
  <c r="BL140" i="7"/>
  <c r="CZ144" i="9"/>
  <c r="BM143" i="7"/>
  <c r="BP143" i="1" l="1"/>
  <c r="BK142" i="7"/>
  <c r="BV142" i="8"/>
  <c r="BL141" i="7"/>
  <c r="CZ145" i="9"/>
  <c r="BM144" i="7"/>
  <c r="BP144" i="1" l="1"/>
  <c r="BK143" i="7"/>
  <c r="BV143" i="8"/>
  <c r="BL142" i="7"/>
  <c r="BM145" i="7"/>
  <c r="CZ146" i="9"/>
  <c r="BP145" i="1" l="1"/>
  <c r="BK144" i="7"/>
  <c r="BV144" i="8"/>
  <c r="BL143" i="7"/>
  <c r="BM146" i="7"/>
  <c r="CZ147" i="9"/>
  <c r="BP146" i="1" l="1"/>
  <c r="BK145" i="7"/>
  <c r="BV145" i="8"/>
  <c r="BL144" i="7"/>
  <c r="CZ148" i="9"/>
  <c r="BM147" i="7"/>
  <c r="BP147" i="1" l="1"/>
  <c r="BK146" i="7"/>
  <c r="BV146" i="8"/>
  <c r="BL145" i="7"/>
  <c r="CZ149" i="9"/>
  <c r="BM148" i="7"/>
  <c r="BP148" i="1" l="1"/>
  <c r="BK147" i="7"/>
  <c r="BV147" i="8"/>
  <c r="BL146" i="7"/>
  <c r="CZ150" i="9"/>
  <c r="BM149" i="7"/>
  <c r="BP149" i="1" l="1"/>
  <c r="BK148" i="7"/>
  <c r="BV148" i="8"/>
  <c r="BL147" i="7"/>
  <c r="CZ151" i="9"/>
  <c r="BM150" i="7"/>
  <c r="BP150" i="1" l="1"/>
  <c r="BK149" i="7"/>
  <c r="BV149" i="8"/>
  <c r="BL148" i="7"/>
  <c r="CZ152" i="9"/>
  <c r="BM151" i="7"/>
  <c r="BP151" i="1" l="1"/>
  <c r="BK150" i="7"/>
  <c r="BV150" i="8"/>
  <c r="BL149" i="7"/>
  <c r="CZ153" i="9"/>
  <c r="BM152" i="7"/>
  <c r="BP152" i="1" l="1"/>
  <c r="BK151" i="7"/>
  <c r="BV151" i="8"/>
  <c r="BL150" i="7"/>
  <c r="CZ154" i="9"/>
  <c r="BM153" i="7"/>
  <c r="BP153" i="1" l="1"/>
  <c r="BK152" i="7"/>
  <c r="BV152" i="8"/>
  <c r="BL151" i="7"/>
  <c r="BM154" i="7"/>
  <c r="CZ155" i="9"/>
  <c r="BP154" i="1" l="1"/>
  <c r="BK153" i="7"/>
  <c r="BV153" i="8"/>
  <c r="BL152" i="7"/>
  <c r="CZ156" i="9"/>
  <c r="BM155" i="7"/>
  <c r="BP155" i="1" l="1"/>
  <c r="BK154" i="7"/>
  <c r="BV154" i="8"/>
  <c r="BL153" i="7"/>
  <c r="CZ157" i="9"/>
  <c r="BM156" i="7"/>
  <c r="BP156" i="1" l="1"/>
  <c r="BK155" i="7"/>
  <c r="BV155" i="8"/>
  <c r="BL154" i="7"/>
  <c r="CZ158" i="9"/>
  <c r="BM157" i="7"/>
  <c r="BP157" i="1" l="1"/>
  <c r="BK156" i="7"/>
  <c r="BV156" i="8"/>
  <c r="BL155" i="7"/>
  <c r="CZ159" i="9"/>
  <c r="BM158" i="7"/>
  <c r="BP158" i="1" l="1"/>
  <c r="BK157" i="7"/>
  <c r="BV157" i="8"/>
  <c r="BL156" i="7"/>
  <c r="BM159" i="7"/>
  <c r="CZ160" i="9"/>
  <c r="BP159" i="1" l="1"/>
  <c r="BK158" i="7"/>
  <c r="BV158" i="8"/>
  <c r="BL157" i="7"/>
  <c r="BM160" i="7"/>
  <c r="CZ161" i="9"/>
  <c r="BP160" i="1" l="1"/>
  <c r="BK159" i="7"/>
  <c r="BV159" i="8"/>
  <c r="BL158" i="7"/>
  <c r="CZ162" i="9"/>
  <c r="BM161" i="7"/>
  <c r="BP161" i="1" l="1"/>
  <c r="BK160" i="7"/>
  <c r="BV160" i="8"/>
  <c r="BL159" i="7"/>
  <c r="BM162" i="7"/>
  <c r="CZ163" i="9"/>
  <c r="BP162" i="1" l="1"/>
  <c r="BK161" i="7"/>
  <c r="BV161" i="8"/>
  <c r="BL160" i="7"/>
  <c r="CZ164" i="9"/>
  <c r="BM163" i="7"/>
  <c r="BP163" i="1" l="1"/>
  <c r="BK162" i="7"/>
  <c r="BV162" i="8"/>
  <c r="BL161" i="7"/>
  <c r="BM164" i="7"/>
  <c r="CZ165" i="9"/>
  <c r="BP164" i="1" l="1"/>
  <c r="BK163" i="7"/>
  <c r="BV163" i="8"/>
  <c r="BL162" i="7"/>
  <c r="CZ166" i="9"/>
  <c r="BM165" i="7"/>
  <c r="BP165" i="1" l="1"/>
  <c r="BK164" i="7"/>
  <c r="BV164" i="8"/>
  <c r="BL163" i="7"/>
  <c r="CZ167" i="9"/>
  <c r="BM166" i="7"/>
  <c r="BP166" i="1" l="1"/>
  <c r="BK165" i="7"/>
  <c r="BV165" i="8"/>
  <c r="BL164" i="7"/>
  <c r="BM167" i="7"/>
  <c r="CZ168" i="9"/>
  <c r="BP167" i="1" l="1"/>
  <c r="BK166" i="7"/>
  <c r="BV166" i="8"/>
  <c r="BL165" i="7"/>
  <c r="CZ169" i="9"/>
  <c r="BM168" i="7"/>
  <c r="BP168" i="1" l="1"/>
  <c r="BK167" i="7"/>
  <c r="BV167" i="8"/>
  <c r="BL166" i="7"/>
  <c r="CZ170" i="9"/>
  <c r="BM169" i="7"/>
  <c r="BP169" i="1" l="1"/>
  <c r="BK168" i="7"/>
  <c r="BV168" i="8"/>
  <c r="BL167" i="7"/>
  <c r="CZ171" i="9"/>
  <c r="BM170" i="7"/>
  <c r="BP170" i="1" l="1"/>
  <c r="BK169" i="7"/>
  <c r="BV169" i="8"/>
  <c r="BL168" i="7"/>
  <c r="CZ172" i="9"/>
  <c r="BM171" i="7"/>
  <c r="BP171" i="1" l="1"/>
  <c r="BK170" i="7"/>
  <c r="BV170" i="8"/>
  <c r="BL169" i="7"/>
  <c r="CZ173" i="9"/>
  <c r="BM172" i="7"/>
  <c r="BP172" i="1" l="1"/>
  <c r="BK171" i="7"/>
  <c r="BV171" i="8"/>
  <c r="BL170" i="7"/>
  <c r="CZ174" i="9"/>
  <c r="BM173" i="7"/>
  <c r="BP173" i="1" l="1"/>
  <c r="BK172" i="7"/>
  <c r="BV172" i="8"/>
  <c r="BL171" i="7"/>
  <c r="CZ175" i="9"/>
  <c r="BM174" i="7"/>
  <c r="BP174" i="1" l="1"/>
  <c r="BK173" i="7"/>
  <c r="BV173" i="8"/>
  <c r="BL172" i="7"/>
  <c r="CZ176" i="9"/>
  <c r="BM175" i="7"/>
  <c r="BP175" i="1" l="1"/>
  <c r="BK174" i="7"/>
  <c r="BV174" i="8"/>
  <c r="BL173" i="7"/>
  <c r="BM176" i="7"/>
  <c r="CZ177" i="9"/>
  <c r="BM177" i="7" s="1"/>
  <c r="BP176" i="1" l="1"/>
  <c r="BK175" i="7"/>
  <c r="BV175" i="8"/>
  <c r="BL174" i="7"/>
  <c r="BP177" i="1" l="1"/>
  <c r="BK177" i="7" s="1"/>
  <c r="BK176" i="7"/>
  <c r="BV176" i="8"/>
  <c r="BL175" i="7"/>
  <c r="BV177" i="8" l="1"/>
  <c r="BL177" i="7" s="1"/>
  <c r="BL176" i="7"/>
</calcChain>
</file>

<file path=xl/sharedStrings.xml><?xml version="1.0" encoding="utf-8"?>
<sst xmlns="http://schemas.openxmlformats.org/spreadsheetml/2006/main" count="12662" uniqueCount="856">
  <si>
    <t>opp_level</t>
  </si>
  <si>
    <t>opp_att1</t>
  </si>
  <si>
    <t>opp_att2</t>
  </si>
  <si>
    <t>opp_att3</t>
  </si>
  <si>
    <t>opp_att4</t>
  </si>
  <si>
    <t>Kratzer</t>
  </si>
  <si>
    <t>Heuler</t>
  </si>
  <si>
    <t>trainer_id</t>
  </si>
  <si>
    <t>Hornliu</t>
  </si>
  <si>
    <t>Giftstachel</t>
  </si>
  <si>
    <t>Fadenschuss</t>
  </si>
  <si>
    <t>Kleinstein</t>
  </si>
  <si>
    <t>Tackle</t>
  </si>
  <si>
    <t>Einigler</t>
  </si>
  <si>
    <t>Onix</t>
  </si>
  <si>
    <t>Kreideschrei</t>
  </si>
  <si>
    <t>Geduld</t>
  </si>
  <si>
    <t>Raupy</t>
  </si>
  <si>
    <t>Rattfratz</t>
  </si>
  <si>
    <t>Rettan</t>
  </si>
  <si>
    <t>Rutenschlag</t>
  </si>
  <si>
    <t>Ruckzuckhieb</t>
  </si>
  <si>
    <t>Wickel</t>
  </si>
  <si>
    <t>Silberblick</t>
  </si>
  <si>
    <t>Kokuna</t>
  </si>
  <si>
    <t>Safcon</t>
  </si>
  <si>
    <t>Härtner</t>
  </si>
  <si>
    <t>Aquaknarre</t>
  </si>
  <si>
    <t>Zubat</t>
  </si>
  <si>
    <t>Blutsauger</t>
  </si>
  <si>
    <t>Superschall</t>
  </si>
  <si>
    <t>Sleima</t>
  </si>
  <si>
    <t>Voltobal</t>
  </si>
  <si>
    <t>Smogon</t>
  </si>
  <si>
    <t>Pfund</t>
  </si>
  <si>
    <t>Aussetzer</t>
  </si>
  <si>
    <t>Smog</t>
  </si>
  <si>
    <t>Megahieb</t>
  </si>
  <si>
    <t>Tauboga</t>
  </si>
  <si>
    <t>Abra</t>
  </si>
  <si>
    <t>Bisasam</t>
  </si>
  <si>
    <t>Windstoss</t>
  </si>
  <si>
    <t>Sandwirbel</t>
  </si>
  <si>
    <t>Teleport</t>
  </si>
  <si>
    <t>Hyperzahn</t>
  </si>
  <si>
    <t>Egelsamen</t>
  </si>
  <si>
    <t>Rankenhieb</t>
  </si>
  <si>
    <t>Taubsi</t>
  </si>
  <si>
    <t>Menki</t>
  </si>
  <si>
    <t>Karateschlag</t>
  </si>
  <si>
    <t>Biss</t>
  </si>
  <si>
    <t>Klammergriff</t>
  </si>
  <si>
    <t>other way possible</t>
  </si>
  <si>
    <t>Hornattacke</t>
  </si>
  <si>
    <t>Machollo</t>
  </si>
  <si>
    <t>Myrapla</t>
  </si>
  <si>
    <t>Absorber</t>
  </si>
  <si>
    <t>Donnerwelle</t>
  </si>
  <si>
    <t>Traumato</t>
  </si>
  <si>
    <t>Hypnose</t>
  </si>
  <si>
    <t>Konfusion</t>
  </si>
  <si>
    <t>Goldini</t>
  </si>
  <si>
    <t>Schnabel</t>
  </si>
  <si>
    <t>Sterndu</t>
  </si>
  <si>
    <t>Starmie</t>
  </si>
  <si>
    <t>Blubbstrahl</t>
  </si>
  <si>
    <t>Habitak</t>
  </si>
  <si>
    <t>Rattikarl</t>
  </si>
  <si>
    <t>Furienschlag</t>
  </si>
  <si>
    <t>Bodyslam</t>
  </si>
  <si>
    <t>Erholung</t>
  </si>
  <si>
    <t>Kadabra</t>
  </si>
  <si>
    <t>Bisaknosp</t>
  </si>
  <si>
    <t>Pikachu</t>
  </si>
  <si>
    <t>Raichu</t>
  </si>
  <si>
    <t>Ultraschall</t>
  </si>
  <si>
    <t>Donnerschock</t>
  </si>
  <si>
    <t>Donnerblitz</t>
  </si>
  <si>
    <t>Knofensa</t>
  </si>
  <si>
    <t>Giftpuder</t>
  </si>
  <si>
    <t>Stachelspore</t>
  </si>
  <si>
    <t>Wachstum</t>
  </si>
  <si>
    <t>Schlafpuder</t>
  </si>
  <si>
    <t>Bluzuk</t>
  </si>
  <si>
    <t>Tragosso</t>
  </si>
  <si>
    <t>Flegmon</t>
  </si>
  <si>
    <t>Knochenkeule</t>
  </si>
  <si>
    <t>Kopfnuss</t>
  </si>
  <si>
    <t>Glumanda</t>
  </si>
  <si>
    <t>Glut</t>
  </si>
  <si>
    <t>Raserei</t>
  </si>
  <si>
    <t>Pummeluff</t>
  </si>
  <si>
    <t>Mauzi</t>
  </si>
  <si>
    <t>Gesang</t>
  </si>
  <si>
    <t>Wirbelwind</t>
  </si>
  <si>
    <t>Zahltag</t>
  </si>
  <si>
    <t>Fukano</t>
  </si>
  <si>
    <t>Vulpix</t>
  </si>
  <si>
    <t>Brüller</t>
  </si>
  <si>
    <t>Sandan</t>
  </si>
  <si>
    <t>Sandamer</t>
  </si>
  <si>
    <t>Arbok</t>
  </si>
  <si>
    <t>Rihorn</t>
  </si>
  <si>
    <t>Kangama</t>
  </si>
  <si>
    <t>Konfustrahl</t>
  </si>
  <si>
    <t>Schlitzer</t>
  </si>
  <si>
    <t>Steinwurf</t>
  </si>
  <si>
    <t>Kometenhieb</t>
  </si>
  <si>
    <t>Owei</t>
  </si>
  <si>
    <t>Garados</t>
  </si>
  <si>
    <t>Drachenwut</t>
  </si>
  <si>
    <t>Hydropumpe</t>
  </si>
  <si>
    <t>Nebulak</t>
  </si>
  <si>
    <t>Schlecker</t>
  </si>
  <si>
    <t>Nachtnebel</t>
  </si>
  <si>
    <t>Golbat</t>
  </si>
  <si>
    <t>Energiefokus</t>
  </si>
  <si>
    <t>Hypno</t>
  </si>
  <si>
    <t>Sleimok</t>
  </si>
  <si>
    <t>Smogmog</t>
  </si>
  <si>
    <t>Giftwolke</t>
  </si>
  <si>
    <t>Psystrahl</t>
  </si>
  <si>
    <t>Genesung</t>
  </si>
  <si>
    <t>Psychokinese</t>
  </si>
  <si>
    <t>Rauchwolke</t>
  </si>
  <si>
    <t>Schlammbad</t>
  </si>
  <si>
    <t>Komprimator</t>
  </si>
  <si>
    <t>Toxin</t>
  </si>
  <si>
    <t>Finale</t>
  </si>
  <si>
    <t>Giftblick</t>
  </si>
  <si>
    <t>Knogga</t>
  </si>
  <si>
    <t>Nidorino</t>
  </si>
  <si>
    <t>Nidoqueen</t>
  </si>
  <si>
    <t>Tauboss</t>
  </si>
  <si>
    <t>Simsala</t>
  </si>
  <si>
    <t>Bisaflor</t>
  </si>
  <si>
    <t>Flügelschlag</t>
  </si>
  <si>
    <t>Bodycheck</t>
  </si>
  <si>
    <t>Rasierblatt</t>
  </si>
  <si>
    <t>Erdbeben</t>
  </si>
  <si>
    <t>Stampfer</t>
  </si>
  <si>
    <t>Ponita</t>
  </si>
  <si>
    <t>Gallopa</t>
  </si>
  <si>
    <t>Arkani</t>
  </si>
  <si>
    <t>Pantimos</t>
  </si>
  <si>
    <t>Omot</t>
  </si>
  <si>
    <t>Barriere</t>
  </si>
  <si>
    <t>Lichtschild</t>
  </si>
  <si>
    <t>Duplexhieb</t>
  </si>
  <si>
    <t>Psywelle</t>
  </si>
  <si>
    <t>Reflektor</t>
  </si>
  <si>
    <t>Agilität</t>
  </si>
  <si>
    <t>Feuerwirbel</t>
  </si>
  <si>
    <t>Feuersturm</t>
  </si>
  <si>
    <t>Hornbohrer</t>
  </si>
  <si>
    <t>Jugong</t>
  </si>
  <si>
    <t>Austos</t>
  </si>
  <si>
    <t>Lahmus</t>
  </si>
  <si>
    <t>Rossana</t>
  </si>
  <si>
    <t>Lapras</t>
  </si>
  <si>
    <t>Nockchan</t>
  </si>
  <si>
    <t>Kicklee</t>
  </si>
  <si>
    <t>Machomei</t>
  </si>
  <si>
    <t>Gengar</t>
  </si>
  <si>
    <t>Alpollo</t>
  </si>
  <si>
    <t>Dragonir</t>
  </si>
  <si>
    <t>Aerodactyl</t>
  </si>
  <si>
    <t>Dragoran</t>
  </si>
  <si>
    <t>Rizeros</t>
  </si>
  <si>
    <t>Himmelsfeger</t>
  </si>
  <si>
    <t>Spiegeltrick</t>
  </si>
  <si>
    <t>Hyperstrahl</t>
  </si>
  <si>
    <t>Megasauger</t>
  </si>
  <si>
    <t>Solarstrahl</t>
  </si>
  <si>
    <t>Aurorastrahl</t>
  </si>
  <si>
    <t>Schnapper</t>
  </si>
  <si>
    <t>Dornkanone</t>
  </si>
  <si>
    <t>Panzerschutz</t>
  </si>
  <si>
    <t>Amnesie</t>
  </si>
  <si>
    <t>Eishieb</t>
  </si>
  <si>
    <t>Fuchtler</t>
  </si>
  <si>
    <t>Blizzard</t>
  </si>
  <si>
    <t>Slam</t>
  </si>
  <si>
    <t>Donnerschlag</t>
  </si>
  <si>
    <t>Konter</t>
  </si>
  <si>
    <t>Sprungkick</t>
  </si>
  <si>
    <t>Turmkick</t>
  </si>
  <si>
    <t>Megakick</t>
  </si>
  <si>
    <t>Geofissur</t>
  </si>
  <si>
    <t>Überroller</t>
  </si>
  <si>
    <t>Traumfresser</t>
  </si>
  <si>
    <t>Dunkelnebel</t>
  </si>
  <si>
    <t>Säure</t>
  </si>
  <si>
    <t>Nuggetbrücke</t>
  </si>
  <si>
    <t>Arenaleiter</t>
  </si>
  <si>
    <t>Rivale</t>
  </si>
  <si>
    <t>Stakkato</t>
  </si>
  <si>
    <t>Sarzenia</t>
  </si>
  <si>
    <t>Tangela</t>
  </si>
  <si>
    <t>Umklammerung</t>
  </si>
  <si>
    <t>Giflor</t>
  </si>
  <si>
    <t>Blättertanz</t>
  </si>
  <si>
    <t>Georok</t>
  </si>
  <si>
    <t>Eisstrahl</t>
  </si>
  <si>
    <t>Digdri</t>
  </si>
  <si>
    <t>Nidoking</t>
  </si>
  <si>
    <t>Fusskick</t>
  </si>
  <si>
    <t>Schaufler</t>
  </si>
  <si>
    <t>Top4</t>
  </si>
  <si>
    <t>NA</t>
  </si>
  <si>
    <t>Pound</t>
  </si>
  <si>
    <t>Karate Chop</t>
  </si>
  <si>
    <t>Double Slap</t>
  </si>
  <si>
    <t>Comet Punch</t>
  </si>
  <si>
    <t>Mega Punch</t>
  </si>
  <si>
    <t>Pay Day</t>
  </si>
  <si>
    <t>Fire Punch</t>
  </si>
  <si>
    <t>Feuerschlag</t>
  </si>
  <si>
    <t>Ice Punch</t>
  </si>
  <si>
    <t>Thunder Punch</t>
  </si>
  <si>
    <t>Scratch</t>
  </si>
  <si>
    <t>Vise Grip</t>
  </si>
  <si>
    <t>Klammer</t>
  </si>
  <si>
    <t>Guillotine</t>
  </si>
  <si>
    <t>Razor Wind</t>
  </si>
  <si>
    <t>Klingensturm</t>
  </si>
  <si>
    <t>Swords Dance</t>
  </si>
  <si>
    <t>Schwerttanz</t>
  </si>
  <si>
    <t>Cut</t>
  </si>
  <si>
    <t>Zerschneider</t>
  </si>
  <si>
    <t>Gust</t>
  </si>
  <si>
    <t>Wing Attack</t>
  </si>
  <si>
    <t>Whirlwind</t>
  </si>
  <si>
    <t>Fly</t>
  </si>
  <si>
    <t>Fliegen</t>
  </si>
  <si>
    <t>Bind</t>
  </si>
  <si>
    <t>Vine Whip</t>
  </si>
  <si>
    <t>Stomp</t>
  </si>
  <si>
    <t>Double Kick</t>
  </si>
  <si>
    <t>Doppelkick</t>
  </si>
  <si>
    <t>Mega Kick</t>
  </si>
  <si>
    <t>Jump Kick</t>
  </si>
  <si>
    <t>Rolling Kick</t>
  </si>
  <si>
    <t>Fegekick</t>
  </si>
  <si>
    <t>Sand Attack</t>
  </si>
  <si>
    <t>Headbutt</t>
  </si>
  <si>
    <t>Horn Attack</t>
  </si>
  <si>
    <t>Fury Attack</t>
  </si>
  <si>
    <t>Horn Drill</t>
  </si>
  <si>
    <t>Body Slam</t>
  </si>
  <si>
    <t>Wrap</t>
  </si>
  <si>
    <t>Take Down</t>
  </si>
  <si>
    <t>Thrash</t>
  </si>
  <si>
    <t>Double-Edge</t>
  </si>
  <si>
    <t>Risikotackle</t>
  </si>
  <si>
    <t>Tail Whip</t>
  </si>
  <si>
    <t>Poison Sting</t>
  </si>
  <si>
    <t>Twineedle</t>
  </si>
  <si>
    <t>Duonadel</t>
  </si>
  <si>
    <t>Pin Missile</t>
  </si>
  <si>
    <t>Nadelrakete</t>
  </si>
  <si>
    <t>Leer</t>
  </si>
  <si>
    <t>Bite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</si>
  <si>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</si>
  <si>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</si>
  <si>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</si>
  <si>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</si>
  <si>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</si>
  <si>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</si>
  <si>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</si>
  <si>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</si>
  <si>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</si>
  <si>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Flammenwurf</t>
  </si>
  <si>
    <t>Mist</t>
  </si>
  <si>
    <t>Weißnebel</t>
  </si>
  <si>
    <t>Water Gun</t>
  </si>
  <si>
    <t>Hydro Pump</t>
  </si>
  <si>
    <t>Surf</t>
  </si>
  <si>
    <t>Surfer</t>
  </si>
  <si>
    <t>Ice Beam</t>
  </si>
  <si>
    <t>Psybeam</t>
  </si>
  <si>
    <t>Bubble Beam</t>
  </si>
  <si>
    <t>Aurora Beam</t>
  </si>
  <si>
    <t>Hyper Beam</t>
  </si>
  <si>
    <t>Peck</t>
  </si>
  <si>
    <t>Drill Peck</t>
  </si>
  <si>
    <t>Bohrschnabel</t>
  </si>
  <si>
    <t>Submission</t>
  </si>
  <si>
    <t>Low Kick</t>
  </si>
  <si>
    <t>Counter</t>
  </si>
  <si>
    <t>Seismic Toss</t>
  </si>
  <si>
    <t>Geowurf</t>
  </si>
  <si>
    <t>Strength</t>
  </si>
  <si>
    <t>Stärke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</si>
  <si>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</si>
  <si>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</si>
  <si>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</si>
  <si>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</si>
  <si>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</si>
  <si>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</si>
  <si>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</si>
  <si>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</si>
  <si>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</si>
  <si>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</si>
  <si>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</si>
  <si>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</si>
  <si>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Fire Spin</t>
  </si>
  <si>
    <t>Thunder Shock</t>
  </si>
  <si>
    <t>Thunderbolt</t>
  </si>
  <si>
    <t>Thunder Wave</t>
  </si>
  <si>
    <t>Thunder</t>
  </si>
  <si>
    <t>Donner</t>
  </si>
  <si>
    <t>Rock Throw</t>
  </si>
  <si>
    <t>Earthquake</t>
  </si>
  <si>
    <t>Fissure</t>
  </si>
  <si>
    <t>Dig</t>
  </si>
  <si>
    <t>Toxic</t>
  </si>
  <si>
    <t>Confusion</t>
  </si>
  <si>
    <t>Psychic</t>
  </si>
  <si>
    <t>Hypnosis</t>
  </si>
  <si>
    <t>Meditate</t>
  </si>
  <si>
    <t>Meditation</t>
  </si>
  <si>
    <t>Agility</t>
  </si>
  <si>
    <t>Quick Attack</t>
  </si>
  <si>
    <t>Rage</t>
  </si>
  <si>
    <t>Night Shade</t>
  </si>
  <si>
    <t>Mimic</t>
  </si>
  <si>
    <t>Mimikry</t>
  </si>
  <si>
    <t>Screech</t>
  </si>
  <si>
    <t>Double Team</t>
  </si>
  <si>
    <t>Doppelteam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</si>
  <si>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</si>
  <si>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</si>
  <si>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</si>
  <si>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</si>
  <si>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</si>
  <si>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</si>
  <si>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</si>
  <si>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</si>
  <si>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</si>
  <si>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</si>
  <si>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</si>
  <si>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</si>
  <si>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</si>
  <si>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</si>
  <si>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Metronom</t>
  </si>
  <si>
    <t>Mirror Move</t>
  </si>
  <si>
    <t>Self-Destruct</t>
  </si>
  <si>
    <t>Egg Bomb</t>
  </si>
  <si>
    <t>Eierbombe</t>
  </si>
  <si>
    <t>Lick</t>
  </si>
  <si>
    <t>Sludge</t>
  </si>
  <si>
    <t>Bone Club</t>
  </si>
  <si>
    <t>Fire Blast</t>
  </si>
  <si>
    <t>Waterfall</t>
  </si>
  <si>
    <t>Kaskade</t>
  </si>
  <si>
    <t>Clamp</t>
  </si>
  <si>
    <t>Swift</t>
  </si>
  <si>
    <t>Sternschauer</t>
  </si>
  <si>
    <t>Skull Bash</t>
  </si>
  <si>
    <t>Schädelwumme</t>
  </si>
  <si>
    <t>Spike Cannon</t>
  </si>
  <si>
    <t>Constrict</t>
  </si>
  <si>
    <t>Amnesia</t>
  </si>
  <si>
    <t>Kinesis</t>
  </si>
  <si>
    <t>Psykraft</t>
  </si>
  <si>
    <t>Soft-Boiled</t>
  </si>
  <si>
    <t>Weichei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</si>
  <si>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</si>
  <si>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</si>
  <si>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</si>
  <si>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</si>
  <si>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</si>
  <si>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</si>
  <si>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</si>
  <si>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Todeskuss</t>
  </si>
  <si>
    <t>Sky Attack</t>
  </si>
  <si>
    <t>Transform</t>
  </si>
  <si>
    <t>Bubble</t>
  </si>
  <si>
    <t>Blubber</t>
  </si>
  <si>
    <t>Dizzy Punch</t>
  </si>
  <si>
    <t>Irrschlag</t>
  </si>
  <si>
    <t>Spore</t>
  </si>
  <si>
    <t>Pilzspore</t>
  </si>
  <si>
    <t>Flash</t>
  </si>
  <si>
    <t>Blitz</t>
  </si>
  <si>
    <t>Psywave</t>
  </si>
  <si>
    <t>Splash</t>
  </si>
  <si>
    <t>Platscher</t>
  </si>
  <si>
    <t>Acid Armor</t>
  </si>
  <si>
    <t>Säurepanzer</t>
  </si>
  <si>
    <t>Crabhammer</t>
  </si>
  <si>
    <t>Krabbhammer</t>
  </si>
  <si>
    <t>Explosion</t>
  </si>
  <si>
    <t>Fury Swipes</t>
  </si>
  <si>
    <t>Kratzfurie</t>
  </si>
  <si>
    <t>Bonemerang</t>
  </si>
  <si>
    <t>Knochmerang</t>
  </si>
  <si>
    <t>Rest</t>
  </si>
  <si>
    <t>Rock Slide</t>
  </si>
  <si>
    <t>Steinhagel</t>
  </si>
  <si>
    <t>Hyper Fang</t>
  </si>
  <si>
    <t>Sharpen</t>
  </si>
  <si>
    <t>Schärfer</t>
  </si>
  <si>
    <t>Conversion</t>
  </si>
  <si>
    <t>Umwandlung</t>
  </si>
  <si>
    <t>Tri Attack</t>
  </si>
  <si>
    <t>Triplette</t>
  </si>
  <si>
    <t>Super Fang</t>
  </si>
  <si>
    <t>Superzahn</t>
  </si>
  <si>
    <t>Slash</t>
  </si>
  <si>
    <t>Substitute</t>
  </si>
  <si>
    <t>Delegator</t>
  </si>
  <si>
    <t>Struggle</t>
  </si>
  <si>
    <t>Verzweifler</t>
  </si>
  <si>
    <t>Wandler</t>
  </si>
  <si>
    <t xml:space="preserve"> </t>
  </si>
  <si>
    <t>ID</t>
  </si>
  <si>
    <t>Typ</t>
  </si>
  <si>
    <t>Genauigkeit in %</t>
  </si>
  <si>
    <t>AP</t>
  </si>
  <si>
    <t>Normal</t>
  </si>
  <si>
    <t>100*</t>
  </si>
  <si>
    <t>—</t>
  </si>
  <si>
    <t>20*</t>
  </si>
  <si>
    <t>60*</t>
  </si>
  <si>
    <t>—*</t>
  </si>
  <si>
    <t>90*</t>
  </si>
  <si>
    <t>85*</t>
  </si>
  <si>
    <t>25*</t>
  </si>
  <si>
    <t>10*</t>
  </si>
  <si>
    <t>15*</t>
  </si>
  <si>
    <t>95*</t>
  </si>
  <si>
    <t>70*</t>
  </si>
  <si>
    <t>Variiert</t>
  </si>
  <si>
    <t>name_ger</t>
  </si>
  <si>
    <t>name_eng</t>
  </si>
  <si>
    <t>type_att1</t>
  </si>
  <si>
    <t>type_att2</t>
  </si>
  <si>
    <t>type_att3</t>
  </si>
  <si>
    <t>type_att4</t>
  </si>
  <si>
    <t>dam_att1</t>
  </si>
  <si>
    <t>dam_att2</t>
  </si>
  <si>
    <t>dam_att3</t>
  </si>
  <si>
    <t>dam_att4</t>
  </si>
  <si>
    <t>Fire</t>
  </si>
  <si>
    <t>Ice</t>
  </si>
  <si>
    <t>Electric</t>
  </si>
  <si>
    <t>Flying</t>
  </si>
  <si>
    <t>Grass</t>
  </si>
  <si>
    <t>Fighting</t>
  </si>
  <si>
    <t>Poison</t>
  </si>
  <si>
    <t>Bug</t>
  </si>
  <si>
    <t>Water</t>
  </si>
  <si>
    <t>Dragon</t>
  </si>
  <si>
    <t>Ground</t>
  </si>
  <si>
    <t>Rock</t>
  </si>
  <si>
    <t>Ghost</t>
  </si>
  <si>
    <t>Firestorm</t>
  </si>
  <si>
    <t>squirtle_type</t>
  </si>
  <si>
    <t>opp_name_ger</t>
  </si>
  <si>
    <t>opp_name_eng</t>
  </si>
  <si>
    <t>Bulbasaur</t>
  </si>
  <si>
    <t>Ivysaur</t>
  </si>
  <si>
    <t>Venusaur</t>
  </si>
  <si>
    <t>Charmander</t>
  </si>
  <si>
    <t>Glutexo</t>
  </si>
  <si>
    <t>Charmeleon</t>
  </si>
  <si>
    <t>Glurak</t>
  </si>
  <si>
    <t>Charizard</t>
  </si>
  <si>
    <t>Schiggy</t>
  </si>
  <si>
    <t>Squirtle</t>
  </si>
  <si>
    <t>Schillok</t>
  </si>
  <si>
    <t>Wartortle</t>
  </si>
  <si>
    <t>Turtok</t>
  </si>
  <si>
    <t>Blastoise</t>
  </si>
  <si>
    <t>Caterpie</t>
  </si>
  <si>
    <t>Metapod</t>
  </si>
  <si>
    <t>Smettbo</t>
  </si>
  <si>
    <t>Butterfree</t>
  </si>
  <si>
    <t>Weedle</t>
  </si>
  <si>
    <t>Kakuna</t>
  </si>
  <si>
    <t>Bibor</t>
  </si>
  <si>
    <t>Beedrill</t>
  </si>
  <si>
    <t>Pidgey</t>
  </si>
  <si>
    <t>Pidgeotto</t>
  </si>
  <si>
    <t>Pidgeot</t>
  </si>
  <si>
    <t>Rattata</t>
  </si>
  <si>
    <t>Raticate</t>
  </si>
  <si>
    <t>Spearow</t>
  </si>
  <si>
    <t>Ibitak</t>
  </si>
  <si>
    <t>Fearow</t>
  </si>
  <si>
    <t>Ekans</t>
  </si>
  <si>
    <t>Sandshrew</t>
  </si>
  <si>
    <t>Sandslash</t>
  </si>
  <si>
    <t>Nidoran♀</t>
  </si>
  <si>
    <t>Nidorina</t>
  </si>
  <si>
    <t>Nidoran♂</t>
  </si>
  <si>
    <t>Piepi</t>
  </si>
  <si>
    <t>Clefairy</t>
  </si>
  <si>
    <t>Pixi</t>
  </si>
  <si>
    <t>Clefable</t>
  </si>
  <si>
    <t>Vulnona</t>
  </si>
  <si>
    <t>Ninetales</t>
  </si>
  <si>
    <t>Jigglypuff</t>
  </si>
  <si>
    <t>Knuddeluff</t>
  </si>
  <si>
    <t>Wigglytuff</t>
  </si>
  <si>
    <t>Oddish</t>
  </si>
  <si>
    <t>Duflor</t>
  </si>
  <si>
    <t>Gloom</t>
  </si>
  <si>
    <t>Vileplume</t>
  </si>
  <si>
    <t>Paras</t>
  </si>
  <si>
    <t>Parasek</t>
  </si>
  <si>
    <t>Parasect</t>
  </si>
  <si>
    <t>Venonat</t>
  </si>
  <si>
    <t>Venomoth</t>
  </si>
  <si>
    <t>Digda</t>
  </si>
  <si>
    <t>Diglett</t>
  </si>
  <si>
    <t>Dugtrio</t>
  </si>
  <si>
    <t>Meowth</t>
  </si>
  <si>
    <t>Snobilikat</t>
  </si>
  <si>
    <t>Persian</t>
  </si>
  <si>
    <t>Enton</t>
  </si>
  <si>
    <t>Psyduck</t>
  </si>
  <si>
    <t>Entoron</t>
  </si>
  <si>
    <t>Golduck</t>
  </si>
  <si>
    <t>Mankey</t>
  </si>
  <si>
    <t>Rasaff</t>
  </si>
  <si>
    <t>Primeape</t>
  </si>
  <si>
    <t>Growlithe</t>
  </si>
  <si>
    <t>Arcanine</t>
  </si>
  <si>
    <t>Quapsel</t>
  </si>
  <si>
    <t>Poliwag</t>
  </si>
  <si>
    <t>Quaputzi</t>
  </si>
  <si>
    <t>Poliwhirl</t>
  </si>
  <si>
    <t>Quappo</t>
  </si>
  <si>
    <t>Poliwrath</t>
  </si>
  <si>
    <t>Alakazam</t>
  </si>
  <si>
    <t>Machop</t>
  </si>
  <si>
    <t>Maschock</t>
  </si>
  <si>
    <t>Machoke</t>
  </si>
  <si>
    <t>Machamp</t>
  </si>
  <si>
    <t>Bellsprout</t>
  </si>
  <si>
    <t>Ultrigaria</t>
  </si>
  <si>
    <t>Weepinbell</t>
  </si>
  <si>
    <t>Victreebel</t>
  </si>
  <si>
    <t>Tentacha</t>
  </si>
  <si>
    <t>Tentacool</t>
  </si>
  <si>
    <t>Tentoxa</t>
  </si>
  <si>
    <t>Tentacruel</t>
  </si>
  <si>
    <t>Geodude</t>
  </si>
  <si>
    <t>Graveler</t>
  </si>
  <si>
    <t>Geowaz</t>
  </si>
  <si>
    <t>Golem</t>
  </si>
  <si>
    <t>Ponyta</t>
  </si>
  <si>
    <t>Rapidash</t>
  </si>
  <si>
    <t>Slowpoke</t>
  </si>
  <si>
    <t>Slowbro</t>
  </si>
  <si>
    <t>Magnetilo</t>
  </si>
  <si>
    <t>Magnemite</t>
  </si>
  <si>
    <t>Magneton</t>
  </si>
  <si>
    <t>Porenta</t>
  </si>
  <si>
    <t>Farfetch’d</t>
  </si>
  <si>
    <t>Dodu</t>
  </si>
  <si>
    <t>Doduo</t>
  </si>
  <si>
    <t>Dodri</t>
  </si>
  <si>
    <t>Dodrio</t>
  </si>
  <si>
    <t>Jurob</t>
  </si>
  <si>
    <t>Seel</t>
  </si>
  <si>
    <t>Dewgong</t>
  </si>
  <si>
    <t>Grimer</t>
  </si>
  <si>
    <t>Muk</t>
  </si>
  <si>
    <t>Muschas</t>
  </si>
  <si>
    <t>Shellder</t>
  </si>
  <si>
    <t>Cloyster</t>
  </si>
  <si>
    <t>Gastly</t>
  </si>
  <si>
    <t>Haunter</t>
  </si>
  <si>
    <t>Drowzee</t>
  </si>
  <si>
    <t>Krabby</t>
  </si>
  <si>
    <t>Kingler</t>
  </si>
  <si>
    <t>Voltorb</t>
  </si>
  <si>
    <t>Lektrobal</t>
  </si>
  <si>
    <t>Electrode</t>
  </si>
  <si>
    <t>Exeggcute</t>
  </si>
  <si>
    <t>Kokowei</t>
  </si>
  <si>
    <t>Exeggutor</t>
  </si>
  <si>
    <t>Cubone</t>
  </si>
  <si>
    <t>Marowak</t>
  </si>
  <si>
    <t>Hitmonlee</t>
  </si>
  <si>
    <t>Hitmonchan</t>
  </si>
  <si>
    <t>Schlurp</t>
  </si>
  <si>
    <t>Lickitung</t>
  </si>
  <si>
    <t>Koffing</t>
  </si>
  <si>
    <t>Weezing</t>
  </si>
  <si>
    <t>Rhyhorn</t>
  </si>
  <si>
    <t>Rhydon</t>
  </si>
  <si>
    <t>Chaneira</t>
  </si>
  <si>
    <t>Chansey</t>
  </si>
  <si>
    <t>Kangaskhan</t>
  </si>
  <si>
    <t>Seeper</t>
  </si>
  <si>
    <t>Horsea</t>
  </si>
  <si>
    <t>Seemon</t>
  </si>
  <si>
    <t>Seadra</t>
  </si>
  <si>
    <t>Goldeen</t>
  </si>
  <si>
    <t>Golking</t>
  </si>
  <si>
    <t>Seaking</t>
  </si>
  <si>
    <t>Staryu</t>
  </si>
  <si>
    <t>Mr. Mime</t>
  </si>
  <si>
    <t>Sichlor</t>
  </si>
  <si>
    <t>Scyther</t>
  </si>
  <si>
    <t>Jynx</t>
  </si>
  <si>
    <t>Elektek</t>
  </si>
  <si>
    <t>Electabuzz</t>
  </si>
  <si>
    <t>Magmar</t>
  </si>
  <si>
    <t>Pinsir</t>
  </si>
  <si>
    <t>Tauros</t>
  </si>
  <si>
    <t>Karpador</t>
  </si>
  <si>
    <t>Magikarp</t>
  </si>
  <si>
    <t>Gyarados</t>
  </si>
  <si>
    <t>Ditto</t>
  </si>
  <si>
    <t>Evoli</t>
  </si>
  <si>
    <t>Eevee</t>
  </si>
  <si>
    <t>Aquana</t>
  </si>
  <si>
    <t>Vaporeon</t>
  </si>
  <si>
    <t>Blitza</t>
  </si>
  <si>
    <t>Jolteon</t>
  </si>
  <si>
    <t>Flamara</t>
  </si>
  <si>
    <t>Flareon</t>
  </si>
  <si>
    <t>Porygon</t>
  </si>
  <si>
    <t>Amonitas</t>
  </si>
  <si>
    <t>Omanyte</t>
  </si>
  <si>
    <t>Amoroso</t>
  </si>
  <si>
    <t>Omastar</t>
  </si>
  <si>
    <t>Kabuto</t>
  </si>
  <si>
    <t>Kabutops</t>
  </si>
  <si>
    <t>Relaxo</t>
  </si>
  <si>
    <t>Snorlax</t>
  </si>
  <si>
    <t>Arktos</t>
  </si>
  <si>
    <t>Articuno</t>
  </si>
  <si>
    <t>Zapdos</t>
  </si>
  <si>
    <t>Lavados</t>
  </si>
  <si>
    <t>Moltres</t>
  </si>
  <si>
    <t>Dratini</t>
  </si>
  <si>
    <t>Dragonair</t>
  </si>
  <si>
    <t>Dragonite</t>
  </si>
  <si>
    <t>Mewtu</t>
  </si>
  <si>
    <t>Mewtwo</t>
  </si>
  <si>
    <t>type_1</t>
  </si>
  <si>
    <t>type_2</t>
  </si>
  <si>
    <t>opp_type1</t>
  </si>
  <si>
    <t>opp_type2</t>
  </si>
  <si>
    <t>opp_att1_ger</t>
  </si>
  <si>
    <t>opp_att2_ger</t>
  </si>
  <si>
    <t>opp_att3_ger</t>
  </si>
  <si>
    <t>opp_att4_ger</t>
  </si>
  <si>
    <t>Defending type</t>
  </si>
  <si>
    <t>Attacking type</t>
  </si>
  <si>
    <t>https://bulbapedia.bulbagarden.net/wiki/Type</t>
  </si>
  <si>
    <t>att_type</t>
  </si>
  <si>
    <t>def_type</t>
  </si>
  <si>
    <t>factor</t>
  </si>
  <si>
    <t>These matchups are suitable for Generation I.</t>
  </si>
  <si>
    <t>att_def</t>
  </si>
  <si>
    <t>att_type_sq_type1</t>
  </si>
  <si>
    <t>att_type_sq_type2</t>
  </si>
  <si>
    <t>att_type_sq_type3</t>
  </si>
  <si>
    <t>att_type_sq_type4</t>
  </si>
  <si>
    <t>sq_att1_opp_type1</t>
  </si>
  <si>
    <t>sq_att2_opp_type1</t>
  </si>
  <si>
    <t>sq_att3_opp_type1</t>
  </si>
  <si>
    <t>sq_att4_opp_type1</t>
  </si>
  <si>
    <t>sq_att1_opp_type2</t>
  </si>
  <si>
    <t>sq_att2_opp_type2</t>
  </si>
  <si>
    <t>sq_att3_opp_type2</t>
  </si>
  <si>
    <t>sq_att4_opp_type2</t>
  </si>
  <si>
    <t>sq_att5_opp_type1</t>
  </si>
  <si>
    <t>sq_att5_opp_type2</t>
  </si>
  <si>
    <t>sq_att_type1</t>
  </si>
  <si>
    <t>sq_att_type2</t>
  </si>
  <si>
    <t>sq_att_type3</t>
  </si>
  <si>
    <t>sq_att_type4</t>
  </si>
  <si>
    <t>sq_att_type5</t>
  </si>
  <si>
    <t>sq_type1_def_factor_ag_att1</t>
  </si>
  <si>
    <t>sq_type1_def_factor_ag_att2</t>
  </si>
  <si>
    <t>sq_type1_def_factor_ag_att3</t>
  </si>
  <si>
    <t>sq_type1_def_factor_ag_att4</t>
  </si>
  <si>
    <t>sq_max_disad_in_def</t>
  </si>
  <si>
    <t>sq_att1_factor_ag_opp_type1</t>
  </si>
  <si>
    <t>sq_att2_factor_ag_opp_type1</t>
  </si>
  <si>
    <t>sq_att3_factor_ag_opp_type1</t>
  </si>
  <si>
    <t>sq_att4_factor_ag_opp_type1</t>
  </si>
  <si>
    <t>sq_att5_factor_ag_opp_type1</t>
  </si>
  <si>
    <t>sq_att1_factor_ag_opp_type2</t>
  </si>
  <si>
    <t>sq_att3_factor_ag_opp_type2</t>
  </si>
  <si>
    <t>sq_att2_factor_ag_opp_type2</t>
  </si>
  <si>
    <t>sq_att4_factor_ag_opp_type2</t>
  </si>
  <si>
    <t>sq_att5_factor_ag_opp_type2</t>
  </si>
  <si>
    <t>sq_max_advan_in_att</t>
  </si>
  <si>
    <t>multiplier_for_dual_types</t>
  </si>
  <si>
    <t>sq_sum</t>
  </si>
  <si>
    <t>sq_sum_cum</t>
  </si>
  <si>
    <t>bu_type1</t>
  </si>
  <si>
    <t>bu_type2</t>
  </si>
  <si>
    <t>att1_type_bu_type1</t>
  </si>
  <si>
    <t>att2_type_bu_type2</t>
  </si>
  <si>
    <t>att2_type_bu_type1</t>
  </si>
  <si>
    <t>att3_type_bu_type1</t>
  </si>
  <si>
    <t>att4_type_bu_type1</t>
  </si>
  <si>
    <t>att1_type_bu_type2</t>
  </si>
  <si>
    <t>att3_type_bu_type2</t>
  </si>
  <si>
    <t>att4_type_bu_type2</t>
  </si>
  <si>
    <t>att1_ag_bu_type1</t>
  </si>
  <si>
    <t>att2_ag_bu_type1</t>
  </si>
  <si>
    <t>att3_ag_bu_type1</t>
  </si>
  <si>
    <t>att4_ag_bu_type1</t>
  </si>
  <si>
    <t>att1_ag_bu_type2</t>
  </si>
  <si>
    <t>att2_ag_bu_type2</t>
  </si>
  <si>
    <t>att3_ag_bu_type2</t>
  </si>
  <si>
    <t>att4_ag_bu_type2</t>
  </si>
  <si>
    <t>bu_max_disad_in_def</t>
  </si>
  <si>
    <t>bu_att_type1</t>
  </si>
  <si>
    <t>bu_att_type2</t>
  </si>
  <si>
    <t>bu_att1_opp_type1</t>
  </si>
  <si>
    <t>bu_att2_opp_type1</t>
  </si>
  <si>
    <t>bu_att1_opp_type2</t>
  </si>
  <si>
    <t>bu_att2_opp_type2</t>
  </si>
  <si>
    <t>bu_att1_factor_ag_opp_type1</t>
  </si>
  <si>
    <t>bu_att2_factor_ag_opp_type1</t>
  </si>
  <si>
    <t>bu_att1_factor_ag_opp_type2</t>
  </si>
  <si>
    <t>bu_att2_factor_ag_opp_type2</t>
  </si>
  <si>
    <t>bu_max_advan_in_att</t>
  </si>
  <si>
    <t>bu_sum</t>
  </si>
  <si>
    <t>bu_sum_cum</t>
  </si>
  <si>
    <t>att1_ag_bu_types_multiplied</t>
  </si>
  <si>
    <t>att2_ag_bu_types_multiplied</t>
  </si>
  <si>
    <t>att3_ag_bu_types_multiplied</t>
  </si>
  <si>
    <t>att4_ag_bu_types_multiplied</t>
  </si>
  <si>
    <t>att1_ag_opp_types_multiplied</t>
  </si>
  <si>
    <t>att2_ag_opp_types_multiplied</t>
  </si>
  <si>
    <t>ch_type1</t>
  </si>
  <si>
    <t>ch_type2</t>
  </si>
  <si>
    <t>att1_type_ch_type1</t>
  </si>
  <si>
    <t>att2_type_ch_type1</t>
  </si>
  <si>
    <t>att3_type_ch_type1</t>
  </si>
  <si>
    <t>att4_type_ch_type1</t>
  </si>
  <si>
    <t>att1_type_ch_type2</t>
  </si>
  <si>
    <t>att2_type_ch_type2</t>
  </si>
  <si>
    <t>att3_type_ch_type2</t>
  </si>
  <si>
    <t>att4_type_ch_type2</t>
  </si>
  <si>
    <t>att1_ag_ch_type1</t>
  </si>
  <si>
    <t>att2_ag_ch_type1</t>
  </si>
  <si>
    <t>att3_ag_ch_type1</t>
  </si>
  <si>
    <t>att4_ag_ch_type1</t>
  </si>
  <si>
    <t>att1_ag_ch_type2</t>
  </si>
  <si>
    <t>att2_ag_ch_type2</t>
  </si>
  <si>
    <t>att3_ag_ch_type2</t>
  </si>
  <si>
    <t>att4_ag_ch_type2</t>
  </si>
  <si>
    <t>att1_ag_ch_types_multiplied</t>
  </si>
  <si>
    <t>att2_ag_ch_types_multiplied</t>
  </si>
  <si>
    <t>att3_ag_ch_types_multiplied</t>
  </si>
  <si>
    <t>att4_ag_ch_types_multiplied</t>
  </si>
  <si>
    <t>ch_max_disad_in_def</t>
  </si>
  <si>
    <t>ch_att_type1</t>
  </si>
  <si>
    <t>ch_att_type2</t>
  </si>
  <si>
    <t>ch_att1_opp_type1</t>
  </si>
  <si>
    <t>ch_att2_opp_type1</t>
  </si>
  <si>
    <t>ch_att1_opp_type2</t>
  </si>
  <si>
    <t>ch_att2_opp_type2</t>
  </si>
  <si>
    <t>ch_att1_factor_ag_opp_type1</t>
  </si>
  <si>
    <t>ch_att2_factor_ag_opp_type1</t>
  </si>
  <si>
    <t>ch_att1_factor_ag_opp_type2</t>
  </si>
  <si>
    <t>ch_att2_factor_ag_opp_type2</t>
  </si>
  <si>
    <t>ch_max_advan_in_att</t>
  </si>
  <si>
    <t>ch_sum</t>
  </si>
  <si>
    <t>ch_sum_cum</t>
  </si>
  <si>
    <t>ch_att_type3</t>
  </si>
  <si>
    <t>ch_att_type4</t>
  </si>
  <si>
    <t>ch_att3_opp_type1</t>
  </si>
  <si>
    <t>ch_att4_opp_type1</t>
  </si>
  <si>
    <t>ch_att3_opp_type2</t>
  </si>
  <si>
    <t>ch_att4_opp_type2</t>
  </si>
  <si>
    <t>ni_type1</t>
  </si>
  <si>
    <t>ni_type2</t>
  </si>
  <si>
    <t>att1_type_ni_type1</t>
  </si>
  <si>
    <t>att2_type_ni_type1</t>
  </si>
  <si>
    <t>att3_type_ni_type1</t>
  </si>
  <si>
    <t>att4_type_ni_type1</t>
  </si>
  <si>
    <t>att1_type_ni_type2</t>
  </si>
  <si>
    <t>att2_type_ni_type2</t>
  </si>
  <si>
    <t>att3_type_ni_type2</t>
  </si>
  <si>
    <t>att4_type_ni_type2</t>
  </si>
  <si>
    <t>att1_ag_ni_type1</t>
  </si>
  <si>
    <t>att2_ag_ni_type1</t>
  </si>
  <si>
    <t>att3_ag_ni_type1</t>
  </si>
  <si>
    <t>att4_ag_ni_type1</t>
  </si>
  <si>
    <t>att1_ag_ni_type2</t>
  </si>
  <si>
    <t>att2_ag_ni_type2</t>
  </si>
  <si>
    <t>att3_ag_ni_type2</t>
  </si>
  <si>
    <t>att4_ag_ni_type2</t>
  </si>
  <si>
    <t>att1_ag_ni_types_multiplied</t>
  </si>
  <si>
    <t>att2_ag_ni_types_multiplied</t>
  </si>
  <si>
    <t>att3_ag_ni_types_multiplied</t>
  </si>
  <si>
    <t>att4_ag_ni_types_multiplied</t>
  </si>
  <si>
    <t>ni_max_disad_in_def</t>
  </si>
  <si>
    <t>ni_att_type1</t>
  </si>
  <si>
    <t>ni_att_type2</t>
  </si>
  <si>
    <t>ni_att_type3</t>
  </si>
  <si>
    <t>ni_att_type4</t>
  </si>
  <si>
    <t>ni_att1_opp_type1</t>
  </si>
  <si>
    <t>ni_att2_opp_type1</t>
  </si>
  <si>
    <t>ni_att3_opp_type1</t>
  </si>
  <si>
    <t>ni_att4_opp_type1</t>
  </si>
  <si>
    <t>ni_att1_opp_type2</t>
  </si>
  <si>
    <t>ni_att2_opp_type2</t>
  </si>
  <si>
    <t>ni_att3_opp_type2</t>
  </si>
  <si>
    <t>ni_att4_opp_type2</t>
  </si>
  <si>
    <t>ni_att1_factor_ag_opp_type1</t>
  </si>
  <si>
    <t>ni_att2_factor_ag_opp_type1</t>
  </si>
  <si>
    <t>ni_att1_factor_ag_opp_type2</t>
  </si>
  <si>
    <t>ni_att2_factor_ag_opp_type2</t>
  </si>
  <si>
    <t>ni_max_advan_in_att</t>
  </si>
  <si>
    <t>ni_sum</t>
  </si>
  <si>
    <t>ni_sum_cum</t>
  </si>
  <si>
    <t>ch_att3_factor_ag_opp_type1</t>
  </si>
  <si>
    <t>ch_att4_factor_ag_opp_type1</t>
  </si>
  <si>
    <t>ch_att3_factor_ag_opp_type2</t>
  </si>
  <si>
    <t>ch_att4_factor_ag_opp_type2</t>
  </si>
  <si>
    <t>att3_ag_opp_types_multiplied</t>
  </si>
  <si>
    <t>att4_ag_opp_types_multiplied</t>
  </si>
  <si>
    <t>ni_att3_factor_ag_opp_type1</t>
  </si>
  <si>
    <t>ni_att4_factor_ag_opp_type1</t>
  </si>
  <si>
    <t>ni_att3_factor_ag_opp_type2</t>
  </si>
  <si>
    <t>ni_att4_factor_ag_opp_type2</t>
  </si>
  <si>
    <t>ni_att_type5</t>
  </si>
  <si>
    <t>ni_att_type6</t>
  </si>
  <si>
    <t>ni_att_type7</t>
  </si>
  <si>
    <t>ni_att_type8</t>
  </si>
  <si>
    <t>ni_att_type9</t>
  </si>
  <si>
    <t>ni_att5_opp_type1</t>
  </si>
  <si>
    <t>ni_att6_opp_type1</t>
  </si>
  <si>
    <t>ni_att7_opp_type1</t>
  </si>
  <si>
    <t>ni_att8_opp_type1</t>
  </si>
  <si>
    <t>ni_att9_opp_type1</t>
  </si>
  <si>
    <t>ni_att5_opp_type2</t>
  </si>
  <si>
    <t>ni_att6_opp_type2</t>
  </si>
  <si>
    <t>ni_att7_opp_type2</t>
  </si>
  <si>
    <t>ni_att8_opp_type2</t>
  </si>
  <si>
    <t>ni_att9_opp_type2</t>
  </si>
  <si>
    <t>type_of_damage</t>
  </si>
  <si>
    <t>fight_no</t>
  </si>
  <si>
    <t>type</t>
  </si>
  <si>
    <t>type_ID</t>
  </si>
  <si>
    <t>all_pokemon</t>
  </si>
  <si>
    <t>types_of_opp</t>
  </si>
  <si>
    <t>perc_types_of_fights</t>
  </si>
  <si>
    <t>perc_types_of_pokemon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</si>
</sst>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theme="1"/>
      <name val="Calibri"/>
      <family val="2"/>
      <scheme val="minor"/>
    </font>
    <font>
      <sz val="9.9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C4BA4"/>
        <bgColor indexed="64"/>
      </patternFill>
    </fill>
    <fill>
      <patternFill patternType="solid">
        <fgColor rgb="FFA44C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rgb="FF111111"/>
      </left>
      <right/>
      <top style="medium">
        <color rgb="FF111111"/>
      </top>
      <bottom/>
      <diagonal/>
    </border>
    <border>
      <left/>
      <right/>
      <top style="medium">
        <color rgb="FF111111"/>
      </top>
      <bottom/>
      <diagonal/>
    </border>
    <border>
      <left/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/>
      <top/>
      <bottom/>
      <diagonal/>
    </border>
    <border>
      <left/>
      <right style="medium">
        <color rgb="FF111111"/>
      </right>
      <top/>
      <bottom/>
      <diagonal/>
    </border>
    <border>
      <left style="medium">
        <color rgb="FF111111"/>
      </left>
      <right/>
      <top/>
      <bottom style="medium">
        <color rgb="FF111111"/>
      </bottom>
      <diagonal/>
    </border>
    <border>
      <left/>
      <right/>
      <top/>
      <bottom style="medium">
        <color rgb="FF111111"/>
      </bottom>
      <diagonal/>
    </border>
    <border>
      <left/>
      <right style="medium">
        <color rgb="FF111111"/>
      </right>
      <top/>
      <bottom style="medium">
        <color rgb="FF11111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/>
    <xf numFmtId="0" fontId="0" fillId="0" borderId="0" xfId="0" applyAlignment="1">
      <alignment vertical="center"/>
    </xf>
    <xf numFmtId="0" fontId="3" fillId="21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2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" fillId="16" borderId="0" xfId="0" applyFont="1" applyFill="1" applyAlignment="1">
      <alignment horizontal="left" vertical="top"/>
    </xf>
    <xf numFmtId="0" fontId="1" fillId="12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13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14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15" borderId="0" xfId="0" applyFont="1" applyFill="1" applyAlignment="1">
      <alignment horizontal="left" vertical="top"/>
    </xf>
    <xf numFmtId="0" fontId="0" fillId="26" borderId="0" xfId="0" applyFill="1"/>
    <xf numFmtId="0" fontId="0" fillId="25" borderId="0" xfId="0" applyFill="1"/>
    <xf numFmtId="0" fontId="0" fillId="2" borderId="0" xfId="0" applyFill="1"/>
    <xf numFmtId="0" fontId="7" fillId="27" borderId="0" xfId="0" applyFont="1" applyFill="1"/>
    <xf numFmtId="0" fontId="0" fillId="28" borderId="0" xfId="0" applyFill="1"/>
    <xf numFmtId="0" fontId="0" fillId="0" borderId="0" xfId="0" applyFill="1"/>
    <xf numFmtId="0" fontId="0" fillId="0" borderId="0" xfId="0" applyFill="1" applyAlignment="1"/>
    <xf numFmtId="9" fontId="0" fillId="0" borderId="0" xfId="2" applyFont="1"/>
    <xf numFmtId="0" fontId="2" fillId="24" borderId="6" xfId="1" applyFill="1" applyBorder="1" applyAlignment="1">
      <alignment vertical="center" wrapText="1"/>
    </xf>
    <xf numFmtId="0" fontId="2" fillId="24" borderId="7" xfId="1" applyFill="1" applyBorder="1" applyAlignment="1">
      <alignment vertical="center" wrapText="1"/>
    </xf>
    <xf numFmtId="0" fontId="2" fillId="24" borderId="8" xfId="1" applyFill="1" applyBorder="1" applyAlignment="1">
      <alignment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5" fillId="18" borderId="4" xfId="0" applyFont="1" applyFill="1" applyBorder="1" applyAlignment="1">
      <alignment horizontal="center" vertical="center" wrapText="1"/>
    </xf>
    <xf numFmtId="0" fontId="5" fillId="18" borderId="0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6" fillId="20" borderId="4" xfId="0" applyFont="1" applyFill="1" applyBorder="1" applyAlignment="1">
      <alignment horizontal="center" vertical="center" wrapText="1"/>
    </xf>
  </cellXfs>
  <cellStyles count="3">
    <cellStyle name="Hyperlink" xfId="1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bulbasaur!$BJ$1</c:f>
              <c:strCache>
                <c:ptCount val="1"/>
                <c:pt idx="0">
                  <c:v>bu_sum_cum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bulbasaur!$BJ$2:$BJ$177</c:f>
              <c:numCache>
                <c:formatCode>General</c:formatCode>
                <c:ptCount val="17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6</c:v>
                </c:pt>
                <c:pt idx="39">
                  <c:v>9</c:v>
                </c:pt>
                <c:pt idx="40">
                  <c:v>9</c:v>
                </c:pt>
                <c:pt idx="41">
                  <c:v>12</c:v>
                </c:pt>
                <c:pt idx="42">
                  <c:v>12.75</c:v>
                </c:pt>
                <c:pt idx="43">
                  <c:v>12.75</c:v>
                </c:pt>
                <c:pt idx="44">
                  <c:v>13.5</c:v>
                </c:pt>
                <c:pt idx="45">
                  <c:v>13.5</c:v>
                </c:pt>
                <c:pt idx="46">
                  <c:v>12.5</c:v>
                </c:pt>
                <c:pt idx="47">
                  <c:v>12.5</c:v>
                </c:pt>
                <c:pt idx="48">
                  <c:v>13.5</c:v>
                </c:pt>
                <c:pt idx="49">
                  <c:v>14.5</c:v>
                </c:pt>
                <c:pt idx="50">
                  <c:v>14.5</c:v>
                </c:pt>
                <c:pt idx="51">
                  <c:v>14.5</c:v>
                </c:pt>
                <c:pt idx="52">
                  <c:v>14.5</c:v>
                </c:pt>
                <c:pt idx="53">
                  <c:v>13.5</c:v>
                </c:pt>
                <c:pt idx="54">
                  <c:v>13.5</c:v>
                </c:pt>
                <c:pt idx="55">
                  <c:v>13.5</c:v>
                </c:pt>
                <c:pt idx="56">
                  <c:v>13.5</c:v>
                </c:pt>
                <c:pt idx="57">
                  <c:v>12.5</c:v>
                </c:pt>
                <c:pt idx="58">
                  <c:v>11.5</c:v>
                </c:pt>
                <c:pt idx="59">
                  <c:v>11.5</c:v>
                </c:pt>
                <c:pt idx="60">
                  <c:v>11.5</c:v>
                </c:pt>
                <c:pt idx="61">
                  <c:v>12</c:v>
                </c:pt>
                <c:pt idx="62">
                  <c:v>12.75</c:v>
                </c:pt>
                <c:pt idx="63">
                  <c:v>12.75</c:v>
                </c:pt>
                <c:pt idx="64">
                  <c:v>13.5</c:v>
                </c:pt>
                <c:pt idx="65">
                  <c:v>13.5</c:v>
                </c:pt>
                <c:pt idx="66">
                  <c:v>13.5</c:v>
                </c:pt>
                <c:pt idx="67">
                  <c:v>13.5</c:v>
                </c:pt>
                <c:pt idx="68">
                  <c:v>13.5</c:v>
                </c:pt>
                <c:pt idx="69">
                  <c:v>14.5</c:v>
                </c:pt>
                <c:pt idx="70">
                  <c:v>14.5</c:v>
                </c:pt>
                <c:pt idx="71">
                  <c:v>14.5</c:v>
                </c:pt>
                <c:pt idx="72">
                  <c:v>15.25</c:v>
                </c:pt>
                <c:pt idx="73">
                  <c:v>16</c:v>
                </c:pt>
                <c:pt idx="74">
                  <c:v>19</c:v>
                </c:pt>
                <c:pt idx="75">
                  <c:v>22</c:v>
                </c:pt>
                <c:pt idx="76">
                  <c:v>25</c:v>
                </c:pt>
                <c:pt idx="77">
                  <c:v>25</c:v>
                </c:pt>
                <c:pt idx="78">
                  <c:v>25.75</c:v>
                </c:pt>
                <c:pt idx="79">
                  <c:v>25.75</c:v>
                </c:pt>
                <c:pt idx="80">
                  <c:v>24.75</c:v>
                </c:pt>
                <c:pt idx="81">
                  <c:v>23.75</c:v>
                </c:pt>
                <c:pt idx="82">
                  <c:v>23.75</c:v>
                </c:pt>
                <c:pt idx="83">
                  <c:v>22.75</c:v>
                </c:pt>
                <c:pt idx="84">
                  <c:v>22.75</c:v>
                </c:pt>
                <c:pt idx="85">
                  <c:v>22.75</c:v>
                </c:pt>
                <c:pt idx="86">
                  <c:v>21.75</c:v>
                </c:pt>
                <c:pt idx="87">
                  <c:v>21.25</c:v>
                </c:pt>
                <c:pt idx="88">
                  <c:v>20.75</c:v>
                </c:pt>
                <c:pt idx="89">
                  <c:v>20.25</c:v>
                </c:pt>
                <c:pt idx="90">
                  <c:v>19.75</c:v>
                </c:pt>
                <c:pt idx="91">
                  <c:v>16.75</c:v>
                </c:pt>
                <c:pt idx="92">
                  <c:v>13.75</c:v>
                </c:pt>
                <c:pt idx="93">
                  <c:v>13.75</c:v>
                </c:pt>
                <c:pt idx="94">
                  <c:v>13.75</c:v>
                </c:pt>
                <c:pt idx="95">
                  <c:v>12.75</c:v>
                </c:pt>
                <c:pt idx="96">
                  <c:v>9.75</c:v>
                </c:pt>
                <c:pt idx="97">
                  <c:v>9.75</c:v>
                </c:pt>
                <c:pt idx="98">
                  <c:v>9.75</c:v>
                </c:pt>
                <c:pt idx="99">
                  <c:v>6.75</c:v>
                </c:pt>
                <c:pt idx="100">
                  <c:v>6.75</c:v>
                </c:pt>
                <c:pt idx="101">
                  <c:v>5.75</c:v>
                </c:pt>
                <c:pt idx="102">
                  <c:v>4.75</c:v>
                </c:pt>
                <c:pt idx="103">
                  <c:v>4.75</c:v>
                </c:pt>
                <c:pt idx="104">
                  <c:v>5.75</c:v>
                </c:pt>
                <c:pt idx="105">
                  <c:v>4.75</c:v>
                </c:pt>
                <c:pt idx="106">
                  <c:v>5.75</c:v>
                </c:pt>
                <c:pt idx="107">
                  <c:v>4.75</c:v>
                </c:pt>
                <c:pt idx="108">
                  <c:v>5.75</c:v>
                </c:pt>
                <c:pt idx="109">
                  <c:v>5.75</c:v>
                </c:pt>
                <c:pt idx="110">
                  <c:v>5.75</c:v>
                </c:pt>
                <c:pt idx="111">
                  <c:v>8.75</c:v>
                </c:pt>
                <c:pt idx="112">
                  <c:v>8.75</c:v>
                </c:pt>
                <c:pt idx="113">
                  <c:v>7.75</c:v>
                </c:pt>
                <c:pt idx="114">
                  <c:v>6.75</c:v>
                </c:pt>
                <c:pt idx="115">
                  <c:v>5.75</c:v>
                </c:pt>
                <c:pt idx="116">
                  <c:v>4.75</c:v>
                </c:pt>
                <c:pt idx="117">
                  <c:v>3.75</c:v>
                </c:pt>
                <c:pt idx="118">
                  <c:v>2.75</c:v>
                </c:pt>
                <c:pt idx="119">
                  <c:v>2.75</c:v>
                </c:pt>
                <c:pt idx="120">
                  <c:v>2.75</c:v>
                </c:pt>
                <c:pt idx="121">
                  <c:v>2.75</c:v>
                </c:pt>
                <c:pt idx="122">
                  <c:v>2.75</c:v>
                </c:pt>
                <c:pt idx="123">
                  <c:v>2.75</c:v>
                </c:pt>
                <c:pt idx="124">
                  <c:v>2.75</c:v>
                </c:pt>
                <c:pt idx="125">
                  <c:v>2.75</c:v>
                </c:pt>
                <c:pt idx="126">
                  <c:v>3.5</c:v>
                </c:pt>
                <c:pt idx="127">
                  <c:v>2.5</c:v>
                </c:pt>
                <c:pt idx="128">
                  <c:v>1.5</c:v>
                </c:pt>
                <c:pt idx="129">
                  <c:v>0.5</c:v>
                </c:pt>
                <c:pt idx="130">
                  <c:v>-0.5</c:v>
                </c:pt>
                <c:pt idx="131">
                  <c:v>-1.5</c:v>
                </c:pt>
                <c:pt idx="132">
                  <c:v>-2.5</c:v>
                </c:pt>
                <c:pt idx="133">
                  <c:v>-5.5</c:v>
                </c:pt>
                <c:pt idx="134">
                  <c:v>-6.5</c:v>
                </c:pt>
                <c:pt idx="135">
                  <c:v>-3.5</c:v>
                </c:pt>
                <c:pt idx="136">
                  <c:v>-3.5</c:v>
                </c:pt>
                <c:pt idx="137">
                  <c:v>-3.5</c:v>
                </c:pt>
                <c:pt idx="138">
                  <c:v>-3.5</c:v>
                </c:pt>
                <c:pt idx="139">
                  <c:v>-0.5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3.5</c:v>
                </c:pt>
                <c:pt idx="144">
                  <c:v>2.5</c:v>
                </c:pt>
                <c:pt idx="145">
                  <c:v>5.5</c:v>
                </c:pt>
                <c:pt idx="146">
                  <c:v>4.5</c:v>
                </c:pt>
                <c:pt idx="147">
                  <c:v>4.5</c:v>
                </c:pt>
                <c:pt idx="148">
                  <c:v>5.25</c:v>
                </c:pt>
                <c:pt idx="149">
                  <c:v>4.25</c:v>
                </c:pt>
                <c:pt idx="150">
                  <c:v>4.25</c:v>
                </c:pt>
                <c:pt idx="151">
                  <c:v>4.25</c:v>
                </c:pt>
                <c:pt idx="152">
                  <c:v>5.75</c:v>
                </c:pt>
                <c:pt idx="153">
                  <c:v>4.75</c:v>
                </c:pt>
                <c:pt idx="154">
                  <c:v>4.75</c:v>
                </c:pt>
                <c:pt idx="155">
                  <c:v>7.75</c:v>
                </c:pt>
                <c:pt idx="156">
                  <c:v>6.75</c:v>
                </c:pt>
                <c:pt idx="157">
                  <c:v>6.75</c:v>
                </c:pt>
                <c:pt idx="158">
                  <c:v>9.75</c:v>
                </c:pt>
                <c:pt idx="159">
                  <c:v>10.25</c:v>
                </c:pt>
                <c:pt idx="160">
                  <c:v>8.75</c:v>
                </c:pt>
                <c:pt idx="161">
                  <c:v>7.75</c:v>
                </c:pt>
                <c:pt idx="162">
                  <c:v>6.25</c:v>
                </c:pt>
                <c:pt idx="163">
                  <c:v>6.25</c:v>
                </c:pt>
                <c:pt idx="164">
                  <c:v>4.75</c:v>
                </c:pt>
                <c:pt idx="165">
                  <c:v>4.75</c:v>
                </c:pt>
                <c:pt idx="166">
                  <c:v>4.75</c:v>
                </c:pt>
                <c:pt idx="167">
                  <c:v>4.75</c:v>
                </c:pt>
                <c:pt idx="168">
                  <c:v>4.75</c:v>
                </c:pt>
                <c:pt idx="169">
                  <c:v>4.75</c:v>
                </c:pt>
                <c:pt idx="170">
                  <c:v>3.75</c:v>
                </c:pt>
                <c:pt idx="171">
                  <c:v>6.75</c:v>
                </c:pt>
                <c:pt idx="172">
                  <c:v>5.75</c:v>
                </c:pt>
                <c:pt idx="173">
                  <c:v>5.75</c:v>
                </c:pt>
                <c:pt idx="174">
                  <c:v>5.75</c:v>
                </c:pt>
                <c:pt idx="175">
                  <c:v>4.75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bulbasaur!$BK$1</c:f>
              <c:strCache>
                <c:ptCount val="1"/>
                <c:pt idx="0">
                  <c:v>sq_sum_cum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bulbasaur!$BK$2:$BK$177</c:f>
              <c:numCache>
                <c:formatCode>General</c:formatCode>
                <c:ptCount val="17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15</c:v>
                </c:pt>
                <c:pt idx="39">
                  <c:v>18</c:v>
                </c:pt>
                <c:pt idx="40">
                  <c:v>18</c:v>
                </c:pt>
                <c:pt idx="41">
                  <c:v>21</c:v>
                </c:pt>
                <c:pt idx="42">
                  <c:v>20</c:v>
                </c:pt>
                <c:pt idx="43">
                  <c:v>20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18</c:v>
                </c:pt>
                <c:pt idx="63">
                  <c:v>18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17</c:v>
                </c:pt>
                <c:pt idx="73">
                  <c:v>16</c:v>
                </c:pt>
                <c:pt idx="74">
                  <c:v>19</c:v>
                </c:pt>
                <c:pt idx="75">
                  <c:v>22</c:v>
                </c:pt>
                <c:pt idx="76">
                  <c:v>25</c:v>
                </c:pt>
                <c:pt idx="77">
                  <c:v>25</c:v>
                </c:pt>
                <c:pt idx="78">
                  <c:v>24</c:v>
                </c:pt>
                <c:pt idx="79">
                  <c:v>24</c:v>
                </c:pt>
                <c:pt idx="80">
                  <c:v>25</c:v>
                </c:pt>
                <c:pt idx="81">
                  <c:v>26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29</c:v>
                </c:pt>
                <c:pt idx="88">
                  <c:v>30</c:v>
                </c:pt>
                <c:pt idx="89">
                  <c:v>31</c:v>
                </c:pt>
                <c:pt idx="90">
                  <c:v>32</c:v>
                </c:pt>
                <c:pt idx="91">
                  <c:v>33</c:v>
                </c:pt>
                <c:pt idx="92">
                  <c:v>34</c:v>
                </c:pt>
                <c:pt idx="93">
                  <c:v>35</c:v>
                </c:pt>
                <c:pt idx="94">
                  <c:v>36</c:v>
                </c:pt>
                <c:pt idx="95">
                  <c:v>36</c:v>
                </c:pt>
                <c:pt idx="96">
                  <c:v>37</c:v>
                </c:pt>
                <c:pt idx="97">
                  <c:v>38</c:v>
                </c:pt>
                <c:pt idx="98">
                  <c:v>39</c:v>
                </c:pt>
                <c:pt idx="99">
                  <c:v>40</c:v>
                </c:pt>
                <c:pt idx="100">
                  <c:v>41</c:v>
                </c:pt>
                <c:pt idx="101">
                  <c:v>42</c:v>
                </c:pt>
                <c:pt idx="102">
                  <c:v>42</c:v>
                </c:pt>
                <c:pt idx="103">
                  <c:v>43</c:v>
                </c:pt>
                <c:pt idx="104">
                  <c:v>43</c:v>
                </c:pt>
                <c:pt idx="105">
                  <c:v>43</c:v>
                </c:pt>
                <c:pt idx="106">
                  <c:v>44</c:v>
                </c:pt>
                <c:pt idx="107">
                  <c:v>44</c:v>
                </c:pt>
                <c:pt idx="108">
                  <c:v>45</c:v>
                </c:pt>
                <c:pt idx="109">
                  <c:v>46</c:v>
                </c:pt>
                <c:pt idx="110">
                  <c:v>47</c:v>
                </c:pt>
                <c:pt idx="111">
                  <c:v>50</c:v>
                </c:pt>
                <c:pt idx="112">
                  <c:v>51</c:v>
                </c:pt>
                <c:pt idx="113">
                  <c:v>51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51</c:v>
                </c:pt>
                <c:pt idx="119">
                  <c:v>52</c:v>
                </c:pt>
                <c:pt idx="120">
                  <c:v>53</c:v>
                </c:pt>
                <c:pt idx="121">
                  <c:v>54</c:v>
                </c:pt>
                <c:pt idx="122">
                  <c:v>55</c:v>
                </c:pt>
                <c:pt idx="123">
                  <c:v>56</c:v>
                </c:pt>
                <c:pt idx="124">
                  <c:v>56</c:v>
                </c:pt>
                <c:pt idx="125">
                  <c:v>57</c:v>
                </c:pt>
                <c:pt idx="126">
                  <c:v>57</c:v>
                </c:pt>
                <c:pt idx="127">
                  <c:v>58</c:v>
                </c:pt>
                <c:pt idx="128">
                  <c:v>59</c:v>
                </c:pt>
                <c:pt idx="129">
                  <c:v>60</c:v>
                </c:pt>
                <c:pt idx="130">
                  <c:v>61</c:v>
                </c:pt>
                <c:pt idx="131">
                  <c:v>61</c:v>
                </c:pt>
                <c:pt idx="132">
                  <c:v>61</c:v>
                </c:pt>
                <c:pt idx="133">
                  <c:v>61</c:v>
                </c:pt>
                <c:pt idx="134">
                  <c:v>61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67</c:v>
                </c:pt>
                <c:pt idx="140">
                  <c:v>68</c:v>
                </c:pt>
                <c:pt idx="141">
                  <c:v>69</c:v>
                </c:pt>
                <c:pt idx="142">
                  <c:v>70</c:v>
                </c:pt>
                <c:pt idx="143">
                  <c:v>73</c:v>
                </c:pt>
                <c:pt idx="144">
                  <c:v>74</c:v>
                </c:pt>
                <c:pt idx="145">
                  <c:v>77</c:v>
                </c:pt>
                <c:pt idx="146">
                  <c:v>77</c:v>
                </c:pt>
                <c:pt idx="147">
                  <c:v>78</c:v>
                </c:pt>
                <c:pt idx="148">
                  <c:v>78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80.5</c:v>
                </c:pt>
                <c:pt idx="153">
                  <c:v>80.5</c:v>
                </c:pt>
                <c:pt idx="154">
                  <c:v>81.5</c:v>
                </c:pt>
                <c:pt idx="155">
                  <c:v>84.5</c:v>
                </c:pt>
                <c:pt idx="156">
                  <c:v>83.5</c:v>
                </c:pt>
                <c:pt idx="157">
                  <c:v>83.5</c:v>
                </c:pt>
                <c:pt idx="158">
                  <c:v>86.5</c:v>
                </c:pt>
                <c:pt idx="159">
                  <c:v>86.5</c:v>
                </c:pt>
                <c:pt idx="160">
                  <c:v>87.5</c:v>
                </c:pt>
                <c:pt idx="161">
                  <c:v>88.5</c:v>
                </c:pt>
                <c:pt idx="162">
                  <c:v>89.5</c:v>
                </c:pt>
                <c:pt idx="163">
                  <c:v>90.5</c:v>
                </c:pt>
                <c:pt idx="164">
                  <c:v>91.5</c:v>
                </c:pt>
                <c:pt idx="165">
                  <c:v>91.5</c:v>
                </c:pt>
                <c:pt idx="166">
                  <c:v>92.5</c:v>
                </c:pt>
                <c:pt idx="167">
                  <c:v>93.5</c:v>
                </c:pt>
                <c:pt idx="168">
                  <c:v>94.5</c:v>
                </c:pt>
                <c:pt idx="169">
                  <c:v>97.5</c:v>
                </c:pt>
                <c:pt idx="170">
                  <c:v>98.5</c:v>
                </c:pt>
                <c:pt idx="171">
                  <c:v>98.5</c:v>
                </c:pt>
                <c:pt idx="172">
                  <c:v>101.5</c:v>
                </c:pt>
                <c:pt idx="173">
                  <c:v>101.5</c:v>
                </c:pt>
                <c:pt idx="174">
                  <c:v>102.5</c:v>
                </c:pt>
                <c:pt idx="175">
                  <c:v>102.5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bulbasaur!$BL$1</c:f>
              <c:strCache>
                <c:ptCount val="1"/>
                <c:pt idx="0">
                  <c:v>ch_sum_cum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bulbasaur!$BL$2:$BL$177</c:f>
              <c:numCache>
                <c:formatCode>General</c:formatCode>
                <c:ptCount val="1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9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13.5</c:v>
                </c:pt>
                <c:pt idx="21">
                  <c:v>13.5</c:v>
                </c:pt>
                <c:pt idx="22">
                  <c:v>12.5</c:v>
                </c:pt>
                <c:pt idx="23">
                  <c:v>13.5</c:v>
                </c:pt>
                <c:pt idx="24">
                  <c:v>14.5</c:v>
                </c:pt>
                <c:pt idx="25">
                  <c:v>14.5</c:v>
                </c:pt>
                <c:pt idx="26">
                  <c:v>14.5</c:v>
                </c:pt>
                <c:pt idx="27">
                  <c:v>14.5</c:v>
                </c:pt>
                <c:pt idx="28">
                  <c:v>14.5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16.5</c:v>
                </c:pt>
                <c:pt idx="43">
                  <c:v>16.5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17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16.5</c:v>
                </c:pt>
                <c:pt idx="63">
                  <c:v>17.5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23.5</c:v>
                </c:pt>
                <c:pt idx="73">
                  <c:v>25</c:v>
                </c:pt>
                <c:pt idx="74">
                  <c:v>24</c:v>
                </c:pt>
                <c:pt idx="75">
                  <c:v>23</c:v>
                </c:pt>
                <c:pt idx="76">
                  <c:v>22</c:v>
                </c:pt>
                <c:pt idx="77">
                  <c:v>22</c:v>
                </c:pt>
                <c:pt idx="78">
                  <c:v>23.5</c:v>
                </c:pt>
                <c:pt idx="79">
                  <c:v>23.5</c:v>
                </c:pt>
                <c:pt idx="80">
                  <c:v>23.5</c:v>
                </c:pt>
                <c:pt idx="81">
                  <c:v>23.5</c:v>
                </c:pt>
                <c:pt idx="82">
                  <c:v>23.5</c:v>
                </c:pt>
                <c:pt idx="83">
                  <c:v>23.5</c:v>
                </c:pt>
                <c:pt idx="84">
                  <c:v>24.5</c:v>
                </c:pt>
                <c:pt idx="85">
                  <c:v>24.5</c:v>
                </c:pt>
                <c:pt idx="86">
                  <c:v>23.5</c:v>
                </c:pt>
                <c:pt idx="87">
                  <c:v>24.5</c:v>
                </c:pt>
                <c:pt idx="88">
                  <c:v>25.5</c:v>
                </c:pt>
                <c:pt idx="89">
                  <c:v>26.5</c:v>
                </c:pt>
                <c:pt idx="90">
                  <c:v>27.5</c:v>
                </c:pt>
                <c:pt idx="91">
                  <c:v>27.5</c:v>
                </c:pt>
                <c:pt idx="92">
                  <c:v>27.5</c:v>
                </c:pt>
                <c:pt idx="93">
                  <c:v>27.5</c:v>
                </c:pt>
                <c:pt idx="94">
                  <c:v>27.5</c:v>
                </c:pt>
                <c:pt idx="95">
                  <c:v>27.5</c:v>
                </c:pt>
                <c:pt idx="96">
                  <c:v>27.5</c:v>
                </c:pt>
                <c:pt idx="97">
                  <c:v>27.5</c:v>
                </c:pt>
                <c:pt idx="98">
                  <c:v>27.5</c:v>
                </c:pt>
                <c:pt idx="99">
                  <c:v>27.5</c:v>
                </c:pt>
                <c:pt idx="100">
                  <c:v>27.5</c:v>
                </c:pt>
                <c:pt idx="101">
                  <c:v>27.5</c:v>
                </c:pt>
                <c:pt idx="102">
                  <c:v>27.5</c:v>
                </c:pt>
                <c:pt idx="103">
                  <c:v>27.5</c:v>
                </c:pt>
                <c:pt idx="104">
                  <c:v>29.5</c:v>
                </c:pt>
                <c:pt idx="105">
                  <c:v>28.5</c:v>
                </c:pt>
                <c:pt idx="106">
                  <c:v>29.5</c:v>
                </c:pt>
                <c:pt idx="107">
                  <c:v>29.5</c:v>
                </c:pt>
                <c:pt idx="108">
                  <c:v>30.5</c:v>
                </c:pt>
                <c:pt idx="109">
                  <c:v>30.5</c:v>
                </c:pt>
                <c:pt idx="110">
                  <c:v>30.5</c:v>
                </c:pt>
                <c:pt idx="111">
                  <c:v>30.5</c:v>
                </c:pt>
                <c:pt idx="112">
                  <c:v>30.5</c:v>
                </c:pt>
                <c:pt idx="113">
                  <c:v>30.5</c:v>
                </c:pt>
                <c:pt idx="114">
                  <c:v>30.5</c:v>
                </c:pt>
                <c:pt idx="115">
                  <c:v>30.5</c:v>
                </c:pt>
                <c:pt idx="116">
                  <c:v>30.5</c:v>
                </c:pt>
                <c:pt idx="117">
                  <c:v>30.5</c:v>
                </c:pt>
                <c:pt idx="118">
                  <c:v>30.5</c:v>
                </c:pt>
                <c:pt idx="119">
                  <c:v>30.5</c:v>
                </c:pt>
                <c:pt idx="120">
                  <c:v>30.5</c:v>
                </c:pt>
                <c:pt idx="121">
                  <c:v>30.5</c:v>
                </c:pt>
                <c:pt idx="122">
                  <c:v>30.5</c:v>
                </c:pt>
                <c:pt idx="123">
                  <c:v>31.5</c:v>
                </c:pt>
                <c:pt idx="124">
                  <c:v>32.5</c:v>
                </c:pt>
                <c:pt idx="125">
                  <c:v>33.5</c:v>
                </c:pt>
                <c:pt idx="126">
                  <c:v>35.25</c:v>
                </c:pt>
                <c:pt idx="127">
                  <c:v>35.25</c:v>
                </c:pt>
                <c:pt idx="128">
                  <c:v>35.25</c:v>
                </c:pt>
                <c:pt idx="129">
                  <c:v>35.25</c:v>
                </c:pt>
                <c:pt idx="130">
                  <c:v>35.25</c:v>
                </c:pt>
                <c:pt idx="131">
                  <c:v>35.25</c:v>
                </c:pt>
                <c:pt idx="132">
                  <c:v>35.25</c:v>
                </c:pt>
                <c:pt idx="133">
                  <c:v>36.25</c:v>
                </c:pt>
                <c:pt idx="134">
                  <c:v>36.25</c:v>
                </c:pt>
                <c:pt idx="135">
                  <c:v>36.25</c:v>
                </c:pt>
                <c:pt idx="136">
                  <c:v>36.25</c:v>
                </c:pt>
                <c:pt idx="137">
                  <c:v>36.25</c:v>
                </c:pt>
                <c:pt idx="138">
                  <c:v>36.25</c:v>
                </c:pt>
                <c:pt idx="139">
                  <c:v>36.25</c:v>
                </c:pt>
                <c:pt idx="140">
                  <c:v>36.25</c:v>
                </c:pt>
                <c:pt idx="141">
                  <c:v>36.25</c:v>
                </c:pt>
                <c:pt idx="142">
                  <c:v>36.25</c:v>
                </c:pt>
                <c:pt idx="143">
                  <c:v>36.25</c:v>
                </c:pt>
                <c:pt idx="144">
                  <c:v>36.25</c:v>
                </c:pt>
                <c:pt idx="145">
                  <c:v>36.25</c:v>
                </c:pt>
                <c:pt idx="146">
                  <c:v>36.25</c:v>
                </c:pt>
                <c:pt idx="147">
                  <c:v>36.25</c:v>
                </c:pt>
                <c:pt idx="148">
                  <c:v>38</c:v>
                </c:pt>
                <c:pt idx="149">
                  <c:v>37</c:v>
                </c:pt>
                <c:pt idx="150">
                  <c:v>39</c:v>
                </c:pt>
                <c:pt idx="151">
                  <c:v>41</c:v>
                </c:pt>
                <c:pt idx="152">
                  <c:v>40</c:v>
                </c:pt>
                <c:pt idx="153">
                  <c:v>40</c:v>
                </c:pt>
                <c:pt idx="154">
                  <c:v>42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35</c:v>
                </c:pt>
                <c:pt idx="159">
                  <c:v>35.5</c:v>
                </c:pt>
                <c:pt idx="160">
                  <c:v>36.5</c:v>
                </c:pt>
                <c:pt idx="161">
                  <c:v>36.5</c:v>
                </c:pt>
                <c:pt idx="162">
                  <c:v>37.5</c:v>
                </c:pt>
                <c:pt idx="163">
                  <c:v>37.5</c:v>
                </c:pt>
                <c:pt idx="164">
                  <c:v>38.5</c:v>
                </c:pt>
                <c:pt idx="165">
                  <c:v>37.5</c:v>
                </c:pt>
                <c:pt idx="166">
                  <c:v>37.5</c:v>
                </c:pt>
                <c:pt idx="167">
                  <c:v>37.5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38</c:v>
                </c:pt>
                <c:pt idx="175">
                  <c:v>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bulbasaur!$BM$1</c:f>
              <c:strCache>
                <c:ptCount val="1"/>
                <c:pt idx="0">
                  <c:v>ni_sum_cum</c:v>
                </c:pt>
              </c:strCache>
            </c:strRef>
          </c:tx>
          <c:marker>
            <c:symbol val="none"/>
          </c:marker>
          <c:val>
            <c:numRef>
              <c:f>bulbasaur!$BM$2:$BM$177</c:f>
              <c:numCache>
                <c:formatCode>General</c:formatCode>
                <c:ptCount val="176"/>
                <c:pt idx="0">
                  <c:v>0.5</c:v>
                </c:pt>
                <c:pt idx="1">
                  <c:v>0</c:v>
                </c:pt>
                <c:pt idx="2">
                  <c:v>-0.5</c:v>
                </c:pt>
                <c:pt idx="3">
                  <c:v>-0.5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  <c:pt idx="9">
                  <c:v>1.5</c:v>
                </c:pt>
                <c:pt idx="10">
                  <c:v>1.5</c:v>
                </c:pt>
                <c:pt idx="11">
                  <c:v>2.5</c:v>
                </c:pt>
                <c:pt idx="12">
                  <c:v>2.5</c:v>
                </c:pt>
                <c:pt idx="13">
                  <c:v>3.5</c:v>
                </c:pt>
                <c:pt idx="14">
                  <c:v>3.5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3.5</c:v>
                </c:pt>
                <c:pt idx="21">
                  <c:v>3.5</c:v>
                </c:pt>
                <c:pt idx="22">
                  <c:v>3.5</c:v>
                </c:pt>
                <c:pt idx="23">
                  <c:v>4.5</c:v>
                </c:pt>
                <c:pt idx="24">
                  <c:v>5.25</c:v>
                </c:pt>
                <c:pt idx="25">
                  <c:v>5.25</c:v>
                </c:pt>
                <c:pt idx="26">
                  <c:v>5.25</c:v>
                </c:pt>
                <c:pt idx="27">
                  <c:v>5.25</c:v>
                </c:pt>
                <c:pt idx="28">
                  <c:v>5.25</c:v>
                </c:pt>
                <c:pt idx="29">
                  <c:v>4.25</c:v>
                </c:pt>
                <c:pt idx="30">
                  <c:v>4.25</c:v>
                </c:pt>
                <c:pt idx="31">
                  <c:v>4.25</c:v>
                </c:pt>
                <c:pt idx="32">
                  <c:v>4.25</c:v>
                </c:pt>
                <c:pt idx="33">
                  <c:v>4.25</c:v>
                </c:pt>
                <c:pt idx="34">
                  <c:v>3.25</c:v>
                </c:pt>
                <c:pt idx="35">
                  <c:v>6.25</c:v>
                </c:pt>
                <c:pt idx="36">
                  <c:v>6.25</c:v>
                </c:pt>
                <c:pt idx="37">
                  <c:v>6.25</c:v>
                </c:pt>
                <c:pt idx="38">
                  <c:v>9.25</c:v>
                </c:pt>
                <c:pt idx="39">
                  <c:v>12.25</c:v>
                </c:pt>
                <c:pt idx="40">
                  <c:v>12.25</c:v>
                </c:pt>
                <c:pt idx="41">
                  <c:v>15.25</c:v>
                </c:pt>
                <c:pt idx="42">
                  <c:v>15.25</c:v>
                </c:pt>
                <c:pt idx="43">
                  <c:v>15.25</c:v>
                </c:pt>
                <c:pt idx="44">
                  <c:v>15.25</c:v>
                </c:pt>
                <c:pt idx="45">
                  <c:v>15.25</c:v>
                </c:pt>
                <c:pt idx="46">
                  <c:v>14.25</c:v>
                </c:pt>
                <c:pt idx="47">
                  <c:v>14.25</c:v>
                </c:pt>
                <c:pt idx="48">
                  <c:v>13.25</c:v>
                </c:pt>
                <c:pt idx="49">
                  <c:v>12.25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12.25</c:v>
                </c:pt>
                <c:pt idx="54">
                  <c:v>12.25</c:v>
                </c:pt>
                <c:pt idx="55">
                  <c:v>12.25</c:v>
                </c:pt>
                <c:pt idx="56">
                  <c:v>11.25</c:v>
                </c:pt>
                <c:pt idx="57">
                  <c:v>11.25</c:v>
                </c:pt>
                <c:pt idx="58">
                  <c:v>11.25</c:v>
                </c:pt>
                <c:pt idx="59">
                  <c:v>11.25</c:v>
                </c:pt>
                <c:pt idx="60">
                  <c:v>11.25</c:v>
                </c:pt>
                <c:pt idx="61">
                  <c:v>12.25</c:v>
                </c:pt>
                <c:pt idx="62">
                  <c:v>12.25</c:v>
                </c:pt>
                <c:pt idx="63">
                  <c:v>12.25</c:v>
                </c:pt>
                <c:pt idx="64">
                  <c:v>12.25</c:v>
                </c:pt>
                <c:pt idx="65">
                  <c:v>12.25</c:v>
                </c:pt>
                <c:pt idx="66">
                  <c:v>13.25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17</c:v>
                </c:pt>
                <c:pt idx="75">
                  <c:v>20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24</c:v>
                </c:pt>
                <c:pt idx="80">
                  <c:v>25</c:v>
                </c:pt>
                <c:pt idx="81">
                  <c:v>26</c:v>
                </c:pt>
                <c:pt idx="82">
                  <c:v>27</c:v>
                </c:pt>
                <c:pt idx="83">
                  <c:v>29</c:v>
                </c:pt>
                <c:pt idx="84">
                  <c:v>30</c:v>
                </c:pt>
                <c:pt idx="85">
                  <c:v>29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31</c:v>
                </c:pt>
                <c:pt idx="94">
                  <c:v>31</c:v>
                </c:pt>
                <c:pt idx="95">
                  <c:v>30</c:v>
                </c:pt>
                <c:pt idx="96">
                  <c:v>30</c:v>
                </c:pt>
                <c:pt idx="97">
                  <c:v>31</c:v>
                </c:pt>
                <c:pt idx="98">
                  <c:v>32</c:v>
                </c:pt>
                <c:pt idx="99">
                  <c:v>32</c:v>
                </c:pt>
                <c:pt idx="100">
                  <c:v>33</c:v>
                </c:pt>
                <c:pt idx="101">
                  <c:v>34</c:v>
                </c:pt>
                <c:pt idx="102">
                  <c:v>36</c:v>
                </c:pt>
                <c:pt idx="103">
                  <c:v>37</c:v>
                </c:pt>
                <c:pt idx="104">
                  <c:v>36</c:v>
                </c:pt>
                <c:pt idx="105">
                  <c:v>37</c:v>
                </c:pt>
                <c:pt idx="106">
                  <c:v>37</c:v>
                </c:pt>
                <c:pt idx="107">
                  <c:v>36</c:v>
                </c:pt>
                <c:pt idx="108">
                  <c:v>36</c:v>
                </c:pt>
                <c:pt idx="109">
                  <c:v>37</c:v>
                </c:pt>
                <c:pt idx="110">
                  <c:v>38</c:v>
                </c:pt>
                <c:pt idx="111">
                  <c:v>41</c:v>
                </c:pt>
                <c:pt idx="112">
                  <c:v>42</c:v>
                </c:pt>
                <c:pt idx="113">
                  <c:v>41</c:v>
                </c:pt>
                <c:pt idx="114">
                  <c:v>40</c:v>
                </c:pt>
                <c:pt idx="115">
                  <c:v>39</c:v>
                </c:pt>
                <c:pt idx="116">
                  <c:v>38</c:v>
                </c:pt>
                <c:pt idx="117">
                  <c:v>37</c:v>
                </c:pt>
                <c:pt idx="118">
                  <c:v>36</c:v>
                </c:pt>
                <c:pt idx="119">
                  <c:v>37</c:v>
                </c:pt>
                <c:pt idx="120">
                  <c:v>38.75</c:v>
                </c:pt>
                <c:pt idx="121">
                  <c:v>39.75</c:v>
                </c:pt>
                <c:pt idx="122">
                  <c:v>40.75</c:v>
                </c:pt>
                <c:pt idx="123">
                  <c:v>41.75</c:v>
                </c:pt>
                <c:pt idx="124">
                  <c:v>42.75</c:v>
                </c:pt>
                <c:pt idx="125">
                  <c:v>43.75</c:v>
                </c:pt>
                <c:pt idx="126">
                  <c:v>44.75</c:v>
                </c:pt>
                <c:pt idx="127">
                  <c:v>45.75</c:v>
                </c:pt>
                <c:pt idx="128">
                  <c:v>46.75</c:v>
                </c:pt>
                <c:pt idx="129">
                  <c:v>47.75</c:v>
                </c:pt>
                <c:pt idx="130">
                  <c:v>48.75</c:v>
                </c:pt>
                <c:pt idx="131">
                  <c:v>47.75</c:v>
                </c:pt>
                <c:pt idx="132">
                  <c:v>46.75</c:v>
                </c:pt>
                <c:pt idx="133">
                  <c:v>46.75</c:v>
                </c:pt>
                <c:pt idx="134">
                  <c:v>45.75</c:v>
                </c:pt>
                <c:pt idx="135">
                  <c:v>48.75</c:v>
                </c:pt>
                <c:pt idx="136">
                  <c:v>48.75</c:v>
                </c:pt>
                <c:pt idx="137">
                  <c:v>48.75</c:v>
                </c:pt>
                <c:pt idx="138">
                  <c:v>48.75</c:v>
                </c:pt>
                <c:pt idx="139">
                  <c:v>51.75</c:v>
                </c:pt>
                <c:pt idx="140">
                  <c:v>51.75</c:v>
                </c:pt>
                <c:pt idx="141">
                  <c:v>52.75</c:v>
                </c:pt>
                <c:pt idx="142">
                  <c:v>53.75</c:v>
                </c:pt>
                <c:pt idx="143">
                  <c:v>56.75</c:v>
                </c:pt>
                <c:pt idx="144">
                  <c:v>57.75</c:v>
                </c:pt>
                <c:pt idx="145">
                  <c:v>60.75</c:v>
                </c:pt>
                <c:pt idx="146">
                  <c:v>62.75</c:v>
                </c:pt>
                <c:pt idx="147">
                  <c:v>63.75</c:v>
                </c:pt>
                <c:pt idx="148">
                  <c:v>62.75</c:v>
                </c:pt>
                <c:pt idx="149">
                  <c:v>63.75</c:v>
                </c:pt>
                <c:pt idx="150">
                  <c:v>63.75</c:v>
                </c:pt>
                <c:pt idx="151">
                  <c:v>63.75</c:v>
                </c:pt>
                <c:pt idx="152">
                  <c:v>63.75</c:v>
                </c:pt>
                <c:pt idx="153">
                  <c:v>63.75</c:v>
                </c:pt>
                <c:pt idx="154">
                  <c:v>63.75</c:v>
                </c:pt>
                <c:pt idx="155">
                  <c:v>66.75</c:v>
                </c:pt>
                <c:pt idx="156">
                  <c:v>65.75</c:v>
                </c:pt>
                <c:pt idx="157">
                  <c:v>65.75</c:v>
                </c:pt>
                <c:pt idx="158">
                  <c:v>68.75</c:v>
                </c:pt>
                <c:pt idx="159">
                  <c:v>69.25</c:v>
                </c:pt>
                <c:pt idx="160">
                  <c:v>69.25</c:v>
                </c:pt>
                <c:pt idx="161">
                  <c:v>70.25</c:v>
                </c:pt>
                <c:pt idx="162">
                  <c:v>70.25</c:v>
                </c:pt>
                <c:pt idx="163">
                  <c:v>71.25</c:v>
                </c:pt>
                <c:pt idx="164">
                  <c:v>71.25</c:v>
                </c:pt>
                <c:pt idx="165">
                  <c:v>73.25</c:v>
                </c:pt>
                <c:pt idx="166">
                  <c:v>74.25</c:v>
                </c:pt>
                <c:pt idx="167">
                  <c:v>75.25</c:v>
                </c:pt>
                <c:pt idx="168">
                  <c:v>76.25</c:v>
                </c:pt>
                <c:pt idx="169">
                  <c:v>79.25</c:v>
                </c:pt>
                <c:pt idx="170">
                  <c:v>80.25</c:v>
                </c:pt>
                <c:pt idx="171">
                  <c:v>79.25</c:v>
                </c:pt>
                <c:pt idx="172">
                  <c:v>82.25</c:v>
                </c:pt>
                <c:pt idx="173">
                  <c:v>84.25</c:v>
                </c:pt>
                <c:pt idx="174">
                  <c:v>85.25</c:v>
                </c:pt>
                <c:pt idx="175">
                  <c:v>86.25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084480"/>
        <c:axId val="169340864"/>
      </c:lineChart>
      <c:catAx>
        <c:axId val="22408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340864"/>
        <c:crosses val="autoZero"/>
        <c:auto val="1"/>
        <c:lblAlgn val="ctr"/>
        <c:lblOffset val="100"/>
        <c:noMultiLvlLbl val="0"/>
      </c:catAx>
      <c:valAx>
        <c:axId val="16934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08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106680</xdr:colOff>
      <xdr:row>181</xdr:row>
      <xdr:rowOff>137166</xdr:rowOff>
    </xdr:from>
    <xdr:to>
      <xdr:col>68</xdr:col>
      <xdr:colOff>365760</xdr:colOff>
      <xdr:row>200</xdr:row>
      <xdr:rowOff>68580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Generation_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8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4.4" x14ac:dyDescent="0.3"/>
  <cols>
    <col min="1" max="1" width="5" customWidth="1"/>
    <col min="2" max="2" width="5.77734375" customWidth="1"/>
    <col min="3" max="7" width="5.77734375" style="35" customWidth="1"/>
    <col min="8" max="11" width="5.77734375" style="36" customWidth="1"/>
    <col min="12" max="15" width="5.77734375" style="1" customWidth="1"/>
    <col min="16" max="24" width="5.77734375" customWidth="1"/>
    <col min="25" max="25" width="7.21875" customWidth="1"/>
    <col min="26" max="26" width="6.33203125" customWidth="1"/>
    <col min="27" max="37" width="5.77734375" customWidth="1"/>
    <col min="38" max="38" width="5.88671875" customWidth="1"/>
    <col min="39" max="48" width="5.77734375" customWidth="1"/>
    <col min="49" max="52" width="9.5546875" customWidth="1"/>
    <col min="53" max="54" width="5.77734375" style="31" customWidth="1"/>
    <col min="55" max="56" width="5.77734375" style="30" customWidth="1"/>
    <col min="57" max="58" width="5.77734375" style="32" customWidth="1"/>
    <col min="59" max="67" width="5.77734375" customWidth="1"/>
  </cols>
  <sheetData>
    <row r="1" spans="1:66" x14ac:dyDescent="0.3">
      <c r="A1" t="s">
        <v>849</v>
      </c>
      <c r="B1" t="s">
        <v>7</v>
      </c>
      <c r="C1" s="35" t="s">
        <v>460</v>
      </c>
      <c r="D1" s="35" t="s">
        <v>461</v>
      </c>
      <c r="E1" s="35" t="s">
        <v>649</v>
      </c>
      <c r="F1" s="35" t="s">
        <v>650</v>
      </c>
      <c r="G1" s="35" t="s">
        <v>0</v>
      </c>
      <c r="H1" s="36" t="s">
        <v>651</v>
      </c>
      <c r="I1" s="36" t="s">
        <v>652</v>
      </c>
      <c r="J1" s="36" t="s">
        <v>653</v>
      </c>
      <c r="K1" s="36" t="s">
        <v>654</v>
      </c>
      <c r="L1" s="1" t="s">
        <v>1</v>
      </c>
      <c r="M1" s="1" t="s">
        <v>2</v>
      </c>
      <c r="N1" s="1" t="s">
        <v>3</v>
      </c>
      <c r="O1" s="1" t="s">
        <v>4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701</v>
      </c>
      <c r="Y1" t="s">
        <v>702</v>
      </c>
      <c r="Z1" t="s">
        <v>703</v>
      </c>
      <c r="AA1" t="s">
        <v>705</v>
      </c>
      <c r="AB1" t="s">
        <v>706</v>
      </c>
      <c r="AC1" t="s">
        <v>707</v>
      </c>
      <c r="AD1" t="s">
        <v>708</v>
      </c>
      <c r="AE1" t="s">
        <v>704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733</v>
      </c>
      <c r="AQ1" t="s">
        <v>734</v>
      </c>
      <c r="AR1" t="s">
        <v>735</v>
      </c>
      <c r="AS1" t="s">
        <v>736</v>
      </c>
      <c r="AT1" t="s">
        <v>719</v>
      </c>
      <c r="AU1" t="s">
        <v>720</v>
      </c>
      <c r="AV1" t="s">
        <v>721</v>
      </c>
      <c r="AW1" t="s">
        <v>722</v>
      </c>
      <c r="AX1" t="s">
        <v>723</v>
      </c>
      <c r="AY1" t="s">
        <v>724</v>
      </c>
      <c r="AZ1" t="s">
        <v>725</v>
      </c>
      <c r="BA1" s="31" t="s">
        <v>726</v>
      </c>
      <c r="BB1" s="31" t="s">
        <v>727</v>
      </c>
      <c r="BC1" s="30" t="s">
        <v>728</v>
      </c>
      <c r="BD1" s="30" t="s">
        <v>729</v>
      </c>
      <c r="BE1" s="32" t="s">
        <v>737</v>
      </c>
      <c r="BF1" s="32" t="s">
        <v>738</v>
      </c>
      <c r="BG1" t="s">
        <v>730</v>
      </c>
      <c r="BH1" t="s">
        <v>719</v>
      </c>
      <c r="BI1" t="s">
        <v>731</v>
      </c>
      <c r="BJ1" t="s">
        <v>732</v>
      </c>
      <c r="BK1" t="s">
        <v>700</v>
      </c>
      <c r="BL1" t="s">
        <v>774</v>
      </c>
      <c r="BM1" t="s">
        <v>822</v>
      </c>
    </row>
    <row r="2" spans="1:66" x14ac:dyDescent="0.3">
      <c r="A2">
        <v>1</v>
      </c>
      <c r="B2">
        <v>2</v>
      </c>
      <c r="C2" s="35" t="s">
        <v>8</v>
      </c>
      <c r="D2" s="35" t="str">
        <f>VLOOKUP(C2,all_pokemon!$B$2:$C$151,2,FALSE)</f>
        <v>Weedle</v>
      </c>
      <c r="E2" s="35" t="s">
        <v>452</v>
      </c>
      <c r="F2" s="35" t="s">
        <v>451</v>
      </c>
      <c r="G2" s="35">
        <v>9</v>
      </c>
      <c r="H2" s="36" t="s">
        <v>9</v>
      </c>
      <c r="I2" s="36" t="s">
        <v>10</v>
      </c>
      <c r="J2" s="36" t="s">
        <v>209</v>
      </c>
      <c r="K2" s="36" t="s">
        <v>209</v>
      </c>
      <c r="L2" s="1" t="str">
        <f>VLOOKUP(H2,all_attacks!$B$2:$C$166,2,FALSE)</f>
        <v>Poison Sting</v>
      </c>
      <c r="M2" s="1" t="str">
        <f>VLOOKUP(I2,all_attacks!$B$2:$C$166,2,FALSE)</f>
        <v>String Shot</v>
      </c>
      <c r="N2" s="1" t="e">
        <f>VLOOKUP(J2,all_attacks!$B$2:$C$166,2,FALSE)</f>
        <v>#N/A</v>
      </c>
      <c r="O2" s="1" t="e">
        <f>VLOOKUP(K2,all_attacks!$B$2:$C$166,2,FALSE)</f>
        <v>#N/A</v>
      </c>
      <c r="P2" t="str">
        <f>VLOOKUP(L2,all_attacks!$C$2:$H$166,2,FALSE)</f>
        <v>Poison</v>
      </c>
      <c r="Q2" t="str">
        <f>VLOOKUP(M2,all_attacks!$C$2:$H$166,2,FALSE)</f>
        <v>Bug</v>
      </c>
      <c r="R2" t="e">
        <f>VLOOKUP(N2,all_attacks!$C$2:$H$166,2,FALSE)</f>
        <v>#N/A</v>
      </c>
      <c r="S2" t="e">
        <f>VLOOKUP(O2,all_attacks!$C$2:$H$166,2,FALSE)</f>
        <v>#N/A</v>
      </c>
      <c r="T2" t="str">
        <f>VLOOKUP(L2,all_attacks!$C$2:$H$166,6,FALSE)</f>
        <v>Poison</v>
      </c>
      <c r="U2" t="str">
        <f>VLOOKUP(M2,all_attacks!$C$2:$H$166,6,FALSE)</f>
        <v>no_type-specific_Damage</v>
      </c>
      <c r="V2" t="e">
        <f>VLOOKUP(N2,all_attacks!$C$2:$H$166,6,FALSE)</f>
        <v>#N/A</v>
      </c>
      <c r="W2" t="e">
        <f>VLOOKUP(O2,all_attacks!$C$2:$H$166,6,FALSE)</f>
        <v>#N/A</v>
      </c>
      <c r="X2" t="s">
        <v>449</v>
      </c>
      <c r="Y2" t="s">
        <v>451</v>
      </c>
      <c r="Z2" t="str">
        <f>T2&amp;$X2</f>
        <v>PoisonGrass</v>
      </c>
      <c r="AA2" t="str">
        <f>U2&amp;$X2</f>
        <v>no_type-specific_DamageGrass</v>
      </c>
      <c r="AB2" t="e">
        <f>V2&amp;$X2</f>
        <v>#N/A</v>
      </c>
      <c r="AC2" t="e">
        <f>W2&amp;$X2</f>
        <v>#N/A</v>
      </c>
      <c r="AD2" t="str">
        <f>T2&amp;$Y2</f>
        <v>PoisonPoison</v>
      </c>
      <c r="AE2" t="str">
        <f t="shared" ref="AE2:AG2" si="0">U2&amp;$Y2</f>
        <v>no_type-specific_DamagePoison</v>
      </c>
      <c r="AF2" t="e">
        <f t="shared" si="0"/>
        <v>#N/A</v>
      </c>
      <c r="AG2" t="e">
        <f t="shared" si="0"/>
        <v>#N/A</v>
      </c>
      <c r="AH2">
        <f>VLOOKUP(Z2,type_factors!$C$1:$D$226,2,FALSE)</f>
        <v>2</v>
      </c>
      <c r="AI2" t="e">
        <f>VLOOKUP(AA2,type_factors!$C$1:$D$226,2,FALSE)</f>
        <v>#N/A</v>
      </c>
      <c r="AJ2" t="e">
        <f>VLOOKUP(AB2,type_factors!$C$1:$D$226,2,FALSE)</f>
        <v>#N/A</v>
      </c>
      <c r="AK2" t="e">
        <f>VLOOKUP(AC2,type_factors!$C$1:$D$226,2,FALSE)</f>
        <v>#N/A</v>
      </c>
      <c r="AL2">
        <f>VLOOKUP(AD2,type_factors!$C$1:$D$226,2,FALSE)</f>
        <v>0.5</v>
      </c>
      <c r="AM2" t="e">
        <f>VLOOKUP(AE2,type_factors!$C$1:$D$226,2,FALSE)</f>
        <v>#N/A</v>
      </c>
      <c r="AN2" t="e">
        <f>VLOOKUP(AF2,type_factors!$C$1:$D$226,2,FALSE)</f>
        <v>#N/A</v>
      </c>
      <c r="AO2" t="e">
        <f>VLOOKUP(AG2,type_factors!$C$1:$D$226,2,FALSE)</f>
        <v>#N/A</v>
      </c>
      <c r="AP2">
        <f>AH2*AL2</f>
        <v>1</v>
      </c>
      <c r="AQ2" t="e">
        <f t="shared" ref="AQ2:AS2" si="1">AI2*AM2</f>
        <v>#N/A</v>
      </c>
      <c r="AR2" t="e">
        <f t="shared" si="1"/>
        <v>#N/A</v>
      </c>
      <c r="AS2" t="e">
        <f t="shared" si="1"/>
        <v>#N/A</v>
      </c>
      <c r="AT2">
        <f t="array" ref="AT2">MAX(IF(ISERROR(AP2:AS2),,AP2:AS2))</f>
        <v>1</v>
      </c>
      <c r="AU2" t="s">
        <v>421</v>
      </c>
      <c r="AV2" t="s">
        <v>209</v>
      </c>
      <c r="AW2" t="str">
        <f t="shared" ref="AW2:AW33" si="2">AU2&amp;$E2</f>
        <v>NormalBug</v>
      </c>
      <c r="AX2" t="str">
        <f t="shared" ref="AX2:AX33" si="3">AV2&amp;$E2</f>
        <v>NABug</v>
      </c>
      <c r="AY2" t="str">
        <f t="shared" ref="AY2:AY33" si="4">AU2&amp;$F2</f>
        <v>NormalPoison</v>
      </c>
      <c r="AZ2" t="str">
        <f t="shared" ref="AZ2:AZ33" si="5">AV2&amp;$F2</f>
        <v>NAPoison</v>
      </c>
      <c r="BA2" s="31">
        <f>VLOOKUP(AW2,type_factors!$C$2:$D$226,2,FALSE)</f>
        <v>1</v>
      </c>
      <c r="BB2" s="31" t="e">
        <f>VLOOKUP(AX2,type_factors!$C$2:$D$226,2,FALSE)</f>
        <v>#N/A</v>
      </c>
      <c r="BC2" s="30">
        <f>VLOOKUP(AY2,type_factors!$C$2:$D$226,2,FALSE)</f>
        <v>1</v>
      </c>
      <c r="BD2" s="30" t="e">
        <f>VLOOKUP(AZ2,type_factors!$C$2:$D$226,2,FALSE)</f>
        <v>#N/A</v>
      </c>
      <c r="BE2" s="32">
        <f t="shared" ref="BE2:BE33" si="6">IF(AND(ISNUMBER(BA2),ISNUMBER(BC2)),BA2*BC2,BA2)</f>
        <v>1</v>
      </c>
      <c r="BF2" s="32" t="e">
        <f t="shared" ref="BF2:BF33" si="7">IF(AND(ISNUMBER(BB2),ISNUMBER(BD2)),BB2*BD2,BB2)</f>
        <v>#N/A</v>
      </c>
      <c r="BG2">
        <f t="array" ref="BG2">MAX(IF(ISERROR(BE2:BF2),,BE2:BF2))</f>
        <v>1</v>
      </c>
      <c r="BH2">
        <f>AT2</f>
        <v>1</v>
      </c>
      <c r="BI2">
        <f>BG2-BH2</f>
        <v>0</v>
      </c>
      <c r="BJ2">
        <f>BI2</f>
        <v>0</v>
      </c>
      <c r="BK2">
        <f>squirtle!BP2</f>
        <v>0</v>
      </c>
      <c r="BL2">
        <f>charmander!BV2</f>
        <v>0</v>
      </c>
      <c r="BM2">
        <f>nidoking!CZ2</f>
        <v>0.5</v>
      </c>
    </row>
    <row r="3" spans="1:66" x14ac:dyDescent="0.3">
      <c r="A3">
        <v>2</v>
      </c>
      <c r="B3">
        <v>3</v>
      </c>
      <c r="C3" s="35" t="s">
        <v>11</v>
      </c>
      <c r="D3" s="35" t="str">
        <f>VLOOKUP(C3,all_pokemon!$B$2:$C$151,2,FALSE)</f>
        <v>Geodude</v>
      </c>
      <c r="E3" s="35" t="s">
        <v>456</v>
      </c>
      <c r="F3" s="35" t="s">
        <v>455</v>
      </c>
      <c r="G3" s="35">
        <v>12</v>
      </c>
      <c r="H3" s="36" t="s">
        <v>12</v>
      </c>
      <c r="I3" s="36" t="s">
        <v>13</v>
      </c>
      <c r="J3" s="36" t="s">
        <v>209</v>
      </c>
      <c r="K3" s="36" t="s">
        <v>209</v>
      </c>
      <c r="L3" s="1" t="str">
        <f>VLOOKUP(H3,all_attacks!$B$2:$C$166,2,FALSE)</f>
        <v>Tackle</v>
      </c>
      <c r="M3" s="1" t="str">
        <f>VLOOKUP(I3,all_attacks!$B$2:$C$166,2,FALSE)</f>
        <v>Defense Curl</v>
      </c>
      <c r="N3" s="1" t="e">
        <f>VLOOKUP(J3,all_attacks!$B$2:$C$166,2,FALSE)</f>
        <v>#N/A</v>
      </c>
      <c r="O3" s="1" t="e">
        <f>VLOOKUP(K3,all_attacks!$B$2:$C$166,2,FALSE)</f>
        <v>#N/A</v>
      </c>
      <c r="P3" t="str">
        <f>VLOOKUP(L3,all_attacks!$C$2:$H$166,2,FALSE)</f>
        <v>Normal</v>
      </c>
      <c r="Q3" t="str">
        <f>VLOOKUP(M3,all_attacks!$C$2:$H$166,2,FALSE)</f>
        <v>Normal</v>
      </c>
      <c r="R3" t="e">
        <f>VLOOKUP(N3,all_attacks!$C$2:$H$166,2,FALSE)</f>
        <v>#N/A</v>
      </c>
      <c r="S3" t="e">
        <f>VLOOKUP(O3,all_attacks!$C$2:$H$166,2,FALSE)</f>
        <v>#N/A</v>
      </c>
      <c r="T3" t="str">
        <f>VLOOKUP(L3,all_attacks!$C$2:$H$166,6,FALSE)</f>
        <v>Normal</v>
      </c>
      <c r="U3" t="str">
        <f>VLOOKUP(M3,all_attacks!$C$2:$H$166,6,FALSE)</f>
        <v>no_type-specific_Damage</v>
      </c>
      <c r="V3" t="e">
        <f>VLOOKUP(N3,all_attacks!$C$2:$H$166,6,FALSE)</f>
        <v>#N/A</v>
      </c>
      <c r="W3" t="e">
        <f>VLOOKUP(O3,all_attacks!$C$2:$H$166,6,FALSE)</f>
        <v>#N/A</v>
      </c>
      <c r="X3" t="s">
        <v>449</v>
      </c>
      <c r="Y3" t="s">
        <v>451</v>
      </c>
      <c r="Z3" t="str">
        <f>T3&amp;$X3</f>
        <v>NormalGrass</v>
      </c>
      <c r="AA3" t="str">
        <f t="shared" ref="AA3:AA66" si="8">U3&amp;$X3</f>
        <v>no_type-specific_DamageGrass</v>
      </c>
      <c r="AB3" t="e">
        <f t="shared" ref="AB3:AB66" si="9">V3&amp;$X3</f>
        <v>#N/A</v>
      </c>
      <c r="AC3" t="e">
        <f t="shared" ref="AC3:AC66" si="10">W3&amp;$X3</f>
        <v>#N/A</v>
      </c>
      <c r="AD3" t="str">
        <f>T3&amp;$Y3</f>
        <v>NormalPoison</v>
      </c>
      <c r="AE3" t="str">
        <f t="shared" ref="AE3:AE66" si="11">U3&amp;$Y3</f>
        <v>no_type-specific_DamagePoison</v>
      </c>
      <c r="AF3" t="e">
        <f t="shared" ref="AF3:AF66" si="12">V3&amp;$Y3</f>
        <v>#N/A</v>
      </c>
      <c r="AG3" t="e">
        <f t="shared" ref="AG3:AG66" si="13">W3&amp;$Y3</f>
        <v>#N/A</v>
      </c>
      <c r="AH3">
        <f>VLOOKUP(Z3,type_factors!$C$1:$D$226,2,FALSE)</f>
        <v>1</v>
      </c>
      <c r="AI3" t="e">
        <f>VLOOKUP(AA3,type_factors!$C$1:$D$226,2,FALSE)</f>
        <v>#N/A</v>
      </c>
      <c r="AJ3" t="e">
        <f>VLOOKUP(AB3,type_factors!$C$1:$D$226,2,FALSE)</f>
        <v>#N/A</v>
      </c>
      <c r="AK3" t="e">
        <f>VLOOKUP(AC3,type_factors!$C$1:$D$226,2,FALSE)</f>
        <v>#N/A</v>
      </c>
      <c r="AL3">
        <f>VLOOKUP(AD3,type_factors!$C$1:$D$226,2,FALSE)</f>
        <v>1</v>
      </c>
      <c r="AM3" t="e">
        <f>VLOOKUP(AE3,type_factors!$C$1:$D$226,2,FALSE)</f>
        <v>#N/A</v>
      </c>
      <c r="AN3" t="e">
        <f>VLOOKUP(AF3,type_factors!$C$1:$D$226,2,FALSE)</f>
        <v>#N/A</v>
      </c>
      <c r="AO3" t="e">
        <f>VLOOKUP(AG3,type_factors!$C$1:$D$226,2,FALSE)</f>
        <v>#N/A</v>
      </c>
      <c r="AP3">
        <f t="shared" ref="AP3:AP66" si="14">AH3*AL3</f>
        <v>1</v>
      </c>
      <c r="AQ3" t="e">
        <f t="shared" ref="AQ3:AQ66" si="15">AI3*AM3</f>
        <v>#N/A</v>
      </c>
      <c r="AR3" t="e">
        <f t="shared" ref="AR3:AR66" si="16">AJ3*AN3</f>
        <v>#N/A</v>
      </c>
      <c r="AS3" t="e">
        <f t="shared" ref="AS3:AS66" si="17">AK3*AO3</f>
        <v>#N/A</v>
      </c>
      <c r="AT3">
        <f t="array" ref="AT3">MAX(IF(ISERROR(AP3:AS3),,AP3:AS3))</f>
        <v>1</v>
      </c>
      <c r="AU3" t="s">
        <v>421</v>
      </c>
      <c r="AV3" t="s">
        <v>449</v>
      </c>
      <c r="AW3" t="str">
        <f t="shared" si="2"/>
        <v>NormalRock</v>
      </c>
      <c r="AX3" t="str">
        <f t="shared" si="3"/>
        <v>GrassRock</v>
      </c>
      <c r="AY3" t="str">
        <f t="shared" si="4"/>
        <v>NormalGround</v>
      </c>
      <c r="AZ3" t="str">
        <f t="shared" si="5"/>
        <v>GrassGround</v>
      </c>
      <c r="BA3" s="31">
        <f>VLOOKUP(AW3,type_factors!$C$2:$D$226,2,FALSE)</f>
        <v>0.5</v>
      </c>
      <c r="BB3" s="31">
        <f>VLOOKUP(AX3,type_factors!$C$2:$D$226,2,FALSE)</f>
        <v>2</v>
      </c>
      <c r="BC3" s="30">
        <f>VLOOKUP(AY3,type_factors!$C$2:$D$226,2,FALSE)</f>
        <v>1</v>
      </c>
      <c r="BD3" s="30">
        <f>VLOOKUP(AZ3,type_factors!$C$2:$D$226,2,FALSE)</f>
        <v>2</v>
      </c>
      <c r="BE3" s="32">
        <f t="shared" si="6"/>
        <v>0.5</v>
      </c>
      <c r="BF3" s="32">
        <f t="shared" si="7"/>
        <v>4</v>
      </c>
      <c r="BG3">
        <f t="array" ref="BG3">MAX(IF(ISERROR(BE3:BF3),,BE3:BF3))</f>
        <v>4</v>
      </c>
      <c r="BH3">
        <f t="shared" ref="BH3:BH66" si="18">AT3</f>
        <v>1</v>
      </c>
      <c r="BI3">
        <f t="shared" ref="BI3:BI66" si="19">BG3-BH3</f>
        <v>3</v>
      </c>
      <c r="BJ3">
        <f>BJ2+BI3</f>
        <v>3</v>
      </c>
      <c r="BK3">
        <f>squirtle!BP3</f>
        <v>3</v>
      </c>
      <c r="BL3">
        <f>charmander!BV3</f>
        <v>0</v>
      </c>
      <c r="BM3">
        <f>nidoking!CZ3</f>
        <v>0</v>
      </c>
      <c r="BN3" t="s">
        <v>194</v>
      </c>
    </row>
    <row r="4" spans="1:66" x14ac:dyDescent="0.3">
      <c r="A4">
        <v>3</v>
      </c>
      <c r="B4">
        <v>3</v>
      </c>
      <c r="C4" s="35" t="s">
        <v>14</v>
      </c>
      <c r="D4" s="35" t="str">
        <f>VLOOKUP(C4,all_pokemon!$B$2:$C$151,2,FALSE)</f>
        <v>Onix</v>
      </c>
      <c r="E4" s="35" t="s">
        <v>456</v>
      </c>
      <c r="F4" s="35" t="s">
        <v>455</v>
      </c>
      <c r="G4" s="35">
        <v>14</v>
      </c>
      <c r="H4" s="36" t="s">
        <v>12</v>
      </c>
      <c r="I4" s="36" t="s">
        <v>15</v>
      </c>
      <c r="J4" s="36" t="s">
        <v>16</v>
      </c>
      <c r="K4" s="36" t="s">
        <v>209</v>
      </c>
      <c r="L4" s="1" t="str">
        <f>VLOOKUP(H4,all_attacks!$B$2:$C$166,2,FALSE)</f>
        <v>Tackle</v>
      </c>
      <c r="M4" s="1" t="str">
        <f>VLOOKUP(I4,all_attacks!$B$2:$C$166,2,FALSE)</f>
        <v>Screech</v>
      </c>
      <c r="N4" s="1" t="str">
        <f>VLOOKUP(J4,all_attacks!$B$2:$C$166,2,FALSE)</f>
        <v>Bide</v>
      </c>
      <c r="O4" s="1" t="e">
        <f>VLOOKUP(K4,all_attacks!$B$2:$C$166,2,FALSE)</f>
        <v>#N/A</v>
      </c>
      <c r="P4" t="str">
        <f>VLOOKUP(L4,all_attacks!$C$2:$H$166,2,FALSE)</f>
        <v>Normal</v>
      </c>
      <c r="Q4" t="str">
        <f>VLOOKUP(M4,all_attacks!$C$2:$H$166,2,FALSE)</f>
        <v>Normal</v>
      </c>
      <c r="R4" t="str">
        <f>VLOOKUP(N4,all_attacks!$C$2:$H$166,2,FALSE)</f>
        <v>Normal</v>
      </c>
      <c r="S4" t="e">
        <f>VLOOKUP(O4,all_attacks!$C$2:$H$166,2,FALSE)</f>
        <v>#N/A</v>
      </c>
      <c r="T4" t="str">
        <f>VLOOKUP(L4,all_attacks!$C$2:$H$166,6,FALSE)</f>
        <v>Normal</v>
      </c>
      <c r="U4" t="str">
        <f>VLOOKUP(M4,all_attacks!$C$2:$H$166,6,FALSE)</f>
        <v>no_type-specific_Damage</v>
      </c>
      <c r="V4" t="str">
        <f>VLOOKUP(N4,all_attacks!$C$2:$H$166,6,FALSE)</f>
        <v>no_type-specific_Damage</v>
      </c>
      <c r="W4" t="e">
        <f>VLOOKUP(O4,all_attacks!$C$2:$H$166,6,FALSE)</f>
        <v>#N/A</v>
      </c>
      <c r="X4" t="s">
        <v>449</v>
      </c>
      <c r="Y4" t="s">
        <v>451</v>
      </c>
      <c r="Z4" t="str">
        <f t="shared" ref="Z4:Z66" si="20">T4&amp;$X4</f>
        <v>NormalGrass</v>
      </c>
      <c r="AA4" t="str">
        <f t="shared" si="8"/>
        <v>no_type-specific_DamageGrass</v>
      </c>
      <c r="AB4" t="str">
        <f t="shared" si="9"/>
        <v>no_type-specific_DamageGrass</v>
      </c>
      <c r="AC4" t="e">
        <f t="shared" si="10"/>
        <v>#N/A</v>
      </c>
      <c r="AD4" t="str">
        <f>T4&amp;$Y4</f>
        <v>NormalPoison</v>
      </c>
      <c r="AE4" t="str">
        <f t="shared" si="11"/>
        <v>no_type-specific_DamagePoison</v>
      </c>
      <c r="AF4" t="str">
        <f t="shared" si="12"/>
        <v>no_type-specific_DamagePoison</v>
      </c>
      <c r="AG4" t="e">
        <f t="shared" si="13"/>
        <v>#N/A</v>
      </c>
      <c r="AH4">
        <f>VLOOKUP(Z4,type_factors!$C$1:$D$226,2,FALSE)</f>
        <v>1</v>
      </c>
      <c r="AI4" t="e">
        <f>VLOOKUP(AA4,type_factors!$C$1:$D$226,2,FALSE)</f>
        <v>#N/A</v>
      </c>
      <c r="AJ4" t="e">
        <f>VLOOKUP(AB4,type_factors!$C$1:$D$226,2,FALSE)</f>
        <v>#N/A</v>
      </c>
      <c r="AK4" t="e">
        <f>VLOOKUP(AC4,type_factors!$C$1:$D$226,2,FALSE)</f>
        <v>#N/A</v>
      </c>
      <c r="AL4">
        <f>VLOOKUP(AD4,type_factors!$C$1:$D$226,2,FALSE)</f>
        <v>1</v>
      </c>
      <c r="AM4" t="e">
        <f>VLOOKUP(AE4,type_factors!$C$1:$D$226,2,FALSE)</f>
        <v>#N/A</v>
      </c>
      <c r="AN4" t="e">
        <f>VLOOKUP(AF4,type_factors!$C$1:$D$226,2,FALSE)</f>
        <v>#N/A</v>
      </c>
      <c r="AO4" t="e">
        <f>VLOOKUP(AG4,type_factors!$C$1:$D$226,2,FALSE)</f>
        <v>#N/A</v>
      </c>
      <c r="AP4">
        <f t="shared" si="14"/>
        <v>1</v>
      </c>
      <c r="AQ4" t="e">
        <f t="shared" si="15"/>
        <v>#N/A</v>
      </c>
      <c r="AR4" t="e">
        <f t="shared" si="16"/>
        <v>#N/A</v>
      </c>
      <c r="AS4" t="e">
        <f t="shared" si="17"/>
        <v>#N/A</v>
      </c>
      <c r="AT4">
        <f t="array" ref="AT4">MAX(IF(ISERROR(AP4:AS4),,AP4:AS4))</f>
        <v>1</v>
      </c>
      <c r="AU4" t="s">
        <v>421</v>
      </c>
      <c r="AV4" t="s">
        <v>449</v>
      </c>
      <c r="AW4" t="str">
        <f t="shared" si="2"/>
        <v>NormalRock</v>
      </c>
      <c r="AX4" t="str">
        <f t="shared" si="3"/>
        <v>GrassRock</v>
      </c>
      <c r="AY4" t="str">
        <f t="shared" si="4"/>
        <v>NormalGround</v>
      </c>
      <c r="AZ4" t="str">
        <f t="shared" si="5"/>
        <v>GrassGround</v>
      </c>
      <c r="BA4" s="31">
        <f>VLOOKUP(AW4,type_factors!$C$2:$D$226,2,FALSE)</f>
        <v>0.5</v>
      </c>
      <c r="BB4" s="31">
        <f>VLOOKUP(AX4,type_factors!$C$2:$D$226,2,FALSE)</f>
        <v>2</v>
      </c>
      <c r="BC4" s="30">
        <f>VLOOKUP(AY4,type_factors!$C$2:$D$226,2,FALSE)</f>
        <v>1</v>
      </c>
      <c r="BD4" s="30">
        <f>VLOOKUP(AZ4,type_factors!$C$2:$D$226,2,FALSE)</f>
        <v>2</v>
      </c>
      <c r="BE4" s="32">
        <f t="shared" si="6"/>
        <v>0.5</v>
      </c>
      <c r="BF4" s="32">
        <f t="shared" si="7"/>
        <v>4</v>
      </c>
      <c r="BG4">
        <f t="array" ref="BG4">MAX(IF(ISERROR(BE4:BF4),,BE4:BF4))</f>
        <v>4</v>
      </c>
      <c r="BH4">
        <f t="shared" si="18"/>
        <v>1</v>
      </c>
      <c r="BI4">
        <f t="shared" si="19"/>
        <v>3</v>
      </c>
      <c r="BJ4">
        <f t="shared" ref="BJ4:BJ67" si="21">BJ3+BI4</f>
        <v>6</v>
      </c>
      <c r="BK4">
        <f>squirtle!BP4</f>
        <v>6</v>
      </c>
      <c r="BL4">
        <f>charmander!BV4</f>
        <v>0</v>
      </c>
      <c r="BM4">
        <f>nidoking!CZ4</f>
        <v>-0.5</v>
      </c>
    </row>
    <row r="5" spans="1:66" x14ac:dyDescent="0.3">
      <c r="A5">
        <v>4</v>
      </c>
      <c r="B5">
        <v>4</v>
      </c>
      <c r="C5" s="35" t="s">
        <v>17</v>
      </c>
      <c r="D5" s="35" t="str">
        <f>VLOOKUP(C5,all_pokemon!$B$2:$C$151,2,FALSE)</f>
        <v>Caterpie</v>
      </c>
      <c r="E5" s="35" t="s">
        <v>452</v>
      </c>
      <c r="F5" s="35" t="s">
        <v>209</v>
      </c>
      <c r="G5" s="35">
        <v>10</v>
      </c>
      <c r="H5" s="36" t="s">
        <v>12</v>
      </c>
      <c r="I5" s="36" t="s">
        <v>10</v>
      </c>
      <c r="J5" s="36" t="s">
        <v>209</v>
      </c>
      <c r="K5" s="36" t="s">
        <v>209</v>
      </c>
      <c r="L5" s="1" t="str">
        <f>VLOOKUP(H5,all_attacks!$B$2:$C$166,2,FALSE)</f>
        <v>Tackle</v>
      </c>
      <c r="M5" s="1" t="str">
        <f>VLOOKUP(I5,all_attacks!$B$2:$C$166,2,FALSE)</f>
        <v>String Shot</v>
      </c>
      <c r="N5" s="1" t="e">
        <f>VLOOKUP(J5,all_attacks!$B$2:$C$166,2,FALSE)</f>
        <v>#N/A</v>
      </c>
      <c r="O5" s="1" t="e">
        <f>VLOOKUP(K5,all_attacks!$B$2:$C$166,2,FALSE)</f>
        <v>#N/A</v>
      </c>
      <c r="P5" t="str">
        <f>VLOOKUP(L5,all_attacks!$C$2:$H$166,2,FALSE)</f>
        <v>Normal</v>
      </c>
      <c r="Q5" t="str">
        <f>VLOOKUP(M5,all_attacks!$C$2:$H$166,2,FALSE)</f>
        <v>Bug</v>
      </c>
      <c r="R5" t="e">
        <f>VLOOKUP(N5,all_attacks!$C$2:$H$166,2,FALSE)</f>
        <v>#N/A</v>
      </c>
      <c r="S5" t="e">
        <f>VLOOKUP(O5,all_attacks!$C$2:$H$166,2,FALSE)</f>
        <v>#N/A</v>
      </c>
      <c r="T5" t="str">
        <f>VLOOKUP(L5,all_attacks!$C$2:$H$166,6,FALSE)</f>
        <v>Normal</v>
      </c>
      <c r="U5" t="str">
        <f>VLOOKUP(M5,all_attacks!$C$2:$H$166,6,FALSE)</f>
        <v>no_type-specific_Damage</v>
      </c>
      <c r="V5" t="e">
        <f>VLOOKUP(N5,all_attacks!$C$2:$H$166,6,FALSE)</f>
        <v>#N/A</v>
      </c>
      <c r="W5" t="e">
        <f>VLOOKUP(O5,all_attacks!$C$2:$H$166,6,FALSE)</f>
        <v>#N/A</v>
      </c>
      <c r="X5" t="s">
        <v>449</v>
      </c>
      <c r="Y5" t="s">
        <v>451</v>
      </c>
      <c r="Z5" t="str">
        <f t="shared" si="20"/>
        <v>NormalGrass</v>
      </c>
      <c r="AA5" t="str">
        <f t="shared" si="8"/>
        <v>no_type-specific_DamageGrass</v>
      </c>
      <c r="AB5" t="e">
        <f t="shared" si="9"/>
        <v>#N/A</v>
      </c>
      <c r="AC5" t="e">
        <f t="shared" si="10"/>
        <v>#N/A</v>
      </c>
      <c r="AD5" t="str">
        <f t="shared" ref="AD5:AD66" si="22">T5&amp;$Y5</f>
        <v>NormalPoison</v>
      </c>
      <c r="AE5" t="str">
        <f>U5&amp;$Y5</f>
        <v>no_type-specific_DamagePoison</v>
      </c>
      <c r="AF5" t="e">
        <f t="shared" si="12"/>
        <v>#N/A</v>
      </c>
      <c r="AG5" t="e">
        <f t="shared" si="13"/>
        <v>#N/A</v>
      </c>
      <c r="AH5">
        <f>VLOOKUP(Z5,type_factors!$C$1:$D$226,2,FALSE)</f>
        <v>1</v>
      </c>
      <c r="AI5" t="e">
        <f>VLOOKUP(AA5,type_factors!$C$1:$D$226,2,FALSE)</f>
        <v>#N/A</v>
      </c>
      <c r="AJ5" t="e">
        <f>VLOOKUP(AB5,type_factors!$C$1:$D$226,2,FALSE)</f>
        <v>#N/A</v>
      </c>
      <c r="AK5" t="e">
        <f>VLOOKUP(AC5,type_factors!$C$1:$D$226,2,FALSE)</f>
        <v>#N/A</v>
      </c>
      <c r="AL5">
        <f>VLOOKUP(AD5,type_factors!$C$1:$D$226,2,FALSE)</f>
        <v>1</v>
      </c>
      <c r="AM5" t="e">
        <f>VLOOKUP(AE5,type_factors!$C$1:$D$226,2,FALSE)</f>
        <v>#N/A</v>
      </c>
      <c r="AN5" t="e">
        <f>VLOOKUP(AF5,type_factors!$C$1:$D$226,2,FALSE)</f>
        <v>#N/A</v>
      </c>
      <c r="AO5" t="e">
        <f>VLOOKUP(AG5,type_factors!$C$1:$D$226,2,FALSE)</f>
        <v>#N/A</v>
      </c>
      <c r="AP5">
        <f t="shared" si="14"/>
        <v>1</v>
      </c>
      <c r="AQ5" t="e">
        <f t="shared" si="15"/>
        <v>#N/A</v>
      </c>
      <c r="AR5" t="e">
        <f t="shared" si="16"/>
        <v>#N/A</v>
      </c>
      <c r="AS5" t="e">
        <f t="shared" si="17"/>
        <v>#N/A</v>
      </c>
      <c r="AT5">
        <f t="array" ref="AT5">MAX(IF(ISERROR(AP5:AS5),,AP5:AS5))</f>
        <v>1</v>
      </c>
      <c r="AU5" t="s">
        <v>421</v>
      </c>
      <c r="AV5" t="s">
        <v>449</v>
      </c>
      <c r="AW5" t="str">
        <f t="shared" si="2"/>
        <v>NormalBug</v>
      </c>
      <c r="AX5" t="str">
        <f t="shared" si="3"/>
        <v>GrassBug</v>
      </c>
      <c r="AY5" t="str">
        <f t="shared" si="4"/>
        <v>NormalNA</v>
      </c>
      <c r="AZ5" t="str">
        <f t="shared" si="5"/>
        <v>GrassNA</v>
      </c>
      <c r="BA5" s="31">
        <f>VLOOKUP(AW5,type_factors!$C$2:$D$226,2,FALSE)</f>
        <v>1</v>
      </c>
      <c r="BB5" s="31">
        <f>VLOOKUP(AX5,type_factors!$C$2:$D$226,2,FALSE)</f>
        <v>0.5</v>
      </c>
      <c r="BC5" s="30" t="e">
        <f>VLOOKUP(AY5,type_factors!$C$2:$D$226,2,FALSE)</f>
        <v>#N/A</v>
      </c>
      <c r="BD5" s="30" t="e">
        <f>VLOOKUP(AZ5,type_factors!$C$2:$D$226,2,FALSE)</f>
        <v>#N/A</v>
      </c>
      <c r="BE5" s="32">
        <f t="shared" si="6"/>
        <v>1</v>
      </c>
      <c r="BF5" s="32">
        <f t="shared" si="7"/>
        <v>0.5</v>
      </c>
      <c r="BG5">
        <f t="array" ref="BG5">MAX(IF(ISERROR(BE5:BF5),,BE5:BF5))</f>
        <v>1</v>
      </c>
      <c r="BH5">
        <f t="shared" si="18"/>
        <v>1</v>
      </c>
      <c r="BI5">
        <f t="shared" si="19"/>
        <v>0</v>
      </c>
      <c r="BJ5">
        <f t="shared" si="21"/>
        <v>6</v>
      </c>
      <c r="BK5">
        <f>squirtle!BP5</f>
        <v>6</v>
      </c>
      <c r="BL5">
        <f>charmander!BV5</f>
        <v>1</v>
      </c>
      <c r="BM5">
        <f>nidoking!CZ5</f>
        <v>-0.5</v>
      </c>
    </row>
    <row r="6" spans="1:66" x14ac:dyDescent="0.3">
      <c r="A6">
        <v>5</v>
      </c>
      <c r="B6">
        <v>4</v>
      </c>
      <c r="C6" s="35" t="s">
        <v>8</v>
      </c>
      <c r="D6" s="35" t="str">
        <f>VLOOKUP(C6,all_pokemon!$B$2:$C$151,2,FALSE)</f>
        <v>Weedle</v>
      </c>
      <c r="E6" s="35" t="s">
        <v>452</v>
      </c>
      <c r="F6" s="35" t="s">
        <v>451</v>
      </c>
      <c r="G6" s="35">
        <v>10</v>
      </c>
      <c r="H6" s="36" t="s">
        <v>9</v>
      </c>
      <c r="I6" s="36" t="s">
        <v>10</v>
      </c>
      <c r="J6" s="36" t="s">
        <v>209</v>
      </c>
      <c r="K6" s="36" t="s">
        <v>209</v>
      </c>
      <c r="L6" s="1" t="str">
        <f>VLOOKUP(H6,all_attacks!$B$2:$C$166,2,FALSE)</f>
        <v>Poison Sting</v>
      </c>
      <c r="M6" s="1" t="str">
        <f>VLOOKUP(I6,all_attacks!$B$2:$C$166,2,FALSE)</f>
        <v>String Shot</v>
      </c>
      <c r="N6" s="1" t="e">
        <f>VLOOKUP(J6,all_attacks!$B$2:$C$166,2,FALSE)</f>
        <v>#N/A</v>
      </c>
      <c r="O6" s="1" t="e">
        <f>VLOOKUP(K6,all_attacks!$B$2:$C$166,2,FALSE)</f>
        <v>#N/A</v>
      </c>
      <c r="P6" t="str">
        <f>VLOOKUP(L6,all_attacks!$C$2:$H$166,2,FALSE)</f>
        <v>Poison</v>
      </c>
      <c r="Q6" t="str">
        <f>VLOOKUP(M6,all_attacks!$C$2:$H$166,2,FALSE)</f>
        <v>Bug</v>
      </c>
      <c r="R6" t="e">
        <f>VLOOKUP(N6,all_attacks!$C$2:$H$166,2,FALSE)</f>
        <v>#N/A</v>
      </c>
      <c r="S6" t="e">
        <f>VLOOKUP(O6,all_attacks!$C$2:$H$166,2,FALSE)</f>
        <v>#N/A</v>
      </c>
      <c r="T6" t="str">
        <f>VLOOKUP(L6,all_attacks!$C$2:$H$166,6,FALSE)</f>
        <v>Poison</v>
      </c>
      <c r="U6" t="str">
        <f>VLOOKUP(M6,all_attacks!$C$2:$H$166,6,FALSE)</f>
        <v>no_type-specific_Damage</v>
      </c>
      <c r="V6" t="e">
        <f>VLOOKUP(N6,all_attacks!$C$2:$H$166,6,FALSE)</f>
        <v>#N/A</v>
      </c>
      <c r="W6" t="e">
        <f>VLOOKUP(O6,all_attacks!$C$2:$H$166,6,FALSE)</f>
        <v>#N/A</v>
      </c>
      <c r="X6" t="s">
        <v>449</v>
      </c>
      <c r="Y6" t="s">
        <v>451</v>
      </c>
      <c r="Z6" t="str">
        <f t="shared" si="20"/>
        <v>PoisonGrass</v>
      </c>
      <c r="AA6" t="str">
        <f t="shared" si="8"/>
        <v>no_type-specific_DamageGrass</v>
      </c>
      <c r="AB6" t="e">
        <f t="shared" si="9"/>
        <v>#N/A</v>
      </c>
      <c r="AC6" t="e">
        <f t="shared" si="10"/>
        <v>#N/A</v>
      </c>
      <c r="AD6" t="str">
        <f t="shared" si="22"/>
        <v>PoisonPoison</v>
      </c>
      <c r="AE6" t="str">
        <f t="shared" si="11"/>
        <v>no_type-specific_DamagePoison</v>
      </c>
      <c r="AF6" t="e">
        <f>V6&amp;$Y6</f>
        <v>#N/A</v>
      </c>
      <c r="AG6" t="e">
        <f t="shared" si="13"/>
        <v>#N/A</v>
      </c>
      <c r="AH6">
        <f>VLOOKUP(Z6,type_factors!$C$1:$D$226,2,FALSE)</f>
        <v>2</v>
      </c>
      <c r="AI6" t="e">
        <f>VLOOKUP(AA6,type_factors!$C$1:$D$226,2,FALSE)</f>
        <v>#N/A</v>
      </c>
      <c r="AJ6" t="e">
        <f>VLOOKUP(AB6,type_factors!$C$1:$D$226,2,FALSE)</f>
        <v>#N/A</v>
      </c>
      <c r="AK6" t="e">
        <f>VLOOKUP(AC6,type_factors!$C$1:$D$226,2,FALSE)</f>
        <v>#N/A</v>
      </c>
      <c r="AL6">
        <f>VLOOKUP(AD6,type_factors!$C$1:$D$226,2,FALSE)</f>
        <v>0.5</v>
      </c>
      <c r="AM6" t="e">
        <f>VLOOKUP(AE6,type_factors!$C$1:$D$226,2,FALSE)</f>
        <v>#N/A</v>
      </c>
      <c r="AN6" t="e">
        <f>VLOOKUP(AF6,type_factors!$C$1:$D$226,2,FALSE)</f>
        <v>#N/A</v>
      </c>
      <c r="AO6" t="e">
        <f>VLOOKUP(AG6,type_factors!$C$1:$D$226,2,FALSE)</f>
        <v>#N/A</v>
      </c>
      <c r="AP6">
        <f t="shared" si="14"/>
        <v>1</v>
      </c>
      <c r="AQ6" t="e">
        <f t="shared" si="15"/>
        <v>#N/A</v>
      </c>
      <c r="AR6" t="e">
        <f t="shared" si="16"/>
        <v>#N/A</v>
      </c>
      <c r="AS6" t="e">
        <f t="shared" si="17"/>
        <v>#N/A</v>
      </c>
      <c r="AT6">
        <f t="array" ref="AT6">MAX(IF(ISERROR(AP6:AS6),,AP6:AS6))</f>
        <v>1</v>
      </c>
      <c r="AU6" t="s">
        <v>421</v>
      </c>
      <c r="AV6" t="s">
        <v>449</v>
      </c>
      <c r="AW6" t="str">
        <f t="shared" si="2"/>
        <v>NormalBug</v>
      </c>
      <c r="AX6" t="str">
        <f t="shared" si="3"/>
        <v>GrassBug</v>
      </c>
      <c r="AY6" t="str">
        <f t="shared" si="4"/>
        <v>NormalPoison</v>
      </c>
      <c r="AZ6" t="str">
        <f t="shared" si="5"/>
        <v>GrassPoison</v>
      </c>
      <c r="BA6" s="31">
        <f>VLOOKUP(AW6,type_factors!$C$2:$D$226,2,FALSE)</f>
        <v>1</v>
      </c>
      <c r="BB6" s="31">
        <f>VLOOKUP(AX6,type_factors!$C$2:$D$226,2,FALSE)</f>
        <v>0.5</v>
      </c>
      <c r="BC6" s="30">
        <f>VLOOKUP(AY6,type_factors!$C$2:$D$226,2,FALSE)</f>
        <v>1</v>
      </c>
      <c r="BD6" s="30">
        <f>VLOOKUP(AZ6,type_factors!$C$2:$D$226,2,FALSE)</f>
        <v>0.5</v>
      </c>
      <c r="BE6" s="32">
        <f t="shared" si="6"/>
        <v>1</v>
      </c>
      <c r="BF6" s="32">
        <f t="shared" si="7"/>
        <v>0.25</v>
      </c>
      <c r="BG6">
        <f t="array" ref="BG6">MAX(IF(ISERROR(BE6:BF6),,BE6:BF6))</f>
        <v>1</v>
      </c>
      <c r="BH6">
        <f t="shared" si="18"/>
        <v>1</v>
      </c>
      <c r="BI6">
        <f t="shared" si="19"/>
        <v>0</v>
      </c>
      <c r="BJ6">
        <f t="shared" si="21"/>
        <v>6</v>
      </c>
      <c r="BK6">
        <f>squirtle!BP6</f>
        <v>6</v>
      </c>
      <c r="BL6">
        <f>charmander!BV6</f>
        <v>2</v>
      </c>
      <c r="BM6">
        <f>nidoking!CZ6</f>
        <v>0</v>
      </c>
    </row>
    <row r="7" spans="1:66" x14ac:dyDescent="0.3">
      <c r="A7">
        <v>6</v>
      </c>
      <c r="B7">
        <v>4</v>
      </c>
      <c r="C7" s="35" t="s">
        <v>17</v>
      </c>
      <c r="D7" s="35" t="str">
        <f>VLOOKUP(C7,all_pokemon!$B$2:$C$151,2,FALSE)</f>
        <v>Caterpie</v>
      </c>
      <c r="E7" s="35" t="s">
        <v>452</v>
      </c>
      <c r="F7" s="35" t="s">
        <v>209</v>
      </c>
      <c r="G7" s="35">
        <v>10</v>
      </c>
      <c r="H7" s="36" t="s">
        <v>12</v>
      </c>
      <c r="I7" s="36" t="s">
        <v>10</v>
      </c>
      <c r="J7" s="36" t="s">
        <v>209</v>
      </c>
      <c r="K7" s="36" t="s">
        <v>209</v>
      </c>
      <c r="L7" s="1" t="str">
        <f>VLOOKUP(H7,all_attacks!$B$2:$C$166,2,FALSE)</f>
        <v>Tackle</v>
      </c>
      <c r="M7" s="1" t="str">
        <f>VLOOKUP(I7,all_attacks!$B$2:$C$166,2,FALSE)</f>
        <v>String Shot</v>
      </c>
      <c r="N7" s="1" t="e">
        <f>VLOOKUP(J7,all_attacks!$B$2:$C$166,2,FALSE)</f>
        <v>#N/A</v>
      </c>
      <c r="O7" s="1" t="e">
        <f>VLOOKUP(K7,all_attacks!$B$2:$C$166,2,FALSE)</f>
        <v>#N/A</v>
      </c>
      <c r="P7" t="str">
        <f>VLOOKUP(L7,all_attacks!$C$2:$H$166,2,FALSE)</f>
        <v>Normal</v>
      </c>
      <c r="Q7" t="str">
        <f>VLOOKUP(M7,all_attacks!$C$2:$H$166,2,FALSE)</f>
        <v>Bug</v>
      </c>
      <c r="R7" t="e">
        <f>VLOOKUP(N7,all_attacks!$C$2:$H$166,2,FALSE)</f>
        <v>#N/A</v>
      </c>
      <c r="S7" t="e">
        <f>VLOOKUP(O7,all_attacks!$C$2:$H$166,2,FALSE)</f>
        <v>#N/A</v>
      </c>
      <c r="T7" t="str">
        <f>VLOOKUP(L7,all_attacks!$C$2:$H$166,6,FALSE)</f>
        <v>Normal</v>
      </c>
      <c r="U7" t="str">
        <f>VLOOKUP(M7,all_attacks!$C$2:$H$166,6,FALSE)</f>
        <v>no_type-specific_Damage</v>
      </c>
      <c r="V7" t="e">
        <f>VLOOKUP(N7,all_attacks!$C$2:$H$166,6,FALSE)</f>
        <v>#N/A</v>
      </c>
      <c r="W7" t="e">
        <f>VLOOKUP(O7,all_attacks!$C$2:$H$166,6,FALSE)</f>
        <v>#N/A</v>
      </c>
      <c r="X7" t="s">
        <v>449</v>
      </c>
      <c r="Y7" t="s">
        <v>451</v>
      </c>
      <c r="Z7" t="str">
        <f t="shared" si="20"/>
        <v>NormalGrass</v>
      </c>
      <c r="AA7" t="str">
        <f t="shared" si="8"/>
        <v>no_type-specific_DamageGrass</v>
      </c>
      <c r="AB7" t="e">
        <f t="shared" si="9"/>
        <v>#N/A</v>
      </c>
      <c r="AC7" t="e">
        <f t="shared" si="10"/>
        <v>#N/A</v>
      </c>
      <c r="AD7" t="str">
        <f t="shared" si="22"/>
        <v>NormalPoison</v>
      </c>
      <c r="AE7" t="str">
        <f t="shared" si="11"/>
        <v>no_type-specific_DamagePoison</v>
      </c>
      <c r="AF7" t="e">
        <f>V7&amp;$Y7</f>
        <v>#N/A</v>
      </c>
      <c r="AG7" t="e">
        <f t="shared" si="13"/>
        <v>#N/A</v>
      </c>
      <c r="AH7">
        <f>VLOOKUP(Z7,type_factors!$C$1:$D$226,2,FALSE)</f>
        <v>1</v>
      </c>
      <c r="AI7" t="e">
        <f>VLOOKUP(AA7,type_factors!$C$1:$D$226,2,FALSE)</f>
        <v>#N/A</v>
      </c>
      <c r="AJ7" t="e">
        <f>VLOOKUP(AB7,type_factors!$C$1:$D$226,2,FALSE)</f>
        <v>#N/A</v>
      </c>
      <c r="AK7" t="e">
        <f>VLOOKUP(AC7,type_factors!$C$1:$D$226,2,FALSE)</f>
        <v>#N/A</v>
      </c>
      <c r="AL7">
        <f>VLOOKUP(AD7,type_factors!$C$1:$D$226,2,FALSE)</f>
        <v>1</v>
      </c>
      <c r="AM7" t="e">
        <f>VLOOKUP(AE7,type_factors!$C$1:$D$226,2,FALSE)</f>
        <v>#N/A</v>
      </c>
      <c r="AN7" t="e">
        <f>VLOOKUP(AF7,type_factors!$C$1:$D$226,2,FALSE)</f>
        <v>#N/A</v>
      </c>
      <c r="AO7" t="e">
        <f>VLOOKUP(AG7,type_factors!$C$1:$D$226,2,FALSE)</f>
        <v>#N/A</v>
      </c>
      <c r="AP7">
        <f t="shared" si="14"/>
        <v>1</v>
      </c>
      <c r="AQ7" t="e">
        <f t="shared" si="15"/>
        <v>#N/A</v>
      </c>
      <c r="AR7" t="e">
        <f t="shared" si="16"/>
        <v>#N/A</v>
      </c>
      <c r="AS7" t="e">
        <f t="shared" si="17"/>
        <v>#N/A</v>
      </c>
      <c r="AT7">
        <f t="array" ref="AT7">MAX(IF(ISERROR(AP7:AS7),,AP7:AS7))</f>
        <v>1</v>
      </c>
      <c r="AU7" t="s">
        <v>421</v>
      </c>
      <c r="AV7" t="s">
        <v>449</v>
      </c>
      <c r="AW7" t="str">
        <f t="shared" si="2"/>
        <v>NormalBug</v>
      </c>
      <c r="AX7" t="str">
        <f t="shared" si="3"/>
        <v>GrassBug</v>
      </c>
      <c r="AY7" t="str">
        <f t="shared" si="4"/>
        <v>NormalNA</v>
      </c>
      <c r="AZ7" t="str">
        <f t="shared" si="5"/>
        <v>GrassNA</v>
      </c>
      <c r="BA7" s="31">
        <f>VLOOKUP(AW7,type_factors!$C$2:$D$226,2,FALSE)</f>
        <v>1</v>
      </c>
      <c r="BB7" s="31">
        <f>VLOOKUP(AX7,type_factors!$C$2:$D$226,2,FALSE)</f>
        <v>0.5</v>
      </c>
      <c r="BC7" s="30" t="e">
        <f>VLOOKUP(AY7,type_factors!$C$2:$D$226,2,FALSE)</f>
        <v>#N/A</v>
      </c>
      <c r="BD7" s="30" t="e">
        <f>VLOOKUP(AZ7,type_factors!$C$2:$D$226,2,FALSE)</f>
        <v>#N/A</v>
      </c>
      <c r="BE7" s="32">
        <f t="shared" si="6"/>
        <v>1</v>
      </c>
      <c r="BF7" s="32">
        <f t="shared" si="7"/>
        <v>0.5</v>
      </c>
      <c r="BG7">
        <f t="array" ref="BG7">MAX(IF(ISERROR(BE7:BF7),,BE7:BF7))</f>
        <v>1</v>
      </c>
      <c r="BH7">
        <f t="shared" si="18"/>
        <v>1</v>
      </c>
      <c r="BI7">
        <f t="shared" si="19"/>
        <v>0</v>
      </c>
      <c r="BJ7">
        <f t="shared" si="21"/>
        <v>6</v>
      </c>
      <c r="BK7">
        <f>squirtle!BP7</f>
        <v>6</v>
      </c>
      <c r="BL7">
        <f>charmander!BV7</f>
        <v>3</v>
      </c>
      <c r="BM7">
        <f>nidoking!CZ7</f>
        <v>0</v>
      </c>
    </row>
    <row r="8" spans="1:66" x14ac:dyDescent="0.3">
      <c r="A8">
        <v>7</v>
      </c>
      <c r="B8">
        <v>5</v>
      </c>
      <c r="C8" s="35" t="s">
        <v>18</v>
      </c>
      <c r="D8" s="35" t="str">
        <f>VLOOKUP(C8,all_pokemon!$B$2:$C$151,2,FALSE)</f>
        <v>Rattata</v>
      </c>
      <c r="E8" s="35" t="s">
        <v>421</v>
      </c>
      <c r="F8" s="35" t="s">
        <v>209</v>
      </c>
      <c r="G8" s="35">
        <v>11</v>
      </c>
      <c r="H8" s="36" t="s">
        <v>12</v>
      </c>
      <c r="I8" s="36" t="s">
        <v>20</v>
      </c>
      <c r="J8" s="36" t="s">
        <v>21</v>
      </c>
      <c r="K8" s="36" t="s">
        <v>209</v>
      </c>
      <c r="L8" s="1" t="str">
        <f>VLOOKUP(H8,all_attacks!$B$2:$C$166,2,FALSE)</f>
        <v>Tackle</v>
      </c>
      <c r="M8" s="1" t="str">
        <f>VLOOKUP(I8,all_attacks!$B$2:$C$166,2,FALSE)</f>
        <v>Tail Whip</v>
      </c>
      <c r="N8" s="1" t="str">
        <f>VLOOKUP(J8,all_attacks!$B$2:$C$166,2,FALSE)</f>
        <v>Quick Attack</v>
      </c>
      <c r="O8" s="1" t="e">
        <f>VLOOKUP(K8,all_attacks!$B$2:$C$166,2,FALSE)</f>
        <v>#N/A</v>
      </c>
      <c r="P8" t="str">
        <f>VLOOKUP(L8,all_attacks!$C$2:$H$166,2,FALSE)</f>
        <v>Normal</v>
      </c>
      <c r="Q8" t="str">
        <f>VLOOKUP(M8,all_attacks!$C$2:$H$166,2,FALSE)</f>
        <v>Normal</v>
      </c>
      <c r="R8" t="str">
        <f>VLOOKUP(N8,all_attacks!$C$2:$H$166,2,FALSE)</f>
        <v>Normal</v>
      </c>
      <c r="S8" t="e">
        <f>VLOOKUP(O8,all_attacks!$C$2:$H$166,2,FALSE)</f>
        <v>#N/A</v>
      </c>
      <c r="T8" t="str">
        <f>VLOOKUP(L8,all_attacks!$C$2:$H$166,6,FALSE)</f>
        <v>Normal</v>
      </c>
      <c r="U8" t="str">
        <f>VLOOKUP(M8,all_attacks!$C$2:$H$166,6,FALSE)</f>
        <v>no_type-specific_Damage</v>
      </c>
      <c r="V8" t="str">
        <f>VLOOKUP(N8,all_attacks!$C$2:$H$166,6,FALSE)</f>
        <v>Normal</v>
      </c>
      <c r="W8" t="e">
        <f>VLOOKUP(O8,all_attacks!$C$2:$H$166,6,FALSE)</f>
        <v>#N/A</v>
      </c>
      <c r="X8" t="s">
        <v>449</v>
      </c>
      <c r="Y8" t="s">
        <v>451</v>
      </c>
      <c r="Z8" t="str">
        <f t="shared" si="20"/>
        <v>NormalGrass</v>
      </c>
      <c r="AA8" t="str">
        <f t="shared" si="8"/>
        <v>no_type-specific_DamageGrass</v>
      </c>
      <c r="AB8" t="str">
        <f t="shared" si="9"/>
        <v>NormalGrass</v>
      </c>
      <c r="AC8" t="e">
        <f t="shared" si="10"/>
        <v>#N/A</v>
      </c>
      <c r="AD8" t="str">
        <f t="shared" si="22"/>
        <v>NormalPoison</v>
      </c>
      <c r="AE8" t="str">
        <f t="shared" si="11"/>
        <v>no_type-specific_DamagePoison</v>
      </c>
      <c r="AF8" t="str">
        <f t="shared" si="12"/>
        <v>NormalPoison</v>
      </c>
      <c r="AG8" t="e">
        <f>W8&amp;$Y8</f>
        <v>#N/A</v>
      </c>
      <c r="AH8">
        <f>VLOOKUP(Z8,type_factors!$C$1:$D$226,2,FALSE)</f>
        <v>1</v>
      </c>
      <c r="AI8" t="e">
        <f>VLOOKUP(AA8,type_factors!$C$1:$D$226,2,FALSE)</f>
        <v>#N/A</v>
      </c>
      <c r="AJ8">
        <f>VLOOKUP(AB8,type_factors!$C$1:$D$226,2,FALSE)</f>
        <v>1</v>
      </c>
      <c r="AK8" t="e">
        <f>VLOOKUP(AC8,type_factors!$C$1:$D$226,2,FALSE)</f>
        <v>#N/A</v>
      </c>
      <c r="AL8">
        <f>VLOOKUP(AD8,type_factors!$C$1:$D$226,2,FALSE)</f>
        <v>1</v>
      </c>
      <c r="AM8" t="e">
        <f>VLOOKUP(AE8,type_factors!$C$1:$D$226,2,FALSE)</f>
        <v>#N/A</v>
      </c>
      <c r="AN8">
        <f>VLOOKUP(AF8,type_factors!$C$1:$D$226,2,FALSE)</f>
        <v>1</v>
      </c>
      <c r="AO8" t="e">
        <f>VLOOKUP(AG8,type_factors!$C$1:$D$226,2,FALSE)</f>
        <v>#N/A</v>
      </c>
      <c r="AP8">
        <f t="shared" si="14"/>
        <v>1</v>
      </c>
      <c r="AQ8" t="e">
        <f t="shared" si="15"/>
        <v>#N/A</v>
      </c>
      <c r="AR8">
        <f t="shared" si="16"/>
        <v>1</v>
      </c>
      <c r="AS8" t="e">
        <f t="shared" si="17"/>
        <v>#N/A</v>
      </c>
      <c r="AT8">
        <f t="array" ref="AT8">MAX(IF(ISERROR(AP8:AS8),,AP8:AS8))</f>
        <v>1</v>
      </c>
      <c r="AU8" t="s">
        <v>421</v>
      </c>
      <c r="AV8" t="s">
        <v>449</v>
      </c>
      <c r="AW8" t="str">
        <f t="shared" si="2"/>
        <v>NormalNormal</v>
      </c>
      <c r="AX8" t="str">
        <f t="shared" si="3"/>
        <v>GrassNormal</v>
      </c>
      <c r="AY8" t="str">
        <f t="shared" si="4"/>
        <v>NormalNA</v>
      </c>
      <c r="AZ8" t="str">
        <f t="shared" si="5"/>
        <v>GrassNA</v>
      </c>
      <c r="BA8" s="31">
        <f>VLOOKUP(AW8,type_factors!$C$2:$D$226,2,FALSE)</f>
        <v>1</v>
      </c>
      <c r="BB8" s="31">
        <f>VLOOKUP(AX8,type_factors!$C$2:$D$226,2,FALSE)</f>
        <v>1</v>
      </c>
      <c r="BC8" s="30" t="e">
        <f>VLOOKUP(AY8,type_factors!$C$2:$D$226,2,FALSE)</f>
        <v>#N/A</v>
      </c>
      <c r="BD8" s="30" t="e">
        <f>VLOOKUP(AZ8,type_factors!$C$2:$D$226,2,FALSE)</f>
        <v>#N/A</v>
      </c>
      <c r="BE8" s="32">
        <f t="shared" si="6"/>
        <v>1</v>
      </c>
      <c r="BF8" s="32">
        <f t="shared" si="7"/>
        <v>1</v>
      </c>
      <c r="BG8">
        <f t="array" ref="BG8">MAX(IF(ISERROR(BE8:BF8),,BE8:BF8))</f>
        <v>1</v>
      </c>
      <c r="BH8">
        <f t="shared" si="18"/>
        <v>1</v>
      </c>
      <c r="BI8">
        <f t="shared" si="19"/>
        <v>0</v>
      </c>
      <c r="BJ8">
        <f t="shared" si="21"/>
        <v>6</v>
      </c>
      <c r="BK8">
        <f>squirtle!BP8</f>
        <v>6</v>
      </c>
      <c r="BL8">
        <f>charmander!BV8</f>
        <v>3</v>
      </c>
      <c r="BM8">
        <f>nidoking!CZ8</f>
        <v>0</v>
      </c>
    </row>
    <row r="9" spans="1:66" x14ac:dyDescent="0.3">
      <c r="A9">
        <v>8</v>
      </c>
      <c r="B9">
        <v>5</v>
      </c>
      <c r="C9" s="35" t="s">
        <v>19</v>
      </c>
      <c r="D9" s="35" t="str">
        <f>VLOOKUP(C9,all_pokemon!$B$2:$C$151,2,FALSE)</f>
        <v>Ekans</v>
      </c>
      <c r="E9" s="35" t="s">
        <v>451</v>
      </c>
      <c r="F9" s="35" t="s">
        <v>209</v>
      </c>
      <c r="G9" s="35">
        <v>11</v>
      </c>
      <c r="H9" s="36" t="s">
        <v>22</v>
      </c>
      <c r="I9" s="36" t="s">
        <v>23</v>
      </c>
      <c r="J9" s="36" t="s">
        <v>9</v>
      </c>
      <c r="K9" s="36" t="s">
        <v>209</v>
      </c>
      <c r="L9" s="1" t="str">
        <f>VLOOKUP(H9,all_attacks!$B$2:$C$166,2,FALSE)</f>
        <v>Wrap</v>
      </c>
      <c r="M9" s="1" t="str">
        <f>VLOOKUP(I9,all_attacks!$B$2:$C$166,2,FALSE)</f>
        <v>Leer</v>
      </c>
      <c r="N9" s="1" t="str">
        <f>VLOOKUP(J9,all_attacks!$B$2:$C$166,2,FALSE)</f>
        <v>Poison Sting</v>
      </c>
      <c r="O9" s="1" t="e">
        <f>VLOOKUP(K9,all_attacks!$B$2:$C$166,2,FALSE)</f>
        <v>#N/A</v>
      </c>
      <c r="P9" t="str">
        <f>VLOOKUP(L9,all_attacks!$C$2:$H$166,2,FALSE)</f>
        <v>Normal</v>
      </c>
      <c r="Q9" t="str">
        <f>VLOOKUP(M9,all_attacks!$C$2:$H$166,2,FALSE)</f>
        <v>Normal</v>
      </c>
      <c r="R9" t="str">
        <f>VLOOKUP(N9,all_attacks!$C$2:$H$166,2,FALSE)</f>
        <v>Poison</v>
      </c>
      <c r="S9" t="e">
        <f>VLOOKUP(O9,all_attacks!$C$2:$H$166,2,FALSE)</f>
        <v>#N/A</v>
      </c>
      <c r="T9" t="str">
        <f>VLOOKUP(L9,all_attacks!$C$2:$H$166,6,FALSE)</f>
        <v>Normal</v>
      </c>
      <c r="U9" t="str">
        <f>VLOOKUP(M9,all_attacks!$C$2:$H$166,6,FALSE)</f>
        <v>no_type-specific_Damage</v>
      </c>
      <c r="V9" t="str">
        <f>VLOOKUP(N9,all_attacks!$C$2:$H$166,6,FALSE)</f>
        <v>Poison</v>
      </c>
      <c r="W9" t="e">
        <f>VLOOKUP(O9,all_attacks!$C$2:$H$166,6,FALSE)</f>
        <v>#N/A</v>
      </c>
      <c r="X9" t="s">
        <v>449</v>
      </c>
      <c r="Y9" t="s">
        <v>451</v>
      </c>
      <c r="Z9" t="str">
        <f t="shared" si="20"/>
        <v>NormalGrass</v>
      </c>
      <c r="AA9" t="str">
        <f t="shared" si="8"/>
        <v>no_type-specific_DamageGrass</v>
      </c>
      <c r="AB9" t="str">
        <f t="shared" si="9"/>
        <v>PoisonGrass</v>
      </c>
      <c r="AC9" t="e">
        <f t="shared" si="10"/>
        <v>#N/A</v>
      </c>
      <c r="AD9" t="str">
        <f t="shared" si="22"/>
        <v>NormalPoison</v>
      </c>
      <c r="AE9" t="str">
        <f t="shared" si="11"/>
        <v>no_type-specific_DamagePoison</v>
      </c>
      <c r="AF9" t="str">
        <f t="shared" si="12"/>
        <v>PoisonPoison</v>
      </c>
      <c r="AG9" t="e">
        <f t="shared" si="13"/>
        <v>#N/A</v>
      </c>
      <c r="AH9">
        <f>VLOOKUP(Z9,type_factors!$C$1:$D$226,2,FALSE)</f>
        <v>1</v>
      </c>
      <c r="AI9" t="e">
        <f>VLOOKUP(AA9,type_factors!$C$1:$D$226,2,FALSE)</f>
        <v>#N/A</v>
      </c>
      <c r="AJ9">
        <f>VLOOKUP(AB9,type_factors!$C$1:$D$226,2,FALSE)</f>
        <v>2</v>
      </c>
      <c r="AK9" t="e">
        <f>VLOOKUP(AC9,type_factors!$C$1:$D$226,2,FALSE)</f>
        <v>#N/A</v>
      </c>
      <c r="AL9">
        <f>VLOOKUP(AD9,type_factors!$C$1:$D$226,2,FALSE)</f>
        <v>1</v>
      </c>
      <c r="AM9" t="e">
        <f>VLOOKUP(AE9,type_factors!$C$1:$D$226,2,FALSE)</f>
        <v>#N/A</v>
      </c>
      <c r="AN9">
        <f>VLOOKUP(AF9,type_factors!$C$1:$D$226,2,FALSE)</f>
        <v>0.5</v>
      </c>
      <c r="AO9" t="e">
        <f>VLOOKUP(AG9,type_factors!$C$1:$D$226,2,FALSE)</f>
        <v>#N/A</v>
      </c>
      <c r="AP9">
        <f t="shared" si="14"/>
        <v>1</v>
      </c>
      <c r="AQ9" t="e">
        <f t="shared" si="15"/>
        <v>#N/A</v>
      </c>
      <c r="AR9">
        <f t="shared" si="16"/>
        <v>1</v>
      </c>
      <c r="AS9" t="e">
        <f t="shared" si="17"/>
        <v>#N/A</v>
      </c>
      <c r="AT9">
        <f t="array" ref="AT9">MAX(IF(ISERROR(AP9:AS9),,AP9:AS9))</f>
        <v>1</v>
      </c>
      <c r="AU9" t="s">
        <v>421</v>
      </c>
      <c r="AV9" t="s">
        <v>449</v>
      </c>
      <c r="AW9" t="str">
        <f t="shared" si="2"/>
        <v>NormalPoison</v>
      </c>
      <c r="AX9" t="str">
        <f t="shared" si="3"/>
        <v>GrassPoison</v>
      </c>
      <c r="AY9" t="str">
        <f t="shared" si="4"/>
        <v>NormalNA</v>
      </c>
      <c r="AZ9" t="str">
        <f t="shared" si="5"/>
        <v>GrassNA</v>
      </c>
      <c r="BA9" s="31">
        <f>VLOOKUP(AW9,type_factors!$C$2:$D$226,2,FALSE)</f>
        <v>1</v>
      </c>
      <c r="BB9" s="31">
        <f>VLOOKUP(AX9,type_factors!$C$2:$D$226,2,FALSE)</f>
        <v>0.5</v>
      </c>
      <c r="BC9" s="30" t="e">
        <f>VLOOKUP(AY9,type_factors!$C$2:$D$226,2,FALSE)</f>
        <v>#N/A</v>
      </c>
      <c r="BD9" s="30" t="e">
        <f>VLOOKUP(AZ9,type_factors!$C$2:$D$226,2,FALSE)</f>
        <v>#N/A</v>
      </c>
      <c r="BE9" s="32">
        <f t="shared" si="6"/>
        <v>1</v>
      </c>
      <c r="BF9" s="32">
        <f t="shared" si="7"/>
        <v>0.5</v>
      </c>
      <c r="BG9">
        <f t="array" ref="BG9">MAX(IF(ISERROR(BE9:BF9),,BE9:BF9))</f>
        <v>1</v>
      </c>
      <c r="BH9">
        <f t="shared" si="18"/>
        <v>1</v>
      </c>
      <c r="BI9">
        <f t="shared" si="19"/>
        <v>0</v>
      </c>
      <c r="BJ9">
        <f t="shared" si="21"/>
        <v>6</v>
      </c>
      <c r="BK9">
        <f>squirtle!BP9</f>
        <v>6</v>
      </c>
      <c r="BL9">
        <f>charmander!BV9</f>
        <v>3</v>
      </c>
      <c r="BM9">
        <f>nidoking!CZ9</f>
        <v>0</v>
      </c>
    </row>
    <row r="10" spans="1:66" x14ac:dyDescent="0.3">
      <c r="A10">
        <v>9</v>
      </c>
      <c r="B10">
        <v>6</v>
      </c>
      <c r="C10" s="35" t="s">
        <v>8</v>
      </c>
      <c r="D10" s="35" t="str">
        <f>VLOOKUP(C10,all_pokemon!$B$2:$C$151,2,FALSE)</f>
        <v>Weedle</v>
      </c>
      <c r="E10" s="35" t="s">
        <v>452</v>
      </c>
      <c r="F10" s="35" t="s">
        <v>451</v>
      </c>
      <c r="G10" s="35">
        <v>9</v>
      </c>
      <c r="H10" s="36" t="s">
        <v>9</v>
      </c>
      <c r="I10" s="36" t="s">
        <v>10</v>
      </c>
      <c r="J10" s="36" t="s">
        <v>209</v>
      </c>
      <c r="K10" s="36" t="s">
        <v>209</v>
      </c>
      <c r="L10" s="1" t="str">
        <f>VLOOKUP(H10,all_attacks!$B$2:$C$166,2,FALSE)</f>
        <v>Poison Sting</v>
      </c>
      <c r="M10" s="1" t="str">
        <f>VLOOKUP(I10,all_attacks!$B$2:$C$166,2,FALSE)</f>
        <v>String Shot</v>
      </c>
      <c r="N10" s="1" t="e">
        <f>VLOOKUP(J10,all_attacks!$B$2:$C$166,2,FALSE)</f>
        <v>#N/A</v>
      </c>
      <c r="O10" s="1" t="e">
        <f>VLOOKUP(K10,all_attacks!$B$2:$C$166,2,FALSE)</f>
        <v>#N/A</v>
      </c>
      <c r="P10" t="str">
        <f>VLOOKUP(L10,all_attacks!$C$2:$H$166,2,FALSE)</f>
        <v>Poison</v>
      </c>
      <c r="Q10" t="str">
        <f>VLOOKUP(M10,all_attacks!$C$2:$H$166,2,FALSE)</f>
        <v>Bug</v>
      </c>
      <c r="R10" t="e">
        <f>VLOOKUP(N10,all_attacks!$C$2:$H$166,2,FALSE)</f>
        <v>#N/A</v>
      </c>
      <c r="S10" t="e">
        <f>VLOOKUP(O10,all_attacks!$C$2:$H$166,2,FALSE)</f>
        <v>#N/A</v>
      </c>
      <c r="T10" t="str">
        <f>VLOOKUP(L10,all_attacks!$C$2:$H$166,6,FALSE)</f>
        <v>Poison</v>
      </c>
      <c r="U10" t="str">
        <f>VLOOKUP(M10,all_attacks!$C$2:$H$166,6,FALSE)</f>
        <v>no_type-specific_Damage</v>
      </c>
      <c r="V10" t="e">
        <f>VLOOKUP(N10,all_attacks!$C$2:$H$166,6,FALSE)</f>
        <v>#N/A</v>
      </c>
      <c r="W10" t="e">
        <f>VLOOKUP(O10,all_attacks!$C$2:$H$166,6,FALSE)</f>
        <v>#N/A</v>
      </c>
      <c r="X10" t="s">
        <v>449</v>
      </c>
      <c r="Y10" t="s">
        <v>451</v>
      </c>
      <c r="Z10" t="str">
        <f t="shared" si="20"/>
        <v>PoisonGrass</v>
      </c>
      <c r="AA10" t="str">
        <f t="shared" si="8"/>
        <v>no_type-specific_DamageGrass</v>
      </c>
      <c r="AB10" t="e">
        <f t="shared" si="9"/>
        <v>#N/A</v>
      </c>
      <c r="AC10" t="e">
        <f t="shared" si="10"/>
        <v>#N/A</v>
      </c>
      <c r="AD10" t="str">
        <f t="shared" si="22"/>
        <v>PoisonPoison</v>
      </c>
      <c r="AE10" t="str">
        <f t="shared" si="11"/>
        <v>no_type-specific_DamagePoison</v>
      </c>
      <c r="AF10" t="e">
        <f t="shared" si="12"/>
        <v>#N/A</v>
      </c>
      <c r="AG10" t="e">
        <f t="shared" si="13"/>
        <v>#N/A</v>
      </c>
      <c r="AH10">
        <f>VLOOKUP(Z10,type_factors!$C$1:$D$226,2,FALSE)</f>
        <v>2</v>
      </c>
      <c r="AI10" t="e">
        <f>VLOOKUP(AA10,type_factors!$C$1:$D$226,2,FALSE)</f>
        <v>#N/A</v>
      </c>
      <c r="AJ10" t="e">
        <f>VLOOKUP(AB10,type_factors!$C$1:$D$226,2,FALSE)</f>
        <v>#N/A</v>
      </c>
      <c r="AK10" t="e">
        <f>VLOOKUP(AC10,type_factors!$C$1:$D$226,2,FALSE)</f>
        <v>#N/A</v>
      </c>
      <c r="AL10">
        <f>VLOOKUP(AD10,type_factors!$C$1:$D$226,2,FALSE)</f>
        <v>0.5</v>
      </c>
      <c r="AM10" t="e">
        <f>VLOOKUP(AE10,type_factors!$C$1:$D$226,2,FALSE)</f>
        <v>#N/A</v>
      </c>
      <c r="AN10" t="e">
        <f>VLOOKUP(AF10,type_factors!$C$1:$D$226,2,FALSE)</f>
        <v>#N/A</v>
      </c>
      <c r="AO10" t="e">
        <f>VLOOKUP(AG10,type_factors!$C$1:$D$226,2,FALSE)</f>
        <v>#N/A</v>
      </c>
      <c r="AP10">
        <f t="shared" si="14"/>
        <v>1</v>
      </c>
      <c r="AQ10" t="e">
        <f t="shared" si="15"/>
        <v>#N/A</v>
      </c>
      <c r="AR10" t="e">
        <f t="shared" si="16"/>
        <v>#N/A</v>
      </c>
      <c r="AS10" t="e">
        <f t="shared" si="17"/>
        <v>#N/A</v>
      </c>
      <c r="AT10">
        <f t="array" ref="AT10">MAX(IF(ISERROR(AP10:AS10),,AP10:AS10))</f>
        <v>1</v>
      </c>
      <c r="AU10" t="s">
        <v>421</v>
      </c>
      <c r="AV10" t="s">
        <v>449</v>
      </c>
      <c r="AW10" t="str">
        <f t="shared" si="2"/>
        <v>NormalBug</v>
      </c>
      <c r="AX10" t="str">
        <f t="shared" si="3"/>
        <v>GrassBug</v>
      </c>
      <c r="AY10" t="str">
        <f t="shared" si="4"/>
        <v>NormalPoison</v>
      </c>
      <c r="AZ10" t="str">
        <f t="shared" si="5"/>
        <v>GrassPoison</v>
      </c>
      <c r="BA10" s="31">
        <f>VLOOKUP(AW10,type_factors!$C$2:$D$226,2,FALSE)</f>
        <v>1</v>
      </c>
      <c r="BB10" s="31">
        <f>VLOOKUP(AX10,type_factors!$C$2:$D$226,2,FALSE)</f>
        <v>0.5</v>
      </c>
      <c r="BC10" s="30">
        <f>VLOOKUP(AY10,type_factors!$C$2:$D$226,2,FALSE)</f>
        <v>1</v>
      </c>
      <c r="BD10" s="30">
        <f>VLOOKUP(AZ10,type_factors!$C$2:$D$226,2,FALSE)</f>
        <v>0.5</v>
      </c>
      <c r="BE10" s="32">
        <f t="shared" si="6"/>
        <v>1</v>
      </c>
      <c r="BF10" s="32">
        <f t="shared" si="7"/>
        <v>0.25</v>
      </c>
      <c r="BG10">
        <f t="array" ref="BG10">MAX(IF(ISERROR(BE10:BF10),,BE10:BF10))</f>
        <v>1</v>
      </c>
      <c r="BH10">
        <f t="shared" si="18"/>
        <v>1</v>
      </c>
      <c r="BI10">
        <f t="shared" si="19"/>
        <v>0</v>
      </c>
      <c r="BJ10">
        <f t="shared" si="21"/>
        <v>6</v>
      </c>
      <c r="BK10">
        <f>squirtle!BP10</f>
        <v>6</v>
      </c>
      <c r="BL10">
        <f>charmander!BV10</f>
        <v>4</v>
      </c>
      <c r="BM10">
        <f>nidoking!CZ10</f>
        <v>0.5</v>
      </c>
    </row>
    <row r="11" spans="1:66" x14ac:dyDescent="0.3">
      <c r="A11">
        <v>10</v>
      </c>
      <c r="B11">
        <v>6</v>
      </c>
      <c r="C11" s="35" t="s">
        <v>24</v>
      </c>
      <c r="D11" s="35" t="str">
        <f>VLOOKUP(C11,all_pokemon!$B$2:$C$151,2,FALSE)</f>
        <v>Kakuna</v>
      </c>
      <c r="E11" s="35" t="s">
        <v>452</v>
      </c>
      <c r="F11" s="35" t="s">
        <v>451</v>
      </c>
      <c r="G11" s="35">
        <v>9</v>
      </c>
      <c r="H11" s="36" t="s">
        <v>26</v>
      </c>
      <c r="I11" s="36" t="s">
        <v>209</v>
      </c>
      <c r="J11" s="36" t="s">
        <v>209</v>
      </c>
      <c r="K11" s="36" t="s">
        <v>209</v>
      </c>
      <c r="L11" s="1" t="str">
        <f>VLOOKUP(H11,all_attacks!$B$2:$C$166,2,FALSE)</f>
        <v>Harden</v>
      </c>
      <c r="M11" s="1" t="e">
        <f>VLOOKUP(I11,all_attacks!$B$2:$C$166,2,FALSE)</f>
        <v>#N/A</v>
      </c>
      <c r="N11" s="1" t="e">
        <f>VLOOKUP(J11,all_attacks!$B$2:$C$166,2,FALSE)</f>
        <v>#N/A</v>
      </c>
      <c r="O11" s="1" t="e">
        <f>VLOOKUP(K11,all_attacks!$B$2:$C$166,2,FALSE)</f>
        <v>#N/A</v>
      </c>
      <c r="P11" t="str">
        <f>VLOOKUP(L11,all_attacks!$C$2:$H$166,2,FALSE)</f>
        <v>Normal</v>
      </c>
      <c r="Q11" t="e">
        <f>VLOOKUP(M11,all_attacks!$C$2:$H$166,2,FALSE)</f>
        <v>#N/A</v>
      </c>
      <c r="R11" t="e">
        <f>VLOOKUP(N11,all_attacks!$C$2:$H$166,2,FALSE)</f>
        <v>#N/A</v>
      </c>
      <c r="S11" t="e">
        <f>VLOOKUP(O11,all_attacks!$C$2:$H$166,2,FALSE)</f>
        <v>#N/A</v>
      </c>
      <c r="T11" t="str">
        <f>VLOOKUP(L11,all_attacks!$C$2:$H$166,6,FALSE)</f>
        <v>no_type-specific_Damage</v>
      </c>
      <c r="U11" t="e">
        <f>VLOOKUP(M11,all_attacks!$C$2:$H$166,6,FALSE)</f>
        <v>#N/A</v>
      </c>
      <c r="V11" t="e">
        <f>VLOOKUP(N11,all_attacks!$C$2:$H$166,6,FALSE)</f>
        <v>#N/A</v>
      </c>
      <c r="W11" t="e">
        <f>VLOOKUP(O11,all_attacks!$C$2:$H$166,6,FALSE)</f>
        <v>#N/A</v>
      </c>
      <c r="X11" t="s">
        <v>449</v>
      </c>
      <c r="Y11" t="s">
        <v>451</v>
      </c>
      <c r="Z11" t="str">
        <f t="shared" si="20"/>
        <v>no_type-specific_DamageGrass</v>
      </c>
      <c r="AA11" t="e">
        <f t="shared" si="8"/>
        <v>#N/A</v>
      </c>
      <c r="AB11" t="e">
        <f t="shared" si="9"/>
        <v>#N/A</v>
      </c>
      <c r="AC11" t="e">
        <f t="shared" si="10"/>
        <v>#N/A</v>
      </c>
      <c r="AD11" t="str">
        <f t="shared" si="22"/>
        <v>no_type-specific_DamagePoison</v>
      </c>
      <c r="AE11" t="e">
        <f t="shared" si="11"/>
        <v>#N/A</v>
      </c>
      <c r="AF11" t="e">
        <f t="shared" si="12"/>
        <v>#N/A</v>
      </c>
      <c r="AG11" t="e">
        <f t="shared" si="13"/>
        <v>#N/A</v>
      </c>
      <c r="AH11" t="e">
        <f>VLOOKUP(Z11,type_factors!$C$1:$D$226,2,FALSE)</f>
        <v>#N/A</v>
      </c>
      <c r="AI11" t="e">
        <f>VLOOKUP(AA11,type_factors!$C$1:$D$226,2,FALSE)</f>
        <v>#N/A</v>
      </c>
      <c r="AJ11" t="e">
        <f>VLOOKUP(AB11,type_factors!$C$1:$D$226,2,FALSE)</f>
        <v>#N/A</v>
      </c>
      <c r="AK11" t="e">
        <f>VLOOKUP(AC11,type_factors!$C$1:$D$226,2,FALSE)</f>
        <v>#N/A</v>
      </c>
      <c r="AL11" t="e">
        <f>VLOOKUP(AD11,type_factors!$C$1:$D$226,2,FALSE)</f>
        <v>#N/A</v>
      </c>
      <c r="AM11" t="e">
        <f>VLOOKUP(AE11,type_factors!$C$1:$D$226,2,FALSE)</f>
        <v>#N/A</v>
      </c>
      <c r="AN11" t="e">
        <f>VLOOKUP(AF11,type_factors!$C$1:$D$226,2,FALSE)</f>
        <v>#N/A</v>
      </c>
      <c r="AO11" t="e">
        <f>VLOOKUP(AG11,type_factors!$C$1:$D$226,2,FALSE)</f>
        <v>#N/A</v>
      </c>
      <c r="AP11" t="e">
        <f t="shared" si="14"/>
        <v>#N/A</v>
      </c>
      <c r="AQ11" t="e">
        <f t="shared" si="15"/>
        <v>#N/A</v>
      </c>
      <c r="AR11" t="e">
        <f t="shared" si="16"/>
        <v>#N/A</v>
      </c>
      <c r="AS11" t="e">
        <f t="shared" si="17"/>
        <v>#N/A</v>
      </c>
      <c r="AT11">
        <f t="array" ref="AT11">MAX(IF(ISERROR(AP11:AS11),,AP11:AS11))</f>
        <v>0</v>
      </c>
      <c r="AU11" t="s">
        <v>421</v>
      </c>
      <c r="AV11" t="s">
        <v>449</v>
      </c>
      <c r="AW11" t="str">
        <f t="shared" si="2"/>
        <v>NormalBug</v>
      </c>
      <c r="AX11" t="str">
        <f t="shared" si="3"/>
        <v>GrassBug</v>
      </c>
      <c r="AY11" t="str">
        <f t="shared" si="4"/>
        <v>NormalPoison</v>
      </c>
      <c r="AZ11" t="str">
        <f t="shared" si="5"/>
        <v>GrassPoison</v>
      </c>
      <c r="BA11" s="31">
        <f>VLOOKUP(AW11,type_factors!$C$2:$D$226,2,FALSE)</f>
        <v>1</v>
      </c>
      <c r="BB11" s="31">
        <f>VLOOKUP(AX11,type_factors!$C$2:$D$226,2,FALSE)</f>
        <v>0.5</v>
      </c>
      <c r="BC11" s="30">
        <f>VLOOKUP(AY11,type_factors!$C$2:$D$226,2,FALSE)</f>
        <v>1</v>
      </c>
      <c r="BD11" s="30">
        <f>VLOOKUP(AZ11,type_factors!$C$2:$D$226,2,FALSE)</f>
        <v>0.5</v>
      </c>
      <c r="BE11" s="32">
        <f t="shared" si="6"/>
        <v>1</v>
      </c>
      <c r="BF11" s="32">
        <f t="shared" si="7"/>
        <v>0.25</v>
      </c>
      <c r="BG11">
        <f t="array" ref="BG11">MAX(IF(ISERROR(BE11:BF11),,BE11:BF11))</f>
        <v>1</v>
      </c>
      <c r="BH11">
        <f t="shared" si="18"/>
        <v>0</v>
      </c>
      <c r="BI11">
        <f t="shared" si="19"/>
        <v>1</v>
      </c>
      <c r="BJ11">
        <f t="shared" si="21"/>
        <v>7</v>
      </c>
      <c r="BK11">
        <f>squirtle!BP11</f>
        <v>7</v>
      </c>
      <c r="BL11">
        <f>charmander!BV11</f>
        <v>6</v>
      </c>
      <c r="BM11">
        <f>nidoking!CZ11</f>
        <v>1.5</v>
      </c>
    </row>
    <row r="12" spans="1:66" x14ac:dyDescent="0.3">
      <c r="A12">
        <v>11</v>
      </c>
      <c r="B12">
        <v>6</v>
      </c>
      <c r="C12" s="35" t="s">
        <v>17</v>
      </c>
      <c r="D12" s="35" t="str">
        <f>VLOOKUP(C12,all_pokemon!$B$2:$C$151,2,FALSE)</f>
        <v>Caterpie</v>
      </c>
      <c r="E12" s="35" t="s">
        <v>452</v>
      </c>
      <c r="F12" s="35" t="s">
        <v>209</v>
      </c>
      <c r="G12" s="35">
        <v>9</v>
      </c>
      <c r="H12" s="36" t="s">
        <v>12</v>
      </c>
      <c r="I12" s="36" t="s">
        <v>10</v>
      </c>
      <c r="J12" s="36" t="s">
        <v>209</v>
      </c>
      <c r="K12" s="36" t="s">
        <v>209</v>
      </c>
      <c r="L12" s="1" t="str">
        <f>VLOOKUP(H12,all_attacks!$B$2:$C$166,2,FALSE)</f>
        <v>Tackle</v>
      </c>
      <c r="M12" s="1" t="str">
        <f>VLOOKUP(I12,all_attacks!$B$2:$C$166,2,FALSE)</f>
        <v>String Shot</v>
      </c>
      <c r="N12" s="1" t="e">
        <f>VLOOKUP(J12,all_attacks!$B$2:$C$166,2,FALSE)</f>
        <v>#N/A</v>
      </c>
      <c r="O12" s="1" t="e">
        <f>VLOOKUP(K12,all_attacks!$B$2:$C$166,2,FALSE)</f>
        <v>#N/A</v>
      </c>
      <c r="P12" t="str">
        <f>VLOOKUP(L12,all_attacks!$C$2:$H$166,2,FALSE)</f>
        <v>Normal</v>
      </c>
      <c r="Q12" t="str">
        <f>VLOOKUP(M12,all_attacks!$C$2:$H$166,2,FALSE)</f>
        <v>Bug</v>
      </c>
      <c r="R12" t="e">
        <f>VLOOKUP(N12,all_attacks!$C$2:$H$166,2,FALSE)</f>
        <v>#N/A</v>
      </c>
      <c r="S12" t="e">
        <f>VLOOKUP(O12,all_attacks!$C$2:$H$166,2,FALSE)</f>
        <v>#N/A</v>
      </c>
      <c r="T12" t="str">
        <f>VLOOKUP(L12,all_attacks!$C$2:$H$166,6,FALSE)</f>
        <v>Normal</v>
      </c>
      <c r="U12" t="str">
        <f>VLOOKUP(M12,all_attacks!$C$2:$H$166,6,FALSE)</f>
        <v>no_type-specific_Damage</v>
      </c>
      <c r="V12" t="e">
        <f>VLOOKUP(N12,all_attacks!$C$2:$H$166,6,FALSE)</f>
        <v>#N/A</v>
      </c>
      <c r="W12" t="e">
        <f>VLOOKUP(O12,all_attacks!$C$2:$H$166,6,FALSE)</f>
        <v>#N/A</v>
      </c>
      <c r="X12" t="s">
        <v>449</v>
      </c>
      <c r="Y12" t="s">
        <v>451</v>
      </c>
      <c r="Z12" t="str">
        <f t="shared" si="20"/>
        <v>NormalGrass</v>
      </c>
      <c r="AA12" t="str">
        <f t="shared" si="8"/>
        <v>no_type-specific_DamageGrass</v>
      </c>
      <c r="AB12" t="e">
        <f t="shared" si="9"/>
        <v>#N/A</v>
      </c>
      <c r="AC12" t="e">
        <f t="shared" si="10"/>
        <v>#N/A</v>
      </c>
      <c r="AD12" t="str">
        <f t="shared" si="22"/>
        <v>NormalPoison</v>
      </c>
      <c r="AE12" t="str">
        <f t="shared" si="11"/>
        <v>no_type-specific_DamagePoison</v>
      </c>
      <c r="AF12" t="e">
        <f t="shared" si="12"/>
        <v>#N/A</v>
      </c>
      <c r="AG12" t="e">
        <f t="shared" si="13"/>
        <v>#N/A</v>
      </c>
      <c r="AH12">
        <f>VLOOKUP(Z12,type_factors!$C$1:$D$226,2,FALSE)</f>
        <v>1</v>
      </c>
      <c r="AI12" t="e">
        <f>VLOOKUP(AA12,type_factors!$C$1:$D$226,2,FALSE)</f>
        <v>#N/A</v>
      </c>
      <c r="AJ12" t="e">
        <f>VLOOKUP(AB12,type_factors!$C$1:$D$226,2,FALSE)</f>
        <v>#N/A</v>
      </c>
      <c r="AK12" t="e">
        <f>VLOOKUP(AC12,type_factors!$C$1:$D$226,2,FALSE)</f>
        <v>#N/A</v>
      </c>
      <c r="AL12">
        <f>VLOOKUP(AD12,type_factors!$C$1:$D$226,2,FALSE)</f>
        <v>1</v>
      </c>
      <c r="AM12" t="e">
        <f>VLOOKUP(AE12,type_factors!$C$1:$D$226,2,FALSE)</f>
        <v>#N/A</v>
      </c>
      <c r="AN12" t="e">
        <f>VLOOKUP(AF12,type_factors!$C$1:$D$226,2,FALSE)</f>
        <v>#N/A</v>
      </c>
      <c r="AO12" t="e">
        <f>VLOOKUP(AG12,type_factors!$C$1:$D$226,2,FALSE)</f>
        <v>#N/A</v>
      </c>
      <c r="AP12">
        <f t="shared" si="14"/>
        <v>1</v>
      </c>
      <c r="AQ12" t="e">
        <f t="shared" si="15"/>
        <v>#N/A</v>
      </c>
      <c r="AR12" t="e">
        <f t="shared" si="16"/>
        <v>#N/A</v>
      </c>
      <c r="AS12" t="e">
        <f t="shared" si="17"/>
        <v>#N/A</v>
      </c>
      <c r="AT12">
        <f t="array" ref="AT12">MAX(IF(ISERROR(AP12:AS12),,AP12:AS12))</f>
        <v>1</v>
      </c>
      <c r="AU12" t="s">
        <v>421</v>
      </c>
      <c r="AV12" t="s">
        <v>449</v>
      </c>
      <c r="AW12" t="str">
        <f t="shared" si="2"/>
        <v>NormalBug</v>
      </c>
      <c r="AX12" t="str">
        <f t="shared" si="3"/>
        <v>GrassBug</v>
      </c>
      <c r="AY12" t="str">
        <f t="shared" si="4"/>
        <v>NormalNA</v>
      </c>
      <c r="AZ12" t="str">
        <f t="shared" si="5"/>
        <v>GrassNA</v>
      </c>
      <c r="BA12" s="31">
        <f>VLOOKUP(AW12,type_factors!$C$2:$D$226,2,FALSE)</f>
        <v>1</v>
      </c>
      <c r="BB12" s="31">
        <f>VLOOKUP(AX12,type_factors!$C$2:$D$226,2,FALSE)</f>
        <v>0.5</v>
      </c>
      <c r="BC12" s="30" t="e">
        <f>VLOOKUP(AY12,type_factors!$C$2:$D$226,2,FALSE)</f>
        <v>#N/A</v>
      </c>
      <c r="BD12" s="30" t="e">
        <f>VLOOKUP(AZ12,type_factors!$C$2:$D$226,2,FALSE)</f>
        <v>#N/A</v>
      </c>
      <c r="BE12" s="32">
        <f t="shared" si="6"/>
        <v>1</v>
      </c>
      <c r="BF12" s="32">
        <f t="shared" si="7"/>
        <v>0.5</v>
      </c>
      <c r="BG12">
        <f t="array" ref="BG12">MAX(IF(ISERROR(BE12:BF12),,BE12:BF12))</f>
        <v>1</v>
      </c>
      <c r="BH12">
        <f t="shared" si="18"/>
        <v>1</v>
      </c>
      <c r="BI12">
        <f t="shared" si="19"/>
        <v>0</v>
      </c>
      <c r="BJ12">
        <f t="shared" si="21"/>
        <v>7</v>
      </c>
      <c r="BK12">
        <f>squirtle!BP12</f>
        <v>7</v>
      </c>
      <c r="BL12">
        <f>charmander!BV12</f>
        <v>7</v>
      </c>
      <c r="BM12">
        <f>nidoking!CZ12</f>
        <v>1.5</v>
      </c>
    </row>
    <row r="13" spans="1:66" x14ac:dyDescent="0.3">
      <c r="A13">
        <v>12</v>
      </c>
      <c r="B13">
        <v>6</v>
      </c>
      <c r="C13" s="35" t="s">
        <v>25</v>
      </c>
      <c r="D13" s="35" t="str">
        <f>VLOOKUP(C13,all_pokemon!$B$2:$C$151,2,FALSE)</f>
        <v>Metapod</v>
      </c>
      <c r="E13" s="35" t="s">
        <v>452</v>
      </c>
      <c r="F13" s="35" t="s">
        <v>209</v>
      </c>
      <c r="G13" s="35">
        <v>9</v>
      </c>
      <c r="H13" s="36" t="s">
        <v>26</v>
      </c>
      <c r="I13" s="36" t="s">
        <v>209</v>
      </c>
      <c r="J13" s="36" t="s">
        <v>209</v>
      </c>
      <c r="K13" s="36" t="s">
        <v>209</v>
      </c>
      <c r="L13" s="1" t="str">
        <f>VLOOKUP(H13,all_attacks!$B$2:$C$166,2,FALSE)</f>
        <v>Harden</v>
      </c>
      <c r="M13" s="1" t="e">
        <f>VLOOKUP(I13,all_attacks!$B$2:$C$166,2,FALSE)</f>
        <v>#N/A</v>
      </c>
      <c r="N13" s="1" t="e">
        <f>VLOOKUP(J13,all_attacks!$B$2:$C$166,2,FALSE)</f>
        <v>#N/A</v>
      </c>
      <c r="O13" s="1" t="e">
        <f>VLOOKUP(K13,all_attacks!$B$2:$C$166,2,FALSE)</f>
        <v>#N/A</v>
      </c>
      <c r="P13" t="str">
        <f>VLOOKUP(L13,all_attacks!$C$2:$H$166,2,FALSE)</f>
        <v>Normal</v>
      </c>
      <c r="Q13" t="e">
        <f>VLOOKUP(M13,all_attacks!$C$2:$H$166,2,FALSE)</f>
        <v>#N/A</v>
      </c>
      <c r="R13" t="e">
        <f>VLOOKUP(N13,all_attacks!$C$2:$H$166,2,FALSE)</f>
        <v>#N/A</v>
      </c>
      <c r="S13" t="e">
        <f>VLOOKUP(O13,all_attacks!$C$2:$H$166,2,FALSE)</f>
        <v>#N/A</v>
      </c>
      <c r="T13" t="str">
        <f>VLOOKUP(L13,all_attacks!$C$2:$H$166,6,FALSE)</f>
        <v>no_type-specific_Damage</v>
      </c>
      <c r="U13" t="e">
        <f>VLOOKUP(M13,all_attacks!$C$2:$H$166,6,FALSE)</f>
        <v>#N/A</v>
      </c>
      <c r="V13" t="e">
        <f>VLOOKUP(N13,all_attacks!$C$2:$H$166,6,FALSE)</f>
        <v>#N/A</v>
      </c>
      <c r="W13" t="e">
        <f>VLOOKUP(O13,all_attacks!$C$2:$H$166,6,FALSE)</f>
        <v>#N/A</v>
      </c>
      <c r="X13" t="s">
        <v>449</v>
      </c>
      <c r="Y13" t="s">
        <v>451</v>
      </c>
      <c r="Z13" t="str">
        <f t="shared" si="20"/>
        <v>no_type-specific_DamageGrass</v>
      </c>
      <c r="AA13" t="e">
        <f t="shared" si="8"/>
        <v>#N/A</v>
      </c>
      <c r="AB13" t="e">
        <f t="shared" si="9"/>
        <v>#N/A</v>
      </c>
      <c r="AC13" t="e">
        <f t="shared" si="10"/>
        <v>#N/A</v>
      </c>
      <c r="AD13" t="str">
        <f t="shared" si="22"/>
        <v>no_type-specific_DamagePoison</v>
      </c>
      <c r="AE13" t="e">
        <f t="shared" si="11"/>
        <v>#N/A</v>
      </c>
      <c r="AF13" t="e">
        <f t="shared" si="12"/>
        <v>#N/A</v>
      </c>
      <c r="AG13" t="e">
        <f t="shared" si="13"/>
        <v>#N/A</v>
      </c>
      <c r="AH13" t="e">
        <f>VLOOKUP(Z13,type_factors!$C$1:$D$226,2,FALSE)</f>
        <v>#N/A</v>
      </c>
      <c r="AI13" t="e">
        <f>VLOOKUP(AA13,type_factors!$C$1:$D$226,2,FALSE)</f>
        <v>#N/A</v>
      </c>
      <c r="AJ13" t="e">
        <f>VLOOKUP(AB13,type_factors!$C$1:$D$226,2,FALSE)</f>
        <v>#N/A</v>
      </c>
      <c r="AK13" t="e">
        <f>VLOOKUP(AC13,type_factors!$C$1:$D$226,2,FALSE)</f>
        <v>#N/A</v>
      </c>
      <c r="AL13" t="e">
        <f>VLOOKUP(AD13,type_factors!$C$1:$D$226,2,FALSE)</f>
        <v>#N/A</v>
      </c>
      <c r="AM13" t="e">
        <f>VLOOKUP(AE13,type_factors!$C$1:$D$226,2,FALSE)</f>
        <v>#N/A</v>
      </c>
      <c r="AN13" t="e">
        <f>VLOOKUP(AF13,type_factors!$C$1:$D$226,2,FALSE)</f>
        <v>#N/A</v>
      </c>
      <c r="AO13" t="e">
        <f>VLOOKUP(AG13,type_factors!$C$1:$D$226,2,FALSE)</f>
        <v>#N/A</v>
      </c>
      <c r="AP13" t="e">
        <f t="shared" si="14"/>
        <v>#N/A</v>
      </c>
      <c r="AQ13" t="e">
        <f t="shared" si="15"/>
        <v>#N/A</v>
      </c>
      <c r="AR13" t="e">
        <f t="shared" si="16"/>
        <v>#N/A</v>
      </c>
      <c r="AS13" t="e">
        <f t="shared" si="17"/>
        <v>#N/A</v>
      </c>
      <c r="AT13">
        <f t="array" ref="AT13">MAX(IF(ISERROR(AP13:AS13),,AP13:AS13))</f>
        <v>0</v>
      </c>
      <c r="AU13" t="s">
        <v>421</v>
      </c>
      <c r="AV13" t="s">
        <v>449</v>
      </c>
      <c r="AW13" t="str">
        <f t="shared" si="2"/>
        <v>NormalBug</v>
      </c>
      <c r="AX13" t="str">
        <f t="shared" si="3"/>
        <v>GrassBug</v>
      </c>
      <c r="AY13" t="str">
        <f t="shared" si="4"/>
        <v>NormalNA</v>
      </c>
      <c r="AZ13" t="str">
        <f t="shared" si="5"/>
        <v>GrassNA</v>
      </c>
      <c r="BA13" s="31">
        <f>VLOOKUP(AW13,type_factors!$C$2:$D$226,2,FALSE)</f>
        <v>1</v>
      </c>
      <c r="BB13" s="31">
        <f>VLOOKUP(AX13,type_factors!$C$2:$D$226,2,FALSE)</f>
        <v>0.5</v>
      </c>
      <c r="BC13" s="30" t="e">
        <f>VLOOKUP(AY13,type_factors!$C$2:$D$226,2,FALSE)</f>
        <v>#N/A</v>
      </c>
      <c r="BD13" s="30" t="e">
        <f>VLOOKUP(AZ13,type_factors!$C$2:$D$226,2,FALSE)</f>
        <v>#N/A</v>
      </c>
      <c r="BE13" s="32">
        <f t="shared" si="6"/>
        <v>1</v>
      </c>
      <c r="BF13" s="32">
        <f t="shared" si="7"/>
        <v>0.5</v>
      </c>
      <c r="BG13">
        <f t="array" ref="BG13">MAX(IF(ISERROR(BE13:BF13),,BE13:BF13))</f>
        <v>1</v>
      </c>
      <c r="BH13">
        <f t="shared" si="18"/>
        <v>0</v>
      </c>
      <c r="BI13">
        <f t="shared" si="19"/>
        <v>1</v>
      </c>
      <c r="BJ13">
        <f t="shared" si="21"/>
        <v>8</v>
      </c>
      <c r="BK13">
        <f>squirtle!BP13</f>
        <v>8</v>
      </c>
      <c r="BL13">
        <f>charmander!BV13</f>
        <v>9</v>
      </c>
      <c r="BM13">
        <f>nidoking!CZ13</f>
        <v>2.5</v>
      </c>
    </row>
    <row r="14" spans="1:66" x14ac:dyDescent="0.3">
      <c r="A14">
        <v>13</v>
      </c>
      <c r="B14">
        <v>7</v>
      </c>
      <c r="C14" s="35" t="s">
        <v>17</v>
      </c>
      <c r="D14" s="35" t="str">
        <f>VLOOKUP(C14,all_pokemon!$B$2:$C$151,2,FALSE)</f>
        <v>Caterpie</v>
      </c>
      <c r="E14" s="35" t="s">
        <v>452</v>
      </c>
      <c r="F14" s="35" t="s">
        <v>209</v>
      </c>
      <c r="G14" s="35">
        <v>11</v>
      </c>
      <c r="H14" s="36" t="s">
        <v>12</v>
      </c>
      <c r="I14" s="36" t="s">
        <v>10</v>
      </c>
      <c r="J14" s="36" t="s">
        <v>209</v>
      </c>
      <c r="K14" s="36" t="s">
        <v>209</v>
      </c>
      <c r="L14" s="1" t="str">
        <f>VLOOKUP(H14,all_attacks!$B$2:$C$166,2,FALSE)</f>
        <v>Tackle</v>
      </c>
      <c r="M14" s="1" t="str">
        <f>VLOOKUP(I14,all_attacks!$B$2:$C$166,2,FALSE)</f>
        <v>String Shot</v>
      </c>
      <c r="N14" s="1" t="e">
        <f>VLOOKUP(J14,all_attacks!$B$2:$C$166,2,FALSE)</f>
        <v>#N/A</v>
      </c>
      <c r="O14" s="1" t="e">
        <f>VLOOKUP(K14,all_attacks!$B$2:$C$166,2,FALSE)</f>
        <v>#N/A</v>
      </c>
      <c r="P14" t="str">
        <f>VLOOKUP(L14,all_attacks!$C$2:$H$166,2,FALSE)</f>
        <v>Normal</v>
      </c>
      <c r="Q14" t="str">
        <f>VLOOKUP(M14,all_attacks!$C$2:$H$166,2,FALSE)</f>
        <v>Bug</v>
      </c>
      <c r="R14" t="e">
        <f>VLOOKUP(N14,all_attacks!$C$2:$H$166,2,FALSE)</f>
        <v>#N/A</v>
      </c>
      <c r="S14" t="e">
        <f>VLOOKUP(O14,all_attacks!$C$2:$H$166,2,FALSE)</f>
        <v>#N/A</v>
      </c>
      <c r="T14" t="str">
        <f>VLOOKUP(L14,all_attacks!$C$2:$H$166,6,FALSE)</f>
        <v>Normal</v>
      </c>
      <c r="U14" t="str">
        <f>VLOOKUP(M14,all_attacks!$C$2:$H$166,6,FALSE)</f>
        <v>no_type-specific_Damage</v>
      </c>
      <c r="V14" t="e">
        <f>VLOOKUP(N14,all_attacks!$C$2:$H$166,6,FALSE)</f>
        <v>#N/A</v>
      </c>
      <c r="W14" t="e">
        <f>VLOOKUP(O14,all_attacks!$C$2:$H$166,6,FALSE)</f>
        <v>#N/A</v>
      </c>
      <c r="X14" t="s">
        <v>449</v>
      </c>
      <c r="Y14" t="s">
        <v>451</v>
      </c>
      <c r="Z14" t="str">
        <f t="shared" si="20"/>
        <v>NormalGrass</v>
      </c>
      <c r="AA14" t="str">
        <f t="shared" si="8"/>
        <v>no_type-specific_DamageGrass</v>
      </c>
      <c r="AB14" t="e">
        <f t="shared" si="9"/>
        <v>#N/A</v>
      </c>
      <c r="AC14" t="e">
        <f t="shared" si="10"/>
        <v>#N/A</v>
      </c>
      <c r="AD14" t="str">
        <f t="shared" si="22"/>
        <v>NormalPoison</v>
      </c>
      <c r="AE14" t="str">
        <f t="shared" si="11"/>
        <v>no_type-specific_DamagePoison</v>
      </c>
      <c r="AF14" t="e">
        <f t="shared" si="12"/>
        <v>#N/A</v>
      </c>
      <c r="AG14" t="e">
        <f t="shared" si="13"/>
        <v>#N/A</v>
      </c>
      <c r="AH14">
        <f>VLOOKUP(Z14,type_factors!$C$1:$D$226,2,FALSE)</f>
        <v>1</v>
      </c>
      <c r="AI14" t="e">
        <f>VLOOKUP(AA14,type_factors!$C$1:$D$226,2,FALSE)</f>
        <v>#N/A</v>
      </c>
      <c r="AJ14" t="e">
        <f>VLOOKUP(AB14,type_factors!$C$1:$D$226,2,FALSE)</f>
        <v>#N/A</v>
      </c>
      <c r="AK14" t="e">
        <f>VLOOKUP(AC14,type_factors!$C$1:$D$226,2,FALSE)</f>
        <v>#N/A</v>
      </c>
      <c r="AL14">
        <f>VLOOKUP(AD14,type_factors!$C$1:$D$226,2,FALSE)</f>
        <v>1</v>
      </c>
      <c r="AM14" t="e">
        <f>VLOOKUP(AE14,type_factors!$C$1:$D$226,2,FALSE)</f>
        <v>#N/A</v>
      </c>
      <c r="AN14" t="e">
        <f>VLOOKUP(AF14,type_factors!$C$1:$D$226,2,FALSE)</f>
        <v>#N/A</v>
      </c>
      <c r="AO14" t="e">
        <f>VLOOKUP(AG14,type_factors!$C$1:$D$226,2,FALSE)</f>
        <v>#N/A</v>
      </c>
      <c r="AP14">
        <f t="shared" si="14"/>
        <v>1</v>
      </c>
      <c r="AQ14" t="e">
        <f t="shared" si="15"/>
        <v>#N/A</v>
      </c>
      <c r="AR14" t="e">
        <f t="shared" si="16"/>
        <v>#N/A</v>
      </c>
      <c r="AS14" t="e">
        <f t="shared" si="17"/>
        <v>#N/A</v>
      </c>
      <c r="AT14">
        <f t="array" ref="AT14">MAX(IF(ISERROR(AP14:AS14),,AP14:AS14))</f>
        <v>1</v>
      </c>
      <c r="AU14" t="s">
        <v>421</v>
      </c>
      <c r="AV14" t="s">
        <v>449</v>
      </c>
      <c r="AW14" t="str">
        <f t="shared" si="2"/>
        <v>NormalBug</v>
      </c>
      <c r="AX14" t="str">
        <f t="shared" si="3"/>
        <v>GrassBug</v>
      </c>
      <c r="AY14" t="str">
        <f t="shared" si="4"/>
        <v>NormalNA</v>
      </c>
      <c r="AZ14" t="str">
        <f t="shared" si="5"/>
        <v>GrassNA</v>
      </c>
      <c r="BA14" s="31">
        <f>VLOOKUP(AW14,type_factors!$C$2:$D$226,2,FALSE)</f>
        <v>1</v>
      </c>
      <c r="BB14" s="31">
        <f>VLOOKUP(AX14,type_factors!$C$2:$D$226,2,FALSE)</f>
        <v>0.5</v>
      </c>
      <c r="BC14" s="30" t="e">
        <f>VLOOKUP(AY14,type_factors!$C$2:$D$226,2,FALSE)</f>
        <v>#N/A</v>
      </c>
      <c r="BD14" s="30" t="e">
        <f>VLOOKUP(AZ14,type_factors!$C$2:$D$226,2,FALSE)</f>
        <v>#N/A</v>
      </c>
      <c r="BE14" s="32">
        <f t="shared" si="6"/>
        <v>1</v>
      </c>
      <c r="BF14" s="32">
        <f t="shared" si="7"/>
        <v>0.5</v>
      </c>
      <c r="BG14">
        <f t="array" ref="BG14">MAX(IF(ISERROR(BE14:BF14),,BE14:BF14))</f>
        <v>1</v>
      </c>
      <c r="BH14">
        <f t="shared" si="18"/>
        <v>1</v>
      </c>
      <c r="BI14">
        <f t="shared" si="19"/>
        <v>0</v>
      </c>
      <c r="BJ14">
        <f t="shared" si="21"/>
        <v>8</v>
      </c>
      <c r="BK14">
        <f>squirtle!BP14</f>
        <v>8</v>
      </c>
      <c r="BL14">
        <f>charmander!BV14</f>
        <v>10</v>
      </c>
      <c r="BM14">
        <f>nidoking!CZ14</f>
        <v>2.5</v>
      </c>
    </row>
    <row r="15" spans="1:66" x14ac:dyDescent="0.3">
      <c r="A15">
        <v>14</v>
      </c>
      <c r="B15">
        <v>7</v>
      </c>
      <c r="C15" s="35" t="s">
        <v>25</v>
      </c>
      <c r="D15" s="35" t="str">
        <f>VLOOKUP(C15,all_pokemon!$B$2:$C$151,2,FALSE)</f>
        <v>Metapod</v>
      </c>
      <c r="E15" s="35" t="s">
        <v>452</v>
      </c>
      <c r="F15" s="35" t="s">
        <v>209</v>
      </c>
      <c r="G15" s="35">
        <v>11</v>
      </c>
      <c r="H15" s="36" t="s">
        <v>26</v>
      </c>
      <c r="I15" s="36" t="s">
        <v>209</v>
      </c>
      <c r="J15" s="36" t="s">
        <v>209</v>
      </c>
      <c r="K15" s="36" t="s">
        <v>209</v>
      </c>
      <c r="L15" s="1" t="str">
        <f>VLOOKUP(H15,all_attacks!$B$2:$C$166,2,FALSE)</f>
        <v>Harden</v>
      </c>
      <c r="M15" s="1" t="e">
        <f>VLOOKUP(I15,all_attacks!$B$2:$C$166,2,FALSE)</f>
        <v>#N/A</v>
      </c>
      <c r="N15" s="1" t="e">
        <f>VLOOKUP(J15,all_attacks!$B$2:$C$166,2,FALSE)</f>
        <v>#N/A</v>
      </c>
      <c r="O15" s="1" t="e">
        <f>VLOOKUP(K15,all_attacks!$B$2:$C$166,2,FALSE)</f>
        <v>#N/A</v>
      </c>
      <c r="P15" t="str">
        <f>VLOOKUP(L15,all_attacks!$C$2:$H$166,2,FALSE)</f>
        <v>Normal</v>
      </c>
      <c r="Q15" t="e">
        <f>VLOOKUP(M15,all_attacks!$C$2:$H$166,2,FALSE)</f>
        <v>#N/A</v>
      </c>
      <c r="R15" t="e">
        <f>VLOOKUP(N15,all_attacks!$C$2:$H$166,2,FALSE)</f>
        <v>#N/A</v>
      </c>
      <c r="S15" t="e">
        <f>VLOOKUP(O15,all_attacks!$C$2:$H$166,2,FALSE)</f>
        <v>#N/A</v>
      </c>
      <c r="T15" t="str">
        <f>VLOOKUP(L15,all_attacks!$C$2:$H$166,6,FALSE)</f>
        <v>no_type-specific_Damage</v>
      </c>
      <c r="U15" t="e">
        <f>VLOOKUP(M15,all_attacks!$C$2:$H$166,6,FALSE)</f>
        <v>#N/A</v>
      </c>
      <c r="V15" t="e">
        <f>VLOOKUP(N15,all_attacks!$C$2:$H$166,6,FALSE)</f>
        <v>#N/A</v>
      </c>
      <c r="W15" t="e">
        <f>VLOOKUP(O15,all_attacks!$C$2:$H$166,6,FALSE)</f>
        <v>#N/A</v>
      </c>
      <c r="X15" t="s">
        <v>449</v>
      </c>
      <c r="Y15" t="s">
        <v>451</v>
      </c>
      <c r="Z15" t="str">
        <f t="shared" si="20"/>
        <v>no_type-specific_DamageGrass</v>
      </c>
      <c r="AA15" t="e">
        <f t="shared" si="8"/>
        <v>#N/A</v>
      </c>
      <c r="AB15" t="e">
        <f t="shared" si="9"/>
        <v>#N/A</v>
      </c>
      <c r="AC15" t="e">
        <f t="shared" si="10"/>
        <v>#N/A</v>
      </c>
      <c r="AD15" t="str">
        <f t="shared" si="22"/>
        <v>no_type-specific_DamagePoison</v>
      </c>
      <c r="AE15" t="e">
        <f t="shared" si="11"/>
        <v>#N/A</v>
      </c>
      <c r="AF15" t="e">
        <f t="shared" si="12"/>
        <v>#N/A</v>
      </c>
      <c r="AG15" t="e">
        <f t="shared" si="13"/>
        <v>#N/A</v>
      </c>
      <c r="AH15" t="e">
        <f>VLOOKUP(Z15,type_factors!$C$1:$D$226,2,FALSE)</f>
        <v>#N/A</v>
      </c>
      <c r="AI15" t="e">
        <f>VLOOKUP(AA15,type_factors!$C$1:$D$226,2,FALSE)</f>
        <v>#N/A</v>
      </c>
      <c r="AJ15" t="e">
        <f>VLOOKUP(AB15,type_factors!$C$1:$D$226,2,FALSE)</f>
        <v>#N/A</v>
      </c>
      <c r="AK15" t="e">
        <f>VLOOKUP(AC15,type_factors!$C$1:$D$226,2,FALSE)</f>
        <v>#N/A</v>
      </c>
      <c r="AL15" t="e">
        <f>VLOOKUP(AD15,type_factors!$C$1:$D$226,2,FALSE)</f>
        <v>#N/A</v>
      </c>
      <c r="AM15" t="e">
        <f>VLOOKUP(AE15,type_factors!$C$1:$D$226,2,FALSE)</f>
        <v>#N/A</v>
      </c>
      <c r="AN15" t="e">
        <f>VLOOKUP(AF15,type_factors!$C$1:$D$226,2,FALSE)</f>
        <v>#N/A</v>
      </c>
      <c r="AO15" t="e">
        <f>VLOOKUP(AG15,type_factors!$C$1:$D$226,2,FALSE)</f>
        <v>#N/A</v>
      </c>
      <c r="AP15" t="e">
        <f t="shared" si="14"/>
        <v>#N/A</v>
      </c>
      <c r="AQ15" t="e">
        <f t="shared" si="15"/>
        <v>#N/A</v>
      </c>
      <c r="AR15" t="e">
        <f t="shared" si="16"/>
        <v>#N/A</v>
      </c>
      <c r="AS15" t="e">
        <f t="shared" si="17"/>
        <v>#N/A</v>
      </c>
      <c r="AT15">
        <f t="array" ref="AT15">MAX(IF(ISERROR(AP15:AS15),,AP15:AS15))</f>
        <v>0</v>
      </c>
      <c r="AU15" t="s">
        <v>421</v>
      </c>
      <c r="AV15" t="s">
        <v>449</v>
      </c>
      <c r="AW15" t="str">
        <f t="shared" si="2"/>
        <v>NormalBug</v>
      </c>
      <c r="AX15" t="str">
        <f t="shared" si="3"/>
        <v>GrassBug</v>
      </c>
      <c r="AY15" t="str">
        <f t="shared" si="4"/>
        <v>NormalNA</v>
      </c>
      <c r="AZ15" t="str">
        <f t="shared" si="5"/>
        <v>GrassNA</v>
      </c>
      <c r="BA15" s="31">
        <f>VLOOKUP(AW15,type_factors!$C$2:$D$226,2,FALSE)</f>
        <v>1</v>
      </c>
      <c r="BB15" s="31">
        <f>VLOOKUP(AX15,type_factors!$C$2:$D$226,2,FALSE)</f>
        <v>0.5</v>
      </c>
      <c r="BC15" s="30" t="e">
        <f>VLOOKUP(AY15,type_factors!$C$2:$D$226,2,FALSE)</f>
        <v>#N/A</v>
      </c>
      <c r="BD15" s="30" t="e">
        <f>VLOOKUP(AZ15,type_factors!$C$2:$D$226,2,FALSE)</f>
        <v>#N/A</v>
      </c>
      <c r="BE15" s="32">
        <f t="shared" si="6"/>
        <v>1</v>
      </c>
      <c r="BF15" s="32">
        <f t="shared" si="7"/>
        <v>0.5</v>
      </c>
      <c r="BG15">
        <f t="array" ref="BG15">MAX(IF(ISERROR(BE15:BF15),,BE15:BF15))</f>
        <v>1</v>
      </c>
      <c r="BH15">
        <f t="shared" si="18"/>
        <v>0</v>
      </c>
      <c r="BI15">
        <f t="shared" si="19"/>
        <v>1</v>
      </c>
      <c r="BJ15">
        <f t="shared" si="21"/>
        <v>9</v>
      </c>
      <c r="BK15">
        <f>squirtle!BP15</f>
        <v>9</v>
      </c>
      <c r="BL15">
        <f>charmander!BV15</f>
        <v>12</v>
      </c>
      <c r="BM15">
        <f>nidoking!CZ15</f>
        <v>3.5</v>
      </c>
    </row>
    <row r="16" spans="1:66" x14ac:dyDescent="0.3">
      <c r="A16">
        <v>15</v>
      </c>
      <c r="B16">
        <v>8</v>
      </c>
      <c r="C16" s="35" t="s">
        <v>18</v>
      </c>
      <c r="D16" s="35" t="str">
        <f>VLOOKUP(C16,all_pokemon!$B$2:$C$151,2,FALSE)</f>
        <v>Rattata</v>
      </c>
      <c r="E16" s="35" t="s">
        <v>421</v>
      </c>
      <c r="F16" s="35" t="s">
        <v>209</v>
      </c>
      <c r="G16" s="35">
        <v>13</v>
      </c>
      <c r="H16" s="36" t="s">
        <v>12</v>
      </c>
      <c r="I16" s="36" t="s">
        <v>20</v>
      </c>
      <c r="J16" s="36" t="s">
        <v>21</v>
      </c>
      <c r="K16" s="36" t="s">
        <v>209</v>
      </c>
      <c r="L16" s="1" t="str">
        <f>VLOOKUP(H16,all_attacks!$B$2:$C$166,2,FALSE)</f>
        <v>Tackle</v>
      </c>
      <c r="M16" s="1" t="str">
        <f>VLOOKUP(I16,all_attacks!$B$2:$C$166,2,FALSE)</f>
        <v>Tail Whip</v>
      </c>
      <c r="N16" s="1" t="str">
        <f>VLOOKUP(J16,all_attacks!$B$2:$C$166,2,FALSE)</f>
        <v>Quick Attack</v>
      </c>
      <c r="O16" s="1" t="e">
        <f>VLOOKUP(K16,all_attacks!$B$2:$C$166,2,FALSE)</f>
        <v>#N/A</v>
      </c>
      <c r="P16" t="str">
        <f>VLOOKUP(L16,all_attacks!$C$2:$H$166,2,FALSE)</f>
        <v>Normal</v>
      </c>
      <c r="Q16" t="str">
        <f>VLOOKUP(M16,all_attacks!$C$2:$H$166,2,FALSE)</f>
        <v>Normal</v>
      </c>
      <c r="R16" t="str">
        <f>VLOOKUP(N16,all_attacks!$C$2:$H$166,2,FALSE)</f>
        <v>Normal</v>
      </c>
      <c r="S16" t="e">
        <f>VLOOKUP(O16,all_attacks!$C$2:$H$166,2,FALSE)</f>
        <v>#N/A</v>
      </c>
      <c r="T16" t="str">
        <f>VLOOKUP(L16,all_attacks!$C$2:$H$166,6,FALSE)</f>
        <v>Normal</v>
      </c>
      <c r="U16" t="str">
        <f>VLOOKUP(M16,all_attacks!$C$2:$H$166,6,FALSE)</f>
        <v>no_type-specific_Damage</v>
      </c>
      <c r="V16" t="str">
        <f>VLOOKUP(N16,all_attacks!$C$2:$H$166,6,FALSE)</f>
        <v>Normal</v>
      </c>
      <c r="W16" t="e">
        <f>VLOOKUP(O16,all_attacks!$C$2:$H$166,6,FALSE)</f>
        <v>#N/A</v>
      </c>
      <c r="X16" t="s">
        <v>449</v>
      </c>
      <c r="Y16" t="s">
        <v>451</v>
      </c>
      <c r="Z16" t="str">
        <f t="shared" si="20"/>
        <v>NormalGrass</v>
      </c>
      <c r="AA16" t="str">
        <f t="shared" si="8"/>
        <v>no_type-specific_DamageGrass</v>
      </c>
      <c r="AB16" t="str">
        <f t="shared" si="9"/>
        <v>NormalGrass</v>
      </c>
      <c r="AC16" t="e">
        <f t="shared" si="10"/>
        <v>#N/A</v>
      </c>
      <c r="AD16" t="str">
        <f t="shared" si="22"/>
        <v>NormalPoison</v>
      </c>
      <c r="AE16" t="str">
        <f t="shared" si="11"/>
        <v>no_type-specific_DamagePoison</v>
      </c>
      <c r="AF16" t="str">
        <f t="shared" si="12"/>
        <v>NormalPoison</v>
      </c>
      <c r="AG16" t="e">
        <f t="shared" si="13"/>
        <v>#N/A</v>
      </c>
      <c r="AH16">
        <f>VLOOKUP(Z16,type_factors!$C$1:$D$226,2,FALSE)</f>
        <v>1</v>
      </c>
      <c r="AI16" t="e">
        <f>VLOOKUP(AA16,type_factors!$C$1:$D$226,2,FALSE)</f>
        <v>#N/A</v>
      </c>
      <c r="AJ16">
        <f>VLOOKUP(AB16,type_factors!$C$1:$D$226,2,FALSE)</f>
        <v>1</v>
      </c>
      <c r="AK16" t="e">
        <f>VLOOKUP(AC16,type_factors!$C$1:$D$226,2,FALSE)</f>
        <v>#N/A</v>
      </c>
      <c r="AL16">
        <f>VLOOKUP(AD16,type_factors!$C$1:$D$226,2,FALSE)</f>
        <v>1</v>
      </c>
      <c r="AM16" t="e">
        <f>VLOOKUP(AE16,type_factors!$C$1:$D$226,2,FALSE)</f>
        <v>#N/A</v>
      </c>
      <c r="AN16">
        <f>VLOOKUP(AF16,type_factors!$C$1:$D$226,2,FALSE)</f>
        <v>1</v>
      </c>
      <c r="AO16" t="e">
        <f>VLOOKUP(AG16,type_factors!$C$1:$D$226,2,FALSE)</f>
        <v>#N/A</v>
      </c>
      <c r="AP16">
        <f t="shared" si="14"/>
        <v>1</v>
      </c>
      <c r="AQ16" t="e">
        <f t="shared" si="15"/>
        <v>#N/A</v>
      </c>
      <c r="AR16">
        <f t="shared" si="16"/>
        <v>1</v>
      </c>
      <c r="AS16" t="e">
        <f t="shared" si="17"/>
        <v>#N/A</v>
      </c>
      <c r="AT16">
        <f t="array" ref="AT16">MAX(IF(ISERROR(AP16:AS16),,AP16:AS16))</f>
        <v>1</v>
      </c>
      <c r="AU16" t="s">
        <v>421</v>
      </c>
      <c r="AV16" t="s">
        <v>449</v>
      </c>
      <c r="AW16" t="str">
        <f t="shared" si="2"/>
        <v>NormalNormal</v>
      </c>
      <c r="AX16" t="str">
        <f t="shared" si="3"/>
        <v>GrassNormal</v>
      </c>
      <c r="AY16" t="str">
        <f t="shared" si="4"/>
        <v>NormalNA</v>
      </c>
      <c r="AZ16" t="str">
        <f t="shared" si="5"/>
        <v>GrassNA</v>
      </c>
      <c r="BA16" s="31">
        <f>VLOOKUP(AW16,type_factors!$C$2:$D$226,2,FALSE)</f>
        <v>1</v>
      </c>
      <c r="BB16" s="31">
        <f>VLOOKUP(AX16,type_factors!$C$2:$D$226,2,FALSE)</f>
        <v>1</v>
      </c>
      <c r="BC16" s="30" t="e">
        <f>VLOOKUP(AY16,type_factors!$C$2:$D$226,2,FALSE)</f>
        <v>#N/A</v>
      </c>
      <c r="BD16" s="30" t="e">
        <f>VLOOKUP(AZ16,type_factors!$C$2:$D$226,2,FALSE)</f>
        <v>#N/A</v>
      </c>
      <c r="BE16" s="32">
        <f t="shared" si="6"/>
        <v>1</v>
      </c>
      <c r="BF16" s="32">
        <f t="shared" si="7"/>
        <v>1</v>
      </c>
      <c r="BG16">
        <f t="array" ref="BG16">MAX(IF(ISERROR(BE16:BF16),,BE16:BF16))</f>
        <v>1</v>
      </c>
      <c r="BH16">
        <f t="shared" si="18"/>
        <v>1</v>
      </c>
      <c r="BI16">
        <f t="shared" si="19"/>
        <v>0</v>
      </c>
      <c r="BJ16">
        <f t="shared" si="21"/>
        <v>9</v>
      </c>
      <c r="BK16">
        <f>squirtle!BP16</f>
        <v>9</v>
      </c>
      <c r="BL16">
        <f>charmander!BV16</f>
        <v>12</v>
      </c>
      <c r="BM16">
        <f>nidoking!CZ16</f>
        <v>3.5</v>
      </c>
      <c r="BN16" t="s">
        <v>27</v>
      </c>
    </row>
    <row r="17" spans="1:66" x14ac:dyDescent="0.3">
      <c r="A17">
        <v>16</v>
      </c>
      <c r="B17">
        <v>8</v>
      </c>
      <c r="C17" s="35" t="s">
        <v>28</v>
      </c>
      <c r="D17" s="35" t="str">
        <f>VLOOKUP(C17,all_pokemon!$B$2:$C$151,2,FALSE)</f>
        <v>Zubat</v>
      </c>
      <c r="E17" s="35" t="s">
        <v>451</v>
      </c>
      <c r="F17" s="35" t="s">
        <v>448</v>
      </c>
      <c r="G17" s="35">
        <v>13</v>
      </c>
      <c r="H17" s="36" t="s">
        <v>29</v>
      </c>
      <c r="I17" s="36" t="s">
        <v>30</v>
      </c>
      <c r="J17" s="36" t="s">
        <v>209</v>
      </c>
      <c r="K17" s="36" t="s">
        <v>209</v>
      </c>
      <c r="L17" s="1" t="str">
        <f>VLOOKUP(H17,all_attacks!$B$2:$C$166,2,FALSE)</f>
        <v>Leech Life</v>
      </c>
      <c r="M17" s="1" t="str">
        <f>VLOOKUP(I17,all_attacks!$B$2:$C$166,2,FALSE)</f>
        <v>Supersonic</v>
      </c>
      <c r="N17" s="1" t="e">
        <f>VLOOKUP(J17,all_attacks!$B$2:$C$166,2,FALSE)</f>
        <v>#N/A</v>
      </c>
      <c r="O17" s="1" t="e">
        <f>VLOOKUP(K17,all_attacks!$B$2:$C$166,2,FALSE)</f>
        <v>#N/A</v>
      </c>
      <c r="P17" t="str">
        <f>VLOOKUP(L17,all_attacks!$C$2:$H$166,2,FALSE)</f>
        <v>Bug</v>
      </c>
      <c r="Q17" t="str">
        <f>VLOOKUP(M17,all_attacks!$C$2:$H$166,2,FALSE)</f>
        <v>Normal</v>
      </c>
      <c r="R17" t="e">
        <f>VLOOKUP(N17,all_attacks!$C$2:$H$166,2,FALSE)</f>
        <v>#N/A</v>
      </c>
      <c r="S17" t="e">
        <f>VLOOKUP(O17,all_attacks!$C$2:$H$166,2,FALSE)</f>
        <v>#N/A</v>
      </c>
      <c r="T17" t="str">
        <f>VLOOKUP(L17,all_attacks!$C$2:$H$166,6,FALSE)</f>
        <v>Bug</v>
      </c>
      <c r="U17" t="str">
        <f>VLOOKUP(M17,all_attacks!$C$2:$H$166,6,FALSE)</f>
        <v>no_type-specific_Damage</v>
      </c>
      <c r="V17" t="e">
        <f>VLOOKUP(N17,all_attacks!$C$2:$H$166,6,FALSE)</f>
        <v>#N/A</v>
      </c>
      <c r="W17" t="e">
        <f>VLOOKUP(O17,all_attacks!$C$2:$H$166,6,FALSE)</f>
        <v>#N/A</v>
      </c>
      <c r="X17" t="s">
        <v>449</v>
      </c>
      <c r="Y17" t="s">
        <v>451</v>
      </c>
      <c r="Z17" t="str">
        <f t="shared" si="20"/>
        <v>BugGrass</v>
      </c>
      <c r="AA17" t="str">
        <f t="shared" si="8"/>
        <v>no_type-specific_DamageGrass</v>
      </c>
      <c r="AB17" t="e">
        <f t="shared" si="9"/>
        <v>#N/A</v>
      </c>
      <c r="AC17" t="e">
        <f t="shared" si="10"/>
        <v>#N/A</v>
      </c>
      <c r="AD17" t="str">
        <f t="shared" si="22"/>
        <v>BugPoison</v>
      </c>
      <c r="AE17" t="str">
        <f t="shared" si="11"/>
        <v>no_type-specific_DamagePoison</v>
      </c>
      <c r="AF17" t="e">
        <f t="shared" si="12"/>
        <v>#N/A</v>
      </c>
      <c r="AG17" t="e">
        <f t="shared" si="13"/>
        <v>#N/A</v>
      </c>
      <c r="AH17">
        <f>VLOOKUP(Z17,type_factors!$C$1:$D$226,2,FALSE)</f>
        <v>2</v>
      </c>
      <c r="AI17" t="e">
        <f>VLOOKUP(AA17,type_factors!$C$1:$D$226,2,FALSE)</f>
        <v>#N/A</v>
      </c>
      <c r="AJ17" t="e">
        <f>VLOOKUP(AB17,type_factors!$C$1:$D$226,2,FALSE)</f>
        <v>#N/A</v>
      </c>
      <c r="AK17" t="e">
        <f>VLOOKUP(AC17,type_factors!$C$1:$D$226,2,FALSE)</f>
        <v>#N/A</v>
      </c>
      <c r="AL17">
        <f>VLOOKUP(AD17,type_factors!$C$1:$D$226,2,FALSE)</f>
        <v>2</v>
      </c>
      <c r="AM17" t="e">
        <f>VLOOKUP(AE17,type_factors!$C$1:$D$226,2,FALSE)</f>
        <v>#N/A</v>
      </c>
      <c r="AN17" t="e">
        <f>VLOOKUP(AF17,type_factors!$C$1:$D$226,2,FALSE)</f>
        <v>#N/A</v>
      </c>
      <c r="AO17" t="e">
        <f>VLOOKUP(AG17,type_factors!$C$1:$D$226,2,FALSE)</f>
        <v>#N/A</v>
      </c>
      <c r="AP17">
        <f t="shared" si="14"/>
        <v>4</v>
      </c>
      <c r="AQ17" t="e">
        <f t="shared" si="15"/>
        <v>#N/A</v>
      </c>
      <c r="AR17" t="e">
        <f t="shared" si="16"/>
        <v>#N/A</v>
      </c>
      <c r="AS17" t="e">
        <f t="shared" si="17"/>
        <v>#N/A</v>
      </c>
      <c r="AT17">
        <f t="array" ref="AT17">MAX(IF(ISERROR(AP17:AS17),,AP17:AS17))</f>
        <v>4</v>
      </c>
      <c r="AU17" t="s">
        <v>421</v>
      </c>
      <c r="AV17" t="s">
        <v>449</v>
      </c>
      <c r="AW17" t="str">
        <f t="shared" si="2"/>
        <v>NormalPoison</v>
      </c>
      <c r="AX17" t="str">
        <f t="shared" si="3"/>
        <v>GrassPoison</v>
      </c>
      <c r="AY17" t="str">
        <f t="shared" si="4"/>
        <v>NormalFlying</v>
      </c>
      <c r="AZ17" t="str">
        <f t="shared" si="5"/>
        <v>GrassFlying</v>
      </c>
      <c r="BA17" s="31">
        <f>VLOOKUP(AW17,type_factors!$C$2:$D$226,2,FALSE)</f>
        <v>1</v>
      </c>
      <c r="BB17" s="31">
        <f>VLOOKUP(AX17,type_factors!$C$2:$D$226,2,FALSE)</f>
        <v>0.5</v>
      </c>
      <c r="BC17" s="30">
        <f>VLOOKUP(AY17,type_factors!$C$2:$D$226,2,FALSE)</f>
        <v>1</v>
      </c>
      <c r="BD17" s="30">
        <f>VLOOKUP(AZ17,type_factors!$C$2:$D$226,2,FALSE)</f>
        <v>0.5</v>
      </c>
      <c r="BE17" s="32">
        <f t="shared" si="6"/>
        <v>1</v>
      </c>
      <c r="BF17" s="32">
        <f t="shared" si="7"/>
        <v>0.25</v>
      </c>
      <c r="BG17">
        <f t="array" ref="BG17">MAX(IF(ISERROR(BE17:BF17),,BE17:BF17))</f>
        <v>1</v>
      </c>
      <c r="BH17">
        <f t="shared" si="18"/>
        <v>4</v>
      </c>
      <c r="BI17">
        <f t="shared" si="19"/>
        <v>-3</v>
      </c>
      <c r="BJ17">
        <f t="shared" si="21"/>
        <v>6</v>
      </c>
      <c r="BK17">
        <f>squirtle!BP17</f>
        <v>9</v>
      </c>
      <c r="BL17">
        <f>charmander!BV17</f>
        <v>12.5</v>
      </c>
      <c r="BM17">
        <f>nidoking!CZ17</f>
        <v>2.5</v>
      </c>
    </row>
    <row r="18" spans="1:66" x14ac:dyDescent="0.3">
      <c r="A18">
        <v>17</v>
      </c>
      <c r="B18">
        <v>9</v>
      </c>
      <c r="C18" s="35" t="s">
        <v>31</v>
      </c>
      <c r="D18" s="35" t="str">
        <f>VLOOKUP(C18,all_pokemon!$B$2:$C$151,2,FALSE)</f>
        <v>Grimer</v>
      </c>
      <c r="E18" s="35" t="s">
        <v>451</v>
      </c>
      <c r="F18" s="35" t="s">
        <v>209</v>
      </c>
      <c r="G18" s="35">
        <v>12</v>
      </c>
      <c r="H18" s="36" t="s">
        <v>34</v>
      </c>
      <c r="I18" s="36" t="s">
        <v>35</v>
      </c>
      <c r="J18" s="36" t="s">
        <v>209</v>
      </c>
      <c r="K18" s="36" t="s">
        <v>209</v>
      </c>
      <c r="L18" s="1" t="str">
        <f>VLOOKUP(H18,all_attacks!$B$2:$C$166,2,FALSE)</f>
        <v>Pound</v>
      </c>
      <c r="M18" s="1" t="str">
        <f>VLOOKUP(I18,all_attacks!$B$2:$C$166,2,FALSE)</f>
        <v>Disable</v>
      </c>
      <c r="N18" s="1" t="e">
        <f>VLOOKUP(J18,all_attacks!$B$2:$C$166,2,FALSE)</f>
        <v>#N/A</v>
      </c>
      <c r="O18" s="1" t="e">
        <f>VLOOKUP(K18,all_attacks!$B$2:$C$166,2,FALSE)</f>
        <v>#N/A</v>
      </c>
      <c r="P18" t="str">
        <f>VLOOKUP(L18,all_attacks!$C$2:$H$166,2,FALSE)</f>
        <v>Normal</v>
      </c>
      <c r="Q18" t="str">
        <f>VLOOKUP(M18,all_attacks!$C$2:$H$166,2,FALSE)</f>
        <v>Normal</v>
      </c>
      <c r="R18" t="e">
        <f>VLOOKUP(N18,all_attacks!$C$2:$H$166,2,FALSE)</f>
        <v>#N/A</v>
      </c>
      <c r="S18" t="e">
        <f>VLOOKUP(O18,all_attacks!$C$2:$H$166,2,FALSE)</f>
        <v>#N/A</v>
      </c>
      <c r="T18" t="str">
        <f>VLOOKUP(L18,all_attacks!$C$2:$H$166,6,FALSE)</f>
        <v>Normal</v>
      </c>
      <c r="U18" t="str">
        <f>VLOOKUP(M18,all_attacks!$C$2:$H$166,6,FALSE)</f>
        <v>no_type-specific_Damage</v>
      </c>
      <c r="V18" t="e">
        <f>VLOOKUP(N18,all_attacks!$C$2:$H$166,6,FALSE)</f>
        <v>#N/A</v>
      </c>
      <c r="W18" t="e">
        <f>VLOOKUP(O18,all_attacks!$C$2:$H$166,6,FALSE)</f>
        <v>#N/A</v>
      </c>
      <c r="X18" t="s">
        <v>449</v>
      </c>
      <c r="Y18" t="s">
        <v>451</v>
      </c>
      <c r="Z18" t="str">
        <f t="shared" si="20"/>
        <v>NormalGrass</v>
      </c>
      <c r="AA18" t="str">
        <f t="shared" si="8"/>
        <v>no_type-specific_DamageGrass</v>
      </c>
      <c r="AB18" t="e">
        <f t="shared" si="9"/>
        <v>#N/A</v>
      </c>
      <c r="AC18" t="e">
        <f t="shared" si="10"/>
        <v>#N/A</v>
      </c>
      <c r="AD18" t="str">
        <f t="shared" si="22"/>
        <v>NormalPoison</v>
      </c>
      <c r="AE18" t="str">
        <f t="shared" si="11"/>
        <v>no_type-specific_DamagePoison</v>
      </c>
      <c r="AF18" t="e">
        <f t="shared" si="12"/>
        <v>#N/A</v>
      </c>
      <c r="AG18" t="e">
        <f t="shared" si="13"/>
        <v>#N/A</v>
      </c>
      <c r="AH18">
        <f>VLOOKUP(Z18,type_factors!$C$1:$D$226,2,FALSE)</f>
        <v>1</v>
      </c>
      <c r="AI18" t="e">
        <f>VLOOKUP(AA18,type_factors!$C$1:$D$226,2,FALSE)</f>
        <v>#N/A</v>
      </c>
      <c r="AJ18" t="e">
        <f>VLOOKUP(AB18,type_factors!$C$1:$D$226,2,FALSE)</f>
        <v>#N/A</v>
      </c>
      <c r="AK18" t="e">
        <f>VLOOKUP(AC18,type_factors!$C$1:$D$226,2,FALSE)</f>
        <v>#N/A</v>
      </c>
      <c r="AL18">
        <f>VLOOKUP(AD18,type_factors!$C$1:$D$226,2,FALSE)</f>
        <v>1</v>
      </c>
      <c r="AM18" t="e">
        <f>VLOOKUP(AE18,type_factors!$C$1:$D$226,2,FALSE)</f>
        <v>#N/A</v>
      </c>
      <c r="AN18" t="e">
        <f>VLOOKUP(AF18,type_factors!$C$1:$D$226,2,FALSE)</f>
        <v>#N/A</v>
      </c>
      <c r="AO18" t="e">
        <f>VLOOKUP(AG18,type_factors!$C$1:$D$226,2,FALSE)</f>
        <v>#N/A</v>
      </c>
      <c r="AP18">
        <f t="shared" si="14"/>
        <v>1</v>
      </c>
      <c r="AQ18" t="e">
        <f t="shared" si="15"/>
        <v>#N/A</v>
      </c>
      <c r="AR18" t="e">
        <f t="shared" si="16"/>
        <v>#N/A</v>
      </c>
      <c r="AS18" t="e">
        <f t="shared" si="17"/>
        <v>#N/A</v>
      </c>
      <c r="AT18">
        <f t="array" ref="AT18">MAX(IF(ISERROR(AP18:AS18),,AP18:AS18))</f>
        <v>1</v>
      </c>
      <c r="AU18" t="s">
        <v>421</v>
      </c>
      <c r="AV18" t="s">
        <v>449</v>
      </c>
      <c r="AW18" t="str">
        <f t="shared" si="2"/>
        <v>NormalPoison</v>
      </c>
      <c r="AX18" t="str">
        <f t="shared" si="3"/>
        <v>GrassPoison</v>
      </c>
      <c r="AY18" t="str">
        <f t="shared" si="4"/>
        <v>NormalNA</v>
      </c>
      <c r="AZ18" t="str">
        <f t="shared" si="5"/>
        <v>GrassNA</v>
      </c>
      <c r="BA18" s="31">
        <f>VLOOKUP(AW18,type_factors!$C$2:$D$226,2,FALSE)</f>
        <v>1</v>
      </c>
      <c r="BB18" s="31">
        <f>VLOOKUP(AX18,type_factors!$C$2:$D$226,2,FALSE)</f>
        <v>0.5</v>
      </c>
      <c r="BC18" s="30" t="e">
        <f>VLOOKUP(AY18,type_factors!$C$2:$D$226,2,FALSE)</f>
        <v>#N/A</v>
      </c>
      <c r="BD18" s="30" t="e">
        <f>VLOOKUP(AZ18,type_factors!$C$2:$D$226,2,FALSE)</f>
        <v>#N/A</v>
      </c>
      <c r="BE18" s="32">
        <f t="shared" si="6"/>
        <v>1</v>
      </c>
      <c r="BF18" s="32">
        <f t="shared" si="7"/>
        <v>0.5</v>
      </c>
      <c r="BG18">
        <f t="array" ref="BG18">MAX(IF(ISERROR(BE18:BF18),,BE18:BF18))</f>
        <v>1</v>
      </c>
      <c r="BH18">
        <f t="shared" si="18"/>
        <v>1</v>
      </c>
      <c r="BI18">
        <f t="shared" si="19"/>
        <v>0</v>
      </c>
      <c r="BJ18">
        <f t="shared" si="21"/>
        <v>6</v>
      </c>
      <c r="BK18">
        <f>squirtle!BP18</f>
        <v>9</v>
      </c>
      <c r="BL18">
        <f>charmander!BV18</f>
        <v>12.5</v>
      </c>
      <c r="BM18">
        <f>nidoking!CZ18</f>
        <v>2.5</v>
      </c>
    </row>
    <row r="19" spans="1:66" x14ac:dyDescent="0.3">
      <c r="A19">
        <v>18</v>
      </c>
      <c r="B19">
        <v>9</v>
      </c>
      <c r="C19" s="35" t="s">
        <v>32</v>
      </c>
      <c r="D19" s="35" t="str">
        <f>VLOOKUP(C19,all_pokemon!$B$2:$C$151,2,FALSE)</f>
        <v>Voltorb</v>
      </c>
      <c r="E19" s="35" t="s">
        <v>447</v>
      </c>
      <c r="F19" s="35" t="s">
        <v>209</v>
      </c>
      <c r="G19" s="35">
        <v>12</v>
      </c>
      <c r="H19" s="36" t="s">
        <v>12</v>
      </c>
      <c r="I19" s="36" t="s">
        <v>15</v>
      </c>
      <c r="J19" s="36" t="s">
        <v>209</v>
      </c>
      <c r="K19" s="36" t="s">
        <v>209</v>
      </c>
      <c r="L19" s="1" t="str">
        <f>VLOOKUP(H19,all_attacks!$B$2:$C$166,2,FALSE)</f>
        <v>Tackle</v>
      </c>
      <c r="M19" s="1" t="str">
        <f>VLOOKUP(I19,all_attacks!$B$2:$C$166,2,FALSE)</f>
        <v>Screech</v>
      </c>
      <c r="N19" s="1" t="e">
        <f>VLOOKUP(J19,all_attacks!$B$2:$C$166,2,FALSE)</f>
        <v>#N/A</v>
      </c>
      <c r="O19" s="1" t="e">
        <f>VLOOKUP(K19,all_attacks!$B$2:$C$166,2,FALSE)</f>
        <v>#N/A</v>
      </c>
      <c r="P19" t="str">
        <f>VLOOKUP(L19,all_attacks!$C$2:$H$166,2,FALSE)</f>
        <v>Normal</v>
      </c>
      <c r="Q19" t="str">
        <f>VLOOKUP(M19,all_attacks!$C$2:$H$166,2,FALSE)</f>
        <v>Normal</v>
      </c>
      <c r="R19" t="e">
        <f>VLOOKUP(N19,all_attacks!$C$2:$H$166,2,FALSE)</f>
        <v>#N/A</v>
      </c>
      <c r="S19" t="e">
        <f>VLOOKUP(O19,all_attacks!$C$2:$H$166,2,FALSE)</f>
        <v>#N/A</v>
      </c>
      <c r="T19" t="str">
        <f>VLOOKUP(L19,all_attacks!$C$2:$H$166,6,FALSE)</f>
        <v>Normal</v>
      </c>
      <c r="U19" t="str">
        <f>VLOOKUP(M19,all_attacks!$C$2:$H$166,6,FALSE)</f>
        <v>no_type-specific_Damage</v>
      </c>
      <c r="V19" t="e">
        <f>VLOOKUP(N19,all_attacks!$C$2:$H$166,6,FALSE)</f>
        <v>#N/A</v>
      </c>
      <c r="W19" t="e">
        <f>VLOOKUP(O19,all_attacks!$C$2:$H$166,6,FALSE)</f>
        <v>#N/A</v>
      </c>
      <c r="X19" t="s">
        <v>449</v>
      </c>
      <c r="Y19" t="s">
        <v>451</v>
      </c>
      <c r="Z19" t="str">
        <f t="shared" si="20"/>
        <v>NormalGrass</v>
      </c>
      <c r="AA19" t="str">
        <f t="shared" si="8"/>
        <v>no_type-specific_DamageGrass</v>
      </c>
      <c r="AB19" t="e">
        <f t="shared" si="9"/>
        <v>#N/A</v>
      </c>
      <c r="AC19" t="e">
        <f t="shared" si="10"/>
        <v>#N/A</v>
      </c>
      <c r="AD19" t="str">
        <f t="shared" si="22"/>
        <v>NormalPoison</v>
      </c>
      <c r="AE19" t="str">
        <f t="shared" si="11"/>
        <v>no_type-specific_DamagePoison</v>
      </c>
      <c r="AF19" t="e">
        <f t="shared" si="12"/>
        <v>#N/A</v>
      </c>
      <c r="AG19" t="e">
        <f t="shared" si="13"/>
        <v>#N/A</v>
      </c>
      <c r="AH19">
        <f>VLOOKUP(Z19,type_factors!$C$1:$D$226,2,FALSE)</f>
        <v>1</v>
      </c>
      <c r="AI19" t="e">
        <f>VLOOKUP(AA19,type_factors!$C$1:$D$226,2,FALSE)</f>
        <v>#N/A</v>
      </c>
      <c r="AJ19" t="e">
        <f>VLOOKUP(AB19,type_factors!$C$1:$D$226,2,FALSE)</f>
        <v>#N/A</v>
      </c>
      <c r="AK19" t="e">
        <f>VLOOKUP(AC19,type_factors!$C$1:$D$226,2,FALSE)</f>
        <v>#N/A</v>
      </c>
      <c r="AL19">
        <f>VLOOKUP(AD19,type_factors!$C$1:$D$226,2,FALSE)</f>
        <v>1</v>
      </c>
      <c r="AM19" t="e">
        <f>VLOOKUP(AE19,type_factors!$C$1:$D$226,2,FALSE)</f>
        <v>#N/A</v>
      </c>
      <c r="AN19" t="e">
        <f>VLOOKUP(AF19,type_factors!$C$1:$D$226,2,FALSE)</f>
        <v>#N/A</v>
      </c>
      <c r="AO19" t="e">
        <f>VLOOKUP(AG19,type_factors!$C$1:$D$226,2,FALSE)</f>
        <v>#N/A</v>
      </c>
      <c r="AP19">
        <f t="shared" si="14"/>
        <v>1</v>
      </c>
      <c r="AQ19" t="e">
        <f t="shared" si="15"/>
        <v>#N/A</v>
      </c>
      <c r="AR19" t="e">
        <f t="shared" si="16"/>
        <v>#N/A</v>
      </c>
      <c r="AS19" t="e">
        <f t="shared" si="17"/>
        <v>#N/A</v>
      </c>
      <c r="AT19">
        <f t="array" ref="AT19">MAX(IF(ISERROR(AP19:AS19),,AP19:AS19))</f>
        <v>1</v>
      </c>
      <c r="AU19" t="s">
        <v>421</v>
      </c>
      <c r="AV19" t="s">
        <v>449</v>
      </c>
      <c r="AW19" t="str">
        <f t="shared" si="2"/>
        <v>NormalElectric</v>
      </c>
      <c r="AX19" t="str">
        <f t="shared" si="3"/>
        <v>GrassElectric</v>
      </c>
      <c r="AY19" t="str">
        <f t="shared" si="4"/>
        <v>NormalNA</v>
      </c>
      <c r="AZ19" t="str">
        <f t="shared" si="5"/>
        <v>GrassNA</v>
      </c>
      <c r="BA19" s="31">
        <f>VLOOKUP(AW19,type_factors!$C$2:$D$226,2,FALSE)</f>
        <v>1</v>
      </c>
      <c r="BB19" s="31">
        <f>VLOOKUP(AX19,type_factors!$C$2:$D$226,2,FALSE)</f>
        <v>1</v>
      </c>
      <c r="BC19" s="30" t="e">
        <f>VLOOKUP(AY19,type_factors!$C$2:$D$226,2,FALSE)</f>
        <v>#N/A</v>
      </c>
      <c r="BD19" s="30" t="e">
        <f>VLOOKUP(AZ19,type_factors!$C$2:$D$226,2,FALSE)</f>
        <v>#N/A</v>
      </c>
      <c r="BE19" s="32">
        <f t="shared" si="6"/>
        <v>1</v>
      </c>
      <c r="BF19" s="32">
        <f t="shared" si="7"/>
        <v>1</v>
      </c>
      <c r="BG19">
        <f t="array" ref="BG19">MAX(IF(ISERROR(BE19:BF19),,BE19:BF19))</f>
        <v>1</v>
      </c>
      <c r="BH19">
        <f t="shared" si="18"/>
        <v>1</v>
      </c>
      <c r="BI19">
        <f t="shared" si="19"/>
        <v>0</v>
      </c>
      <c r="BJ19">
        <f t="shared" si="21"/>
        <v>6</v>
      </c>
      <c r="BK19">
        <f>squirtle!BP19</f>
        <v>9</v>
      </c>
      <c r="BL19">
        <f>charmander!BV19</f>
        <v>12.5</v>
      </c>
      <c r="BM19">
        <f>nidoking!CZ19</f>
        <v>2.5</v>
      </c>
    </row>
    <row r="20" spans="1:66" x14ac:dyDescent="0.3">
      <c r="A20">
        <v>19</v>
      </c>
      <c r="B20">
        <v>9</v>
      </c>
      <c r="C20" s="35" t="s">
        <v>33</v>
      </c>
      <c r="D20" s="35" t="str">
        <f>VLOOKUP(C20,all_pokemon!$B$2:$C$151,2,FALSE)</f>
        <v>Koffing</v>
      </c>
      <c r="E20" s="35" t="s">
        <v>451</v>
      </c>
      <c r="F20" s="35" t="s">
        <v>209</v>
      </c>
      <c r="G20" s="35">
        <v>12</v>
      </c>
      <c r="H20" s="36" t="s">
        <v>12</v>
      </c>
      <c r="I20" s="36" t="s">
        <v>36</v>
      </c>
      <c r="J20" s="36" t="s">
        <v>209</v>
      </c>
      <c r="K20" s="36" t="s">
        <v>209</v>
      </c>
      <c r="L20" s="1" t="str">
        <f>VLOOKUP(H20,all_attacks!$B$2:$C$166,2,FALSE)</f>
        <v>Tackle</v>
      </c>
      <c r="M20" s="1" t="str">
        <f>VLOOKUP(I20,all_attacks!$B$2:$C$166,2,FALSE)</f>
        <v>Smog</v>
      </c>
      <c r="N20" s="1" t="e">
        <f>VLOOKUP(J20,all_attacks!$B$2:$C$166,2,FALSE)</f>
        <v>#N/A</v>
      </c>
      <c r="O20" s="1" t="e">
        <f>VLOOKUP(K20,all_attacks!$B$2:$C$166,2,FALSE)</f>
        <v>#N/A</v>
      </c>
      <c r="P20" t="str">
        <f>VLOOKUP(L20,all_attacks!$C$2:$H$166,2,FALSE)</f>
        <v>Normal</v>
      </c>
      <c r="Q20" t="str">
        <f>VLOOKUP(M20,all_attacks!$C$2:$H$166,2,FALSE)</f>
        <v>Poison</v>
      </c>
      <c r="R20" t="e">
        <f>VLOOKUP(N20,all_attacks!$C$2:$H$166,2,FALSE)</f>
        <v>#N/A</v>
      </c>
      <c r="S20" t="e">
        <f>VLOOKUP(O20,all_attacks!$C$2:$H$166,2,FALSE)</f>
        <v>#N/A</v>
      </c>
      <c r="T20" t="str">
        <f>VLOOKUP(L20,all_attacks!$C$2:$H$166,6,FALSE)</f>
        <v>Normal</v>
      </c>
      <c r="U20" t="str">
        <f>VLOOKUP(M20,all_attacks!$C$2:$H$166,6,FALSE)</f>
        <v>Poison</v>
      </c>
      <c r="V20" t="e">
        <f>VLOOKUP(N20,all_attacks!$C$2:$H$166,6,FALSE)</f>
        <v>#N/A</v>
      </c>
      <c r="W20" t="e">
        <f>VLOOKUP(O20,all_attacks!$C$2:$H$166,6,FALSE)</f>
        <v>#N/A</v>
      </c>
      <c r="X20" t="s">
        <v>449</v>
      </c>
      <c r="Y20" t="s">
        <v>451</v>
      </c>
      <c r="Z20" t="str">
        <f t="shared" si="20"/>
        <v>NormalGrass</v>
      </c>
      <c r="AA20" t="str">
        <f t="shared" si="8"/>
        <v>PoisonGrass</v>
      </c>
      <c r="AB20" t="e">
        <f t="shared" si="9"/>
        <v>#N/A</v>
      </c>
      <c r="AC20" t="e">
        <f t="shared" si="10"/>
        <v>#N/A</v>
      </c>
      <c r="AD20" t="str">
        <f t="shared" si="22"/>
        <v>NormalPoison</v>
      </c>
      <c r="AE20" t="str">
        <f t="shared" si="11"/>
        <v>PoisonPoison</v>
      </c>
      <c r="AF20" t="e">
        <f t="shared" si="12"/>
        <v>#N/A</v>
      </c>
      <c r="AG20" t="e">
        <f t="shared" si="13"/>
        <v>#N/A</v>
      </c>
      <c r="AH20">
        <f>VLOOKUP(Z20,type_factors!$C$1:$D$226,2,FALSE)</f>
        <v>1</v>
      </c>
      <c r="AI20">
        <f>VLOOKUP(AA20,type_factors!$C$1:$D$226,2,FALSE)</f>
        <v>2</v>
      </c>
      <c r="AJ20" t="e">
        <f>VLOOKUP(AB20,type_factors!$C$1:$D$226,2,FALSE)</f>
        <v>#N/A</v>
      </c>
      <c r="AK20" t="e">
        <f>VLOOKUP(AC20,type_factors!$C$1:$D$226,2,FALSE)</f>
        <v>#N/A</v>
      </c>
      <c r="AL20">
        <f>VLOOKUP(AD20,type_factors!$C$1:$D$226,2,FALSE)</f>
        <v>1</v>
      </c>
      <c r="AM20">
        <f>VLOOKUP(AE20,type_factors!$C$1:$D$226,2,FALSE)</f>
        <v>0.5</v>
      </c>
      <c r="AN20" t="e">
        <f>VLOOKUP(AF20,type_factors!$C$1:$D$226,2,FALSE)</f>
        <v>#N/A</v>
      </c>
      <c r="AO20" t="e">
        <f>VLOOKUP(AG20,type_factors!$C$1:$D$226,2,FALSE)</f>
        <v>#N/A</v>
      </c>
      <c r="AP20">
        <f t="shared" si="14"/>
        <v>1</v>
      </c>
      <c r="AQ20">
        <f t="shared" si="15"/>
        <v>1</v>
      </c>
      <c r="AR20" t="e">
        <f t="shared" si="16"/>
        <v>#N/A</v>
      </c>
      <c r="AS20" t="e">
        <f t="shared" si="17"/>
        <v>#N/A</v>
      </c>
      <c r="AT20">
        <f t="array" ref="AT20">MAX(IF(ISERROR(AP20:AS20),,AP20:AS20))</f>
        <v>1</v>
      </c>
      <c r="AU20" t="s">
        <v>421</v>
      </c>
      <c r="AV20" t="s">
        <v>449</v>
      </c>
      <c r="AW20" t="str">
        <f t="shared" si="2"/>
        <v>NormalPoison</v>
      </c>
      <c r="AX20" t="str">
        <f t="shared" si="3"/>
        <v>GrassPoison</v>
      </c>
      <c r="AY20" t="str">
        <f t="shared" si="4"/>
        <v>NormalNA</v>
      </c>
      <c r="AZ20" t="str">
        <f t="shared" si="5"/>
        <v>GrassNA</v>
      </c>
      <c r="BA20" s="31">
        <f>VLOOKUP(AW20,type_factors!$C$2:$D$226,2,FALSE)</f>
        <v>1</v>
      </c>
      <c r="BB20" s="31">
        <f>VLOOKUP(AX20,type_factors!$C$2:$D$226,2,FALSE)</f>
        <v>0.5</v>
      </c>
      <c r="BC20" s="30" t="e">
        <f>VLOOKUP(AY20,type_factors!$C$2:$D$226,2,FALSE)</f>
        <v>#N/A</v>
      </c>
      <c r="BD20" s="30" t="e">
        <f>VLOOKUP(AZ20,type_factors!$C$2:$D$226,2,FALSE)</f>
        <v>#N/A</v>
      </c>
      <c r="BE20" s="32">
        <f t="shared" si="6"/>
        <v>1</v>
      </c>
      <c r="BF20" s="32">
        <f t="shared" si="7"/>
        <v>0.5</v>
      </c>
      <c r="BG20">
        <f t="array" ref="BG20">MAX(IF(ISERROR(BE20:BF20),,BE20:BF20))</f>
        <v>1</v>
      </c>
      <c r="BH20">
        <f t="shared" si="18"/>
        <v>1</v>
      </c>
      <c r="BI20">
        <f t="shared" si="19"/>
        <v>0</v>
      </c>
      <c r="BJ20">
        <f t="shared" si="21"/>
        <v>6</v>
      </c>
      <c r="BK20">
        <f>squirtle!BP20</f>
        <v>9</v>
      </c>
      <c r="BL20">
        <f>charmander!BV20</f>
        <v>12.5</v>
      </c>
      <c r="BM20">
        <f>nidoking!CZ20</f>
        <v>2.5</v>
      </c>
    </row>
    <row r="21" spans="1:66" x14ac:dyDescent="0.3">
      <c r="A21">
        <v>20</v>
      </c>
      <c r="B21">
        <v>10</v>
      </c>
      <c r="C21" s="35" t="s">
        <v>38</v>
      </c>
      <c r="D21" s="35" t="str">
        <f>VLOOKUP(C21,all_pokemon!$B$2:$C$151,2,FALSE)</f>
        <v>Pidgeotto</v>
      </c>
      <c r="E21" s="35" t="s">
        <v>421</v>
      </c>
      <c r="F21" s="35" t="s">
        <v>448</v>
      </c>
      <c r="G21" s="35">
        <v>18</v>
      </c>
      <c r="H21" s="36" t="s">
        <v>41</v>
      </c>
      <c r="I21" s="36" t="s">
        <v>42</v>
      </c>
      <c r="J21" s="36" t="s">
        <v>21</v>
      </c>
      <c r="K21" s="36" t="s">
        <v>209</v>
      </c>
      <c r="L21" s="1" t="str">
        <f>VLOOKUP(H21,all_attacks!$B$2:$C$166,2,FALSE)</f>
        <v>Gust</v>
      </c>
      <c r="M21" s="1" t="str">
        <f>VLOOKUP(I21,all_attacks!$B$2:$C$166,2,FALSE)</f>
        <v>Sand Attack</v>
      </c>
      <c r="N21" s="1" t="str">
        <f>VLOOKUP(J21,all_attacks!$B$2:$C$166,2,FALSE)</f>
        <v>Quick Attack</v>
      </c>
      <c r="O21" s="1" t="e">
        <f>VLOOKUP(K21,all_attacks!$B$2:$C$166,2,FALSE)</f>
        <v>#N/A</v>
      </c>
      <c r="P21" t="str">
        <f>VLOOKUP(L21,all_attacks!$C$2:$H$166,2,FALSE)</f>
        <v>Normal</v>
      </c>
      <c r="Q21" t="str">
        <f>VLOOKUP(M21,all_attacks!$C$2:$H$166,2,FALSE)</f>
        <v>Normal</v>
      </c>
      <c r="R21" t="str">
        <f>VLOOKUP(N21,all_attacks!$C$2:$H$166,2,FALSE)</f>
        <v>Normal</v>
      </c>
      <c r="S21" t="e">
        <f>VLOOKUP(O21,all_attacks!$C$2:$H$166,2,FALSE)</f>
        <v>#N/A</v>
      </c>
      <c r="T21" t="str">
        <f>VLOOKUP(L21,all_attacks!$C$2:$H$166,6,FALSE)</f>
        <v>Normal</v>
      </c>
      <c r="U21" t="str">
        <f>VLOOKUP(M21,all_attacks!$C$2:$H$166,6,FALSE)</f>
        <v>no_type-specific_Damage</v>
      </c>
      <c r="V21" t="str">
        <f>VLOOKUP(N21,all_attacks!$C$2:$H$166,6,FALSE)</f>
        <v>Normal</v>
      </c>
      <c r="W21" t="e">
        <f>VLOOKUP(O21,all_attacks!$C$2:$H$166,6,FALSE)</f>
        <v>#N/A</v>
      </c>
      <c r="X21" t="s">
        <v>449</v>
      </c>
      <c r="Y21" t="s">
        <v>451</v>
      </c>
      <c r="Z21" t="str">
        <f t="shared" si="20"/>
        <v>NormalGrass</v>
      </c>
      <c r="AA21" t="str">
        <f t="shared" si="8"/>
        <v>no_type-specific_DamageGrass</v>
      </c>
      <c r="AB21" t="str">
        <f t="shared" si="9"/>
        <v>NormalGrass</v>
      </c>
      <c r="AC21" t="e">
        <f t="shared" si="10"/>
        <v>#N/A</v>
      </c>
      <c r="AD21" t="str">
        <f t="shared" si="22"/>
        <v>NormalPoison</v>
      </c>
      <c r="AE21" t="str">
        <f t="shared" si="11"/>
        <v>no_type-specific_DamagePoison</v>
      </c>
      <c r="AF21" t="str">
        <f t="shared" si="12"/>
        <v>NormalPoison</v>
      </c>
      <c r="AG21" t="e">
        <f t="shared" si="13"/>
        <v>#N/A</v>
      </c>
      <c r="AH21">
        <f>VLOOKUP(Z21,type_factors!$C$1:$D$226,2,FALSE)</f>
        <v>1</v>
      </c>
      <c r="AI21" t="e">
        <f>VLOOKUP(AA21,type_factors!$C$1:$D$226,2,FALSE)</f>
        <v>#N/A</v>
      </c>
      <c r="AJ21">
        <f>VLOOKUP(AB21,type_factors!$C$1:$D$226,2,FALSE)</f>
        <v>1</v>
      </c>
      <c r="AK21" t="e">
        <f>VLOOKUP(AC21,type_factors!$C$1:$D$226,2,FALSE)</f>
        <v>#N/A</v>
      </c>
      <c r="AL21">
        <f>VLOOKUP(AD21,type_factors!$C$1:$D$226,2,FALSE)</f>
        <v>1</v>
      </c>
      <c r="AM21" t="e">
        <f>VLOOKUP(AE21,type_factors!$C$1:$D$226,2,FALSE)</f>
        <v>#N/A</v>
      </c>
      <c r="AN21">
        <f>VLOOKUP(AF21,type_factors!$C$1:$D$226,2,FALSE)</f>
        <v>1</v>
      </c>
      <c r="AO21" t="e">
        <f>VLOOKUP(AG21,type_factors!$C$1:$D$226,2,FALSE)</f>
        <v>#N/A</v>
      </c>
      <c r="AP21">
        <f t="shared" si="14"/>
        <v>1</v>
      </c>
      <c r="AQ21" t="e">
        <f t="shared" si="15"/>
        <v>#N/A</v>
      </c>
      <c r="AR21">
        <f t="shared" si="16"/>
        <v>1</v>
      </c>
      <c r="AS21" t="e">
        <f t="shared" si="17"/>
        <v>#N/A</v>
      </c>
      <c r="AT21">
        <f t="array" ref="AT21">MAX(IF(ISERROR(AP21:AS21),,AP21:AS21))</f>
        <v>1</v>
      </c>
      <c r="AU21" t="s">
        <v>421</v>
      </c>
      <c r="AV21" t="s">
        <v>449</v>
      </c>
      <c r="AW21" t="str">
        <f t="shared" si="2"/>
        <v>NormalNormal</v>
      </c>
      <c r="AX21" t="str">
        <f t="shared" si="3"/>
        <v>GrassNormal</v>
      </c>
      <c r="AY21" t="str">
        <f t="shared" si="4"/>
        <v>NormalFlying</v>
      </c>
      <c r="AZ21" t="str">
        <f t="shared" si="5"/>
        <v>GrassFlying</v>
      </c>
      <c r="BA21" s="31">
        <f>VLOOKUP(AW21,type_factors!$C$2:$D$226,2,FALSE)</f>
        <v>1</v>
      </c>
      <c r="BB21" s="31">
        <f>VLOOKUP(AX21,type_factors!$C$2:$D$226,2,FALSE)</f>
        <v>1</v>
      </c>
      <c r="BC21" s="30">
        <f>VLOOKUP(AY21,type_factors!$C$2:$D$226,2,FALSE)</f>
        <v>1</v>
      </c>
      <c r="BD21" s="30">
        <f>VLOOKUP(AZ21,type_factors!$C$2:$D$226,2,FALSE)</f>
        <v>0.5</v>
      </c>
      <c r="BE21" s="32">
        <f t="shared" si="6"/>
        <v>1</v>
      </c>
      <c r="BF21" s="32">
        <f t="shared" si="7"/>
        <v>0.5</v>
      </c>
      <c r="BG21">
        <f t="array" ref="BG21">MAX(IF(ISERROR(BE21:BF21),,BE21:BF21))</f>
        <v>1</v>
      </c>
      <c r="BH21">
        <f t="shared" si="18"/>
        <v>1</v>
      </c>
      <c r="BI21">
        <f t="shared" si="19"/>
        <v>0</v>
      </c>
      <c r="BJ21">
        <f t="shared" si="21"/>
        <v>6</v>
      </c>
      <c r="BK21">
        <f>squirtle!BP21</f>
        <v>9</v>
      </c>
      <c r="BL21">
        <f>charmander!BV21</f>
        <v>12.5</v>
      </c>
      <c r="BM21">
        <f>nidoking!CZ21</f>
        <v>2.5</v>
      </c>
      <c r="BN21" t="s">
        <v>195</v>
      </c>
    </row>
    <row r="22" spans="1:66" x14ac:dyDescent="0.3">
      <c r="A22">
        <v>21</v>
      </c>
      <c r="B22">
        <v>10</v>
      </c>
      <c r="C22" s="35" t="s">
        <v>39</v>
      </c>
      <c r="D22" s="35" t="str">
        <f>VLOOKUP(C22,all_pokemon!$B$2:$C$151,2,FALSE)</f>
        <v>Abra</v>
      </c>
      <c r="E22" s="35" t="s">
        <v>318</v>
      </c>
      <c r="F22" s="35" t="s">
        <v>209</v>
      </c>
      <c r="G22" s="35">
        <v>15</v>
      </c>
      <c r="H22" s="36" t="s">
        <v>43</v>
      </c>
      <c r="I22" s="36" t="s">
        <v>209</v>
      </c>
      <c r="J22" s="36" t="s">
        <v>209</v>
      </c>
      <c r="K22" s="36" t="s">
        <v>209</v>
      </c>
      <c r="L22" s="1" t="str">
        <f>VLOOKUP(H22,all_attacks!$B$2:$C$166,2,FALSE)</f>
        <v>Teleport</v>
      </c>
      <c r="M22" s="1" t="e">
        <f>VLOOKUP(I22,all_attacks!$B$2:$C$166,2,FALSE)</f>
        <v>#N/A</v>
      </c>
      <c r="N22" s="1" t="e">
        <f>VLOOKUP(J22,all_attacks!$B$2:$C$166,2,FALSE)</f>
        <v>#N/A</v>
      </c>
      <c r="O22" s="1" t="e">
        <f>VLOOKUP(K22,all_attacks!$B$2:$C$166,2,FALSE)</f>
        <v>#N/A</v>
      </c>
      <c r="P22" t="str">
        <f>VLOOKUP(L22,all_attacks!$C$2:$H$166,2,FALSE)</f>
        <v>Psychic</v>
      </c>
      <c r="Q22" t="e">
        <f>VLOOKUP(M22,all_attacks!$C$2:$H$166,2,FALSE)</f>
        <v>#N/A</v>
      </c>
      <c r="R22" t="e">
        <f>VLOOKUP(N22,all_attacks!$C$2:$H$166,2,FALSE)</f>
        <v>#N/A</v>
      </c>
      <c r="S22" t="e">
        <f>VLOOKUP(O22,all_attacks!$C$2:$H$166,2,FALSE)</f>
        <v>#N/A</v>
      </c>
      <c r="T22" t="str">
        <f>VLOOKUP(L22,all_attacks!$C$2:$H$166,6,FALSE)</f>
        <v>no_type-specific_Damage</v>
      </c>
      <c r="U22" t="e">
        <f>VLOOKUP(M22,all_attacks!$C$2:$H$166,6,FALSE)</f>
        <v>#N/A</v>
      </c>
      <c r="V22" t="e">
        <f>VLOOKUP(N22,all_attacks!$C$2:$H$166,6,FALSE)</f>
        <v>#N/A</v>
      </c>
      <c r="W22" t="e">
        <f>VLOOKUP(O22,all_attacks!$C$2:$H$166,6,FALSE)</f>
        <v>#N/A</v>
      </c>
      <c r="X22" t="s">
        <v>449</v>
      </c>
      <c r="Y22" t="s">
        <v>451</v>
      </c>
      <c r="Z22" t="str">
        <f t="shared" si="20"/>
        <v>no_type-specific_DamageGrass</v>
      </c>
      <c r="AA22" t="e">
        <f t="shared" si="8"/>
        <v>#N/A</v>
      </c>
      <c r="AB22" t="e">
        <f t="shared" si="9"/>
        <v>#N/A</v>
      </c>
      <c r="AC22" t="e">
        <f t="shared" si="10"/>
        <v>#N/A</v>
      </c>
      <c r="AD22" t="str">
        <f t="shared" si="22"/>
        <v>no_type-specific_DamagePoison</v>
      </c>
      <c r="AE22" t="e">
        <f t="shared" si="11"/>
        <v>#N/A</v>
      </c>
      <c r="AF22" t="e">
        <f t="shared" si="12"/>
        <v>#N/A</v>
      </c>
      <c r="AG22" t="e">
        <f t="shared" si="13"/>
        <v>#N/A</v>
      </c>
      <c r="AH22" t="e">
        <f>VLOOKUP(Z22,type_factors!$C$1:$D$226,2,FALSE)</f>
        <v>#N/A</v>
      </c>
      <c r="AI22" t="e">
        <f>VLOOKUP(AA22,type_factors!$C$1:$D$226,2,FALSE)</f>
        <v>#N/A</v>
      </c>
      <c r="AJ22" t="e">
        <f>VLOOKUP(AB22,type_factors!$C$1:$D$226,2,FALSE)</f>
        <v>#N/A</v>
      </c>
      <c r="AK22" t="e">
        <f>VLOOKUP(AC22,type_factors!$C$1:$D$226,2,FALSE)</f>
        <v>#N/A</v>
      </c>
      <c r="AL22" t="e">
        <f>VLOOKUP(AD22,type_factors!$C$1:$D$226,2,FALSE)</f>
        <v>#N/A</v>
      </c>
      <c r="AM22" t="e">
        <f>VLOOKUP(AE22,type_factors!$C$1:$D$226,2,FALSE)</f>
        <v>#N/A</v>
      </c>
      <c r="AN22" t="e">
        <f>VLOOKUP(AF22,type_factors!$C$1:$D$226,2,FALSE)</f>
        <v>#N/A</v>
      </c>
      <c r="AO22" t="e">
        <f>VLOOKUP(AG22,type_factors!$C$1:$D$226,2,FALSE)</f>
        <v>#N/A</v>
      </c>
      <c r="AP22" t="e">
        <f t="shared" si="14"/>
        <v>#N/A</v>
      </c>
      <c r="AQ22" t="e">
        <f t="shared" si="15"/>
        <v>#N/A</v>
      </c>
      <c r="AR22" t="e">
        <f t="shared" si="16"/>
        <v>#N/A</v>
      </c>
      <c r="AS22" t="e">
        <f t="shared" si="17"/>
        <v>#N/A</v>
      </c>
      <c r="AT22">
        <f t="array" ref="AT22">MAX(IF(ISERROR(AP22:AS22),,AP22:AS22))</f>
        <v>0</v>
      </c>
      <c r="AU22" t="s">
        <v>421</v>
      </c>
      <c r="AV22" t="s">
        <v>449</v>
      </c>
      <c r="AW22" t="str">
        <f t="shared" si="2"/>
        <v>NormalPsychic</v>
      </c>
      <c r="AX22" t="str">
        <f t="shared" si="3"/>
        <v>GrassPsychic</v>
      </c>
      <c r="AY22" t="str">
        <f t="shared" si="4"/>
        <v>NormalNA</v>
      </c>
      <c r="AZ22" t="str">
        <f t="shared" si="5"/>
        <v>GrassNA</v>
      </c>
      <c r="BA22" s="31">
        <f>VLOOKUP(AW22,type_factors!$C$2:$D$226,2,FALSE)</f>
        <v>1</v>
      </c>
      <c r="BB22" s="31">
        <f>VLOOKUP(AX22,type_factors!$C$2:$D$226,2,FALSE)</f>
        <v>1</v>
      </c>
      <c r="BC22" s="30" t="e">
        <f>VLOOKUP(AY22,type_factors!$C$2:$D$226,2,FALSE)</f>
        <v>#N/A</v>
      </c>
      <c r="BD22" s="30" t="e">
        <f>VLOOKUP(AZ22,type_factors!$C$2:$D$226,2,FALSE)</f>
        <v>#N/A</v>
      </c>
      <c r="BE22" s="32">
        <f t="shared" si="6"/>
        <v>1</v>
      </c>
      <c r="BF22" s="32">
        <f t="shared" si="7"/>
        <v>1</v>
      </c>
      <c r="BG22">
        <f t="array" ref="BG22">MAX(IF(ISERROR(BE22:BF22),,BE22:BF22))</f>
        <v>1</v>
      </c>
      <c r="BH22">
        <f t="shared" si="18"/>
        <v>0</v>
      </c>
      <c r="BI22">
        <f t="shared" si="19"/>
        <v>1</v>
      </c>
      <c r="BJ22">
        <f t="shared" si="21"/>
        <v>7</v>
      </c>
      <c r="BK22">
        <f>squirtle!BP22</f>
        <v>10</v>
      </c>
      <c r="BL22">
        <f>charmander!BV22</f>
        <v>13.5</v>
      </c>
      <c r="BM22">
        <f>nidoking!CZ22</f>
        <v>3.5</v>
      </c>
    </row>
    <row r="23" spans="1:66" x14ac:dyDescent="0.3">
      <c r="A23">
        <v>22</v>
      </c>
      <c r="B23">
        <v>10</v>
      </c>
      <c r="C23" s="35" t="s">
        <v>18</v>
      </c>
      <c r="D23" s="35" t="str">
        <f>VLOOKUP(C23,all_pokemon!$B$2:$C$151,2,FALSE)</f>
        <v>Rattata</v>
      </c>
      <c r="E23" s="35" t="s">
        <v>421</v>
      </c>
      <c r="F23" s="35" t="s">
        <v>209</v>
      </c>
      <c r="G23" s="35">
        <v>15</v>
      </c>
      <c r="H23" s="36" t="s">
        <v>12</v>
      </c>
      <c r="I23" s="36" t="s">
        <v>20</v>
      </c>
      <c r="J23" s="36" t="s">
        <v>21</v>
      </c>
      <c r="K23" s="36" t="s">
        <v>44</v>
      </c>
      <c r="L23" s="1" t="str">
        <f>VLOOKUP(H23,all_attacks!$B$2:$C$166,2,FALSE)</f>
        <v>Tackle</v>
      </c>
      <c r="M23" s="1" t="str">
        <f>VLOOKUP(I23,all_attacks!$B$2:$C$166,2,FALSE)</f>
        <v>Tail Whip</v>
      </c>
      <c r="N23" s="1" t="str">
        <f>VLOOKUP(J23,all_attacks!$B$2:$C$166,2,FALSE)</f>
        <v>Quick Attack</v>
      </c>
      <c r="O23" s="1" t="str">
        <f>VLOOKUP(K23,all_attacks!$B$2:$C$166,2,FALSE)</f>
        <v>Hyper Fang</v>
      </c>
      <c r="P23" t="str">
        <f>VLOOKUP(L23,all_attacks!$C$2:$H$166,2,FALSE)</f>
        <v>Normal</v>
      </c>
      <c r="Q23" t="str">
        <f>VLOOKUP(M23,all_attacks!$C$2:$H$166,2,FALSE)</f>
        <v>Normal</v>
      </c>
      <c r="R23" t="str">
        <f>VLOOKUP(N23,all_attacks!$C$2:$H$166,2,FALSE)</f>
        <v>Normal</v>
      </c>
      <c r="S23" t="str">
        <f>VLOOKUP(O23,all_attacks!$C$2:$H$166,2,FALSE)</f>
        <v>Normal</v>
      </c>
      <c r="T23" t="str">
        <f>VLOOKUP(L23,all_attacks!$C$2:$H$166,6,FALSE)</f>
        <v>Normal</v>
      </c>
      <c r="U23" t="str">
        <f>VLOOKUP(M23,all_attacks!$C$2:$H$166,6,FALSE)</f>
        <v>no_type-specific_Damage</v>
      </c>
      <c r="V23" t="str">
        <f>VLOOKUP(N23,all_attacks!$C$2:$H$166,6,FALSE)</f>
        <v>Normal</v>
      </c>
      <c r="W23" t="str">
        <f>VLOOKUP(O23,all_attacks!$C$2:$H$166,6,FALSE)</f>
        <v>Normal</v>
      </c>
      <c r="X23" t="s">
        <v>449</v>
      </c>
      <c r="Y23" t="s">
        <v>451</v>
      </c>
      <c r="Z23" t="str">
        <f t="shared" si="20"/>
        <v>NormalGrass</v>
      </c>
      <c r="AA23" t="str">
        <f t="shared" si="8"/>
        <v>no_type-specific_DamageGrass</v>
      </c>
      <c r="AB23" t="str">
        <f t="shared" si="9"/>
        <v>NormalGrass</v>
      </c>
      <c r="AC23" t="str">
        <f t="shared" si="10"/>
        <v>NormalGrass</v>
      </c>
      <c r="AD23" t="str">
        <f t="shared" si="22"/>
        <v>NormalPoison</v>
      </c>
      <c r="AE23" t="str">
        <f t="shared" si="11"/>
        <v>no_type-specific_DamagePoison</v>
      </c>
      <c r="AF23" t="str">
        <f t="shared" si="12"/>
        <v>NormalPoison</v>
      </c>
      <c r="AG23" t="str">
        <f t="shared" si="13"/>
        <v>NormalPoison</v>
      </c>
      <c r="AH23">
        <f>VLOOKUP(Z23,type_factors!$C$1:$D$226,2,FALSE)</f>
        <v>1</v>
      </c>
      <c r="AI23" t="e">
        <f>VLOOKUP(AA23,type_factors!$C$1:$D$226,2,FALSE)</f>
        <v>#N/A</v>
      </c>
      <c r="AJ23">
        <f>VLOOKUP(AB23,type_factors!$C$1:$D$226,2,FALSE)</f>
        <v>1</v>
      </c>
      <c r="AK23">
        <f>VLOOKUP(AC23,type_factors!$C$1:$D$226,2,FALSE)</f>
        <v>1</v>
      </c>
      <c r="AL23">
        <f>VLOOKUP(AD23,type_factors!$C$1:$D$226,2,FALSE)</f>
        <v>1</v>
      </c>
      <c r="AM23" t="e">
        <f>VLOOKUP(AE23,type_factors!$C$1:$D$226,2,FALSE)</f>
        <v>#N/A</v>
      </c>
      <c r="AN23">
        <f>VLOOKUP(AF23,type_factors!$C$1:$D$226,2,FALSE)</f>
        <v>1</v>
      </c>
      <c r="AO23">
        <f>VLOOKUP(AG23,type_factors!$C$1:$D$226,2,FALSE)</f>
        <v>1</v>
      </c>
      <c r="AP23">
        <f t="shared" si="14"/>
        <v>1</v>
      </c>
      <c r="AQ23" t="e">
        <f t="shared" si="15"/>
        <v>#N/A</v>
      </c>
      <c r="AR23">
        <f t="shared" si="16"/>
        <v>1</v>
      </c>
      <c r="AS23">
        <f t="shared" si="17"/>
        <v>1</v>
      </c>
      <c r="AT23">
        <f t="array" ref="AT23">MAX(IF(ISERROR(AP23:AS23),,AP23:AS23))</f>
        <v>1</v>
      </c>
      <c r="AU23" t="s">
        <v>421</v>
      </c>
      <c r="AV23" t="s">
        <v>449</v>
      </c>
      <c r="AW23" t="str">
        <f t="shared" si="2"/>
        <v>NormalNormal</v>
      </c>
      <c r="AX23" t="str">
        <f t="shared" si="3"/>
        <v>GrassNormal</v>
      </c>
      <c r="AY23" t="str">
        <f t="shared" si="4"/>
        <v>NormalNA</v>
      </c>
      <c r="AZ23" t="str">
        <f t="shared" si="5"/>
        <v>GrassNA</v>
      </c>
      <c r="BA23" s="31">
        <f>VLOOKUP(AW23,type_factors!$C$2:$D$226,2,FALSE)</f>
        <v>1</v>
      </c>
      <c r="BB23" s="31">
        <f>VLOOKUP(AX23,type_factors!$C$2:$D$226,2,FALSE)</f>
        <v>1</v>
      </c>
      <c r="BC23" s="30" t="e">
        <f>VLOOKUP(AY23,type_factors!$C$2:$D$226,2,FALSE)</f>
        <v>#N/A</v>
      </c>
      <c r="BD23" s="30" t="e">
        <f>VLOOKUP(AZ23,type_factors!$C$2:$D$226,2,FALSE)</f>
        <v>#N/A</v>
      </c>
      <c r="BE23" s="32">
        <f t="shared" si="6"/>
        <v>1</v>
      </c>
      <c r="BF23" s="32">
        <f t="shared" si="7"/>
        <v>1</v>
      </c>
      <c r="BG23">
        <f t="array" ref="BG23">MAX(IF(ISERROR(BE23:BF23),,BE23:BF23))</f>
        <v>1</v>
      </c>
      <c r="BH23">
        <f t="shared" si="18"/>
        <v>1</v>
      </c>
      <c r="BI23">
        <f t="shared" si="19"/>
        <v>0</v>
      </c>
      <c r="BJ23">
        <f t="shared" si="21"/>
        <v>7</v>
      </c>
      <c r="BK23">
        <f>squirtle!BP23</f>
        <v>10</v>
      </c>
      <c r="BL23">
        <f>charmander!BV23</f>
        <v>13.5</v>
      </c>
      <c r="BM23">
        <f>nidoking!CZ23</f>
        <v>3.5</v>
      </c>
    </row>
    <row r="24" spans="1:66" x14ac:dyDescent="0.3">
      <c r="A24">
        <v>23</v>
      </c>
      <c r="B24">
        <v>10</v>
      </c>
      <c r="C24" s="35" t="s">
        <v>88</v>
      </c>
      <c r="D24" s="35" t="str">
        <f>VLOOKUP(C24,all_pokemon!$B$2:$C$151,2,FALSE)</f>
        <v>Charmander</v>
      </c>
      <c r="E24" s="35" t="s">
        <v>445</v>
      </c>
      <c r="F24" s="35" t="s">
        <v>209</v>
      </c>
      <c r="G24" s="35">
        <v>17</v>
      </c>
      <c r="H24" s="36" t="s">
        <v>5</v>
      </c>
      <c r="I24" s="36" t="s">
        <v>6</v>
      </c>
      <c r="J24" s="36" t="s">
        <v>89</v>
      </c>
      <c r="K24" s="36" t="s">
        <v>23</v>
      </c>
      <c r="L24" s="1" t="str">
        <f>VLOOKUP(H24,all_attacks!$B$2:$C$166,2,FALSE)</f>
        <v>Scratch</v>
      </c>
      <c r="M24" s="1" t="str">
        <f>VLOOKUP(I24,all_attacks!$B$2:$C$166,2,FALSE)</f>
        <v>Growl</v>
      </c>
      <c r="N24" s="1" t="str">
        <f>VLOOKUP(J24,all_attacks!$B$2:$C$166,2,FALSE)</f>
        <v>Ember</v>
      </c>
      <c r="O24" s="1" t="str">
        <f>VLOOKUP(K24,all_attacks!$B$2:$C$166,2,FALSE)</f>
        <v>Leer</v>
      </c>
      <c r="P24" t="str">
        <f>VLOOKUP(L24,all_attacks!$C$2:$H$166,2,FALSE)</f>
        <v>Normal</v>
      </c>
      <c r="Q24" t="str">
        <f>VLOOKUP(M24,all_attacks!$C$2:$H$166,2,FALSE)</f>
        <v>Normal</v>
      </c>
      <c r="R24" t="str">
        <f>VLOOKUP(N24,all_attacks!$C$2:$H$166,2,FALSE)</f>
        <v>Fire</v>
      </c>
      <c r="S24" t="str">
        <f>VLOOKUP(O24,all_attacks!$C$2:$H$166,2,FALSE)</f>
        <v>Normal</v>
      </c>
      <c r="T24" t="str">
        <f>VLOOKUP(L24,all_attacks!$C$2:$H$166,6,FALSE)</f>
        <v>Normal</v>
      </c>
      <c r="U24" t="str">
        <f>VLOOKUP(M24,all_attacks!$C$2:$H$166,6,FALSE)</f>
        <v>no_type-specific_Damage</v>
      </c>
      <c r="V24" t="str">
        <f>VLOOKUP(N24,all_attacks!$C$2:$H$166,6,FALSE)</f>
        <v>Fire</v>
      </c>
      <c r="W24" t="str">
        <f>VLOOKUP(O24,all_attacks!$C$2:$H$166,6,FALSE)</f>
        <v>no_type-specific_Damage</v>
      </c>
      <c r="X24" t="s">
        <v>449</v>
      </c>
      <c r="Y24" t="s">
        <v>451</v>
      </c>
      <c r="Z24" t="str">
        <f t="shared" si="20"/>
        <v>NormalGrass</v>
      </c>
      <c r="AA24" t="str">
        <f t="shared" si="8"/>
        <v>no_type-specific_DamageGrass</v>
      </c>
      <c r="AB24" t="str">
        <f t="shared" si="9"/>
        <v>FireGrass</v>
      </c>
      <c r="AC24" t="str">
        <f t="shared" si="10"/>
        <v>no_type-specific_DamageGrass</v>
      </c>
      <c r="AD24" t="str">
        <f t="shared" si="22"/>
        <v>NormalPoison</v>
      </c>
      <c r="AE24" t="str">
        <f t="shared" si="11"/>
        <v>no_type-specific_DamagePoison</v>
      </c>
      <c r="AF24" t="str">
        <f t="shared" si="12"/>
        <v>FirePoison</v>
      </c>
      <c r="AG24" t="str">
        <f t="shared" si="13"/>
        <v>no_type-specific_DamagePoison</v>
      </c>
      <c r="AH24">
        <f>VLOOKUP(Z24,type_factors!$C$1:$D$226,2,FALSE)</f>
        <v>1</v>
      </c>
      <c r="AI24" t="e">
        <f>VLOOKUP(AA24,type_factors!$C$1:$D$226,2,FALSE)</f>
        <v>#N/A</v>
      </c>
      <c r="AJ24">
        <f>VLOOKUP(AB24,type_factors!$C$1:$D$226,2,FALSE)</f>
        <v>2</v>
      </c>
      <c r="AK24" t="e">
        <f>VLOOKUP(AC24,type_factors!$C$1:$D$226,2,FALSE)</f>
        <v>#N/A</v>
      </c>
      <c r="AL24">
        <f>VLOOKUP(AD24,type_factors!$C$1:$D$226,2,FALSE)</f>
        <v>1</v>
      </c>
      <c r="AM24" t="e">
        <f>VLOOKUP(AE24,type_factors!$C$1:$D$226,2,FALSE)</f>
        <v>#N/A</v>
      </c>
      <c r="AN24">
        <f>VLOOKUP(AF24,type_factors!$C$1:$D$226,2,FALSE)</f>
        <v>1</v>
      </c>
      <c r="AO24" t="e">
        <f>VLOOKUP(AG24,type_factors!$C$1:$D$226,2,FALSE)</f>
        <v>#N/A</v>
      </c>
      <c r="AP24">
        <f t="shared" si="14"/>
        <v>1</v>
      </c>
      <c r="AQ24" t="e">
        <f t="shared" si="15"/>
        <v>#N/A</v>
      </c>
      <c r="AR24">
        <f t="shared" si="16"/>
        <v>2</v>
      </c>
      <c r="AS24" t="e">
        <f t="shared" si="17"/>
        <v>#N/A</v>
      </c>
      <c r="AT24">
        <f t="array" ref="AT24">MAX(IF(ISERROR(AP24:AS24),,AP24:AS24))</f>
        <v>2</v>
      </c>
      <c r="AU24" t="s">
        <v>421</v>
      </c>
      <c r="AV24" t="s">
        <v>449</v>
      </c>
      <c r="AW24" t="str">
        <f t="shared" si="2"/>
        <v>NormalFire</v>
      </c>
      <c r="AX24" t="str">
        <f t="shared" si="3"/>
        <v>GrassFire</v>
      </c>
      <c r="AY24" t="str">
        <f t="shared" si="4"/>
        <v>NormalNA</v>
      </c>
      <c r="AZ24" t="str">
        <f t="shared" si="5"/>
        <v>GrassNA</v>
      </c>
      <c r="BA24" s="31">
        <f>VLOOKUP(AW24,type_factors!$C$2:$D$226,2,FALSE)</f>
        <v>1</v>
      </c>
      <c r="BB24" s="31">
        <f>VLOOKUP(AX24,type_factors!$C$2:$D$226,2,FALSE)</f>
        <v>0.5</v>
      </c>
      <c r="BC24" s="30" t="e">
        <f>VLOOKUP(AY24,type_factors!$C$2:$D$226,2,FALSE)</f>
        <v>#N/A</v>
      </c>
      <c r="BD24" s="30" t="e">
        <f>VLOOKUP(AZ24,type_factors!$C$2:$D$226,2,FALSE)</f>
        <v>#N/A</v>
      </c>
      <c r="BE24" s="32">
        <f t="shared" si="6"/>
        <v>1</v>
      </c>
      <c r="BF24" s="32">
        <f t="shared" si="7"/>
        <v>0.5</v>
      </c>
      <c r="BG24">
        <f t="array" ref="BG24">MAX(IF(ISERROR(BE24:BF24),,BE24:BF24))</f>
        <v>1</v>
      </c>
      <c r="BH24">
        <f t="shared" si="18"/>
        <v>2</v>
      </c>
      <c r="BI24">
        <f t="shared" si="19"/>
        <v>-1</v>
      </c>
      <c r="BJ24">
        <f t="shared" si="21"/>
        <v>6</v>
      </c>
      <c r="BK24">
        <f>squirtle!BP24</f>
        <v>9</v>
      </c>
      <c r="BL24">
        <f>charmander!BV24</f>
        <v>12.5</v>
      </c>
      <c r="BM24">
        <f>nidoking!CZ24</f>
        <v>3.5</v>
      </c>
    </row>
    <row r="25" spans="1:66" x14ac:dyDescent="0.3">
      <c r="A25">
        <v>24</v>
      </c>
      <c r="B25">
        <v>11</v>
      </c>
      <c r="C25" s="35" t="s">
        <v>17</v>
      </c>
      <c r="D25" s="35" t="str">
        <f>VLOOKUP(C25,all_pokemon!$B$2:$C$151,2,FALSE)</f>
        <v>Caterpie</v>
      </c>
      <c r="E25" s="35" t="s">
        <v>452</v>
      </c>
      <c r="F25" s="35" t="s">
        <v>209</v>
      </c>
      <c r="G25" s="35">
        <v>14</v>
      </c>
      <c r="H25" s="36" t="s">
        <v>12</v>
      </c>
      <c r="I25" s="36" t="s">
        <v>10</v>
      </c>
      <c r="J25" s="36" t="s">
        <v>209</v>
      </c>
      <c r="K25" s="36" t="s">
        <v>209</v>
      </c>
      <c r="L25" s="1" t="str">
        <f>VLOOKUP(H25,all_attacks!$B$2:$C$166,2,FALSE)</f>
        <v>Tackle</v>
      </c>
      <c r="M25" s="1" t="str">
        <f>VLOOKUP(I25,all_attacks!$B$2:$C$166,2,FALSE)</f>
        <v>String Shot</v>
      </c>
      <c r="N25" s="1" t="e">
        <f>VLOOKUP(J25,all_attacks!$B$2:$C$166,2,FALSE)</f>
        <v>#N/A</v>
      </c>
      <c r="O25" s="1" t="e">
        <f>VLOOKUP(K25,all_attacks!$B$2:$C$166,2,FALSE)</f>
        <v>#N/A</v>
      </c>
      <c r="P25" t="str">
        <f>VLOOKUP(L25,all_attacks!$C$2:$H$166,2,FALSE)</f>
        <v>Normal</v>
      </c>
      <c r="Q25" t="str">
        <f>VLOOKUP(M25,all_attacks!$C$2:$H$166,2,FALSE)</f>
        <v>Bug</v>
      </c>
      <c r="R25" t="e">
        <f>VLOOKUP(N25,all_attacks!$C$2:$H$166,2,FALSE)</f>
        <v>#N/A</v>
      </c>
      <c r="S25" t="e">
        <f>VLOOKUP(O25,all_attacks!$C$2:$H$166,2,FALSE)</f>
        <v>#N/A</v>
      </c>
      <c r="T25" t="str">
        <f>VLOOKUP(L25,all_attacks!$C$2:$H$166,6,FALSE)</f>
        <v>Normal</v>
      </c>
      <c r="U25" t="str">
        <f>VLOOKUP(M25,all_attacks!$C$2:$H$166,6,FALSE)</f>
        <v>no_type-specific_Damage</v>
      </c>
      <c r="V25" t="e">
        <f>VLOOKUP(N25,all_attacks!$C$2:$H$166,6,FALSE)</f>
        <v>#N/A</v>
      </c>
      <c r="W25" t="e">
        <f>VLOOKUP(O25,all_attacks!$C$2:$H$166,6,FALSE)</f>
        <v>#N/A</v>
      </c>
      <c r="X25" t="s">
        <v>449</v>
      </c>
      <c r="Y25" t="s">
        <v>451</v>
      </c>
      <c r="Z25" t="str">
        <f t="shared" si="20"/>
        <v>NormalGrass</v>
      </c>
      <c r="AA25" t="str">
        <f t="shared" si="8"/>
        <v>no_type-specific_DamageGrass</v>
      </c>
      <c r="AB25" t="e">
        <f t="shared" si="9"/>
        <v>#N/A</v>
      </c>
      <c r="AC25" t="e">
        <f t="shared" si="10"/>
        <v>#N/A</v>
      </c>
      <c r="AD25" t="str">
        <f t="shared" si="22"/>
        <v>NormalPoison</v>
      </c>
      <c r="AE25" t="str">
        <f t="shared" si="11"/>
        <v>no_type-specific_DamagePoison</v>
      </c>
      <c r="AF25" t="e">
        <f t="shared" si="12"/>
        <v>#N/A</v>
      </c>
      <c r="AG25" t="e">
        <f t="shared" si="13"/>
        <v>#N/A</v>
      </c>
      <c r="AH25">
        <f>VLOOKUP(Z25,type_factors!$C$1:$D$226,2,FALSE)</f>
        <v>1</v>
      </c>
      <c r="AI25" t="e">
        <f>VLOOKUP(AA25,type_factors!$C$1:$D$226,2,FALSE)</f>
        <v>#N/A</v>
      </c>
      <c r="AJ25" t="e">
        <f>VLOOKUP(AB25,type_factors!$C$1:$D$226,2,FALSE)</f>
        <v>#N/A</v>
      </c>
      <c r="AK25" t="e">
        <f>VLOOKUP(AC25,type_factors!$C$1:$D$226,2,FALSE)</f>
        <v>#N/A</v>
      </c>
      <c r="AL25">
        <f>VLOOKUP(AD25,type_factors!$C$1:$D$226,2,FALSE)</f>
        <v>1</v>
      </c>
      <c r="AM25" t="e">
        <f>VLOOKUP(AE25,type_factors!$C$1:$D$226,2,FALSE)</f>
        <v>#N/A</v>
      </c>
      <c r="AN25" t="e">
        <f>VLOOKUP(AF25,type_factors!$C$1:$D$226,2,FALSE)</f>
        <v>#N/A</v>
      </c>
      <c r="AO25" t="e">
        <f>VLOOKUP(AG25,type_factors!$C$1:$D$226,2,FALSE)</f>
        <v>#N/A</v>
      </c>
      <c r="AP25">
        <f t="shared" si="14"/>
        <v>1</v>
      </c>
      <c r="AQ25" t="e">
        <f t="shared" si="15"/>
        <v>#N/A</v>
      </c>
      <c r="AR25" t="e">
        <f t="shared" si="16"/>
        <v>#N/A</v>
      </c>
      <c r="AS25" t="e">
        <f t="shared" si="17"/>
        <v>#N/A</v>
      </c>
      <c r="AT25">
        <f t="array" ref="AT25">MAX(IF(ISERROR(AP25:AS25),,AP25:AS25))</f>
        <v>1</v>
      </c>
      <c r="AU25" t="s">
        <v>421</v>
      </c>
      <c r="AV25" t="s">
        <v>449</v>
      </c>
      <c r="AW25" t="str">
        <f t="shared" si="2"/>
        <v>NormalBug</v>
      </c>
      <c r="AX25" t="str">
        <f t="shared" si="3"/>
        <v>GrassBug</v>
      </c>
      <c r="AY25" t="str">
        <f t="shared" si="4"/>
        <v>NormalNA</v>
      </c>
      <c r="AZ25" t="str">
        <f t="shared" si="5"/>
        <v>GrassNA</v>
      </c>
      <c r="BA25" s="31">
        <f>VLOOKUP(AW25,type_factors!$C$2:$D$226,2,FALSE)</f>
        <v>1</v>
      </c>
      <c r="BB25" s="31">
        <f>VLOOKUP(AX25,type_factors!$C$2:$D$226,2,FALSE)</f>
        <v>0.5</v>
      </c>
      <c r="BC25" s="30" t="e">
        <f>VLOOKUP(AY25,type_factors!$C$2:$D$226,2,FALSE)</f>
        <v>#N/A</v>
      </c>
      <c r="BD25" s="30" t="e">
        <f>VLOOKUP(AZ25,type_factors!$C$2:$D$226,2,FALSE)</f>
        <v>#N/A</v>
      </c>
      <c r="BE25" s="32">
        <f t="shared" si="6"/>
        <v>1</v>
      </c>
      <c r="BF25" s="32">
        <f t="shared" si="7"/>
        <v>0.5</v>
      </c>
      <c r="BG25">
        <f t="array" ref="BG25">MAX(IF(ISERROR(BE25:BF25),,BE25:BF25))</f>
        <v>1</v>
      </c>
      <c r="BH25">
        <f t="shared" si="18"/>
        <v>1</v>
      </c>
      <c r="BI25">
        <f t="shared" si="19"/>
        <v>0</v>
      </c>
      <c r="BJ25">
        <f t="shared" si="21"/>
        <v>6</v>
      </c>
      <c r="BK25">
        <f>squirtle!BP25</f>
        <v>9</v>
      </c>
      <c r="BL25">
        <f>charmander!BV25</f>
        <v>13.5</v>
      </c>
      <c r="BM25">
        <f>nidoking!CZ25</f>
        <v>4.5</v>
      </c>
      <c r="BN25" t="s">
        <v>193</v>
      </c>
    </row>
    <row r="26" spans="1:66" x14ac:dyDescent="0.3">
      <c r="A26">
        <v>25</v>
      </c>
      <c r="B26">
        <v>11</v>
      </c>
      <c r="C26" s="35" t="s">
        <v>8</v>
      </c>
      <c r="D26" s="35" t="str">
        <f>VLOOKUP(C26,all_pokemon!$B$2:$C$151,2,FALSE)</f>
        <v>Weedle</v>
      </c>
      <c r="E26" s="35" t="s">
        <v>452</v>
      </c>
      <c r="F26" s="35" t="s">
        <v>451</v>
      </c>
      <c r="G26" s="35">
        <v>14</v>
      </c>
      <c r="H26" s="36" t="s">
        <v>9</v>
      </c>
      <c r="I26" s="36" t="s">
        <v>10</v>
      </c>
      <c r="J26" s="36" t="s">
        <v>209</v>
      </c>
      <c r="K26" s="36" t="s">
        <v>209</v>
      </c>
      <c r="L26" s="1" t="str">
        <f>VLOOKUP(H26,all_attacks!$B$2:$C$166,2,FALSE)</f>
        <v>Poison Sting</v>
      </c>
      <c r="M26" s="1" t="str">
        <f>VLOOKUP(I26,all_attacks!$B$2:$C$166,2,FALSE)</f>
        <v>String Shot</v>
      </c>
      <c r="N26" s="1" t="e">
        <f>VLOOKUP(J26,all_attacks!$B$2:$C$166,2,FALSE)</f>
        <v>#N/A</v>
      </c>
      <c r="O26" s="1" t="e">
        <f>VLOOKUP(K26,all_attacks!$B$2:$C$166,2,FALSE)</f>
        <v>#N/A</v>
      </c>
      <c r="P26" t="str">
        <f>VLOOKUP(L26,all_attacks!$C$2:$H$166,2,FALSE)</f>
        <v>Poison</v>
      </c>
      <c r="Q26" t="str">
        <f>VLOOKUP(M26,all_attacks!$C$2:$H$166,2,FALSE)</f>
        <v>Bug</v>
      </c>
      <c r="R26" t="e">
        <f>VLOOKUP(N26,all_attacks!$C$2:$H$166,2,FALSE)</f>
        <v>#N/A</v>
      </c>
      <c r="S26" t="e">
        <f>VLOOKUP(O26,all_attacks!$C$2:$H$166,2,FALSE)</f>
        <v>#N/A</v>
      </c>
      <c r="T26" t="str">
        <f>VLOOKUP(L26,all_attacks!$C$2:$H$166,6,FALSE)</f>
        <v>Poison</v>
      </c>
      <c r="U26" t="str">
        <f>VLOOKUP(M26,all_attacks!$C$2:$H$166,6,FALSE)</f>
        <v>no_type-specific_Damage</v>
      </c>
      <c r="V26" t="e">
        <f>VLOOKUP(N26,all_attacks!$C$2:$H$166,6,FALSE)</f>
        <v>#N/A</v>
      </c>
      <c r="W26" t="e">
        <f>VLOOKUP(O26,all_attacks!$C$2:$H$166,6,FALSE)</f>
        <v>#N/A</v>
      </c>
      <c r="X26" t="s">
        <v>449</v>
      </c>
      <c r="Y26" t="s">
        <v>451</v>
      </c>
      <c r="Z26" t="str">
        <f t="shared" si="20"/>
        <v>PoisonGrass</v>
      </c>
      <c r="AA26" t="str">
        <f t="shared" si="8"/>
        <v>no_type-specific_DamageGrass</v>
      </c>
      <c r="AB26" t="e">
        <f t="shared" si="9"/>
        <v>#N/A</v>
      </c>
      <c r="AC26" t="e">
        <f t="shared" si="10"/>
        <v>#N/A</v>
      </c>
      <c r="AD26" t="str">
        <f t="shared" si="22"/>
        <v>PoisonPoison</v>
      </c>
      <c r="AE26" t="str">
        <f t="shared" si="11"/>
        <v>no_type-specific_DamagePoison</v>
      </c>
      <c r="AF26" t="e">
        <f t="shared" si="12"/>
        <v>#N/A</v>
      </c>
      <c r="AG26" t="e">
        <f t="shared" si="13"/>
        <v>#N/A</v>
      </c>
      <c r="AH26">
        <f>VLOOKUP(Z26,type_factors!$C$1:$D$226,2,FALSE)</f>
        <v>2</v>
      </c>
      <c r="AI26" t="e">
        <f>VLOOKUP(AA26,type_factors!$C$1:$D$226,2,FALSE)</f>
        <v>#N/A</v>
      </c>
      <c r="AJ26" t="e">
        <f>VLOOKUP(AB26,type_factors!$C$1:$D$226,2,FALSE)</f>
        <v>#N/A</v>
      </c>
      <c r="AK26" t="e">
        <f>VLOOKUP(AC26,type_factors!$C$1:$D$226,2,FALSE)</f>
        <v>#N/A</v>
      </c>
      <c r="AL26">
        <f>VLOOKUP(AD26,type_factors!$C$1:$D$226,2,FALSE)</f>
        <v>0.5</v>
      </c>
      <c r="AM26" t="e">
        <f>VLOOKUP(AE26,type_factors!$C$1:$D$226,2,FALSE)</f>
        <v>#N/A</v>
      </c>
      <c r="AN26" t="e">
        <f>VLOOKUP(AF26,type_factors!$C$1:$D$226,2,FALSE)</f>
        <v>#N/A</v>
      </c>
      <c r="AO26" t="e">
        <f>VLOOKUP(AG26,type_factors!$C$1:$D$226,2,FALSE)</f>
        <v>#N/A</v>
      </c>
      <c r="AP26">
        <f t="shared" si="14"/>
        <v>1</v>
      </c>
      <c r="AQ26" t="e">
        <f t="shared" si="15"/>
        <v>#N/A</v>
      </c>
      <c r="AR26" t="e">
        <f t="shared" si="16"/>
        <v>#N/A</v>
      </c>
      <c r="AS26" t="e">
        <f t="shared" si="17"/>
        <v>#N/A</v>
      </c>
      <c r="AT26">
        <f t="array" ref="AT26">MAX(IF(ISERROR(AP26:AS26),,AP26:AS26))</f>
        <v>1</v>
      </c>
      <c r="AU26" t="s">
        <v>421</v>
      </c>
      <c r="AV26" t="s">
        <v>449</v>
      </c>
      <c r="AW26" t="str">
        <f t="shared" si="2"/>
        <v>NormalBug</v>
      </c>
      <c r="AX26" t="str">
        <f t="shared" si="3"/>
        <v>GrassBug</v>
      </c>
      <c r="AY26" t="str">
        <f t="shared" si="4"/>
        <v>NormalPoison</v>
      </c>
      <c r="AZ26" t="str">
        <f t="shared" si="5"/>
        <v>GrassPoison</v>
      </c>
      <c r="BA26" s="31">
        <f>VLOOKUP(AW26,type_factors!$C$2:$D$226,2,FALSE)</f>
        <v>1</v>
      </c>
      <c r="BB26" s="31">
        <f>VLOOKUP(AX26,type_factors!$C$2:$D$226,2,FALSE)</f>
        <v>0.5</v>
      </c>
      <c r="BC26" s="30">
        <f>VLOOKUP(AY26,type_factors!$C$2:$D$226,2,FALSE)</f>
        <v>1</v>
      </c>
      <c r="BD26" s="30">
        <f>VLOOKUP(AZ26,type_factors!$C$2:$D$226,2,FALSE)</f>
        <v>0.5</v>
      </c>
      <c r="BE26" s="32">
        <f t="shared" si="6"/>
        <v>1</v>
      </c>
      <c r="BF26" s="32">
        <f t="shared" si="7"/>
        <v>0.25</v>
      </c>
      <c r="BG26">
        <f t="array" ref="BG26">MAX(IF(ISERROR(BE26:BF26),,BE26:BF26))</f>
        <v>1</v>
      </c>
      <c r="BH26">
        <f t="shared" si="18"/>
        <v>1</v>
      </c>
      <c r="BI26">
        <f t="shared" si="19"/>
        <v>0</v>
      </c>
      <c r="BJ26">
        <f t="shared" si="21"/>
        <v>6</v>
      </c>
      <c r="BK26">
        <f>squirtle!BP26</f>
        <v>9</v>
      </c>
      <c r="BL26">
        <f>charmander!BV26</f>
        <v>14.5</v>
      </c>
      <c r="BM26">
        <f>nidoking!CZ26</f>
        <v>5.25</v>
      </c>
    </row>
    <row r="27" spans="1:66" x14ac:dyDescent="0.3">
      <c r="A27">
        <v>26</v>
      </c>
      <c r="B27">
        <v>12</v>
      </c>
      <c r="C27" s="35" t="s">
        <v>47</v>
      </c>
      <c r="D27" s="35" t="str">
        <f>VLOOKUP(C27,all_pokemon!$B$2:$C$151,2,FALSE)</f>
        <v>Pidgey</v>
      </c>
      <c r="E27" s="35" t="s">
        <v>421</v>
      </c>
      <c r="F27" s="35" t="s">
        <v>448</v>
      </c>
      <c r="G27" s="35">
        <v>14</v>
      </c>
      <c r="H27" s="36" t="s">
        <v>41</v>
      </c>
      <c r="I27" s="36" t="s">
        <v>42</v>
      </c>
      <c r="J27" s="36" t="s">
        <v>21</v>
      </c>
      <c r="K27" s="36" t="s">
        <v>209</v>
      </c>
      <c r="L27" s="1" t="str">
        <f>VLOOKUP(H27,all_attacks!$B$2:$C$166,2,FALSE)</f>
        <v>Gust</v>
      </c>
      <c r="M27" s="1" t="str">
        <f>VLOOKUP(I27,all_attacks!$B$2:$C$166,2,FALSE)</f>
        <v>Sand Attack</v>
      </c>
      <c r="N27" s="1" t="str">
        <f>VLOOKUP(J27,all_attacks!$B$2:$C$166,2,FALSE)</f>
        <v>Quick Attack</v>
      </c>
      <c r="O27" s="1" t="e">
        <f>VLOOKUP(K27,all_attacks!$B$2:$C$166,2,FALSE)</f>
        <v>#N/A</v>
      </c>
      <c r="P27" t="str">
        <f>VLOOKUP(L27,all_attacks!$C$2:$H$166,2,FALSE)</f>
        <v>Normal</v>
      </c>
      <c r="Q27" t="str">
        <f>VLOOKUP(M27,all_attacks!$C$2:$H$166,2,FALSE)</f>
        <v>Normal</v>
      </c>
      <c r="R27" t="str">
        <f>VLOOKUP(N27,all_attacks!$C$2:$H$166,2,FALSE)</f>
        <v>Normal</v>
      </c>
      <c r="S27" t="e">
        <f>VLOOKUP(O27,all_attacks!$C$2:$H$166,2,FALSE)</f>
        <v>#N/A</v>
      </c>
      <c r="T27" t="str">
        <f>VLOOKUP(L27,all_attacks!$C$2:$H$166,6,FALSE)</f>
        <v>Normal</v>
      </c>
      <c r="U27" t="str">
        <f>VLOOKUP(M27,all_attacks!$C$2:$H$166,6,FALSE)</f>
        <v>no_type-specific_Damage</v>
      </c>
      <c r="V27" t="str">
        <f>VLOOKUP(N27,all_attacks!$C$2:$H$166,6,FALSE)</f>
        <v>Normal</v>
      </c>
      <c r="W27" t="e">
        <f>VLOOKUP(O27,all_attacks!$C$2:$H$166,6,FALSE)</f>
        <v>#N/A</v>
      </c>
      <c r="X27" t="s">
        <v>449</v>
      </c>
      <c r="Y27" t="s">
        <v>451</v>
      </c>
      <c r="Z27" t="str">
        <f t="shared" si="20"/>
        <v>NormalGrass</v>
      </c>
      <c r="AA27" t="str">
        <f t="shared" si="8"/>
        <v>no_type-specific_DamageGrass</v>
      </c>
      <c r="AB27" t="str">
        <f t="shared" si="9"/>
        <v>NormalGrass</v>
      </c>
      <c r="AC27" t="e">
        <f t="shared" si="10"/>
        <v>#N/A</v>
      </c>
      <c r="AD27" t="str">
        <f t="shared" si="22"/>
        <v>NormalPoison</v>
      </c>
      <c r="AE27" t="str">
        <f t="shared" si="11"/>
        <v>no_type-specific_DamagePoison</v>
      </c>
      <c r="AF27" t="str">
        <f t="shared" si="12"/>
        <v>NormalPoison</v>
      </c>
      <c r="AG27" t="e">
        <f t="shared" si="13"/>
        <v>#N/A</v>
      </c>
      <c r="AH27">
        <f>VLOOKUP(Z27,type_factors!$C$1:$D$226,2,FALSE)</f>
        <v>1</v>
      </c>
      <c r="AI27" t="e">
        <f>VLOOKUP(AA27,type_factors!$C$1:$D$226,2,FALSE)</f>
        <v>#N/A</v>
      </c>
      <c r="AJ27">
        <f>VLOOKUP(AB27,type_factors!$C$1:$D$226,2,FALSE)</f>
        <v>1</v>
      </c>
      <c r="AK27" t="e">
        <f>VLOOKUP(AC27,type_factors!$C$1:$D$226,2,FALSE)</f>
        <v>#N/A</v>
      </c>
      <c r="AL27">
        <f>VLOOKUP(AD27,type_factors!$C$1:$D$226,2,FALSE)</f>
        <v>1</v>
      </c>
      <c r="AM27" t="e">
        <f>VLOOKUP(AE27,type_factors!$C$1:$D$226,2,FALSE)</f>
        <v>#N/A</v>
      </c>
      <c r="AN27">
        <f>VLOOKUP(AF27,type_factors!$C$1:$D$226,2,FALSE)</f>
        <v>1</v>
      </c>
      <c r="AO27" t="e">
        <f>VLOOKUP(AG27,type_factors!$C$1:$D$226,2,FALSE)</f>
        <v>#N/A</v>
      </c>
      <c r="AP27">
        <f t="shared" si="14"/>
        <v>1</v>
      </c>
      <c r="AQ27" t="e">
        <f t="shared" si="15"/>
        <v>#N/A</v>
      </c>
      <c r="AR27">
        <f t="shared" si="16"/>
        <v>1</v>
      </c>
      <c r="AS27" t="e">
        <f t="shared" si="17"/>
        <v>#N/A</v>
      </c>
      <c r="AT27">
        <f t="array" ref="AT27">MAX(IF(ISERROR(AP27:AS27),,AP27:AS27))</f>
        <v>1</v>
      </c>
      <c r="AU27" t="s">
        <v>421</v>
      </c>
      <c r="AV27" t="s">
        <v>449</v>
      </c>
      <c r="AW27" t="str">
        <f t="shared" si="2"/>
        <v>NormalNormal</v>
      </c>
      <c r="AX27" t="str">
        <f t="shared" si="3"/>
        <v>GrassNormal</v>
      </c>
      <c r="AY27" t="str">
        <f t="shared" si="4"/>
        <v>NormalFlying</v>
      </c>
      <c r="AZ27" t="str">
        <f t="shared" si="5"/>
        <v>GrassFlying</v>
      </c>
      <c r="BA27" s="31">
        <f>VLOOKUP(AW27,type_factors!$C$2:$D$226,2,FALSE)</f>
        <v>1</v>
      </c>
      <c r="BB27" s="31">
        <f>VLOOKUP(AX27,type_factors!$C$2:$D$226,2,FALSE)</f>
        <v>1</v>
      </c>
      <c r="BC27" s="30">
        <f>VLOOKUP(AY27,type_factors!$C$2:$D$226,2,FALSE)</f>
        <v>1</v>
      </c>
      <c r="BD27" s="30">
        <f>VLOOKUP(AZ27,type_factors!$C$2:$D$226,2,FALSE)</f>
        <v>0.5</v>
      </c>
      <c r="BE27" s="32">
        <f t="shared" si="6"/>
        <v>1</v>
      </c>
      <c r="BF27" s="32">
        <f t="shared" si="7"/>
        <v>0.5</v>
      </c>
      <c r="BG27">
        <f t="array" ref="BG27">MAX(IF(ISERROR(BE27:BF27),,BE27:BF27))</f>
        <v>1</v>
      </c>
      <c r="BH27">
        <f t="shared" si="18"/>
        <v>1</v>
      </c>
      <c r="BI27">
        <f t="shared" si="19"/>
        <v>0</v>
      </c>
      <c r="BJ27">
        <f t="shared" si="21"/>
        <v>6</v>
      </c>
      <c r="BK27">
        <f>squirtle!BP27</f>
        <v>9</v>
      </c>
      <c r="BL27">
        <f>charmander!BV27</f>
        <v>14.5</v>
      </c>
      <c r="BM27">
        <f>nidoking!CZ27</f>
        <v>5.25</v>
      </c>
    </row>
    <row r="28" spans="1:66" x14ac:dyDescent="0.3">
      <c r="A28">
        <v>27</v>
      </c>
      <c r="B28">
        <v>12</v>
      </c>
      <c r="C28" s="35" t="s">
        <v>495</v>
      </c>
      <c r="D28" s="35" t="str">
        <f>VLOOKUP(C28,all_pokemon!$B$2:$C$151,2,FALSE)</f>
        <v>Nidoran♀</v>
      </c>
      <c r="E28" s="35" t="s">
        <v>451</v>
      </c>
      <c r="F28" s="35" t="s">
        <v>209</v>
      </c>
      <c r="G28" s="35">
        <v>14</v>
      </c>
      <c r="H28" s="36" t="s">
        <v>6</v>
      </c>
      <c r="I28" s="36" t="s">
        <v>12</v>
      </c>
      <c r="J28" s="36" t="s">
        <v>5</v>
      </c>
      <c r="K28" s="36" t="s">
        <v>9</v>
      </c>
      <c r="L28" s="1" t="str">
        <f>VLOOKUP(H28,all_attacks!$B$2:$C$166,2,FALSE)</f>
        <v>Growl</v>
      </c>
      <c r="M28" s="1" t="str">
        <f>VLOOKUP(I28,all_attacks!$B$2:$C$166,2,FALSE)</f>
        <v>Tackle</v>
      </c>
      <c r="N28" s="1" t="str">
        <f>VLOOKUP(J28,all_attacks!$B$2:$C$166,2,FALSE)</f>
        <v>Scratch</v>
      </c>
      <c r="O28" s="1" t="str">
        <f>VLOOKUP(K28,all_attacks!$B$2:$C$166,2,FALSE)</f>
        <v>Poison Sting</v>
      </c>
      <c r="P28" t="str">
        <f>VLOOKUP(L28,all_attacks!$C$2:$H$166,2,FALSE)</f>
        <v>Normal</v>
      </c>
      <c r="Q28" t="str">
        <f>VLOOKUP(M28,all_attacks!$C$2:$H$166,2,FALSE)</f>
        <v>Normal</v>
      </c>
      <c r="R28" t="str">
        <f>VLOOKUP(N28,all_attacks!$C$2:$H$166,2,FALSE)</f>
        <v>Normal</v>
      </c>
      <c r="S28" t="str">
        <f>VLOOKUP(O28,all_attacks!$C$2:$H$166,2,FALSE)</f>
        <v>Poison</v>
      </c>
      <c r="T28" t="str">
        <f>VLOOKUP(L28,all_attacks!$C$2:$H$166,6,FALSE)</f>
        <v>no_type-specific_Damage</v>
      </c>
      <c r="U28" t="str">
        <f>VLOOKUP(M28,all_attacks!$C$2:$H$166,6,FALSE)</f>
        <v>Normal</v>
      </c>
      <c r="V28" t="str">
        <f>VLOOKUP(N28,all_attacks!$C$2:$H$166,6,FALSE)</f>
        <v>Normal</v>
      </c>
      <c r="W28" t="str">
        <f>VLOOKUP(O28,all_attacks!$C$2:$H$166,6,FALSE)</f>
        <v>Poison</v>
      </c>
      <c r="X28" t="s">
        <v>449</v>
      </c>
      <c r="Y28" t="s">
        <v>451</v>
      </c>
      <c r="Z28" t="str">
        <f t="shared" si="20"/>
        <v>no_type-specific_DamageGrass</v>
      </c>
      <c r="AA28" t="str">
        <f t="shared" si="8"/>
        <v>NormalGrass</v>
      </c>
      <c r="AB28" t="str">
        <f t="shared" si="9"/>
        <v>NormalGrass</v>
      </c>
      <c r="AC28" t="str">
        <f t="shared" si="10"/>
        <v>PoisonGrass</v>
      </c>
      <c r="AD28" t="str">
        <f t="shared" si="22"/>
        <v>no_type-specific_DamagePoison</v>
      </c>
      <c r="AE28" t="str">
        <f t="shared" si="11"/>
        <v>NormalPoison</v>
      </c>
      <c r="AF28" t="str">
        <f t="shared" si="12"/>
        <v>NormalPoison</v>
      </c>
      <c r="AG28" t="str">
        <f t="shared" si="13"/>
        <v>PoisonPoison</v>
      </c>
      <c r="AH28" t="e">
        <f>VLOOKUP(Z28,type_factors!$C$1:$D$226,2,FALSE)</f>
        <v>#N/A</v>
      </c>
      <c r="AI28">
        <f>VLOOKUP(AA28,type_factors!$C$1:$D$226,2,FALSE)</f>
        <v>1</v>
      </c>
      <c r="AJ28">
        <f>VLOOKUP(AB28,type_factors!$C$1:$D$226,2,FALSE)</f>
        <v>1</v>
      </c>
      <c r="AK28">
        <f>VLOOKUP(AC28,type_factors!$C$1:$D$226,2,FALSE)</f>
        <v>2</v>
      </c>
      <c r="AL28" t="e">
        <f>VLOOKUP(AD28,type_factors!$C$1:$D$226,2,FALSE)</f>
        <v>#N/A</v>
      </c>
      <c r="AM28">
        <f>VLOOKUP(AE28,type_factors!$C$1:$D$226,2,FALSE)</f>
        <v>1</v>
      </c>
      <c r="AN28">
        <f>VLOOKUP(AF28,type_factors!$C$1:$D$226,2,FALSE)</f>
        <v>1</v>
      </c>
      <c r="AO28">
        <f>VLOOKUP(AG28,type_factors!$C$1:$D$226,2,FALSE)</f>
        <v>0.5</v>
      </c>
      <c r="AP28" t="e">
        <f t="shared" si="14"/>
        <v>#N/A</v>
      </c>
      <c r="AQ28">
        <f t="shared" si="15"/>
        <v>1</v>
      </c>
      <c r="AR28">
        <f t="shared" si="16"/>
        <v>1</v>
      </c>
      <c r="AS28">
        <f t="shared" si="17"/>
        <v>1</v>
      </c>
      <c r="AT28">
        <f t="array" ref="AT28">MAX(IF(ISERROR(AP28:AS28),,AP28:AS28))</f>
        <v>1</v>
      </c>
      <c r="AU28" t="s">
        <v>421</v>
      </c>
      <c r="AV28" t="s">
        <v>449</v>
      </c>
      <c r="AW28" t="str">
        <f t="shared" si="2"/>
        <v>NormalPoison</v>
      </c>
      <c r="AX28" t="str">
        <f t="shared" si="3"/>
        <v>GrassPoison</v>
      </c>
      <c r="AY28" t="str">
        <f t="shared" si="4"/>
        <v>NormalNA</v>
      </c>
      <c r="AZ28" t="str">
        <f t="shared" si="5"/>
        <v>GrassNA</v>
      </c>
      <c r="BA28" s="31">
        <f>VLOOKUP(AW28,type_factors!$C$2:$D$226,2,FALSE)</f>
        <v>1</v>
      </c>
      <c r="BB28" s="31">
        <f>VLOOKUP(AX28,type_factors!$C$2:$D$226,2,FALSE)</f>
        <v>0.5</v>
      </c>
      <c r="BC28" s="30" t="e">
        <f>VLOOKUP(AY28,type_factors!$C$2:$D$226,2,FALSE)</f>
        <v>#N/A</v>
      </c>
      <c r="BD28" s="30" t="e">
        <f>VLOOKUP(AZ28,type_factors!$C$2:$D$226,2,FALSE)</f>
        <v>#N/A</v>
      </c>
      <c r="BE28" s="32">
        <f t="shared" si="6"/>
        <v>1</v>
      </c>
      <c r="BF28" s="32">
        <f t="shared" si="7"/>
        <v>0.5</v>
      </c>
      <c r="BG28">
        <f t="array" ref="BG28">MAX(IF(ISERROR(BE28:BF28),,BE28:BF28))</f>
        <v>1</v>
      </c>
      <c r="BH28">
        <f t="shared" si="18"/>
        <v>1</v>
      </c>
      <c r="BI28">
        <f t="shared" si="19"/>
        <v>0</v>
      </c>
      <c r="BJ28">
        <f t="shared" si="21"/>
        <v>6</v>
      </c>
      <c r="BK28">
        <f>squirtle!BP28</f>
        <v>9</v>
      </c>
      <c r="BL28">
        <f>charmander!BV28</f>
        <v>14.5</v>
      </c>
      <c r="BM28">
        <f>nidoking!CZ28</f>
        <v>5.25</v>
      </c>
    </row>
    <row r="29" spans="1:66" x14ac:dyDescent="0.3">
      <c r="A29">
        <v>28</v>
      </c>
      <c r="B29">
        <v>13</v>
      </c>
      <c r="C29" s="35" t="s">
        <v>18</v>
      </c>
      <c r="D29" s="35" t="str">
        <f>VLOOKUP(C29,all_pokemon!$B$2:$C$151,2,FALSE)</f>
        <v>Rattata</v>
      </c>
      <c r="E29" s="35" t="s">
        <v>421</v>
      </c>
      <c r="F29" s="35" t="s">
        <v>209</v>
      </c>
      <c r="G29" s="35">
        <v>14</v>
      </c>
      <c r="H29" s="36" t="s">
        <v>12</v>
      </c>
      <c r="I29" s="36" t="s">
        <v>20</v>
      </c>
      <c r="J29" s="36" t="s">
        <v>21</v>
      </c>
      <c r="K29" s="36" t="s">
        <v>44</v>
      </c>
      <c r="L29" s="1" t="str">
        <f>VLOOKUP(H29,all_attacks!$B$2:$C$166,2,FALSE)</f>
        <v>Tackle</v>
      </c>
      <c r="M29" s="1" t="str">
        <f>VLOOKUP(I29,all_attacks!$B$2:$C$166,2,FALSE)</f>
        <v>Tail Whip</v>
      </c>
      <c r="N29" s="1" t="str">
        <f>VLOOKUP(J29,all_attacks!$B$2:$C$166,2,FALSE)</f>
        <v>Quick Attack</v>
      </c>
      <c r="O29" s="1" t="str">
        <f>VLOOKUP(K29,all_attacks!$B$2:$C$166,2,FALSE)</f>
        <v>Hyper Fang</v>
      </c>
      <c r="P29" t="str">
        <f>VLOOKUP(L29,all_attacks!$C$2:$H$166,2,FALSE)</f>
        <v>Normal</v>
      </c>
      <c r="Q29" t="str">
        <f>VLOOKUP(M29,all_attacks!$C$2:$H$166,2,FALSE)</f>
        <v>Normal</v>
      </c>
      <c r="R29" t="str">
        <f>VLOOKUP(N29,all_attacks!$C$2:$H$166,2,FALSE)</f>
        <v>Normal</v>
      </c>
      <c r="S29" t="str">
        <f>VLOOKUP(O29,all_attacks!$C$2:$H$166,2,FALSE)</f>
        <v>Normal</v>
      </c>
      <c r="T29" t="str">
        <f>VLOOKUP(L29,all_attacks!$C$2:$H$166,6,FALSE)</f>
        <v>Normal</v>
      </c>
      <c r="U29" t="str">
        <f>VLOOKUP(M29,all_attacks!$C$2:$H$166,6,FALSE)</f>
        <v>no_type-specific_Damage</v>
      </c>
      <c r="V29" t="str">
        <f>VLOOKUP(N29,all_attacks!$C$2:$H$166,6,FALSE)</f>
        <v>Normal</v>
      </c>
      <c r="W29" t="str">
        <f>VLOOKUP(O29,all_attacks!$C$2:$H$166,6,FALSE)</f>
        <v>Normal</v>
      </c>
      <c r="X29" t="s">
        <v>449</v>
      </c>
      <c r="Y29" t="s">
        <v>451</v>
      </c>
      <c r="Z29" t="str">
        <f t="shared" si="20"/>
        <v>NormalGrass</v>
      </c>
      <c r="AA29" t="str">
        <f t="shared" si="8"/>
        <v>no_type-specific_DamageGrass</v>
      </c>
      <c r="AB29" t="str">
        <f t="shared" si="9"/>
        <v>NormalGrass</v>
      </c>
      <c r="AC29" t="str">
        <f t="shared" si="10"/>
        <v>NormalGrass</v>
      </c>
      <c r="AD29" t="str">
        <f t="shared" si="22"/>
        <v>NormalPoison</v>
      </c>
      <c r="AE29" t="str">
        <f t="shared" si="11"/>
        <v>no_type-specific_DamagePoison</v>
      </c>
      <c r="AF29" t="str">
        <f t="shared" si="12"/>
        <v>NormalPoison</v>
      </c>
      <c r="AG29" t="str">
        <f t="shared" si="13"/>
        <v>NormalPoison</v>
      </c>
      <c r="AH29">
        <f>VLOOKUP(Z29,type_factors!$C$1:$D$226,2,FALSE)</f>
        <v>1</v>
      </c>
      <c r="AI29" t="e">
        <f>VLOOKUP(AA29,type_factors!$C$1:$D$226,2,FALSE)</f>
        <v>#N/A</v>
      </c>
      <c r="AJ29">
        <f>VLOOKUP(AB29,type_factors!$C$1:$D$226,2,FALSE)</f>
        <v>1</v>
      </c>
      <c r="AK29">
        <f>VLOOKUP(AC29,type_factors!$C$1:$D$226,2,FALSE)</f>
        <v>1</v>
      </c>
      <c r="AL29">
        <f>VLOOKUP(AD29,type_factors!$C$1:$D$226,2,FALSE)</f>
        <v>1</v>
      </c>
      <c r="AM29" t="e">
        <f>VLOOKUP(AE29,type_factors!$C$1:$D$226,2,FALSE)</f>
        <v>#N/A</v>
      </c>
      <c r="AN29">
        <f>VLOOKUP(AF29,type_factors!$C$1:$D$226,2,FALSE)</f>
        <v>1</v>
      </c>
      <c r="AO29">
        <f>VLOOKUP(AG29,type_factors!$C$1:$D$226,2,FALSE)</f>
        <v>1</v>
      </c>
      <c r="AP29">
        <f t="shared" si="14"/>
        <v>1</v>
      </c>
      <c r="AQ29" t="e">
        <f t="shared" si="15"/>
        <v>#N/A</v>
      </c>
      <c r="AR29">
        <f t="shared" si="16"/>
        <v>1</v>
      </c>
      <c r="AS29">
        <f t="shared" si="17"/>
        <v>1</v>
      </c>
      <c r="AT29">
        <f t="array" ref="AT29">MAX(IF(ISERROR(AP29:AS29),,AP29:AS29))</f>
        <v>1</v>
      </c>
      <c r="AU29" t="s">
        <v>421</v>
      </c>
      <c r="AV29" t="s">
        <v>449</v>
      </c>
      <c r="AW29" t="str">
        <f t="shared" si="2"/>
        <v>NormalNormal</v>
      </c>
      <c r="AX29" t="str">
        <f t="shared" si="3"/>
        <v>GrassNormal</v>
      </c>
      <c r="AY29" t="str">
        <f t="shared" si="4"/>
        <v>NormalNA</v>
      </c>
      <c r="AZ29" t="str">
        <f t="shared" si="5"/>
        <v>GrassNA</v>
      </c>
      <c r="BA29" s="31">
        <f>VLOOKUP(AW29,type_factors!$C$2:$D$226,2,FALSE)</f>
        <v>1</v>
      </c>
      <c r="BB29" s="31">
        <f>VLOOKUP(AX29,type_factors!$C$2:$D$226,2,FALSE)</f>
        <v>1</v>
      </c>
      <c r="BC29" s="30" t="e">
        <f>VLOOKUP(AY29,type_factors!$C$2:$D$226,2,FALSE)</f>
        <v>#N/A</v>
      </c>
      <c r="BD29" s="30" t="e">
        <f>VLOOKUP(AZ29,type_factors!$C$2:$D$226,2,FALSE)</f>
        <v>#N/A</v>
      </c>
      <c r="BE29" s="32">
        <f t="shared" si="6"/>
        <v>1</v>
      </c>
      <c r="BF29" s="32">
        <f t="shared" si="7"/>
        <v>1</v>
      </c>
      <c r="BG29">
        <f t="array" ref="BG29">MAX(IF(ISERROR(BE29:BF29),,BE29:BF29))</f>
        <v>1</v>
      </c>
      <c r="BH29">
        <f t="shared" si="18"/>
        <v>1</v>
      </c>
      <c r="BI29">
        <f t="shared" si="19"/>
        <v>0</v>
      </c>
      <c r="BJ29">
        <f t="shared" si="21"/>
        <v>6</v>
      </c>
      <c r="BK29">
        <f>squirtle!BP29</f>
        <v>9</v>
      </c>
      <c r="BL29">
        <f>charmander!BV29</f>
        <v>14.5</v>
      </c>
      <c r="BM29">
        <f>nidoking!CZ29</f>
        <v>5.25</v>
      </c>
    </row>
    <row r="30" spans="1:66" x14ac:dyDescent="0.3">
      <c r="A30">
        <v>29</v>
      </c>
      <c r="B30">
        <v>13</v>
      </c>
      <c r="C30" s="35" t="s">
        <v>19</v>
      </c>
      <c r="D30" s="35" t="str">
        <f>VLOOKUP(C30,all_pokemon!$B$2:$C$151,2,FALSE)</f>
        <v>Ekans</v>
      </c>
      <c r="E30" s="35" t="s">
        <v>451</v>
      </c>
      <c r="F30" s="35" t="s">
        <v>209</v>
      </c>
      <c r="G30" s="35">
        <v>14</v>
      </c>
      <c r="H30" s="36" t="s">
        <v>22</v>
      </c>
      <c r="I30" s="36" t="s">
        <v>23</v>
      </c>
      <c r="J30" s="36" t="s">
        <v>9</v>
      </c>
      <c r="K30" s="36" t="s">
        <v>209</v>
      </c>
      <c r="L30" s="1" t="str">
        <f>VLOOKUP(H30,all_attacks!$B$2:$C$166,2,FALSE)</f>
        <v>Wrap</v>
      </c>
      <c r="M30" s="1" t="str">
        <f>VLOOKUP(I30,all_attacks!$B$2:$C$166,2,FALSE)</f>
        <v>Leer</v>
      </c>
      <c r="N30" s="1" t="str">
        <f>VLOOKUP(J30,all_attacks!$B$2:$C$166,2,FALSE)</f>
        <v>Poison Sting</v>
      </c>
      <c r="O30" s="1" t="e">
        <f>VLOOKUP(K30,all_attacks!$B$2:$C$166,2,FALSE)</f>
        <v>#N/A</v>
      </c>
      <c r="P30" t="str">
        <f>VLOOKUP(L30,all_attacks!$C$2:$H$166,2,FALSE)</f>
        <v>Normal</v>
      </c>
      <c r="Q30" t="str">
        <f>VLOOKUP(M30,all_attacks!$C$2:$H$166,2,FALSE)</f>
        <v>Normal</v>
      </c>
      <c r="R30" t="str">
        <f>VLOOKUP(N30,all_attacks!$C$2:$H$166,2,FALSE)</f>
        <v>Poison</v>
      </c>
      <c r="S30" t="e">
        <f>VLOOKUP(O30,all_attacks!$C$2:$H$166,2,FALSE)</f>
        <v>#N/A</v>
      </c>
      <c r="T30" t="str">
        <f>VLOOKUP(L30,all_attacks!$C$2:$H$166,6,FALSE)</f>
        <v>Normal</v>
      </c>
      <c r="U30" t="str">
        <f>VLOOKUP(M30,all_attacks!$C$2:$H$166,6,FALSE)</f>
        <v>no_type-specific_Damage</v>
      </c>
      <c r="V30" t="str">
        <f>VLOOKUP(N30,all_attacks!$C$2:$H$166,6,FALSE)</f>
        <v>Poison</v>
      </c>
      <c r="W30" t="e">
        <f>VLOOKUP(O30,all_attacks!$C$2:$H$166,6,FALSE)</f>
        <v>#N/A</v>
      </c>
      <c r="X30" t="s">
        <v>449</v>
      </c>
      <c r="Y30" t="s">
        <v>451</v>
      </c>
      <c r="Z30" t="str">
        <f t="shared" si="20"/>
        <v>NormalGrass</v>
      </c>
      <c r="AA30" t="str">
        <f t="shared" si="8"/>
        <v>no_type-specific_DamageGrass</v>
      </c>
      <c r="AB30" t="str">
        <f t="shared" si="9"/>
        <v>PoisonGrass</v>
      </c>
      <c r="AC30" t="e">
        <f t="shared" si="10"/>
        <v>#N/A</v>
      </c>
      <c r="AD30" t="str">
        <f t="shared" si="22"/>
        <v>NormalPoison</v>
      </c>
      <c r="AE30" t="str">
        <f t="shared" si="11"/>
        <v>no_type-specific_DamagePoison</v>
      </c>
      <c r="AF30" t="str">
        <f t="shared" si="12"/>
        <v>PoisonPoison</v>
      </c>
      <c r="AG30" t="e">
        <f t="shared" si="13"/>
        <v>#N/A</v>
      </c>
      <c r="AH30">
        <f>VLOOKUP(Z30,type_factors!$C$1:$D$226,2,FALSE)</f>
        <v>1</v>
      </c>
      <c r="AI30" t="e">
        <f>VLOOKUP(AA30,type_factors!$C$1:$D$226,2,FALSE)</f>
        <v>#N/A</v>
      </c>
      <c r="AJ30">
        <f>VLOOKUP(AB30,type_factors!$C$1:$D$226,2,FALSE)</f>
        <v>2</v>
      </c>
      <c r="AK30" t="e">
        <f>VLOOKUP(AC30,type_factors!$C$1:$D$226,2,FALSE)</f>
        <v>#N/A</v>
      </c>
      <c r="AL30">
        <f>VLOOKUP(AD30,type_factors!$C$1:$D$226,2,FALSE)</f>
        <v>1</v>
      </c>
      <c r="AM30" t="e">
        <f>VLOOKUP(AE30,type_factors!$C$1:$D$226,2,FALSE)</f>
        <v>#N/A</v>
      </c>
      <c r="AN30">
        <f>VLOOKUP(AF30,type_factors!$C$1:$D$226,2,FALSE)</f>
        <v>0.5</v>
      </c>
      <c r="AO30" t="e">
        <f>VLOOKUP(AG30,type_factors!$C$1:$D$226,2,FALSE)</f>
        <v>#N/A</v>
      </c>
      <c r="AP30">
        <f t="shared" si="14"/>
        <v>1</v>
      </c>
      <c r="AQ30" t="e">
        <f t="shared" si="15"/>
        <v>#N/A</v>
      </c>
      <c r="AR30">
        <f t="shared" si="16"/>
        <v>1</v>
      </c>
      <c r="AS30" t="e">
        <f t="shared" si="17"/>
        <v>#N/A</v>
      </c>
      <c r="AT30">
        <f t="array" ref="AT30">MAX(IF(ISERROR(AP30:AS30),,AP30:AS30))</f>
        <v>1</v>
      </c>
      <c r="AU30" t="s">
        <v>421</v>
      </c>
      <c r="AV30" t="s">
        <v>449</v>
      </c>
      <c r="AW30" t="str">
        <f t="shared" si="2"/>
        <v>NormalPoison</v>
      </c>
      <c r="AX30" t="str">
        <f t="shared" si="3"/>
        <v>GrassPoison</v>
      </c>
      <c r="AY30" t="str">
        <f t="shared" si="4"/>
        <v>NormalNA</v>
      </c>
      <c r="AZ30" t="str">
        <f t="shared" si="5"/>
        <v>GrassNA</v>
      </c>
      <c r="BA30" s="31">
        <f>VLOOKUP(AW30,type_factors!$C$2:$D$226,2,FALSE)</f>
        <v>1</v>
      </c>
      <c r="BB30" s="31">
        <f>VLOOKUP(AX30,type_factors!$C$2:$D$226,2,FALSE)</f>
        <v>0.5</v>
      </c>
      <c r="BC30" s="30" t="e">
        <f>VLOOKUP(AY30,type_factors!$C$2:$D$226,2,FALSE)</f>
        <v>#N/A</v>
      </c>
      <c r="BD30" s="30" t="e">
        <f>VLOOKUP(AZ30,type_factors!$C$2:$D$226,2,FALSE)</f>
        <v>#N/A</v>
      </c>
      <c r="BE30" s="32">
        <f t="shared" si="6"/>
        <v>1</v>
      </c>
      <c r="BF30" s="32">
        <f t="shared" si="7"/>
        <v>0.5</v>
      </c>
      <c r="BG30">
        <f t="array" ref="BG30">MAX(IF(ISERROR(BE30:BF30),,BE30:BF30))</f>
        <v>1</v>
      </c>
      <c r="BH30">
        <f t="shared" si="18"/>
        <v>1</v>
      </c>
      <c r="BI30">
        <f t="shared" si="19"/>
        <v>0</v>
      </c>
      <c r="BJ30">
        <f t="shared" si="21"/>
        <v>6</v>
      </c>
      <c r="BK30">
        <f>squirtle!BP30</f>
        <v>9</v>
      </c>
      <c r="BL30">
        <f>charmander!BV30</f>
        <v>14.5</v>
      </c>
      <c r="BM30">
        <f>nidoking!CZ30</f>
        <v>5.25</v>
      </c>
    </row>
    <row r="31" spans="1:66" x14ac:dyDescent="0.3">
      <c r="A31">
        <v>30</v>
      </c>
      <c r="B31">
        <v>13</v>
      </c>
      <c r="C31" s="35" t="s">
        <v>28</v>
      </c>
      <c r="D31" s="35" t="str">
        <f>VLOOKUP(C31,all_pokemon!$B$2:$C$151,2,FALSE)</f>
        <v>Zubat</v>
      </c>
      <c r="E31" s="35" t="s">
        <v>451</v>
      </c>
      <c r="F31" s="35" t="s">
        <v>448</v>
      </c>
      <c r="G31" s="35">
        <v>14</v>
      </c>
      <c r="H31" s="36" t="s">
        <v>29</v>
      </c>
      <c r="I31" s="36" t="s">
        <v>30</v>
      </c>
      <c r="J31" s="36" t="s">
        <v>209</v>
      </c>
      <c r="K31" s="36" t="s">
        <v>209</v>
      </c>
      <c r="L31" s="1" t="str">
        <f>VLOOKUP(H31,all_attacks!$B$2:$C$166,2,FALSE)</f>
        <v>Leech Life</v>
      </c>
      <c r="M31" s="1" t="str">
        <f>VLOOKUP(I31,all_attacks!$B$2:$C$166,2,FALSE)</f>
        <v>Supersonic</v>
      </c>
      <c r="N31" s="1" t="e">
        <f>VLOOKUP(J31,all_attacks!$B$2:$C$166,2,FALSE)</f>
        <v>#N/A</v>
      </c>
      <c r="O31" s="1" t="e">
        <f>VLOOKUP(K31,all_attacks!$B$2:$C$166,2,FALSE)</f>
        <v>#N/A</v>
      </c>
      <c r="P31" t="str">
        <f>VLOOKUP(L31,all_attacks!$C$2:$H$166,2,FALSE)</f>
        <v>Bug</v>
      </c>
      <c r="Q31" t="str">
        <f>VLOOKUP(M31,all_attacks!$C$2:$H$166,2,FALSE)</f>
        <v>Normal</v>
      </c>
      <c r="R31" t="e">
        <f>VLOOKUP(N31,all_attacks!$C$2:$H$166,2,FALSE)</f>
        <v>#N/A</v>
      </c>
      <c r="S31" t="e">
        <f>VLOOKUP(O31,all_attacks!$C$2:$H$166,2,FALSE)</f>
        <v>#N/A</v>
      </c>
      <c r="T31" t="str">
        <f>VLOOKUP(L31,all_attacks!$C$2:$H$166,6,FALSE)</f>
        <v>Bug</v>
      </c>
      <c r="U31" t="str">
        <f>VLOOKUP(M31,all_attacks!$C$2:$H$166,6,FALSE)</f>
        <v>no_type-specific_Damage</v>
      </c>
      <c r="V31" t="e">
        <f>VLOOKUP(N31,all_attacks!$C$2:$H$166,6,FALSE)</f>
        <v>#N/A</v>
      </c>
      <c r="W31" t="e">
        <f>VLOOKUP(O31,all_attacks!$C$2:$H$166,6,FALSE)</f>
        <v>#N/A</v>
      </c>
      <c r="X31" t="s">
        <v>449</v>
      </c>
      <c r="Y31" t="s">
        <v>451</v>
      </c>
      <c r="Z31" t="str">
        <f t="shared" si="20"/>
        <v>BugGrass</v>
      </c>
      <c r="AA31" t="str">
        <f t="shared" si="8"/>
        <v>no_type-specific_DamageGrass</v>
      </c>
      <c r="AB31" t="e">
        <f t="shared" si="9"/>
        <v>#N/A</v>
      </c>
      <c r="AC31" t="e">
        <f t="shared" si="10"/>
        <v>#N/A</v>
      </c>
      <c r="AD31" t="str">
        <f t="shared" si="22"/>
        <v>BugPoison</v>
      </c>
      <c r="AE31" t="str">
        <f t="shared" si="11"/>
        <v>no_type-specific_DamagePoison</v>
      </c>
      <c r="AF31" t="e">
        <f t="shared" si="12"/>
        <v>#N/A</v>
      </c>
      <c r="AG31" t="e">
        <f t="shared" si="13"/>
        <v>#N/A</v>
      </c>
      <c r="AH31">
        <f>VLOOKUP(Z31,type_factors!$C$1:$D$226,2,FALSE)</f>
        <v>2</v>
      </c>
      <c r="AI31" t="e">
        <f>VLOOKUP(AA31,type_factors!$C$1:$D$226,2,FALSE)</f>
        <v>#N/A</v>
      </c>
      <c r="AJ31" t="e">
        <f>VLOOKUP(AB31,type_factors!$C$1:$D$226,2,FALSE)</f>
        <v>#N/A</v>
      </c>
      <c r="AK31" t="e">
        <f>VLOOKUP(AC31,type_factors!$C$1:$D$226,2,FALSE)</f>
        <v>#N/A</v>
      </c>
      <c r="AL31">
        <f>VLOOKUP(AD31,type_factors!$C$1:$D$226,2,FALSE)</f>
        <v>2</v>
      </c>
      <c r="AM31" t="e">
        <f>VLOOKUP(AE31,type_factors!$C$1:$D$226,2,FALSE)</f>
        <v>#N/A</v>
      </c>
      <c r="AN31" t="e">
        <f>VLOOKUP(AF31,type_factors!$C$1:$D$226,2,FALSE)</f>
        <v>#N/A</v>
      </c>
      <c r="AO31" t="e">
        <f>VLOOKUP(AG31,type_factors!$C$1:$D$226,2,FALSE)</f>
        <v>#N/A</v>
      </c>
      <c r="AP31">
        <f t="shared" si="14"/>
        <v>4</v>
      </c>
      <c r="AQ31" t="e">
        <f t="shared" si="15"/>
        <v>#N/A</v>
      </c>
      <c r="AR31" t="e">
        <f t="shared" si="16"/>
        <v>#N/A</v>
      </c>
      <c r="AS31" t="e">
        <f t="shared" si="17"/>
        <v>#N/A</v>
      </c>
      <c r="AT31">
        <f t="array" ref="AT31">MAX(IF(ISERROR(AP31:AS31),,AP31:AS31))</f>
        <v>4</v>
      </c>
      <c r="AU31" t="s">
        <v>421</v>
      </c>
      <c r="AV31" t="s">
        <v>449</v>
      </c>
      <c r="AW31" t="str">
        <f t="shared" si="2"/>
        <v>NormalPoison</v>
      </c>
      <c r="AX31" t="str">
        <f t="shared" si="3"/>
        <v>GrassPoison</v>
      </c>
      <c r="AY31" t="str">
        <f t="shared" si="4"/>
        <v>NormalFlying</v>
      </c>
      <c r="AZ31" t="str">
        <f t="shared" si="5"/>
        <v>GrassFlying</v>
      </c>
      <c r="BA31" s="31">
        <f>VLOOKUP(AW31,type_factors!$C$2:$D$226,2,FALSE)</f>
        <v>1</v>
      </c>
      <c r="BB31" s="31">
        <f>VLOOKUP(AX31,type_factors!$C$2:$D$226,2,FALSE)</f>
        <v>0.5</v>
      </c>
      <c r="BC31" s="30">
        <f>VLOOKUP(AY31,type_factors!$C$2:$D$226,2,FALSE)</f>
        <v>1</v>
      </c>
      <c r="BD31" s="30">
        <f>VLOOKUP(AZ31,type_factors!$C$2:$D$226,2,FALSE)</f>
        <v>0.5</v>
      </c>
      <c r="BE31" s="32">
        <f t="shared" si="6"/>
        <v>1</v>
      </c>
      <c r="BF31" s="32">
        <f t="shared" si="7"/>
        <v>0.25</v>
      </c>
      <c r="BG31">
        <f t="array" ref="BG31">MAX(IF(ISERROR(BE31:BF31),,BE31:BF31))</f>
        <v>1</v>
      </c>
      <c r="BH31">
        <f t="shared" si="18"/>
        <v>4</v>
      </c>
      <c r="BI31">
        <f t="shared" si="19"/>
        <v>-3</v>
      </c>
      <c r="BJ31">
        <f t="shared" si="21"/>
        <v>3</v>
      </c>
      <c r="BK31">
        <f>squirtle!BP31</f>
        <v>9</v>
      </c>
      <c r="BL31">
        <f>charmander!BV31</f>
        <v>15</v>
      </c>
      <c r="BM31">
        <f>nidoking!CZ31</f>
        <v>4.25</v>
      </c>
    </row>
    <row r="32" spans="1:66" x14ac:dyDescent="0.3">
      <c r="A32">
        <v>31</v>
      </c>
      <c r="B32">
        <v>14</v>
      </c>
      <c r="C32" s="35" t="s">
        <v>47</v>
      </c>
      <c r="D32" s="35" t="str">
        <f>VLOOKUP(C32,all_pokemon!$B$2:$C$151,2,FALSE)</f>
        <v>Pidgey</v>
      </c>
      <c r="E32" s="35" t="s">
        <v>421</v>
      </c>
      <c r="F32" s="35" t="s">
        <v>448</v>
      </c>
      <c r="G32" s="35">
        <v>16</v>
      </c>
      <c r="H32" s="36" t="s">
        <v>41</v>
      </c>
      <c r="I32" s="36" t="s">
        <v>42</v>
      </c>
      <c r="J32" s="36" t="s">
        <v>21</v>
      </c>
      <c r="K32" s="36" t="s">
        <v>209</v>
      </c>
      <c r="L32" s="1" t="str">
        <f>VLOOKUP(H32,all_attacks!$B$2:$C$166,2,FALSE)</f>
        <v>Gust</v>
      </c>
      <c r="M32" s="1" t="str">
        <f>VLOOKUP(I32,all_attacks!$B$2:$C$166,2,FALSE)</f>
        <v>Sand Attack</v>
      </c>
      <c r="N32" s="1" t="str">
        <f>VLOOKUP(J32,all_attacks!$B$2:$C$166,2,FALSE)</f>
        <v>Quick Attack</v>
      </c>
      <c r="O32" s="1" t="e">
        <f>VLOOKUP(K32,all_attacks!$B$2:$C$166,2,FALSE)</f>
        <v>#N/A</v>
      </c>
      <c r="P32" t="str">
        <f>VLOOKUP(L32,all_attacks!$C$2:$H$166,2,FALSE)</f>
        <v>Normal</v>
      </c>
      <c r="Q32" t="str">
        <f>VLOOKUP(M32,all_attacks!$C$2:$H$166,2,FALSE)</f>
        <v>Normal</v>
      </c>
      <c r="R32" t="str">
        <f>VLOOKUP(N32,all_attacks!$C$2:$H$166,2,FALSE)</f>
        <v>Normal</v>
      </c>
      <c r="S32" t="e">
        <f>VLOOKUP(O32,all_attacks!$C$2:$H$166,2,FALSE)</f>
        <v>#N/A</v>
      </c>
      <c r="T32" t="str">
        <f>VLOOKUP(L32,all_attacks!$C$2:$H$166,6,FALSE)</f>
        <v>Normal</v>
      </c>
      <c r="U32" t="str">
        <f>VLOOKUP(M32,all_attacks!$C$2:$H$166,6,FALSE)</f>
        <v>no_type-specific_Damage</v>
      </c>
      <c r="V32" t="str">
        <f>VLOOKUP(N32,all_attacks!$C$2:$H$166,6,FALSE)</f>
        <v>Normal</v>
      </c>
      <c r="W32" t="e">
        <f>VLOOKUP(O32,all_attacks!$C$2:$H$166,6,FALSE)</f>
        <v>#N/A</v>
      </c>
      <c r="X32" t="s">
        <v>449</v>
      </c>
      <c r="Y32" t="s">
        <v>451</v>
      </c>
      <c r="Z32" t="str">
        <f t="shared" si="20"/>
        <v>NormalGrass</v>
      </c>
      <c r="AA32" t="str">
        <f t="shared" si="8"/>
        <v>no_type-specific_DamageGrass</v>
      </c>
      <c r="AB32" t="str">
        <f t="shared" si="9"/>
        <v>NormalGrass</v>
      </c>
      <c r="AC32" t="e">
        <f t="shared" si="10"/>
        <v>#N/A</v>
      </c>
      <c r="AD32" t="str">
        <f t="shared" si="22"/>
        <v>NormalPoison</v>
      </c>
      <c r="AE32" t="str">
        <f t="shared" si="11"/>
        <v>no_type-specific_DamagePoison</v>
      </c>
      <c r="AF32" t="str">
        <f t="shared" si="12"/>
        <v>NormalPoison</v>
      </c>
      <c r="AG32" t="e">
        <f t="shared" si="13"/>
        <v>#N/A</v>
      </c>
      <c r="AH32">
        <f>VLOOKUP(Z32,type_factors!$C$1:$D$226,2,FALSE)</f>
        <v>1</v>
      </c>
      <c r="AI32" t="e">
        <f>VLOOKUP(AA32,type_factors!$C$1:$D$226,2,FALSE)</f>
        <v>#N/A</v>
      </c>
      <c r="AJ32">
        <f>VLOOKUP(AB32,type_factors!$C$1:$D$226,2,FALSE)</f>
        <v>1</v>
      </c>
      <c r="AK32" t="e">
        <f>VLOOKUP(AC32,type_factors!$C$1:$D$226,2,FALSE)</f>
        <v>#N/A</v>
      </c>
      <c r="AL32">
        <f>VLOOKUP(AD32,type_factors!$C$1:$D$226,2,FALSE)</f>
        <v>1</v>
      </c>
      <c r="AM32" t="e">
        <f>VLOOKUP(AE32,type_factors!$C$1:$D$226,2,FALSE)</f>
        <v>#N/A</v>
      </c>
      <c r="AN32">
        <f>VLOOKUP(AF32,type_factors!$C$1:$D$226,2,FALSE)</f>
        <v>1</v>
      </c>
      <c r="AO32" t="e">
        <f>VLOOKUP(AG32,type_factors!$C$1:$D$226,2,FALSE)</f>
        <v>#N/A</v>
      </c>
      <c r="AP32">
        <f t="shared" si="14"/>
        <v>1</v>
      </c>
      <c r="AQ32" t="e">
        <f t="shared" si="15"/>
        <v>#N/A</v>
      </c>
      <c r="AR32">
        <f t="shared" si="16"/>
        <v>1</v>
      </c>
      <c r="AS32" t="e">
        <f t="shared" si="17"/>
        <v>#N/A</v>
      </c>
      <c r="AT32">
        <f t="array" ref="AT32">MAX(IF(ISERROR(AP32:AS32),,AP32:AS32))</f>
        <v>1</v>
      </c>
      <c r="AU32" t="s">
        <v>421</v>
      </c>
      <c r="AV32" t="s">
        <v>449</v>
      </c>
      <c r="AW32" t="str">
        <f t="shared" si="2"/>
        <v>NormalNormal</v>
      </c>
      <c r="AX32" t="str">
        <f t="shared" si="3"/>
        <v>GrassNormal</v>
      </c>
      <c r="AY32" t="str">
        <f t="shared" si="4"/>
        <v>NormalFlying</v>
      </c>
      <c r="AZ32" t="str">
        <f t="shared" si="5"/>
        <v>GrassFlying</v>
      </c>
      <c r="BA32" s="31">
        <f>VLOOKUP(AW32,type_factors!$C$2:$D$226,2,FALSE)</f>
        <v>1</v>
      </c>
      <c r="BB32" s="31">
        <f>VLOOKUP(AX32,type_factors!$C$2:$D$226,2,FALSE)</f>
        <v>1</v>
      </c>
      <c r="BC32" s="30">
        <f>VLOOKUP(AY32,type_factors!$C$2:$D$226,2,FALSE)</f>
        <v>1</v>
      </c>
      <c r="BD32" s="30">
        <f>VLOOKUP(AZ32,type_factors!$C$2:$D$226,2,FALSE)</f>
        <v>0.5</v>
      </c>
      <c r="BE32" s="32">
        <f t="shared" si="6"/>
        <v>1</v>
      </c>
      <c r="BF32" s="32">
        <f t="shared" si="7"/>
        <v>0.5</v>
      </c>
      <c r="BG32">
        <f t="array" ref="BG32">MAX(IF(ISERROR(BE32:BF32),,BE32:BF32))</f>
        <v>1</v>
      </c>
      <c r="BH32">
        <f t="shared" si="18"/>
        <v>1</v>
      </c>
      <c r="BI32">
        <f t="shared" si="19"/>
        <v>0</v>
      </c>
      <c r="BJ32">
        <f t="shared" si="21"/>
        <v>3</v>
      </c>
      <c r="BK32">
        <f>squirtle!BP32</f>
        <v>9</v>
      </c>
      <c r="BL32">
        <f>charmander!BV32</f>
        <v>15</v>
      </c>
      <c r="BM32">
        <f>nidoking!CZ32</f>
        <v>4.25</v>
      </c>
    </row>
    <row r="33" spans="1:66" x14ac:dyDescent="0.3">
      <c r="A33">
        <v>32</v>
      </c>
      <c r="B33">
        <v>14</v>
      </c>
      <c r="C33" s="35" t="s">
        <v>495</v>
      </c>
      <c r="D33" s="35" t="str">
        <f>VLOOKUP(C33,all_pokemon!$B$2:$C$151,2,FALSE)</f>
        <v>Nidoran♀</v>
      </c>
      <c r="E33" s="35" t="s">
        <v>451</v>
      </c>
      <c r="F33" s="35" t="s">
        <v>209</v>
      </c>
      <c r="G33" s="35">
        <v>16</v>
      </c>
      <c r="H33" s="36" t="s">
        <v>6</v>
      </c>
      <c r="I33" s="36" t="s">
        <v>12</v>
      </c>
      <c r="J33" s="36" t="s">
        <v>5</v>
      </c>
      <c r="K33" s="36" t="s">
        <v>9</v>
      </c>
      <c r="L33" s="1" t="str">
        <f>VLOOKUP(H33,all_attacks!$B$2:$C$166,2,FALSE)</f>
        <v>Growl</v>
      </c>
      <c r="M33" s="1" t="str">
        <f>VLOOKUP(I33,all_attacks!$B$2:$C$166,2,FALSE)</f>
        <v>Tackle</v>
      </c>
      <c r="N33" s="1" t="str">
        <f>VLOOKUP(J33,all_attacks!$B$2:$C$166,2,FALSE)</f>
        <v>Scratch</v>
      </c>
      <c r="O33" s="1" t="str">
        <f>VLOOKUP(K33,all_attacks!$B$2:$C$166,2,FALSE)</f>
        <v>Poison Sting</v>
      </c>
      <c r="P33" t="str">
        <f>VLOOKUP(L33,all_attacks!$C$2:$H$166,2,FALSE)</f>
        <v>Normal</v>
      </c>
      <c r="Q33" t="str">
        <f>VLOOKUP(M33,all_attacks!$C$2:$H$166,2,FALSE)</f>
        <v>Normal</v>
      </c>
      <c r="R33" t="str">
        <f>VLOOKUP(N33,all_attacks!$C$2:$H$166,2,FALSE)</f>
        <v>Normal</v>
      </c>
      <c r="S33" t="str">
        <f>VLOOKUP(O33,all_attacks!$C$2:$H$166,2,FALSE)</f>
        <v>Poison</v>
      </c>
      <c r="T33" t="str">
        <f>VLOOKUP(L33,all_attacks!$C$2:$H$166,6,FALSE)</f>
        <v>no_type-specific_Damage</v>
      </c>
      <c r="U33" t="str">
        <f>VLOOKUP(M33,all_attacks!$C$2:$H$166,6,FALSE)</f>
        <v>Normal</v>
      </c>
      <c r="V33" t="str">
        <f>VLOOKUP(N33,all_attacks!$C$2:$H$166,6,FALSE)</f>
        <v>Normal</v>
      </c>
      <c r="W33" t="str">
        <f>VLOOKUP(O33,all_attacks!$C$2:$H$166,6,FALSE)</f>
        <v>Poison</v>
      </c>
      <c r="X33" t="s">
        <v>449</v>
      </c>
      <c r="Y33" t="s">
        <v>451</v>
      </c>
      <c r="Z33" t="str">
        <f t="shared" si="20"/>
        <v>no_type-specific_DamageGrass</v>
      </c>
      <c r="AA33" t="str">
        <f t="shared" si="8"/>
        <v>NormalGrass</v>
      </c>
      <c r="AB33" t="str">
        <f t="shared" si="9"/>
        <v>NormalGrass</v>
      </c>
      <c r="AC33" t="str">
        <f t="shared" si="10"/>
        <v>PoisonGrass</v>
      </c>
      <c r="AD33" t="str">
        <f t="shared" si="22"/>
        <v>no_type-specific_DamagePoison</v>
      </c>
      <c r="AE33" t="str">
        <f t="shared" si="11"/>
        <v>NormalPoison</v>
      </c>
      <c r="AF33" t="str">
        <f t="shared" si="12"/>
        <v>NormalPoison</v>
      </c>
      <c r="AG33" t="str">
        <f t="shared" si="13"/>
        <v>PoisonPoison</v>
      </c>
      <c r="AH33" t="e">
        <f>VLOOKUP(Z33,type_factors!$C$1:$D$226,2,FALSE)</f>
        <v>#N/A</v>
      </c>
      <c r="AI33">
        <f>VLOOKUP(AA33,type_factors!$C$1:$D$226,2,FALSE)</f>
        <v>1</v>
      </c>
      <c r="AJ33">
        <f>VLOOKUP(AB33,type_factors!$C$1:$D$226,2,FALSE)</f>
        <v>1</v>
      </c>
      <c r="AK33">
        <f>VLOOKUP(AC33,type_factors!$C$1:$D$226,2,FALSE)</f>
        <v>2</v>
      </c>
      <c r="AL33" t="e">
        <f>VLOOKUP(AD33,type_factors!$C$1:$D$226,2,FALSE)</f>
        <v>#N/A</v>
      </c>
      <c r="AM33">
        <f>VLOOKUP(AE33,type_factors!$C$1:$D$226,2,FALSE)</f>
        <v>1</v>
      </c>
      <c r="AN33">
        <f>VLOOKUP(AF33,type_factors!$C$1:$D$226,2,FALSE)</f>
        <v>1</v>
      </c>
      <c r="AO33">
        <f>VLOOKUP(AG33,type_factors!$C$1:$D$226,2,FALSE)</f>
        <v>0.5</v>
      </c>
      <c r="AP33" t="e">
        <f t="shared" si="14"/>
        <v>#N/A</v>
      </c>
      <c r="AQ33">
        <f t="shared" si="15"/>
        <v>1</v>
      </c>
      <c r="AR33">
        <f t="shared" si="16"/>
        <v>1</v>
      </c>
      <c r="AS33">
        <f t="shared" si="17"/>
        <v>1</v>
      </c>
      <c r="AT33">
        <f t="array" ref="AT33">MAX(IF(ISERROR(AP33:AS33),,AP33:AS33))</f>
        <v>1</v>
      </c>
      <c r="AU33" t="s">
        <v>421</v>
      </c>
      <c r="AV33" t="s">
        <v>449</v>
      </c>
      <c r="AW33" t="str">
        <f t="shared" si="2"/>
        <v>NormalPoison</v>
      </c>
      <c r="AX33" t="str">
        <f t="shared" si="3"/>
        <v>GrassPoison</v>
      </c>
      <c r="AY33" t="str">
        <f t="shared" si="4"/>
        <v>NormalNA</v>
      </c>
      <c r="AZ33" t="str">
        <f t="shared" si="5"/>
        <v>GrassNA</v>
      </c>
      <c r="BA33" s="31">
        <f>VLOOKUP(AW33,type_factors!$C$2:$D$226,2,FALSE)</f>
        <v>1</v>
      </c>
      <c r="BB33" s="31">
        <f>VLOOKUP(AX33,type_factors!$C$2:$D$226,2,FALSE)</f>
        <v>0.5</v>
      </c>
      <c r="BC33" s="30" t="e">
        <f>VLOOKUP(AY33,type_factors!$C$2:$D$226,2,FALSE)</f>
        <v>#N/A</v>
      </c>
      <c r="BD33" s="30" t="e">
        <f>VLOOKUP(AZ33,type_factors!$C$2:$D$226,2,FALSE)</f>
        <v>#N/A</v>
      </c>
      <c r="BE33" s="32">
        <f t="shared" si="6"/>
        <v>1</v>
      </c>
      <c r="BF33" s="32">
        <f t="shared" si="7"/>
        <v>0.5</v>
      </c>
      <c r="BG33">
        <f t="array" ref="BG33">MAX(IF(ISERROR(BE33:BF33),,BE33:BF33))</f>
        <v>1</v>
      </c>
      <c r="BH33">
        <f t="shared" si="18"/>
        <v>1</v>
      </c>
      <c r="BI33">
        <f t="shared" si="19"/>
        <v>0</v>
      </c>
      <c r="BJ33">
        <f t="shared" si="21"/>
        <v>3</v>
      </c>
      <c r="BK33">
        <f>squirtle!BP33</f>
        <v>9</v>
      </c>
      <c r="BL33">
        <f>charmander!BV33</f>
        <v>15</v>
      </c>
      <c r="BM33">
        <f>nidoking!CZ33</f>
        <v>4.25</v>
      </c>
    </row>
    <row r="34" spans="1:66" x14ac:dyDescent="0.3">
      <c r="A34">
        <v>33</v>
      </c>
      <c r="B34">
        <v>15</v>
      </c>
      <c r="C34" s="35" t="s">
        <v>48</v>
      </c>
      <c r="D34" s="35" t="str">
        <f>VLOOKUP(C34,all_pokemon!$B$2:$C$151,2,FALSE)</f>
        <v>Mankey</v>
      </c>
      <c r="E34" s="35" t="s">
        <v>450</v>
      </c>
      <c r="F34" s="35" t="s">
        <v>209</v>
      </c>
      <c r="G34" s="35">
        <v>18</v>
      </c>
      <c r="H34" s="36" t="s">
        <v>5</v>
      </c>
      <c r="I34" s="36" t="s">
        <v>23</v>
      </c>
      <c r="J34" s="36" t="s">
        <v>49</v>
      </c>
      <c r="K34" s="36" t="s">
        <v>209</v>
      </c>
      <c r="L34" s="1" t="str">
        <f>VLOOKUP(H34,all_attacks!$B$2:$C$166,2,FALSE)</f>
        <v>Scratch</v>
      </c>
      <c r="M34" s="1" t="str">
        <f>VLOOKUP(I34,all_attacks!$B$2:$C$166,2,FALSE)</f>
        <v>Leer</v>
      </c>
      <c r="N34" s="1" t="str">
        <f>VLOOKUP(J34,all_attacks!$B$2:$C$166,2,FALSE)</f>
        <v>Karate Chop</v>
      </c>
      <c r="O34" s="1" t="e">
        <f>VLOOKUP(K34,all_attacks!$B$2:$C$166,2,FALSE)</f>
        <v>#N/A</v>
      </c>
      <c r="P34" t="str">
        <f>VLOOKUP(L34,all_attacks!$C$2:$H$166,2,FALSE)</f>
        <v>Normal</v>
      </c>
      <c r="Q34" t="str">
        <f>VLOOKUP(M34,all_attacks!$C$2:$H$166,2,FALSE)</f>
        <v>Normal</v>
      </c>
      <c r="R34" t="str">
        <f>VLOOKUP(N34,all_attacks!$C$2:$H$166,2,FALSE)</f>
        <v>Normal</v>
      </c>
      <c r="S34" t="e">
        <f>VLOOKUP(O34,all_attacks!$C$2:$H$166,2,FALSE)</f>
        <v>#N/A</v>
      </c>
      <c r="T34" t="str">
        <f>VLOOKUP(L34,all_attacks!$C$2:$H$166,6,FALSE)</f>
        <v>Normal</v>
      </c>
      <c r="U34" t="str">
        <f>VLOOKUP(M34,all_attacks!$C$2:$H$166,6,FALSE)</f>
        <v>no_type-specific_Damage</v>
      </c>
      <c r="V34" t="str">
        <f>VLOOKUP(N34,all_attacks!$C$2:$H$166,6,FALSE)</f>
        <v>Normal</v>
      </c>
      <c r="W34" t="e">
        <f>VLOOKUP(O34,all_attacks!$C$2:$H$166,6,FALSE)</f>
        <v>#N/A</v>
      </c>
      <c r="X34" t="s">
        <v>449</v>
      </c>
      <c r="Y34" t="s">
        <v>451</v>
      </c>
      <c r="Z34" t="str">
        <f t="shared" si="20"/>
        <v>NormalGrass</v>
      </c>
      <c r="AA34" t="str">
        <f t="shared" si="8"/>
        <v>no_type-specific_DamageGrass</v>
      </c>
      <c r="AB34" t="str">
        <f t="shared" si="9"/>
        <v>NormalGrass</v>
      </c>
      <c r="AC34" t="e">
        <f t="shared" si="10"/>
        <v>#N/A</v>
      </c>
      <c r="AD34" t="str">
        <f t="shared" si="22"/>
        <v>NormalPoison</v>
      </c>
      <c r="AE34" t="str">
        <f t="shared" si="11"/>
        <v>no_type-specific_DamagePoison</v>
      </c>
      <c r="AF34" t="str">
        <f t="shared" si="12"/>
        <v>NormalPoison</v>
      </c>
      <c r="AG34" t="e">
        <f t="shared" si="13"/>
        <v>#N/A</v>
      </c>
      <c r="AH34">
        <f>VLOOKUP(Z34,type_factors!$C$1:$D$226,2,FALSE)</f>
        <v>1</v>
      </c>
      <c r="AI34" t="e">
        <f>VLOOKUP(AA34,type_factors!$C$1:$D$226,2,FALSE)</f>
        <v>#N/A</v>
      </c>
      <c r="AJ34">
        <f>VLOOKUP(AB34,type_factors!$C$1:$D$226,2,FALSE)</f>
        <v>1</v>
      </c>
      <c r="AK34" t="e">
        <f>VLOOKUP(AC34,type_factors!$C$1:$D$226,2,FALSE)</f>
        <v>#N/A</v>
      </c>
      <c r="AL34">
        <f>VLOOKUP(AD34,type_factors!$C$1:$D$226,2,FALSE)</f>
        <v>1</v>
      </c>
      <c r="AM34" t="e">
        <f>VLOOKUP(AE34,type_factors!$C$1:$D$226,2,FALSE)</f>
        <v>#N/A</v>
      </c>
      <c r="AN34">
        <f>VLOOKUP(AF34,type_factors!$C$1:$D$226,2,FALSE)</f>
        <v>1</v>
      </c>
      <c r="AO34" t="e">
        <f>VLOOKUP(AG34,type_factors!$C$1:$D$226,2,FALSE)</f>
        <v>#N/A</v>
      </c>
      <c r="AP34">
        <f t="shared" si="14"/>
        <v>1</v>
      </c>
      <c r="AQ34" t="e">
        <f t="shared" si="15"/>
        <v>#N/A</v>
      </c>
      <c r="AR34">
        <f t="shared" si="16"/>
        <v>1</v>
      </c>
      <c r="AS34" t="e">
        <f t="shared" si="17"/>
        <v>#N/A</v>
      </c>
      <c r="AT34">
        <f t="array" ref="AT34">MAX(IF(ISERROR(AP34:AS34),,AP34:AS34))</f>
        <v>1</v>
      </c>
      <c r="AU34" t="s">
        <v>421</v>
      </c>
      <c r="AV34" t="s">
        <v>449</v>
      </c>
      <c r="AW34" t="str">
        <f t="shared" ref="AW34:AW55" si="23">AU34&amp;$E34</f>
        <v>NormalFighting</v>
      </c>
      <c r="AX34" t="str">
        <f t="shared" ref="AX34:AX55" si="24">AV34&amp;$E34</f>
        <v>GrassFighting</v>
      </c>
      <c r="AY34" t="str">
        <f t="shared" ref="AY34:AY55" si="25">AU34&amp;$F34</f>
        <v>NormalNA</v>
      </c>
      <c r="AZ34" t="str">
        <f t="shared" ref="AZ34:AZ55" si="26">AV34&amp;$F34</f>
        <v>GrassNA</v>
      </c>
      <c r="BA34" s="31">
        <f>VLOOKUP(AW34,type_factors!$C$2:$D$226,2,FALSE)</f>
        <v>1</v>
      </c>
      <c r="BB34" s="31">
        <f>VLOOKUP(AX34,type_factors!$C$2:$D$226,2,FALSE)</f>
        <v>1</v>
      </c>
      <c r="BC34" s="30" t="e">
        <f>VLOOKUP(AY34,type_factors!$C$2:$D$226,2,FALSE)</f>
        <v>#N/A</v>
      </c>
      <c r="BD34" s="30" t="e">
        <f>VLOOKUP(AZ34,type_factors!$C$2:$D$226,2,FALSE)</f>
        <v>#N/A</v>
      </c>
      <c r="BE34" s="32">
        <f t="shared" ref="BE34:BE65" si="27">IF(AND(ISNUMBER(BA34),ISNUMBER(BC34)),BA34*BC34,BA34)</f>
        <v>1</v>
      </c>
      <c r="BF34" s="32">
        <f t="shared" ref="BF34:BF65" si="28">IF(AND(ISNUMBER(BB34),ISNUMBER(BD34)),BB34*BD34,BB34)</f>
        <v>1</v>
      </c>
      <c r="BG34">
        <f t="array" ref="BG34">MAX(IF(ISERROR(BE34:BF34),,BE34:BF34))</f>
        <v>1</v>
      </c>
      <c r="BH34">
        <f t="shared" si="18"/>
        <v>1</v>
      </c>
      <c r="BI34">
        <f t="shared" si="19"/>
        <v>0</v>
      </c>
      <c r="BJ34">
        <f t="shared" si="21"/>
        <v>3</v>
      </c>
      <c r="BK34">
        <f>squirtle!BP34</f>
        <v>9</v>
      </c>
      <c r="BL34">
        <f>charmander!BV34</f>
        <v>15</v>
      </c>
      <c r="BM34">
        <f>nidoking!CZ34</f>
        <v>4.25</v>
      </c>
    </row>
    <row r="35" spans="1:66" x14ac:dyDescent="0.3">
      <c r="A35">
        <v>34</v>
      </c>
      <c r="B35">
        <v>16</v>
      </c>
      <c r="C35" s="35" t="s">
        <v>19</v>
      </c>
      <c r="D35" s="35" t="str">
        <f>VLOOKUP(C35,all_pokemon!$B$2:$C$151,2,FALSE)</f>
        <v>Ekans</v>
      </c>
      <c r="E35" s="35" t="s">
        <v>451</v>
      </c>
      <c r="F35" s="35" t="s">
        <v>209</v>
      </c>
      <c r="G35" s="35">
        <v>15</v>
      </c>
      <c r="H35" s="36" t="s">
        <v>22</v>
      </c>
      <c r="I35" s="36" t="s">
        <v>23</v>
      </c>
      <c r="J35" s="36" t="s">
        <v>9</v>
      </c>
      <c r="K35" s="36" t="s">
        <v>209</v>
      </c>
      <c r="L35" s="1" t="str">
        <f>VLOOKUP(H35,all_attacks!$B$2:$C$166,2,FALSE)</f>
        <v>Wrap</v>
      </c>
      <c r="M35" s="1" t="str">
        <f>VLOOKUP(I35,all_attacks!$B$2:$C$166,2,FALSE)</f>
        <v>Leer</v>
      </c>
      <c r="N35" s="1" t="str">
        <f>VLOOKUP(J35,all_attacks!$B$2:$C$166,2,FALSE)</f>
        <v>Poison Sting</v>
      </c>
      <c r="O35" s="1" t="e">
        <f>VLOOKUP(K35,all_attacks!$B$2:$C$166,2,FALSE)</f>
        <v>#N/A</v>
      </c>
      <c r="P35" t="str">
        <f>VLOOKUP(L35,all_attacks!$C$2:$H$166,2,FALSE)</f>
        <v>Normal</v>
      </c>
      <c r="Q35" t="str">
        <f>VLOOKUP(M35,all_attacks!$C$2:$H$166,2,FALSE)</f>
        <v>Normal</v>
      </c>
      <c r="R35" t="str">
        <f>VLOOKUP(N35,all_attacks!$C$2:$H$166,2,FALSE)</f>
        <v>Poison</v>
      </c>
      <c r="S35" t="e">
        <f>VLOOKUP(O35,all_attacks!$C$2:$H$166,2,FALSE)</f>
        <v>#N/A</v>
      </c>
      <c r="T35" t="str">
        <f>VLOOKUP(L35,all_attacks!$C$2:$H$166,6,FALSE)</f>
        <v>Normal</v>
      </c>
      <c r="U35" t="str">
        <f>VLOOKUP(M35,all_attacks!$C$2:$H$166,6,FALSE)</f>
        <v>no_type-specific_Damage</v>
      </c>
      <c r="V35" t="str">
        <f>VLOOKUP(N35,all_attacks!$C$2:$H$166,6,FALSE)</f>
        <v>Poison</v>
      </c>
      <c r="W35" t="e">
        <f>VLOOKUP(O35,all_attacks!$C$2:$H$166,6,FALSE)</f>
        <v>#N/A</v>
      </c>
      <c r="X35" t="s">
        <v>449</v>
      </c>
      <c r="Y35" t="s">
        <v>451</v>
      </c>
      <c r="Z35" t="str">
        <f t="shared" si="20"/>
        <v>NormalGrass</v>
      </c>
      <c r="AA35" t="str">
        <f t="shared" si="8"/>
        <v>no_type-specific_DamageGrass</v>
      </c>
      <c r="AB35" t="str">
        <f t="shared" si="9"/>
        <v>PoisonGrass</v>
      </c>
      <c r="AC35" t="e">
        <f t="shared" si="10"/>
        <v>#N/A</v>
      </c>
      <c r="AD35" t="str">
        <f t="shared" si="22"/>
        <v>NormalPoison</v>
      </c>
      <c r="AE35" t="str">
        <f t="shared" si="11"/>
        <v>no_type-specific_DamagePoison</v>
      </c>
      <c r="AF35" t="str">
        <f t="shared" si="12"/>
        <v>PoisonPoison</v>
      </c>
      <c r="AG35" t="e">
        <f t="shared" si="13"/>
        <v>#N/A</v>
      </c>
      <c r="AH35">
        <f>VLOOKUP(Z35,type_factors!$C$1:$D$226,2,FALSE)</f>
        <v>1</v>
      </c>
      <c r="AI35" t="e">
        <f>VLOOKUP(AA35,type_factors!$C$1:$D$226,2,FALSE)</f>
        <v>#N/A</v>
      </c>
      <c r="AJ35">
        <f>VLOOKUP(AB35,type_factors!$C$1:$D$226,2,FALSE)</f>
        <v>2</v>
      </c>
      <c r="AK35" t="e">
        <f>VLOOKUP(AC35,type_factors!$C$1:$D$226,2,FALSE)</f>
        <v>#N/A</v>
      </c>
      <c r="AL35">
        <f>VLOOKUP(AD35,type_factors!$C$1:$D$226,2,FALSE)</f>
        <v>1</v>
      </c>
      <c r="AM35" t="e">
        <f>VLOOKUP(AE35,type_factors!$C$1:$D$226,2,FALSE)</f>
        <v>#N/A</v>
      </c>
      <c r="AN35">
        <f>VLOOKUP(AF35,type_factors!$C$1:$D$226,2,FALSE)</f>
        <v>0.5</v>
      </c>
      <c r="AO35" t="e">
        <f>VLOOKUP(AG35,type_factors!$C$1:$D$226,2,FALSE)</f>
        <v>#N/A</v>
      </c>
      <c r="AP35">
        <f t="shared" si="14"/>
        <v>1</v>
      </c>
      <c r="AQ35" t="e">
        <f t="shared" si="15"/>
        <v>#N/A</v>
      </c>
      <c r="AR35">
        <f t="shared" si="16"/>
        <v>1</v>
      </c>
      <c r="AS35" t="e">
        <f t="shared" si="17"/>
        <v>#N/A</v>
      </c>
      <c r="AT35">
        <f t="array" ref="AT35">MAX(IF(ISERROR(AP35:AS35),,AP35:AS35))</f>
        <v>1</v>
      </c>
      <c r="AU35" t="s">
        <v>421</v>
      </c>
      <c r="AV35" t="s">
        <v>449</v>
      </c>
      <c r="AW35" t="str">
        <f t="shared" si="23"/>
        <v>NormalPoison</v>
      </c>
      <c r="AX35" t="str">
        <f t="shared" si="24"/>
        <v>GrassPoison</v>
      </c>
      <c r="AY35" t="str">
        <f t="shared" si="25"/>
        <v>NormalNA</v>
      </c>
      <c r="AZ35" t="str">
        <f t="shared" si="26"/>
        <v>GrassNA</v>
      </c>
      <c r="BA35" s="31">
        <f>VLOOKUP(AW35,type_factors!$C$2:$D$226,2,FALSE)</f>
        <v>1</v>
      </c>
      <c r="BB35" s="31">
        <f>VLOOKUP(AX35,type_factors!$C$2:$D$226,2,FALSE)</f>
        <v>0.5</v>
      </c>
      <c r="BC35" s="30" t="e">
        <f>VLOOKUP(AY35,type_factors!$C$2:$D$226,2,FALSE)</f>
        <v>#N/A</v>
      </c>
      <c r="BD35" s="30" t="e">
        <f>VLOOKUP(AZ35,type_factors!$C$2:$D$226,2,FALSE)</f>
        <v>#N/A</v>
      </c>
      <c r="BE35" s="32">
        <f t="shared" si="27"/>
        <v>1</v>
      </c>
      <c r="BF35" s="32">
        <f t="shared" si="28"/>
        <v>0.5</v>
      </c>
      <c r="BG35">
        <f t="array" ref="BG35">MAX(IF(ISERROR(BE35:BF35),,BE35:BF35))</f>
        <v>1</v>
      </c>
      <c r="BH35">
        <f t="shared" si="18"/>
        <v>1</v>
      </c>
      <c r="BI35">
        <f t="shared" si="19"/>
        <v>0</v>
      </c>
      <c r="BJ35">
        <f t="shared" si="21"/>
        <v>3</v>
      </c>
      <c r="BK35">
        <f>squirtle!BP35</f>
        <v>9</v>
      </c>
      <c r="BL35">
        <f>charmander!BV35</f>
        <v>15</v>
      </c>
      <c r="BM35">
        <f>nidoking!CZ35</f>
        <v>4.25</v>
      </c>
    </row>
    <row r="36" spans="1:66" x14ac:dyDescent="0.3">
      <c r="A36">
        <v>35</v>
      </c>
      <c r="B36">
        <v>16</v>
      </c>
      <c r="C36" s="35" t="s">
        <v>28</v>
      </c>
      <c r="D36" s="35" t="str">
        <f>VLOOKUP(C36,all_pokemon!$B$2:$C$151,2,FALSE)</f>
        <v>Zubat</v>
      </c>
      <c r="E36" s="35" t="s">
        <v>451</v>
      </c>
      <c r="F36" s="35" t="s">
        <v>448</v>
      </c>
      <c r="G36" s="35">
        <v>15</v>
      </c>
      <c r="H36" s="36" t="s">
        <v>29</v>
      </c>
      <c r="I36" s="36" t="s">
        <v>30</v>
      </c>
      <c r="J36" s="36" t="s">
        <v>50</v>
      </c>
      <c r="K36" s="36" t="s">
        <v>209</v>
      </c>
      <c r="L36" s="1" t="str">
        <f>VLOOKUP(H36,all_attacks!$B$2:$C$166,2,FALSE)</f>
        <v>Leech Life</v>
      </c>
      <c r="M36" s="1" t="str">
        <f>VLOOKUP(I36,all_attacks!$B$2:$C$166,2,FALSE)</f>
        <v>Supersonic</v>
      </c>
      <c r="N36" s="1" t="str">
        <f>VLOOKUP(J36,all_attacks!$B$2:$C$166,2,FALSE)</f>
        <v>Bite</v>
      </c>
      <c r="O36" s="1" t="e">
        <f>VLOOKUP(K36,all_attacks!$B$2:$C$166,2,FALSE)</f>
        <v>#N/A</v>
      </c>
      <c r="P36" t="str">
        <f>VLOOKUP(L36,all_attacks!$C$2:$H$166,2,FALSE)</f>
        <v>Bug</v>
      </c>
      <c r="Q36" t="str">
        <f>VLOOKUP(M36,all_attacks!$C$2:$H$166,2,FALSE)</f>
        <v>Normal</v>
      </c>
      <c r="R36" t="str">
        <f>VLOOKUP(N36,all_attacks!$C$2:$H$166,2,FALSE)</f>
        <v>Normal</v>
      </c>
      <c r="S36" t="e">
        <f>VLOOKUP(O36,all_attacks!$C$2:$H$166,2,FALSE)</f>
        <v>#N/A</v>
      </c>
      <c r="T36" t="str">
        <f>VLOOKUP(L36,all_attacks!$C$2:$H$166,6,FALSE)</f>
        <v>Bug</v>
      </c>
      <c r="U36" t="str">
        <f>VLOOKUP(M36,all_attacks!$C$2:$H$166,6,FALSE)</f>
        <v>no_type-specific_Damage</v>
      </c>
      <c r="V36" t="str">
        <f>VLOOKUP(N36,all_attacks!$C$2:$H$166,6,FALSE)</f>
        <v>Normal</v>
      </c>
      <c r="W36" t="e">
        <f>VLOOKUP(O36,all_attacks!$C$2:$H$166,6,FALSE)</f>
        <v>#N/A</v>
      </c>
      <c r="X36" t="s">
        <v>449</v>
      </c>
      <c r="Y36" t="s">
        <v>451</v>
      </c>
      <c r="Z36" t="str">
        <f t="shared" si="20"/>
        <v>BugGrass</v>
      </c>
      <c r="AA36" t="str">
        <f t="shared" si="8"/>
        <v>no_type-specific_DamageGrass</v>
      </c>
      <c r="AB36" t="str">
        <f t="shared" si="9"/>
        <v>NormalGrass</v>
      </c>
      <c r="AC36" t="e">
        <f t="shared" si="10"/>
        <v>#N/A</v>
      </c>
      <c r="AD36" t="str">
        <f t="shared" si="22"/>
        <v>BugPoison</v>
      </c>
      <c r="AE36" t="str">
        <f t="shared" si="11"/>
        <v>no_type-specific_DamagePoison</v>
      </c>
      <c r="AF36" t="str">
        <f t="shared" si="12"/>
        <v>NormalPoison</v>
      </c>
      <c r="AG36" t="e">
        <f t="shared" si="13"/>
        <v>#N/A</v>
      </c>
      <c r="AH36">
        <f>VLOOKUP(Z36,type_factors!$C$1:$D$226,2,FALSE)</f>
        <v>2</v>
      </c>
      <c r="AI36" t="e">
        <f>VLOOKUP(AA36,type_factors!$C$1:$D$226,2,FALSE)</f>
        <v>#N/A</v>
      </c>
      <c r="AJ36">
        <f>VLOOKUP(AB36,type_factors!$C$1:$D$226,2,FALSE)</f>
        <v>1</v>
      </c>
      <c r="AK36" t="e">
        <f>VLOOKUP(AC36,type_factors!$C$1:$D$226,2,FALSE)</f>
        <v>#N/A</v>
      </c>
      <c r="AL36">
        <f>VLOOKUP(AD36,type_factors!$C$1:$D$226,2,FALSE)</f>
        <v>2</v>
      </c>
      <c r="AM36" t="e">
        <f>VLOOKUP(AE36,type_factors!$C$1:$D$226,2,FALSE)</f>
        <v>#N/A</v>
      </c>
      <c r="AN36">
        <f>VLOOKUP(AF36,type_factors!$C$1:$D$226,2,FALSE)</f>
        <v>1</v>
      </c>
      <c r="AO36" t="e">
        <f>VLOOKUP(AG36,type_factors!$C$1:$D$226,2,FALSE)</f>
        <v>#N/A</v>
      </c>
      <c r="AP36">
        <f t="shared" si="14"/>
        <v>4</v>
      </c>
      <c r="AQ36" t="e">
        <f t="shared" si="15"/>
        <v>#N/A</v>
      </c>
      <c r="AR36">
        <f t="shared" si="16"/>
        <v>1</v>
      </c>
      <c r="AS36" t="e">
        <f t="shared" si="17"/>
        <v>#N/A</v>
      </c>
      <c r="AT36">
        <f t="array" ref="AT36">MAX(IF(ISERROR(AP36:AS36),,AP36:AS36))</f>
        <v>4</v>
      </c>
      <c r="AU36" t="s">
        <v>421</v>
      </c>
      <c r="AV36" t="s">
        <v>449</v>
      </c>
      <c r="AW36" t="str">
        <f t="shared" si="23"/>
        <v>NormalPoison</v>
      </c>
      <c r="AX36" t="str">
        <f t="shared" si="24"/>
        <v>GrassPoison</v>
      </c>
      <c r="AY36" t="str">
        <f t="shared" si="25"/>
        <v>NormalFlying</v>
      </c>
      <c r="AZ36" t="str">
        <f t="shared" si="26"/>
        <v>GrassFlying</v>
      </c>
      <c r="BA36" s="31">
        <f>VLOOKUP(AW36,type_factors!$C$2:$D$226,2,FALSE)</f>
        <v>1</v>
      </c>
      <c r="BB36" s="31">
        <f>VLOOKUP(AX36,type_factors!$C$2:$D$226,2,FALSE)</f>
        <v>0.5</v>
      </c>
      <c r="BC36" s="30">
        <f>VLOOKUP(AY36,type_factors!$C$2:$D$226,2,FALSE)</f>
        <v>1</v>
      </c>
      <c r="BD36" s="30">
        <f>VLOOKUP(AZ36,type_factors!$C$2:$D$226,2,FALSE)</f>
        <v>0.5</v>
      </c>
      <c r="BE36" s="32">
        <f t="shared" si="27"/>
        <v>1</v>
      </c>
      <c r="BF36" s="32">
        <f t="shared" si="28"/>
        <v>0.25</v>
      </c>
      <c r="BG36">
        <f t="array" ref="BG36">MAX(IF(ISERROR(BE36:BF36),,BE36:BF36))</f>
        <v>1</v>
      </c>
      <c r="BH36">
        <f t="shared" si="18"/>
        <v>4</v>
      </c>
      <c r="BI36">
        <f t="shared" si="19"/>
        <v>-3</v>
      </c>
      <c r="BJ36">
        <f t="shared" si="21"/>
        <v>0</v>
      </c>
      <c r="BK36">
        <f>squirtle!BP36</f>
        <v>9</v>
      </c>
      <c r="BL36">
        <f>charmander!BV36</f>
        <v>15</v>
      </c>
      <c r="BM36">
        <f>nidoking!CZ36</f>
        <v>3.25</v>
      </c>
    </row>
    <row r="37" spans="1:66" x14ac:dyDescent="0.3">
      <c r="A37">
        <v>36</v>
      </c>
      <c r="B37">
        <v>17</v>
      </c>
      <c r="C37" s="35" t="s">
        <v>14</v>
      </c>
      <c r="D37" s="35" t="str">
        <f>VLOOKUP(C37,all_pokemon!$B$2:$C$151,2,FALSE)</f>
        <v>Onix</v>
      </c>
      <c r="E37" s="35" t="s">
        <v>456</v>
      </c>
      <c r="F37" s="35" t="s">
        <v>455</v>
      </c>
      <c r="G37" s="35">
        <v>17</v>
      </c>
      <c r="H37" s="36" t="s">
        <v>12</v>
      </c>
      <c r="I37" s="36" t="s">
        <v>15</v>
      </c>
      <c r="J37" s="36" t="s">
        <v>51</v>
      </c>
      <c r="K37" s="36" t="s">
        <v>209</v>
      </c>
      <c r="L37" s="1" t="str">
        <f>VLOOKUP(H37,all_attacks!$B$2:$C$166,2,FALSE)</f>
        <v>Tackle</v>
      </c>
      <c r="M37" s="1" t="str">
        <f>VLOOKUP(I37,all_attacks!$B$2:$C$166,2,FALSE)</f>
        <v>Screech</v>
      </c>
      <c r="N37" s="1" t="str">
        <f>VLOOKUP(J37,all_attacks!$B$2:$C$166,2,FALSE)</f>
        <v>Bind</v>
      </c>
      <c r="O37" s="1" t="e">
        <f>VLOOKUP(K37,all_attacks!$B$2:$C$166,2,FALSE)</f>
        <v>#N/A</v>
      </c>
      <c r="P37" t="str">
        <f>VLOOKUP(L37,all_attacks!$C$2:$H$166,2,FALSE)</f>
        <v>Normal</v>
      </c>
      <c r="Q37" t="str">
        <f>VLOOKUP(M37,all_attacks!$C$2:$H$166,2,FALSE)</f>
        <v>Normal</v>
      </c>
      <c r="R37" t="str">
        <f>VLOOKUP(N37,all_attacks!$C$2:$H$166,2,FALSE)</f>
        <v>Normal</v>
      </c>
      <c r="S37" t="e">
        <f>VLOOKUP(O37,all_attacks!$C$2:$H$166,2,FALSE)</f>
        <v>#N/A</v>
      </c>
      <c r="T37" t="str">
        <f>VLOOKUP(L37,all_attacks!$C$2:$H$166,6,FALSE)</f>
        <v>Normal</v>
      </c>
      <c r="U37" t="str">
        <f>VLOOKUP(M37,all_attacks!$C$2:$H$166,6,FALSE)</f>
        <v>no_type-specific_Damage</v>
      </c>
      <c r="V37" t="str">
        <f>VLOOKUP(N37,all_attacks!$C$2:$H$166,6,FALSE)</f>
        <v>Normal</v>
      </c>
      <c r="W37" t="e">
        <f>VLOOKUP(O37,all_attacks!$C$2:$H$166,6,FALSE)</f>
        <v>#N/A</v>
      </c>
      <c r="X37" t="s">
        <v>449</v>
      </c>
      <c r="Y37" t="s">
        <v>451</v>
      </c>
      <c r="Z37" t="str">
        <f t="shared" si="20"/>
        <v>NormalGrass</v>
      </c>
      <c r="AA37" t="str">
        <f t="shared" si="8"/>
        <v>no_type-specific_DamageGrass</v>
      </c>
      <c r="AB37" t="str">
        <f t="shared" si="9"/>
        <v>NormalGrass</v>
      </c>
      <c r="AC37" t="e">
        <f t="shared" si="10"/>
        <v>#N/A</v>
      </c>
      <c r="AD37" t="str">
        <f t="shared" si="22"/>
        <v>NormalPoison</v>
      </c>
      <c r="AE37" t="str">
        <f t="shared" si="11"/>
        <v>no_type-specific_DamagePoison</v>
      </c>
      <c r="AF37" t="str">
        <f t="shared" si="12"/>
        <v>NormalPoison</v>
      </c>
      <c r="AG37" t="e">
        <f t="shared" si="13"/>
        <v>#N/A</v>
      </c>
      <c r="AH37">
        <f>VLOOKUP(Z37,type_factors!$C$1:$D$226,2,FALSE)</f>
        <v>1</v>
      </c>
      <c r="AI37" t="e">
        <f>VLOOKUP(AA37,type_factors!$C$1:$D$226,2,FALSE)</f>
        <v>#N/A</v>
      </c>
      <c r="AJ37">
        <f>VLOOKUP(AB37,type_factors!$C$1:$D$226,2,FALSE)</f>
        <v>1</v>
      </c>
      <c r="AK37" t="e">
        <f>VLOOKUP(AC37,type_factors!$C$1:$D$226,2,FALSE)</f>
        <v>#N/A</v>
      </c>
      <c r="AL37">
        <f>VLOOKUP(AD37,type_factors!$C$1:$D$226,2,FALSE)</f>
        <v>1</v>
      </c>
      <c r="AM37" t="e">
        <f>VLOOKUP(AE37,type_factors!$C$1:$D$226,2,FALSE)</f>
        <v>#N/A</v>
      </c>
      <c r="AN37">
        <f>VLOOKUP(AF37,type_factors!$C$1:$D$226,2,FALSE)</f>
        <v>1</v>
      </c>
      <c r="AO37" t="e">
        <f>VLOOKUP(AG37,type_factors!$C$1:$D$226,2,FALSE)</f>
        <v>#N/A</v>
      </c>
      <c r="AP37">
        <f t="shared" si="14"/>
        <v>1</v>
      </c>
      <c r="AQ37" t="e">
        <f t="shared" si="15"/>
        <v>#N/A</v>
      </c>
      <c r="AR37">
        <f t="shared" si="16"/>
        <v>1</v>
      </c>
      <c r="AS37" t="e">
        <f t="shared" si="17"/>
        <v>#N/A</v>
      </c>
      <c r="AT37">
        <f t="array" ref="AT37">MAX(IF(ISERROR(AP37:AS37),,AP37:AS37))</f>
        <v>1</v>
      </c>
      <c r="AU37" t="s">
        <v>421</v>
      </c>
      <c r="AV37" t="s">
        <v>449</v>
      </c>
      <c r="AW37" t="str">
        <f t="shared" si="23"/>
        <v>NormalRock</v>
      </c>
      <c r="AX37" t="str">
        <f t="shared" si="24"/>
        <v>GrassRock</v>
      </c>
      <c r="AY37" t="str">
        <f t="shared" si="25"/>
        <v>NormalGround</v>
      </c>
      <c r="AZ37" t="str">
        <f t="shared" si="26"/>
        <v>GrassGround</v>
      </c>
      <c r="BA37" s="31">
        <f>VLOOKUP(AW37,type_factors!$C$2:$D$226,2,FALSE)</f>
        <v>0.5</v>
      </c>
      <c r="BB37" s="31">
        <f>VLOOKUP(AX37,type_factors!$C$2:$D$226,2,FALSE)</f>
        <v>2</v>
      </c>
      <c r="BC37" s="30">
        <f>VLOOKUP(AY37,type_factors!$C$2:$D$226,2,FALSE)</f>
        <v>1</v>
      </c>
      <c r="BD37" s="30">
        <f>VLOOKUP(AZ37,type_factors!$C$2:$D$226,2,FALSE)</f>
        <v>2</v>
      </c>
      <c r="BE37" s="32">
        <f t="shared" si="27"/>
        <v>0.5</v>
      </c>
      <c r="BF37" s="32">
        <f t="shared" si="28"/>
        <v>4</v>
      </c>
      <c r="BG37">
        <f t="array" ref="BG37">MAX(IF(ISERROR(BE37:BF37),,BE37:BF37))</f>
        <v>4</v>
      </c>
      <c r="BH37">
        <f t="shared" si="18"/>
        <v>1</v>
      </c>
      <c r="BI37">
        <f t="shared" si="19"/>
        <v>3</v>
      </c>
      <c r="BJ37">
        <f t="shared" si="21"/>
        <v>3</v>
      </c>
      <c r="BK37">
        <f>squirtle!BP37</f>
        <v>12</v>
      </c>
      <c r="BL37">
        <f>charmander!BV37</f>
        <v>15</v>
      </c>
      <c r="BM37">
        <f>nidoking!CZ37</f>
        <v>6.25</v>
      </c>
      <c r="BN37" t="s">
        <v>52</v>
      </c>
    </row>
    <row r="38" spans="1:66" x14ac:dyDescent="0.3">
      <c r="A38">
        <v>37</v>
      </c>
      <c r="B38">
        <v>18</v>
      </c>
      <c r="C38" s="35" t="s">
        <v>497</v>
      </c>
      <c r="D38" s="35" t="str">
        <f>VLOOKUP(C38,all_pokemon!$B$2:$C$151,2,FALSE)</f>
        <v>Nidoran♂</v>
      </c>
      <c r="E38" s="35" t="s">
        <v>451</v>
      </c>
      <c r="F38" s="35" t="s">
        <v>209</v>
      </c>
      <c r="G38" s="35">
        <v>15</v>
      </c>
      <c r="H38" s="36" t="s">
        <v>23</v>
      </c>
      <c r="I38" s="36" t="s">
        <v>12</v>
      </c>
      <c r="J38" s="36" t="s">
        <v>53</v>
      </c>
      <c r="K38" s="36" t="s">
        <v>9</v>
      </c>
      <c r="L38" s="1" t="str">
        <f>VLOOKUP(H38,all_attacks!$B$2:$C$166,2,FALSE)</f>
        <v>Leer</v>
      </c>
      <c r="M38" s="1" t="str">
        <f>VLOOKUP(I38,all_attacks!$B$2:$C$166,2,FALSE)</f>
        <v>Tackle</v>
      </c>
      <c r="N38" s="1" t="str">
        <f>VLOOKUP(J38,all_attacks!$B$2:$C$166,2,FALSE)</f>
        <v>Horn Attack</v>
      </c>
      <c r="O38" s="1" t="str">
        <f>VLOOKUP(K38,all_attacks!$B$2:$C$166,2,FALSE)</f>
        <v>Poison Sting</v>
      </c>
      <c r="P38" t="str">
        <f>VLOOKUP(L38,all_attacks!$C$2:$H$166,2,FALSE)</f>
        <v>Normal</v>
      </c>
      <c r="Q38" t="str">
        <f>VLOOKUP(M38,all_attacks!$C$2:$H$166,2,FALSE)</f>
        <v>Normal</v>
      </c>
      <c r="R38" t="str">
        <f>VLOOKUP(N38,all_attacks!$C$2:$H$166,2,FALSE)</f>
        <v>Normal</v>
      </c>
      <c r="S38" t="str">
        <f>VLOOKUP(O38,all_attacks!$C$2:$H$166,2,FALSE)</f>
        <v>Poison</v>
      </c>
      <c r="T38" t="str">
        <f>VLOOKUP(L38,all_attacks!$C$2:$H$166,6,FALSE)</f>
        <v>no_type-specific_Damage</v>
      </c>
      <c r="U38" t="str">
        <f>VLOOKUP(M38,all_attacks!$C$2:$H$166,6,FALSE)</f>
        <v>Normal</v>
      </c>
      <c r="V38" t="str">
        <f>VLOOKUP(N38,all_attacks!$C$2:$H$166,6,FALSE)</f>
        <v>Normal</v>
      </c>
      <c r="W38" t="str">
        <f>VLOOKUP(O38,all_attacks!$C$2:$H$166,6,FALSE)</f>
        <v>Poison</v>
      </c>
      <c r="X38" t="s">
        <v>449</v>
      </c>
      <c r="Y38" t="s">
        <v>451</v>
      </c>
      <c r="Z38" t="str">
        <f t="shared" si="20"/>
        <v>no_type-specific_DamageGrass</v>
      </c>
      <c r="AA38" t="str">
        <f t="shared" si="8"/>
        <v>NormalGrass</v>
      </c>
      <c r="AB38" t="str">
        <f t="shared" si="9"/>
        <v>NormalGrass</v>
      </c>
      <c r="AC38" t="str">
        <f t="shared" si="10"/>
        <v>PoisonGrass</v>
      </c>
      <c r="AD38" t="str">
        <f t="shared" si="22"/>
        <v>no_type-specific_DamagePoison</v>
      </c>
      <c r="AE38" t="str">
        <f t="shared" si="11"/>
        <v>NormalPoison</v>
      </c>
      <c r="AF38" t="str">
        <f t="shared" si="12"/>
        <v>NormalPoison</v>
      </c>
      <c r="AG38" t="str">
        <f t="shared" si="13"/>
        <v>PoisonPoison</v>
      </c>
      <c r="AH38" t="e">
        <f>VLOOKUP(Z38,type_factors!$C$1:$D$226,2,FALSE)</f>
        <v>#N/A</v>
      </c>
      <c r="AI38">
        <f>VLOOKUP(AA38,type_factors!$C$1:$D$226,2,FALSE)</f>
        <v>1</v>
      </c>
      <c r="AJ38">
        <f>VLOOKUP(AB38,type_factors!$C$1:$D$226,2,FALSE)</f>
        <v>1</v>
      </c>
      <c r="AK38">
        <f>VLOOKUP(AC38,type_factors!$C$1:$D$226,2,FALSE)</f>
        <v>2</v>
      </c>
      <c r="AL38" t="e">
        <f>VLOOKUP(AD38,type_factors!$C$1:$D$226,2,FALSE)</f>
        <v>#N/A</v>
      </c>
      <c r="AM38">
        <f>VLOOKUP(AE38,type_factors!$C$1:$D$226,2,FALSE)</f>
        <v>1</v>
      </c>
      <c r="AN38">
        <f>VLOOKUP(AF38,type_factors!$C$1:$D$226,2,FALSE)</f>
        <v>1</v>
      </c>
      <c r="AO38">
        <f>VLOOKUP(AG38,type_factors!$C$1:$D$226,2,FALSE)</f>
        <v>0.5</v>
      </c>
      <c r="AP38" t="e">
        <f t="shared" si="14"/>
        <v>#N/A</v>
      </c>
      <c r="AQ38">
        <f t="shared" si="15"/>
        <v>1</v>
      </c>
      <c r="AR38">
        <f t="shared" si="16"/>
        <v>1</v>
      </c>
      <c r="AS38">
        <f t="shared" si="17"/>
        <v>1</v>
      </c>
      <c r="AT38">
        <f t="array" ref="AT38">MAX(IF(ISERROR(AP38:AS38),,AP38:AS38))</f>
        <v>1</v>
      </c>
      <c r="AU38" t="s">
        <v>421</v>
      </c>
      <c r="AV38" t="s">
        <v>449</v>
      </c>
      <c r="AW38" t="str">
        <f t="shared" si="23"/>
        <v>NormalPoison</v>
      </c>
      <c r="AX38" t="str">
        <f t="shared" si="24"/>
        <v>GrassPoison</v>
      </c>
      <c r="AY38" t="str">
        <f t="shared" si="25"/>
        <v>NormalNA</v>
      </c>
      <c r="AZ38" t="str">
        <f t="shared" si="26"/>
        <v>GrassNA</v>
      </c>
      <c r="BA38" s="31">
        <f>VLOOKUP(AW38,type_factors!$C$2:$D$226,2,FALSE)</f>
        <v>1</v>
      </c>
      <c r="BB38" s="31">
        <f>VLOOKUP(AX38,type_factors!$C$2:$D$226,2,FALSE)</f>
        <v>0.5</v>
      </c>
      <c r="BC38" s="30" t="e">
        <f>VLOOKUP(AY38,type_factors!$C$2:$D$226,2,FALSE)</f>
        <v>#N/A</v>
      </c>
      <c r="BD38" s="30" t="e">
        <f>VLOOKUP(AZ38,type_factors!$C$2:$D$226,2,FALSE)</f>
        <v>#N/A</v>
      </c>
      <c r="BE38" s="32">
        <f t="shared" si="27"/>
        <v>1</v>
      </c>
      <c r="BF38" s="32">
        <f t="shared" si="28"/>
        <v>0.5</v>
      </c>
      <c r="BG38">
        <f t="array" ref="BG38">MAX(IF(ISERROR(BE38:BF38),,BE38:BF38))</f>
        <v>1</v>
      </c>
      <c r="BH38">
        <f t="shared" si="18"/>
        <v>1</v>
      </c>
      <c r="BI38">
        <f t="shared" si="19"/>
        <v>0</v>
      </c>
      <c r="BJ38">
        <f t="shared" si="21"/>
        <v>3</v>
      </c>
      <c r="BK38">
        <f>squirtle!BP38</f>
        <v>12</v>
      </c>
      <c r="BL38">
        <f>charmander!BV38</f>
        <v>15</v>
      </c>
      <c r="BM38">
        <f>nidoking!CZ38</f>
        <v>6.25</v>
      </c>
    </row>
    <row r="39" spans="1:66" x14ac:dyDescent="0.3">
      <c r="A39">
        <v>38</v>
      </c>
      <c r="B39">
        <v>18</v>
      </c>
      <c r="C39" s="35" t="s">
        <v>495</v>
      </c>
      <c r="D39" s="35" t="str">
        <f>VLOOKUP(C39,all_pokemon!$B$2:$C$151,2,FALSE)</f>
        <v>Nidoran♀</v>
      </c>
      <c r="E39" s="35" t="s">
        <v>451</v>
      </c>
      <c r="F39" s="35" t="s">
        <v>209</v>
      </c>
      <c r="G39" s="35">
        <v>15</v>
      </c>
      <c r="H39" s="36" t="s">
        <v>6</v>
      </c>
      <c r="I39" s="36" t="s">
        <v>12</v>
      </c>
      <c r="J39" s="36" t="s">
        <v>5</v>
      </c>
      <c r="K39" s="36" t="s">
        <v>9</v>
      </c>
      <c r="L39" s="1" t="str">
        <f>VLOOKUP(H39,all_attacks!$B$2:$C$166,2,FALSE)</f>
        <v>Growl</v>
      </c>
      <c r="M39" s="1" t="str">
        <f>VLOOKUP(I39,all_attacks!$B$2:$C$166,2,FALSE)</f>
        <v>Tackle</v>
      </c>
      <c r="N39" s="1" t="str">
        <f>VLOOKUP(J39,all_attacks!$B$2:$C$166,2,FALSE)</f>
        <v>Scratch</v>
      </c>
      <c r="O39" s="1" t="str">
        <f>VLOOKUP(K39,all_attacks!$B$2:$C$166,2,FALSE)</f>
        <v>Poison Sting</v>
      </c>
      <c r="P39" t="str">
        <f>VLOOKUP(L39,all_attacks!$C$2:$H$166,2,FALSE)</f>
        <v>Normal</v>
      </c>
      <c r="Q39" t="str">
        <f>VLOOKUP(M39,all_attacks!$C$2:$H$166,2,FALSE)</f>
        <v>Normal</v>
      </c>
      <c r="R39" t="str">
        <f>VLOOKUP(N39,all_attacks!$C$2:$H$166,2,FALSE)</f>
        <v>Normal</v>
      </c>
      <c r="S39" t="str">
        <f>VLOOKUP(O39,all_attacks!$C$2:$H$166,2,FALSE)</f>
        <v>Poison</v>
      </c>
      <c r="T39" t="str">
        <f>VLOOKUP(L39,all_attacks!$C$2:$H$166,6,FALSE)</f>
        <v>no_type-specific_Damage</v>
      </c>
      <c r="U39" t="str">
        <f>VLOOKUP(M39,all_attacks!$C$2:$H$166,6,FALSE)</f>
        <v>Normal</v>
      </c>
      <c r="V39" t="str">
        <f>VLOOKUP(N39,all_attacks!$C$2:$H$166,6,FALSE)</f>
        <v>Normal</v>
      </c>
      <c r="W39" t="str">
        <f>VLOOKUP(O39,all_attacks!$C$2:$H$166,6,FALSE)</f>
        <v>Poison</v>
      </c>
      <c r="X39" t="s">
        <v>449</v>
      </c>
      <c r="Y39" t="s">
        <v>451</v>
      </c>
      <c r="Z39" t="str">
        <f t="shared" si="20"/>
        <v>no_type-specific_DamageGrass</v>
      </c>
      <c r="AA39" t="str">
        <f t="shared" si="8"/>
        <v>NormalGrass</v>
      </c>
      <c r="AB39" t="str">
        <f t="shared" si="9"/>
        <v>NormalGrass</v>
      </c>
      <c r="AC39" t="str">
        <f t="shared" si="10"/>
        <v>PoisonGrass</v>
      </c>
      <c r="AD39" t="str">
        <f t="shared" si="22"/>
        <v>no_type-specific_DamagePoison</v>
      </c>
      <c r="AE39" t="str">
        <f t="shared" si="11"/>
        <v>NormalPoison</v>
      </c>
      <c r="AF39" t="str">
        <f t="shared" si="12"/>
        <v>NormalPoison</v>
      </c>
      <c r="AG39" t="str">
        <f t="shared" si="13"/>
        <v>PoisonPoison</v>
      </c>
      <c r="AH39" t="e">
        <f>VLOOKUP(Z39,type_factors!$C$1:$D$226,2,FALSE)</f>
        <v>#N/A</v>
      </c>
      <c r="AI39">
        <f>VLOOKUP(AA39,type_factors!$C$1:$D$226,2,FALSE)</f>
        <v>1</v>
      </c>
      <c r="AJ39">
        <f>VLOOKUP(AB39,type_factors!$C$1:$D$226,2,FALSE)</f>
        <v>1</v>
      </c>
      <c r="AK39">
        <f>VLOOKUP(AC39,type_factors!$C$1:$D$226,2,FALSE)</f>
        <v>2</v>
      </c>
      <c r="AL39" t="e">
        <f>VLOOKUP(AD39,type_factors!$C$1:$D$226,2,FALSE)</f>
        <v>#N/A</v>
      </c>
      <c r="AM39">
        <f>VLOOKUP(AE39,type_factors!$C$1:$D$226,2,FALSE)</f>
        <v>1</v>
      </c>
      <c r="AN39">
        <f>VLOOKUP(AF39,type_factors!$C$1:$D$226,2,FALSE)</f>
        <v>1</v>
      </c>
      <c r="AO39">
        <f>VLOOKUP(AG39,type_factors!$C$1:$D$226,2,FALSE)</f>
        <v>0.5</v>
      </c>
      <c r="AP39" t="e">
        <f t="shared" si="14"/>
        <v>#N/A</v>
      </c>
      <c r="AQ39">
        <f t="shared" si="15"/>
        <v>1</v>
      </c>
      <c r="AR39">
        <f t="shared" si="16"/>
        <v>1</v>
      </c>
      <c r="AS39">
        <f t="shared" si="17"/>
        <v>1</v>
      </c>
      <c r="AT39">
        <f t="array" ref="AT39">MAX(IF(ISERROR(AP39:AS39),,AP39:AS39))</f>
        <v>1</v>
      </c>
      <c r="AU39" t="s">
        <v>421</v>
      </c>
      <c r="AV39" t="s">
        <v>449</v>
      </c>
      <c r="AW39" t="str">
        <f t="shared" si="23"/>
        <v>NormalPoison</v>
      </c>
      <c r="AX39" t="str">
        <f t="shared" si="24"/>
        <v>GrassPoison</v>
      </c>
      <c r="AY39" t="str">
        <f t="shared" si="25"/>
        <v>NormalNA</v>
      </c>
      <c r="AZ39" t="str">
        <f t="shared" si="26"/>
        <v>GrassNA</v>
      </c>
      <c r="BA39" s="31">
        <f>VLOOKUP(AW39,type_factors!$C$2:$D$226,2,FALSE)</f>
        <v>1</v>
      </c>
      <c r="BB39" s="31">
        <f>VLOOKUP(AX39,type_factors!$C$2:$D$226,2,FALSE)</f>
        <v>0.5</v>
      </c>
      <c r="BC39" s="30" t="e">
        <f>VLOOKUP(AY39,type_factors!$C$2:$D$226,2,FALSE)</f>
        <v>#N/A</v>
      </c>
      <c r="BD39" s="30" t="e">
        <f>VLOOKUP(AZ39,type_factors!$C$2:$D$226,2,FALSE)</f>
        <v>#N/A</v>
      </c>
      <c r="BE39" s="32">
        <f t="shared" si="27"/>
        <v>1</v>
      </c>
      <c r="BF39" s="32">
        <f t="shared" si="28"/>
        <v>0.5</v>
      </c>
      <c r="BG39">
        <f t="array" ref="BG39">MAX(IF(ISERROR(BE39:BF39),,BE39:BF39))</f>
        <v>1</v>
      </c>
      <c r="BH39">
        <f t="shared" si="18"/>
        <v>1</v>
      </c>
      <c r="BI39">
        <f t="shared" si="19"/>
        <v>0</v>
      </c>
      <c r="BJ39">
        <f t="shared" si="21"/>
        <v>3</v>
      </c>
      <c r="BK39">
        <f>squirtle!BP39</f>
        <v>12</v>
      </c>
      <c r="BL39">
        <f>charmander!BV39</f>
        <v>15</v>
      </c>
      <c r="BM39">
        <f>nidoking!CZ39</f>
        <v>6.25</v>
      </c>
    </row>
    <row r="40" spans="1:66" x14ac:dyDescent="0.3">
      <c r="A40">
        <v>39</v>
      </c>
      <c r="B40">
        <v>19</v>
      </c>
      <c r="C40" s="35" t="s">
        <v>11</v>
      </c>
      <c r="D40" s="35" t="str">
        <f>VLOOKUP(C40,all_pokemon!$B$2:$C$151,2,FALSE)</f>
        <v>Geodude</v>
      </c>
      <c r="E40" s="35" t="s">
        <v>456</v>
      </c>
      <c r="F40" s="35" t="s">
        <v>455</v>
      </c>
      <c r="G40" s="35">
        <v>13</v>
      </c>
      <c r="H40" s="36" t="s">
        <v>12</v>
      </c>
      <c r="I40" s="36" t="s">
        <v>13</v>
      </c>
      <c r="J40" s="36" t="s">
        <v>209</v>
      </c>
      <c r="K40" s="36" t="s">
        <v>209</v>
      </c>
      <c r="L40" s="1" t="str">
        <f>VLOOKUP(H40,all_attacks!$B$2:$C$166,2,FALSE)</f>
        <v>Tackle</v>
      </c>
      <c r="M40" s="1" t="str">
        <f>VLOOKUP(I40,all_attacks!$B$2:$C$166,2,FALSE)</f>
        <v>Defense Curl</v>
      </c>
      <c r="N40" s="1" t="e">
        <f>VLOOKUP(J40,all_attacks!$B$2:$C$166,2,FALSE)</f>
        <v>#N/A</v>
      </c>
      <c r="O40" s="1" t="e">
        <f>VLOOKUP(K40,all_attacks!$B$2:$C$166,2,FALSE)</f>
        <v>#N/A</v>
      </c>
      <c r="P40" t="str">
        <f>VLOOKUP(L40,all_attacks!$C$2:$H$166,2,FALSE)</f>
        <v>Normal</v>
      </c>
      <c r="Q40" t="str">
        <f>VLOOKUP(M40,all_attacks!$C$2:$H$166,2,FALSE)</f>
        <v>Normal</v>
      </c>
      <c r="R40" t="e">
        <f>VLOOKUP(N40,all_attacks!$C$2:$H$166,2,FALSE)</f>
        <v>#N/A</v>
      </c>
      <c r="S40" t="e">
        <f>VLOOKUP(O40,all_attacks!$C$2:$H$166,2,FALSE)</f>
        <v>#N/A</v>
      </c>
      <c r="T40" t="str">
        <f>VLOOKUP(L40,all_attacks!$C$2:$H$166,6,FALSE)</f>
        <v>Normal</v>
      </c>
      <c r="U40" t="str">
        <f>VLOOKUP(M40,all_attacks!$C$2:$H$166,6,FALSE)</f>
        <v>no_type-specific_Damage</v>
      </c>
      <c r="V40" t="e">
        <f>VLOOKUP(N40,all_attacks!$C$2:$H$166,6,FALSE)</f>
        <v>#N/A</v>
      </c>
      <c r="W40" t="e">
        <f>VLOOKUP(O40,all_attacks!$C$2:$H$166,6,FALSE)</f>
        <v>#N/A</v>
      </c>
      <c r="X40" t="s">
        <v>449</v>
      </c>
      <c r="Y40" t="s">
        <v>451</v>
      </c>
      <c r="Z40" t="str">
        <f t="shared" si="20"/>
        <v>NormalGrass</v>
      </c>
      <c r="AA40" t="str">
        <f t="shared" si="8"/>
        <v>no_type-specific_DamageGrass</v>
      </c>
      <c r="AB40" t="e">
        <f t="shared" si="9"/>
        <v>#N/A</v>
      </c>
      <c r="AC40" t="e">
        <f t="shared" si="10"/>
        <v>#N/A</v>
      </c>
      <c r="AD40" t="str">
        <f t="shared" si="22"/>
        <v>NormalPoison</v>
      </c>
      <c r="AE40" t="str">
        <f t="shared" si="11"/>
        <v>no_type-specific_DamagePoison</v>
      </c>
      <c r="AF40" t="e">
        <f t="shared" si="12"/>
        <v>#N/A</v>
      </c>
      <c r="AG40" t="e">
        <f t="shared" si="13"/>
        <v>#N/A</v>
      </c>
      <c r="AH40">
        <f>VLOOKUP(Z40,type_factors!$C$1:$D$226,2,FALSE)</f>
        <v>1</v>
      </c>
      <c r="AI40" t="e">
        <f>VLOOKUP(AA40,type_factors!$C$1:$D$226,2,FALSE)</f>
        <v>#N/A</v>
      </c>
      <c r="AJ40" t="e">
        <f>VLOOKUP(AB40,type_factors!$C$1:$D$226,2,FALSE)</f>
        <v>#N/A</v>
      </c>
      <c r="AK40" t="e">
        <f>VLOOKUP(AC40,type_factors!$C$1:$D$226,2,FALSE)</f>
        <v>#N/A</v>
      </c>
      <c r="AL40">
        <f>VLOOKUP(AD40,type_factors!$C$1:$D$226,2,FALSE)</f>
        <v>1</v>
      </c>
      <c r="AM40" t="e">
        <f>VLOOKUP(AE40,type_factors!$C$1:$D$226,2,FALSE)</f>
        <v>#N/A</v>
      </c>
      <c r="AN40" t="e">
        <f>VLOOKUP(AF40,type_factors!$C$1:$D$226,2,FALSE)</f>
        <v>#N/A</v>
      </c>
      <c r="AO40" t="e">
        <f>VLOOKUP(AG40,type_factors!$C$1:$D$226,2,FALSE)</f>
        <v>#N/A</v>
      </c>
      <c r="AP40">
        <f t="shared" si="14"/>
        <v>1</v>
      </c>
      <c r="AQ40" t="e">
        <f t="shared" si="15"/>
        <v>#N/A</v>
      </c>
      <c r="AR40" t="e">
        <f t="shared" si="16"/>
        <v>#N/A</v>
      </c>
      <c r="AS40" t="e">
        <f t="shared" si="17"/>
        <v>#N/A</v>
      </c>
      <c r="AT40">
        <f t="array" ref="AT40">MAX(IF(ISERROR(AP40:AS40),,AP40:AS40))</f>
        <v>1</v>
      </c>
      <c r="AU40" t="s">
        <v>421</v>
      </c>
      <c r="AV40" t="s">
        <v>449</v>
      </c>
      <c r="AW40" t="str">
        <f t="shared" si="23"/>
        <v>NormalRock</v>
      </c>
      <c r="AX40" t="str">
        <f t="shared" si="24"/>
        <v>GrassRock</v>
      </c>
      <c r="AY40" t="str">
        <f t="shared" si="25"/>
        <v>NormalGround</v>
      </c>
      <c r="AZ40" t="str">
        <f t="shared" si="26"/>
        <v>GrassGround</v>
      </c>
      <c r="BA40" s="31">
        <f>VLOOKUP(AW40,type_factors!$C$2:$D$226,2,FALSE)</f>
        <v>0.5</v>
      </c>
      <c r="BB40" s="31">
        <f>VLOOKUP(AX40,type_factors!$C$2:$D$226,2,FALSE)</f>
        <v>2</v>
      </c>
      <c r="BC40" s="30">
        <f>VLOOKUP(AY40,type_factors!$C$2:$D$226,2,FALSE)</f>
        <v>1</v>
      </c>
      <c r="BD40" s="30">
        <f>VLOOKUP(AZ40,type_factors!$C$2:$D$226,2,FALSE)</f>
        <v>2</v>
      </c>
      <c r="BE40" s="32">
        <f t="shared" si="27"/>
        <v>0.5</v>
      </c>
      <c r="BF40" s="32">
        <f t="shared" si="28"/>
        <v>4</v>
      </c>
      <c r="BG40">
        <f t="array" ref="BG40">MAX(IF(ISERROR(BE40:BF40),,BE40:BF40))</f>
        <v>4</v>
      </c>
      <c r="BH40">
        <f t="shared" si="18"/>
        <v>1</v>
      </c>
      <c r="BI40">
        <f t="shared" si="19"/>
        <v>3</v>
      </c>
      <c r="BJ40">
        <f t="shared" si="21"/>
        <v>6</v>
      </c>
      <c r="BK40">
        <f>squirtle!BP40</f>
        <v>15</v>
      </c>
      <c r="BL40">
        <f>charmander!BV40</f>
        <v>15</v>
      </c>
      <c r="BM40">
        <f>nidoking!CZ40</f>
        <v>9.25</v>
      </c>
      <c r="BN40" t="s">
        <v>52</v>
      </c>
    </row>
    <row r="41" spans="1:66" x14ac:dyDescent="0.3">
      <c r="A41">
        <v>40</v>
      </c>
      <c r="B41">
        <v>19</v>
      </c>
      <c r="C41" s="35" t="s">
        <v>11</v>
      </c>
      <c r="D41" s="35" t="str">
        <f>VLOOKUP(C41,all_pokemon!$B$2:$C$151,2,FALSE)</f>
        <v>Geodude</v>
      </c>
      <c r="E41" s="35" t="s">
        <v>456</v>
      </c>
      <c r="F41" s="35" t="s">
        <v>455</v>
      </c>
      <c r="G41" s="35">
        <v>13</v>
      </c>
      <c r="H41" s="36" t="s">
        <v>12</v>
      </c>
      <c r="I41" s="36" t="s">
        <v>13</v>
      </c>
      <c r="J41" s="36" t="s">
        <v>209</v>
      </c>
      <c r="K41" s="36" t="s">
        <v>209</v>
      </c>
      <c r="L41" s="1" t="str">
        <f>VLOOKUP(H41,all_attacks!$B$2:$C$166,2,FALSE)</f>
        <v>Tackle</v>
      </c>
      <c r="M41" s="1" t="str">
        <f>VLOOKUP(I41,all_attacks!$B$2:$C$166,2,FALSE)</f>
        <v>Defense Curl</v>
      </c>
      <c r="N41" s="1" t="e">
        <f>VLOOKUP(J41,all_attacks!$B$2:$C$166,2,FALSE)</f>
        <v>#N/A</v>
      </c>
      <c r="O41" s="1" t="e">
        <f>VLOOKUP(K41,all_attacks!$B$2:$C$166,2,FALSE)</f>
        <v>#N/A</v>
      </c>
      <c r="P41" t="str">
        <f>VLOOKUP(L41,all_attacks!$C$2:$H$166,2,FALSE)</f>
        <v>Normal</v>
      </c>
      <c r="Q41" t="str">
        <f>VLOOKUP(M41,all_attacks!$C$2:$H$166,2,FALSE)</f>
        <v>Normal</v>
      </c>
      <c r="R41" t="e">
        <f>VLOOKUP(N41,all_attacks!$C$2:$H$166,2,FALSE)</f>
        <v>#N/A</v>
      </c>
      <c r="S41" t="e">
        <f>VLOOKUP(O41,all_attacks!$C$2:$H$166,2,FALSE)</f>
        <v>#N/A</v>
      </c>
      <c r="T41" t="str">
        <f>VLOOKUP(L41,all_attacks!$C$2:$H$166,6,FALSE)</f>
        <v>Normal</v>
      </c>
      <c r="U41" t="str">
        <f>VLOOKUP(M41,all_attacks!$C$2:$H$166,6,FALSE)</f>
        <v>no_type-specific_Damage</v>
      </c>
      <c r="V41" t="e">
        <f>VLOOKUP(N41,all_attacks!$C$2:$H$166,6,FALSE)</f>
        <v>#N/A</v>
      </c>
      <c r="W41" t="e">
        <f>VLOOKUP(O41,all_attacks!$C$2:$H$166,6,FALSE)</f>
        <v>#N/A</v>
      </c>
      <c r="X41" t="s">
        <v>449</v>
      </c>
      <c r="Y41" t="s">
        <v>451</v>
      </c>
      <c r="Z41" t="str">
        <f t="shared" si="20"/>
        <v>NormalGrass</v>
      </c>
      <c r="AA41" t="str">
        <f t="shared" si="8"/>
        <v>no_type-specific_DamageGrass</v>
      </c>
      <c r="AB41" t="e">
        <f t="shared" si="9"/>
        <v>#N/A</v>
      </c>
      <c r="AC41" t="e">
        <f t="shared" si="10"/>
        <v>#N/A</v>
      </c>
      <c r="AD41" t="str">
        <f t="shared" si="22"/>
        <v>NormalPoison</v>
      </c>
      <c r="AE41" t="str">
        <f t="shared" si="11"/>
        <v>no_type-specific_DamagePoison</v>
      </c>
      <c r="AF41" t="e">
        <f t="shared" si="12"/>
        <v>#N/A</v>
      </c>
      <c r="AG41" t="e">
        <f t="shared" si="13"/>
        <v>#N/A</v>
      </c>
      <c r="AH41">
        <f>VLOOKUP(Z41,type_factors!$C$1:$D$226,2,FALSE)</f>
        <v>1</v>
      </c>
      <c r="AI41" t="e">
        <f>VLOOKUP(AA41,type_factors!$C$1:$D$226,2,FALSE)</f>
        <v>#N/A</v>
      </c>
      <c r="AJ41" t="e">
        <f>VLOOKUP(AB41,type_factors!$C$1:$D$226,2,FALSE)</f>
        <v>#N/A</v>
      </c>
      <c r="AK41" t="e">
        <f>VLOOKUP(AC41,type_factors!$C$1:$D$226,2,FALSE)</f>
        <v>#N/A</v>
      </c>
      <c r="AL41">
        <f>VLOOKUP(AD41,type_factors!$C$1:$D$226,2,FALSE)</f>
        <v>1</v>
      </c>
      <c r="AM41" t="e">
        <f>VLOOKUP(AE41,type_factors!$C$1:$D$226,2,FALSE)</f>
        <v>#N/A</v>
      </c>
      <c r="AN41" t="e">
        <f>VLOOKUP(AF41,type_factors!$C$1:$D$226,2,FALSE)</f>
        <v>#N/A</v>
      </c>
      <c r="AO41" t="e">
        <f>VLOOKUP(AG41,type_factors!$C$1:$D$226,2,FALSE)</f>
        <v>#N/A</v>
      </c>
      <c r="AP41">
        <f t="shared" si="14"/>
        <v>1</v>
      </c>
      <c r="AQ41" t="e">
        <f t="shared" si="15"/>
        <v>#N/A</v>
      </c>
      <c r="AR41" t="e">
        <f t="shared" si="16"/>
        <v>#N/A</v>
      </c>
      <c r="AS41" t="e">
        <f t="shared" si="17"/>
        <v>#N/A</v>
      </c>
      <c r="AT41">
        <f t="array" ref="AT41">MAX(IF(ISERROR(AP41:AS41),,AP41:AS41))</f>
        <v>1</v>
      </c>
      <c r="AU41" t="s">
        <v>421</v>
      </c>
      <c r="AV41" t="s">
        <v>449</v>
      </c>
      <c r="AW41" t="str">
        <f t="shared" si="23"/>
        <v>NormalRock</v>
      </c>
      <c r="AX41" t="str">
        <f t="shared" si="24"/>
        <v>GrassRock</v>
      </c>
      <c r="AY41" t="str">
        <f t="shared" si="25"/>
        <v>NormalGround</v>
      </c>
      <c r="AZ41" t="str">
        <f t="shared" si="26"/>
        <v>GrassGround</v>
      </c>
      <c r="BA41" s="31">
        <f>VLOOKUP(AW41,type_factors!$C$2:$D$226,2,FALSE)</f>
        <v>0.5</v>
      </c>
      <c r="BB41" s="31">
        <f>VLOOKUP(AX41,type_factors!$C$2:$D$226,2,FALSE)</f>
        <v>2</v>
      </c>
      <c r="BC41" s="30">
        <f>VLOOKUP(AY41,type_factors!$C$2:$D$226,2,FALSE)</f>
        <v>1</v>
      </c>
      <c r="BD41" s="30">
        <f>VLOOKUP(AZ41,type_factors!$C$2:$D$226,2,FALSE)</f>
        <v>2</v>
      </c>
      <c r="BE41" s="32">
        <f t="shared" si="27"/>
        <v>0.5</v>
      </c>
      <c r="BF41" s="32">
        <f t="shared" si="28"/>
        <v>4</v>
      </c>
      <c r="BG41">
        <f t="array" ref="BG41">MAX(IF(ISERROR(BE41:BF41),,BE41:BF41))</f>
        <v>4</v>
      </c>
      <c r="BH41">
        <f t="shared" si="18"/>
        <v>1</v>
      </c>
      <c r="BI41">
        <f t="shared" si="19"/>
        <v>3</v>
      </c>
      <c r="BJ41">
        <f t="shared" si="21"/>
        <v>9</v>
      </c>
      <c r="BK41">
        <f>squirtle!BP41</f>
        <v>18</v>
      </c>
      <c r="BL41">
        <f>charmander!BV41</f>
        <v>15</v>
      </c>
      <c r="BM41">
        <f>nidoking!CZ41</f>
        <v>12.25</v>
      </c>
    </row>
    <row r="42" spans="1:66" x14ac:dyDescent="0.3">
      <c r="A42">
        <v>41</v>
      </c>
      <c r="B42">
        <v>19</v>
      </c>
      <c r="C42" s="35" t="s">
        <v>54</v>
      </c>
      <c r="D42" s="35" t="str">
        <f>VLOOKUP(C42,all_pokemon!$B$2:$C$151,2,FALSE)</f>
        <v>Machop</v>
      </c>
      <c r="E42" s="35" t="s">
        <v>450</v>
      </c>
      <c r="F42" s="35" t="s">
        <v>209</v>
      </c>
      <c r="G42" s="35">
        <v>13</v>
      </c>
      <c r="H42" s="36" t="s">
        <v>49</v>
      </c>
      <c r="I42" s="36" t="s">
        <v>209</v>
      </c>
      <c r="J42" s="36" t="s">
        <v>209</v>
      </c>
      <c r="K42" s="36" t="s">
        <v>209</v>
      </c>
      <c r="L42" s="1" t="str">
        <f>VLOOKUP(H42,all_attacks!$B$2:$C$166,2,FALSE)</f>
        <v>Karate Chop</v>
      </c>
      <c r="M42" s="1" t="e">
        <f>VLOOKUP(I42,all_attacks!$B$2:$C$166,2,FALSE)</f>
        <v>#N/A</v>
      </c>
      <c r="N42" s="1" t="e">
        <f>VLOOKUP(J42,all_attacks!$B$2:$C$166,2,FALSE)</f>
        <v>#N/A</v>
      </c>
      <c r="O42" s="1" t="e">
        <f>VLOOKUP(K42,all_attacks!$B$2:$C$166,2,FALSE)</f>
        <v>#N/A</v>
      </c>
      <c r="P42" t="str">
        <f>VLOOKUP(L42,all_attacks!$C$2:$H$166,2,FALSE)</f>
        <v>Normal</v>
      </c>
      <c r="Q42" t="e">
        <f>VLOOKUP(M42,all_attacks!$C$2:$H$166,2,FALSE)</f>
        <v>#N/A</v>
      </c>
      <c r="R42" t="e">
        <f>VLOOKUP(N42,all_attacks!$C$2:$H$166,2,FALSE)</f>
        <v>#N/A</v>
      </c>
      <c r="S42" t="e">
        <f>VLOOKUP(O42,all_attacks!$C$2:$H$166,2,FALSE)</f>
        <v>#N/A</v>
      </c>
      <c r="T42" t="str">
        <f>VLOOKUP(L42,all_attacks!$C$2:$H$166,6,FALSE)</f>
        <v>Normal</v>
      </c>
      <c r="U42" t="e">
        <f>VLOOKUP(M42,all_attacks!$C$2:$H$166,6,FALSE)</f>
        <v>#N/A</v>
      </c>
      <c r="V42" t="e">
        <f>VLOOKUP(N42,all_attacks!$C$2:$H$166,6,FALSE)</f>
        <v>#N/A</v>
      </c>
      <c r="W42" t="e">
        <f>VLOOKUP(O42,all_attacks!$C$2:$H$166,6,FALSE)</f>
        <v>#N/A</v>
      </c>
      <c r="X42" t="s">
        <v>449</v>
      </c>
      <c r="Y42" t="s">
        <v>451</v>
      </c>
      <c r="Z42" t="str">
        <f t="shared" si="20"/>
        <v>NormalGrass</v>
      </c>
      <c r="AA42" t="e">
        <f t="shared" si="8"/>
        <v>#N/A</v>
      </c>
      <c r="AB42" t="e">
        <f t="shared" si="9"/>
        <v>#N/A</v>
      </c>
      <c r="AC42" t="e">
        <f t="shared" si="10"/>
        <v>#N/A</v>
      </c>
      <c r="AD42" t="str">
        <f t="shared" si="22"/>
        <v>NormalPoison</v>
      </c>
      <c r="AE42" t="e">
        <f t="shared" si="11"/>
        <v>#N/A</v>
      </c>
      <c r="AF42" t="e">
        <f t="shared" si="12"/>
        <v>#N/A</v>
      </c>
      <c r="AG42" t="e">
        <f t="shared" si="13"/>
        <v>#N/A</v>
      </c>
      <c r="AH42">
        <f>VLOOKUP(Z42,type_factors!$C$1:$D$226,2,FALSE)</f>
        <v>1</v>
      </c>
      <c r="AI42" t="e">
        <f>VLOOKUP(AA42,type_factors!$C$1:$D$226,2,FALSE)</f>
        <v>#N/A</v>
      </c>
      <c r="AJ42" t="e">
        <f>VLOOKUP(AB42,type_factors!$C$1:$D$226,2,FALSE)</f>
        <v>#N/A</v>
      </c>
      <c r="AK42" t="e">
        <f>VLOOKUP(AC42,type_factors!$C$1:$D$226,2,FALSE)</f>
        <v>#N/A</v>
      </c>
      <c r="AL42">
        <f>VLOOKUP(AD42,type_factors!$C$1:$D$226,2,FALSE)</f>
        <v>1</v>
      </c>
      <c r="AM42" t="e">
        <f>VLOOKUP(AE42,type_factors!$C$1:$D$226,2,FALSE)</f>
        <v>#N/A</v>
      </c>
      <c r="AN42" t="e">
        <f>VLOOKUP(AF42,type_factors!$C$1:$D$226,2,FALSE)</f>
        <v>#N/A</v>
      </c>
      <c r="AO42" t="e">
        <f>VLOOKUP(AG42,type_factors!$C$1:$D$226,2,FALSE)</f>
        <v>#N/A</v>
      </c>
      <c r="AP42">
        <f t="shared" si="14"/>
        <v>1</v>
      </c>
      <c r="AQ42" t="e">
        <f t="shared" si="15"/>
        <v>#N/A</v>
      </c>
      <c r="AR42" t="e">
        <f t="shared" si="16"/>
        <v>#N/A</v>
      </c>
      <c r="AS42" t="e">
        <f t="shared" si="17"/>
        <v>#N/A</v>
      </c>
      <c r="AT42">
        <f t="array" ref="AT42">MAX(IF(ISERROR(AP42:AS42),,AP42:AS42))</f>
        <v>1</v>
      </c>
      <c r="AU42" t="s">
        <v>421</v>
      </c>
      <c r="AV42" t="s">
        <v>449</v>
      </c>
      <c r="AW42" t="str">
        <f t="shared" si="23"/>
        <v>NormalFighting</v>
      </c>
      <c r="AX42" t="str">
        <f t="shared" si="24"/>
        <v>GrassFighting</v>
      </c>
      <c r="AY42" t="str">
        <f t="shared" si="25"/>
        <v>NormalNA</v>
      </c>
      <c r="AZ42" t="str">
        <f t="shared" si="26"/>
        <v>GrassNA</v>
      </c>
      <c r="BA42" s="31">
        <f>VLOOKUP(AW42,type_factors!$C$2:$D$226,2,FALSE)</f>
        <v>1</v>
      </c>
      <c r="BB42" s="31">
        <f>VLOOKUP(AX42,type_factors!$C$2:$D$226,2,FALSE)</f>
        <v>1</v>
      </c>
      <c r="BC42" s="30" t="e">
        <f>VLOOKUP(AY42,type_factors!$C$2:$D$226,2,FALSE)</f>
        <v>#N/A</v>
      </c>
      <c r="BD42" s="30" t="e">
        <f>VLOOKUP(AZ42,type_factors!$C$2:$D$226,2,FALSE)</f>
        <v>#N/A</v>
      </c>
      <c r="BE42" s="32">
        <f t="shared" si="27"/>
        <v>1</v>
      </c>
      <c r="BF42" s="32">
        <f t="shared" si="28"/>
        <v>1</v>
      </c>
      <c r="BG42">
        <f t="array" ref="BG42">MAX(IF(ISERROR(BE42:BF42),,BE42:BF42))</f>
        <v>1</v>
      </c>
      <c r="BH42">
        <f t="shared" si="18"/>
        <v>1</v>
      </c>
      <c r="BI42">
        <f t="shared" si="19"/>
        <v>0</v>
      </c>
      <c r="BJ42">
        <f t="shared" si="21"/>
        <v>9</v>
      </c>
      <c r="BK42">
        <f>squirtle!BP42</f>
        <v>18</v>
      </c>
      <c r="BL42">
        <f>charmander!BV42</f>
        <v>15</v>
      </c>
      <c r="BM42">
        <f>nidoking!CZ42</f>
        <v>12.25</v>
      </c>
    </row>
    <row r="43" spans="1:66" x14ac:dyDescent="0.3">
      <c r="A43">
        <v>42</v>
      </c>
      <c r="B43">
        <v>19</v>
      </c>
      <c r="C43" s="35" t="s">
        <v>11</v>
      </c>
      <c r="D43" s="35" t="str">
        <f>VLOOKUP(C43,all_pokemon!$B$2:$C$151,2,FALSE)</f>
        <v>Geodude</v>
      </c>
      <c r="E43" s="35" t="s">
        <v>456</v>
      </c>
      <c r="F43" s="35" t="s">
        <v>455</v>
      </c>
      <c r="G43" s="35">
        <v>13</v>
      </c>
      <c r="H43" s="36" t="s">
        <v>12</v>
      </c>
      <c r="I43" s="36" t="s">
        <v>13</v>
      </c>
      <c r="J43" s="36" t="s">
        <v>209</v>
      </c>
      <c r="K43" s="36" t="s">
        <v>209</v>
      </c>
      <c r="L43" s="1" t="str">
        <f>VLOOKUP(H43,all_attacks!$B$2:$C$166,2,FALSE)</f>
        <v>Tackle</v>
      </c>
      <c r="M43" s="1" t="str">
        <f>VLOOKUP(I43,all_attacks!$B$2:$C$166,2,FALSE)</f>
        <v>Defense Curl</v>
      </c>
      <c r="N43" s="1" t="e">
        <f>VLOOKUP(J43,all_attacks!$B$2:$C$166,2,FALSE)</f>
        <v>#N/A</v>
      </c>
      <c r="O43" s="1" t="e">
        <f>VLOOKUP(K43,all_attacks!$B$2:$C$166,2,FALSE)</f>
        <v>#N/A</v>
      </c>
      <c r="P43" t="str">
        <f>VLOOKUP(L43,all_attacks!$C$2:$H$166,2,FALSE)</f>
        <v>Normal</v>
      </c>
      <c r="Q43" t="str">
        <f>VLOOKUP(M43,all_attacks!$C$2:$H$166,2,FALSE)</f>
        <v>Normal</v>
      </c>
      <c r="R43" t="e">
        <f>VLOOKUP(N43,all_attacks!$C$2:$H$166,2,FALSE)</f>
        <v>#N/A</v>
      </c>
      <c r="S43" t="e">
        <f>VLOOKUP(O43,all_attacks!$C$2:$H$166,2,FALSE)</f>
        <v>#N/A</v>
      </c>
      <c r="T43" t="str">
        <f>VLOOKUP(L43,all_attacks!$C$2:$H$166,6,FALSE)</f>
        <v>Normal</v>
      </c>
      <c r="U43" t="str">
        <f>VLOOKUP(M43,all_attacks!$C$2:$H$166,6,FALSE)</f>
        <v>no_type-specific_Damage</v>
      </c>
      <c r="V43" t="e">
        <f>VLOOKUP(N43,all_attacks!$C$2:$H$166,6,FALSE)</f>
        <v>#N/A</v>
      </c>
      <c r="W43" t="e">
        <f>VLOOKUP(O43,all_attacks!$C$2:$H$166,6,FALSE)</f>
        <v>#N/A</v>
      </c>
      <c r="X43" t="s">
        <v>449</v>
      </c>
      <c r="Y43" t="s">
        <v>451</v>
      </c>
      <c r="Z43" t="str">
        <f t="shared" si="20"/>
        <v>NormalGrass</v>
      </c>
      <c r="AA43" t="str">
        <f t="shared" si="8"/>
        <v>no_type-specific_DamageGrass</v>
      </c>
      <c r="AB43" t="e">
        <f t="shared" si="9"/>
        <v>#N/A</v>
      </c>
      <c r="AC43" t="e">
        <f t="shared" si="10"/>
        <v>#N/A</v>
      </c>
      <c r="AD43" t="str">
        <f t="shared" si="22"/>
        <v>NormalPoison</v>
      </c>
      <c r="AE43" t="str">
        <f t="shared" si="11"/>
        <v>no_type-specific_DamagePoison</v>
      </c>
      <c r="AF43" t="e">
        <f t="shared" si="12"/>
        <v>#N/A</v>
      </c>
      <c r="AG43" t="e">
        <f t="shared" si="13"/>
        <v>#N/A</v>
      </c>
      <c r="AH43">
        <f>VLOOKUP(Z43,type_factors!$C$1:$D$226,2,FALSE)</f>
        <v>1</v>
      </c>
      <c r="AI43" t="e">
        <f>VLOOKUP(AA43,type_factors!$C$1:$D$226,2,FALSE)</f>
        <v>#N/A</v>
      </c>
      <c r="AJ43" t="e">
        <f>VLOOKUP(AB43,type_factors!$C$1:$D$226,2,FALSE)</f>
        <v>#N/A</v>
      </c>
      <c r="AK43" t="e">
        <f>VLOOKUP(AC43,type_factors!$C$1:$D$226,2,FALSE)</f>
        <v>#N/A</v>
      </c>
      <c r="AL43">
        <f>VLOOKUP(AD43,type_factors!$C$1:$D$226,2,FALSE)</f>
        <v>1</v>
      </c>
      <c r="AM43" t="e">
        <f>VLOOKUP(AE43,type_factors!$C$1:$D$226,2,FALSE)</f>
        <v>#N/A</v>
      </c>
      <c r="AN43" t="e">
        <f>VLOOKUP(AF43,type_factors!$C$1:$D$226,2,FALSE)</f>
        <v>#N/A</v>
      </c>
      <c r="AO43" t="e">
        <f>VLOOKUP(AG43,type_factors!$C$1:$D$226,2,FALSE)</f>
        <v>#N/A</v>
      </c>
      <c r="AP43">
        <f t="shared" si="14"/>
        <v>1</v>
      </c>
      <c r="AQ43" t="e">
        <f t="shared" si="15"/>
        <v>#N/A</v>
      </c>
      <c r="AR43" t="e">
        <f t="shared" si="16"/>
        <v>#N/A</v>
      </c>
      <c r="AS43" t="e">
        <f t="shared" si="17"/>
        <v>#N/A</v>
      </c>
      <c r="AT43">
        <f t="array" ref="AT43">MAX(IF(ISERROR(AP43:AS43),,AP43:AS43))</f>
        <v>1</v>
      </c>
      <c r="AU43" t="s">
        <v>421</v>
      </c>
      <c r="AV43" t="s">
        <v>449</v>
      </c>
      <c r="AW43" t="str">
        <f t="shared" si="23"/>
        <v>NormalRock</v>
      </c>
      <c r="AX43" t="str">
        <f t="shared" si="24"/>
        <v>GrassRock</v>
      </c>
      <c r="AY43" t="str">
        <f t="shared" si="25"/>
        <v>NormalGround</v>
      </c>
      <c r="AZ43" t="str">
        <f t="shared" si="26"/>
        <v>GrassGround</v>
      </c>
      <c r="BA43" s="31">
        <f>VLOOKUP(AW43,type_factors!$C$2:$D$226,2,FALSE)</f>
        <v>0.5</v>
      </c>
      <c r="BB43" s="31">
        <f>VLOOKUP(AX43,type_factors!$C$2:$D$226,2,FALSE)</f>
        <v>2</v>
      </c>
      <c r="BC43" s="30">
        <f>VLOOKUP(AY43,type_factors!$C$2:$D$226,2,FALSE)</f>
        <v>1</v>
      </c>
      <c r="BD43" s="30">
        <f>VLOOKUP(AZ43,type_factors!$C$2:$D$226,2,FALSE)</f>
        <v>2</v>
      </c>
      <c r="BE43" s="32">
        <f t="shared" si="27"/>
        <v>0.5</v>
      </c>
      <c r="BF43" s="32">
        <f t="shared" si="28"/>
        <v>4</v>
      </c>
      <c r="BG43">
        <f t="array" ref="BG43">MAX(IF(ISERROR(BE43:BF43),,BE43:BF43))</f>
        <v>4</v>
      </c>
      <c r="BH43">
        <f t="shared" si="18"/>
        <v>1</v>
      </c>
      <c r="BI43">
        <f t="shared" si="19"/>
        <v>3</v>
      </c>
      <c r="BJ43">
        <f t="shared" si="21"/>
        <v>12</v>
      </c>
      <c r="BK43">
        <f>squirtle!BP43</f>
        <v>21</v>
      </c>
      <c r="BL43">
        <f>charmander!BV43</f>
        <v>15</v>
      </c>
      <c r="BM43">
        <f>nidoking!CZ43</f>
        <v>15.25</v>
      </c>
    </row>
    <row r="44" spans="1:66" x14ac:dyDescent="0.3">
      <c r="A44">
        <v>43</v>
      </c>
      <c r="B44">
        <v>20</v>
      </c>
      <c r="C44" s="35" t="s">
        <v>55</v>
      </c>
      <c r="D44" s="35" t="str">
        <f>VLOOKUP(C44,all_pokemon!$B$2:$C$151,2,FALSE)</f>
        <v>Oddish</v>
      </c>
      <c r="E44" s="35" t="s">
        <v>449</v>
      </c>
      <c r="F44" s="35" t="s">
        <v>451</v>
      </c>
      <c r="G44" s="35">
        <v>13</v>
      </c>
      <c r="H44" s="36" t="s">
        <v>56</v>
      </c>
      <c r="I44" s="36" t="s">
        <v>209</v>
      </c>
      <c r="J44" s="36" t="s">
        <v>209</v>
      </c>
      <c r="K44" s="36" t="s">
        <v>209</v>
      </c>
      <c r="L44" s="1" t="str">
        <f>VLOOKUP(H44,all_attacks!$B$2:$C$166,2,FALSE)</f>
        <v>Absorb</v>
      </c>
      <c r="M44" s="1" t="e">
        <f>VLOOKUP(I44,all_attacks!$B$2:$C$166,2,FALSE)</f>
        <v>#N/A</v>
      </c>
      <c r="N44" s="1" t="e">
        <f>VLOOKUP(J44,all_attacks!$B$2:$C$166,2,FALSE)</f>
        <v>#N/A</v>
      </c>
      <c r="O44" s="1" t="e">
        <f>VLOOKUP(K44,all_attacks!$B$2:$C$166,2,FALSE)</f>
        <v>#N/A</v>
      </c>
      <c r="P44" t="str">
        <f>VLOOKUP(L44,all_attacks!$C$2:$H$166,2,FALSE)</f>
        <v>Grass</v>
      </c>
      <c r="Q44" t="e">
        <f>VLOOKUP(M44,all_attacks!$C$2:$H$166,2,FALSE)</f>
        <v>#N/A</v>
      </c>
      <c r="R44" t="e">
        <f>VLOOKUP(N44,all_attacks!$C$2:$H$166,2,FALSE)</f>
        <v>#N/A</v>
      </c>
      <c r="S44" t="e">
        <f>VLOOKUP(O44,all_attacks!$C$2:$H$166,2,FALSE)</f>
        <v>#N/A</v>
      </c>
      <c r="T44" t="str">
        <f>VLOOKUP(L44,all_attacks!$C$2:$H$166,6,FALSE)</f>
        <v>Grass</v>
      </c>
      <c r="U44" t="e">
        <f>VLOOKUP(M44,all_attacks!$C$2:$H$166,6,FALSE)</f>
        <v>#N/A</v>
      </c>
      <c r="V44" t="e">
        <f>VLOOKUP(N44,all_attacks!$C$2:$H$166,6,FALSE)</f>
        <v>#N/A</v>
      </c>
      <c r="W44" t="e">
        <f>VLOOKUP(O44,all_attacks!$C$2:$H$166,6,FALSE)</f>
        <v>#N/A</v>
      </c>
      <c r="X44" t="s">
        <v>449</v>
      </c>
      <c r="Y44" t="s">
        <v>451</v>
      </c>
      <c r="Z44" t="str">
        <f t="shared" si="20"/>
        <v>GrassGrass</v>
      </c>
      <c r="AA44" t="e">
        <f t="shared" si="8"/>
        <v>#N/A</v>
      </c>
      <c r="AB44" t="e">
        <f t="shared" si="9"/>
        <v>#N/A</v>
      </c>
      <c r="AC44" t="e">
        <f t="shared" si="10"/>
        <v>#N/A</v>
      </c>
      <c r="AD44" t="str">
        <f t="shared" si="22"/>
        <v>GrassPoison</v>
      </c>
      <c r="AE44" t="e">
        <f t="shared" si="11"/>
        <v>#N/A</v>
      </c>
      <c r="AF44" t="e">
        <f t="shared" si="12"/>
        <v>#N/A</v>
      </c>
      <c r="AG44" t="e">
        <f t="shared" si="13"/>
        <v>#N/A</v>
      </c>
      <c r="AH44">
        <f>VLOOKUP(Z44,type_factors!$C$1:$D$226,2,FALSE)</f>
        <v>0.5</v>
      </c>
      <c r="AI44" t="e">
        <f>VLOOKUP(AA44,type_factors!$C$1:$D$226,2,FALSE)</f>
        <v>#N/A</v>
      </c>
      <c r="AJ44" t="e">
        <f>VLOOKUP(AB44,type_factors!$C$1:$D$226,2,FALSE)</f>
        <v>#N/A</v>
      </c>
      <c r="AK44" t="e">
        <f>VLOOKUP(AC44,type_factors!$C$1:$D$226,2,FALSE)</f>
        <v>#N/A</v>
      </c>
      <c r="AL44">
        <f>VLOOKUP(AD44,type_factors!$C$1:$D$226,2,FALSE)</f>
        <v>0.5</v>
      </c>
      <c r="AM44" t="e">
        <f>VLOOKUP(AE44,type_factors!$C$1:$D$226,2,FALSE)</f>
        <v>#N/A</v>
      </c>
      <c r="AN44" t="e">
        <f>VLOOKUP(AF44,type_factors!$C$1:$D$226,2,FALSE)</f>
        <v>#N/A</v>
      </c>
      <c r="AO44" t="e">
        <f>VLOOKUP(AG44,type_factors!$C$1:$D$226,2,FALSE)</f>
        <v>#N/A</v>
      </c>
      <c r="AP44">
        <f t="shared" si="14"/>
        <v>0.25</v>
      </c>
      <c r="AQ44" t="e">
        <f t="shared" si="15"/>
        <v>#N/A</v>
      </c>
      <c r="AR44" t="e">
        <f t="shared" si="16"/>
        <v>#N/A</v>
      </c>
      <c r="AS44" t="e">
        <f t="shared" si="17"/>
        <v>#N/A</v>
      </c>
      <c r="AT44">
        <f t="array" ref="AT44">MAX(IF(ISERROR(AP44:AS44),,AP44:AS44))</f>
        <v>0.25</v>
      </c>
      <c r="AU44" t="s">
        <v>421</v>
      </c>
      <c r="AV44" t="s">
        <v>449</v>
      </c>
      <c r="AW44" t="str">
        <f t="shared" si="23"/>
        <v>NormalGrass</v>
      </c>
      <c r="AX44" t="str">
        <f t="shared" si="24"/>
        <v>GrassGrass</v>
      </c>
      <c r="AY44" t="str">
        <f t="shared" si="25"/>
        <v>NormalPoison</v>
      </c>
      <c r="AZ44" t="str">
        <f t="shared" si="26"/>
        <v>GrassPoison</v>
      </c>
      <c r="BA44" s="31">
        <f>VLOOKUP(AW44,type_factors!$C$2:$D$226,2,FALSE)</f>
        <v>1</v>
      </c>
      <c r="BB44" s="31">
        <f>VLOOKUP(AX44,type_factors!$C$2:$D$226,2,FALSE)</f>
        <v>0.5</v>
      </c>
      <c r="BC44" s="30">
        <f>VLOOKUP(AY44,type_factors!$C$2:$D$226,2,FALSE)</f>
        <v>1</v>
      </c>
      <c r="BD44" s="30">
        <f>VLOOKUP(AZ44,type_factors!$C$2:$D$226,2,FALSE)</f>
        <v>0.5</v>
      </c>
      <c r="BE44" s="32">
        <f t="shared" si="27"/>
        <v>1</v>
      </c>
      <c r="BF44" s="32">
        <f t="shared" si="28"/>
        <v>0.25</v>
      </c>
      <c r="BG44">
        <f t="array" ref="BG44">MAX(IF(ISERROR(BE44:BF44),,BE44:BF44))</f>
        <v>1</v>
      </c>
      <c r="BH44">
        <f t="shared" si="18"/>
        <v>0.25</v>
      </c>
      <c r="BI44">
        <f t="shared" si="19"/>
        <v>0.75</v>
      </c>
      <c r="BJ44">
        <f t="shared" si="21"/>
        <v>12.75</v>
      </c>
      <c r="BK44">
        <f>squirtle!BP44</f>
        <v>20</v>
      </c>
      <c r="BL44">
        <f>charmander!BV44</f>
        <v>16.5</v>
      </c>
      <c r="BM44">
        <f>nidoking!CZ44</f>
        <v>15.25</v>
      </c>
    </row>
    <row r="45" spans="1:66" x14ac:dyDescent="0.3">
      <c r="A45">
        <v>44</v>
      </c>
      <c r="B45">
        <v>20</v>
      </c>
      <c r="C45" s="35" t="s">
        <v>47</v>
      </c>
      <c r="D45" s="35" t="str">
        <f>VLOOKUP(C45,all_pokemon!$B$2:$C$151,2,FALSE)</f>
        <v>Pidgey</v>
      </c>
      <c r="E45" s="35" t="s">
        <v>421</v>
      </c>
      <c r="F45" s="35" t="s">
        <v>448</v>
      </c>
      <c r="G45" s="35">
        <v>13</v>
      </c>
      <c r="H45" s="36" t="s">
        <v>41</v>
      </c>
      <c r="I45" s="36" t="s">
        <v>42</v>
      </c>
      <c r="J45" s="36" t="s">
        <v>21</v>
      </c>
      <c r="K45" s="36" t="s">
        <v>209</v>
      </c>
      <c r="L45" s="1" t="str">
        <f>VLOOKUP(H45,all_attacks!$B$2:$C$166,2,FALSE)</f>
        <v>Gust</v>
      </c>
      <c r="M45" s="1" t="str">
        <f>VLOOKUP(I45,all_attacks!$B$2:$C$166,2,FALSE)</f>
        <v>Sand Attack</v>
      </c>
      <c r="N45" s="1" t="str">
        <f>VLOOKUP(J45,all_attacks!$B$2:$C$166,2,FALSE)</f>
        <v>Quick Attack</v>
      </c>
      <c r="O45" s="1" t="e">
        <f>VLOOKUP(K45,all_attacks!$B$2:$C$166,2,FALSE)</f>
        <v>#N/A</v>
      </c>
      <c r="P45" t="str">
        <f>VLOOKUP(L45,all_attacks!$C$2:$H$166,2,FALSE)</f>
        <v>Normal</v>
      </c>
      <c r="Q45" t="str">
        <f>VLOOKUP(M45,all_attacks!$C$2:$H$166,2,FALSE)</f>
        <v>Normal</v>
      </c>
      <c r="R45" t="str">
        <f>VLOOKUP(N45,all_attacks!$C$2:$H$166,2,FALSE)</f>
        <v>Normal</v>
      </c>
      <c r="S45" t="e">
        <f>VLOOKUP(O45,all_attacks!$C$2:$H$166,2,FALSE)</f>
        <v>#N/A</v>
      </c>
      <c r="T45" t="str">
        <f>VLOOKUP(L45,all_attacks!$C$2:$H$166,6,FALSE)</f>
        <v>Normal</v>
      </c>
      <c r="U45" t="str">
        <f>VLOOKUP(M45,all_attacks!$C$2:$H$166,6,FALSE)</f>
        <v>no_type-specific_Damage</v>
      </c>
      <c r="V45" t="str">
        <f>VLOOKUP(N45,all_attacks!$C$2:$H$166,6,FALSE)</f>
        <v>Normal</v>
      </c>
      <c r="W45" t="e">
        <f>VLOOKUP(O45,all_attacks!$C$2:$H$166,6,FALSE)</f>
        <v>#N/A</v>
      </c>
      <c r="X45" t="s">
        <v>449</v>
      </c>
      <c r="Y45" t="s">
        <v>451</v>
      </c>
      <c r="Z45" t="str">
        <f t="shared" si="20"/>
        <v>NormalGrass</v>
      </c>
      <c r="AA45" t="str">
        <f t="shared" si="8"/>
        <v>no_type-specific_DamageGrass</v>
      </c>
      <c r="AB45" t="str">
        <f t="shared" si="9"/>
        <v>NormalGrass</v>
      </c>
      <c r="AC45" t="e">
        <f t="shared" si="10"/>
        <v>#N/A</v>
      </c>
      <c r="AD45" t="str">
        <f t="shared" si="22"/>
        <v>NormalPoison</v>
      </c>
      <c r="AE45" t="str">
        <f t="shared" si="11"/>
        <v>no_type-specific_DamagePoison</v>
      </c>
      <c r="AF45" t="str">
        <f t="shared" si="12"/>
        <v>NormalPoison</v>
      </c>
      <c r="AG45" t="e">
        <f t="shared" si="13"/>
        <v>#N/A</v>
      </c>
      <c r="AH45">
        <f>VLOOKUP(Z45,type_factors!$C$1:$D$226,2,FALSE)</f>
        <v>1</v>
      </c>
      <c r="AI45" t="e">
        <f>VLOOKUP(AA45,type_factors!$C$1:$D$226,2,FALSE)</f>
        <v>#N/A</v>
      </c>
      <c r="AJ45">
        <f>VLOOKUP(AB45,type_factors!$C$1:$D$226,2,FALSE)</f>
        <v>1</v>
      </c>
      <c r="AK45" t="e">
        <f>VLOOKUP(AC45,type_factors!$C$1:$D$226,2,FALSE)</f>
        <v>#N/A</v>
      </c>
      <c r="AL45">
        <f>VLOOKUP(AD45,type_factors!$C$1:$D$226,2,FALSE)</f>
        <v>1</v>
      </c>
      <c r="AM45" t="e">
        <f>VLOOKUP(AE45,type_factors!$C$1:$D$226,2,FALSE)</f>
        <v>#N/A</v>
      </c>
      <c r="AN45">
        <f>VLOOKUP(AF45,type_factors!$C$1:$D$226,2,FALSE)</f>
        <v>1</v>
      </c>
      <c r="AO45" t="e">
        <f>VLOOKUP(AG45,type_factors!$C$1:$D$226,2,FALSE)</f>
        <v>#N/A</v>
      </c>
      <c r="AP45">
        <f t="shared" si="14"/>
        <v>1</v>
      </c>
      <c r="AQ45" t="e">
        <f t="shared" si="15"/>
        <v>#N/A</v>
      </c>
      <c r="AR45">
        <f t="shared" si="16"/>
        <v>1</v>
      </c>
      <c r="AS45" t="e">
        <f t="shared" si="17"/>
        <v>#N/A</v>
      </c>
      <c r="AT45">
        <f t="array" ref="AT45">MAX(IF(ISERROR(AP45:AS45),,AP45:AS45))</f>
        <v>1</v>
      </c>
      <c r="AU45" t="s">
        <v>421</v>
      </c>
      <c r="AV45" t="s">
        <v>449</v>
      </c>
      <c r="AW45" t="str">
        <f t="shared" si="23"/>
        <v>NormalNormal</v>
      </c>
      <c r="AX45" t="str">
        <f t="shared" si="24"/>
        <v>GrassNormal</v>
      </c>
      <c r="AY45" t="str">
        <f t="shared" si="25"/>
        <v>NormalFlying</v>
      </c>
      <c r="AZ45" t="str">
        <f t="shared" si="26"/>
        <v>GrassFlying</v>
      </c>
      <c r="BA45" s="31">
        <f>VLOOKUP(AW45,type_factors!$C$2:$D$226,2,FALSE)</f>
        <v>1</v>
      </c>
      <c r="BB45" s="31">
        <f>VLOOKUP(AX45,type_factors!$C$2:$D$226,2,FALSE)</f>
        <v>1</v>
      </c>
      <c r="BC45" s="30">
        <f>VLOOKUP(AY45,type_factors!$C$2:$D$226,2,FALSE)</f>
        <v>1</v>
      </c>
      <c r="BD45" s="30">
        <f>VLOOKUP(AZ45,type_factors!$C$2:$D$226,2,FALSE)</f>
        <v>0.5</v>
      </c>
      <c r="BE45" s="32">
        <f t="shared" si="27"/>
        <v>1</v>
      </c>
      <c r="BF45" s="32">
        <f t="shared" si="28"/>
        <v>0.5</v>
      </c>
      <c r="BG45">
        <f t="array" ref="BG45">MAX(IF(ISERROR(BE45:BF45),,BE45:BF45))</f>
        <v>1</v>
      </c>
      <c r="BH45">
        <f t="shared" si="18"/>
        <v>1</v>
      </c>
      <c r="BI45">
        <f t="shared" si="19"/>
        <v>0</v>
      </c>
      <c r="BJ45">
        <f t="shared" si="21"/>
        <v>12.75</v>
      </c>
      <c r="BK45">
        <f>squirtle!BP45</f>
        <v>20</v>
      </c>
      <c r="BL45">
        <f>charmander!BV45</f>
        <v>16.5</v>
      </c>
      <c r="BM45">
        <f>nidoking!CZ45</f>
        <v>15.25</v>
      </c>
    </row>
    <row r="46" spans="1:66" x14ac:dyDescent="0.3">
      <c r="A46">
        <v>45</v>
      </c>
      <c r="B46">
        <v>20</v>
      </c>
      <c r="C46" s="35" t="s">
        <v>55</v>
      </c>
      <c r="D46" s="35" t="str">
        <f>VLOOKUP(C46,all_pokemon!$B$2:$C$151,2,FALSE)</f>
        <v>Oddish</v>
      </c>
      <c r="E46" s="35" t="s">
        <v>449</v>
      </c>
      <c r="F46" s="35" t="s">
        <v>451</v>
      </c>
      <c r="G46" s="35">
        <v>13</v>
      </c>
      <c r="H46" s="36" t="s">
        <v>56</v>
      </c>
      <c r="I46" s="36" t="s">
        <v>209</v>
      </c>
      <c r="J46" s="36" t="s">
        <v>209</v>
      </c>
      <c r="K46" s="36" t="s">
        <v>209</v>
      </c>
      <c r="L46" s="1" t="str">
        <f>VLOOKUP(H46,all_attacks!$B$2:$C$166,2,FALSE)</f>
        <v>Absorb</v>
      </c>
      <c r="M46" s="1" t="e">
        <f>VLOOKUP(I46,all_attacks!$B$2:$C$166,2,FALSE)</f>
        <v>#N/A</v>
      </c>
      <c r="N46" s="1" t="e">
        <f>VLOOKUP(J46,all_attacks!$B$2:$C$166,2,FALSE)</f>
        <v>#N/A</v>
      </c>
      <c r="O46" s="1" t="e">
        <f>VLOOKUP(K46,all_attacks!$B$2:$C$166,2,FALSE)</f>
        <v>#N/A</v>
      </c>
      <c r="P46" t="str">
        <f>VLOOKUP(L46,all_attacks!$C$2:$H$166,2,FALSE)</f>
        <v>Grass</v>
      </c>
      <c r="Q46" t="e">
        <f>VLOOKUP(M46,all_attacks!$C$2:$H$166,2,FALSE)</f>
        <v>#N/A</v>
      </c>
      <c r="R46" t="e">
        <f>VLOOKUP(N46,all_attacks!$C$2:$H$166,2,FALSE)</f>
        <v>#N/A</v>
      </c>
      <c r="S46" t="e">
        <f>VLOOKUP(O46,all_attacks!$C$2:$H$166,2,FALSE)</f>
        <v>#N/A</v>
      </c>
      <c r="T46" t="str">
        <f>VLOOKUP(L46,all_attacks!$C$2:$H$166,6,FALSE)</f>
        <v>Grass</v>
      </c>
      <c r="U46" t="e">
        <f>VLOOKUP(M46,all_attacks!$C$2:$H$166,6,FALSE)</f>
        <v>#N/A</v>
      </c>
      <c r="V46" t="e">
        <f>VLOOKUP(N46,all_attacks!$C$2:$H$166,6,FALSE)</f>
        <v>#N/A</v>
      </c>
      <c r="W46" t="e">
        <f>VLOOKUP(O46,all_attacks!$C$2:$H$166,6,FALSE)</f>
        <v>#N/A</v>
      </c>
      <c r="X46" t="s">
        <v>449</v>
      </c>
      <c r="Y46" t="s">
        <v>451</v>
      </c>
      <c r="Z46" t="str">
        <f t="shared" si="20"/>
        <v>GrassGrass</v>
      </c>
      <c r="AA46" t="e">
        <f t="shared" si="8"/>
        <v>#N/A</v>
      </c>
      <c r="AB46" t="e">
        <f t="shared" si="9"/>
        <v>#N/A</v>
      </c>
      <c r="AC46" t="e">
        <f t="shared" si="10"/>
        <v>#N/A</v>
      </c>
      <c r="AD46" t="str">
        <f t="shared" si="22"/>
        <v>GrassPoison</v>
      </c>
      <c r="AE46" t="e">
        <f t="shared" si="11"/>
        <v>#N/A</v>
      </c>
      <c r="AF46" t="e">
        <f t="shared" si="12"/>
        <v>#N/A</v>
      </c>
      <c r="AG46" t="e">
        <f t="shared" si="13"/>
        <v>#N/A</v>
      </c>
      <c r="AH46">
        <f>VLOOKUP(Z46,type_factors!$C$1:$D$226,2,FALSE)</f>
        <v>0.5</v>
      </c>
      <c r="AI46" t="e">
        <f>VLOOKUP(AA46,type_factors!$C$1:$D$226,2,FALSE)</f>
        <v>#N/A</v>
      </c>
      <c r="AJ46" t="e">
        <f>VLOOKUP(AB46,type_factors!$C$1:$D$226,2,FALSE)</f>
        <v>#N/A</v>
      </c>
      <c r="AK46" t="e">
        <f>VLOOKUP(AC46,type_factors!$C$1:$D$226,2,FALSE)</f>
        <v>#N/A</v>
      </c>
      <c r="AL46">
        <f>VLOOKUP(AD46,type_factors!$C$1:$D$226,2,FALSE)</f>
        <v>0.5</v>
      </c>
      <c r="AM46" t="e">
        <f>VLOOKUP(AE46,type_factors!$C$1:$D$226,2,FALSE)</f>
        <v>#N/A</v>
      </c>
      <c r="AN46" t="e">
        <f>VLOOKUP(AF46,type_factors!$C$1:$D$226,2,FALSE)</f>
        <v>#N/A</v>
      </c>
      <c r="AO46" t="e">
        <f>VLOOKUP(AG46,type_factors!$C$1:$D$226,2,FALSE)</f>
        <v>#N/A</v>
      </c>
      <c r="AP46">
        <f t="shared" si="14"/>
        <v>0.25</v>
      </c>
      <c r="AQ46" t="e">
        <f t="shared" si="15"/>
        <v>#N/A</v>
      </c>
      <c r="AR46" t="e">
        <f t="shared" si="16"/>
        <v>#N/A</v>
      </c>
      <c r="AS46" t="e">
        <f t="shared" si="17"/>
        <v>#N/A</v>
      </c>
      <c r="AT46">
        <f t="array" ref="AT46">MAX(IF(ISERROR(AP46:AS46),,AP46:AS46))</f>
        <v>0.25</v>
      </c>
      <c r="AU46" t="s">
        <v>421</v>
      </c>
      <c r="AV46" t="s">
        <v>449</v>
      </c>
      <c r="AW46" t="str">
        <f t="shared" si="23"/>
        <v>NormalGrass</v>
      </c>
      <c r="AX46" t="str">
        <f t="shared" si="24"/>
        <v>GrassGrass</v>
      </c>
      <c r="AY46" t="str">
        <f t="shared" si="25"/>
        <v>NormalPoison</v>
      </c>
      <c r="AZ46" t="str">
        <f t="shared" si="26"/>
        <v>GrassPoison</v>
      </c>
      <c r="BA46" s="31">
        <f>VLOOKUP(AW46,type_factors!$C$2:$D$226,2,FALSE)</f>
        <v>1</v>
      </c>
      <c r="BB46" s="31">
        <f>VLOOKUP(AX46,type_factors!$C$2:$D$226,2,FALSE)</f>
        <v>0.5</v>
      </c>
      <c r="BC46" s="30">
        <f>VLOOKUP(AY46,type_factors!$C$2:$D$226,2,FALSE)</f>
        <v>1</v>
      </c>
      <c r="BD46" s="30">
        <f>VLOOKUP(AZ46,type_factors!$C$2:$D$226,2,FALSE)</f>
        <v>0.5</v>
      </c>
      <c r="BE46" s="32">
        <f t="shared" si="27"/>
        <v>1</v>
      </c>
      <c r="BF46" s="32">
        <f t="shared" si="28"/>
        <v>0.25</v>
      </c>
      <c r="BG46">
        <f t="array" ref="BG46">MAX(IF(ISERROR(BE46:BF46),,BE46:BF46))</f>
        <v>1</v>
      </c>
      <c r="BH46">
        <f t="shared" si="18"/>
        <v>0.25</v>
      </c>
      <c r="BI46">
        <f t="shared" si="19"/>
        <v>0.75</v>
      </c>
      <c r="BJ46">
        <f t="shared" si="21"/>
        <v>13.5</v>
      </c>
      <c r="BK46">
        <f>squirtle!BP46</f>
        <v>19</v>
      </c>
      <c r="BL46">
        <f>charmander!BV46</f>
        <v>18</v>
      </c>
      <c r="BM46">
        <f>nidoking!CZ46</f>
        <v>15.25</v>
      </c>
    </row>
    <row r="47" spans="1:66" x14ac:dyDescent="0.3">
      <c r="A47">
        <v>46</v>
      </c>
      <c r="B47">
        <v>21</v>
      </c>
      <c r="C47" s="35" t="s">
        <v>54</v>
      </c>
      <c r="D47" s="35" t="str">
        <f>VLOOKUP(C47,all_pokemon!$B$2:$C$151,2,FALSE)</f>
        <v>Machop</v>
      </c>
      <c r="E47" s="35" t="s">
        <v>450</v>
      </c>
      <c r="F47" s="35" t="s">
        <v>209</v>
      </c>
      <c r="G47" s="35">
        <v>17</v>
      </c>
      <c r="H47" s="36" t="s">
        <v>49</v>
      </c>
      <c r="I47" s="36" t="s">
        <v>209</v>
      </c>
      <c r="J47" s="36" t="s">
        <v>209</v>
      </c>
      <c r="K47" s="36" t="s">
        <v>209</v>
      </c>
      <c r="L47" s="1" t="str">
        <f>VLOOKUP(H47,all_attacks!$B$2:$C$166,2,FALSE)</f>
        <v>Karate Chop</v>
      </c>
      <c r="M47" s="1" t="e">
        <f>VLOOKUP(I47,all_attacks!$B$2:$C$166,2,FALSE)</f>
        <v>#N/A</v>
      </c>
      <c r="N47" s="1" t="e">
        <f>VLOOKUP(J47,all_attacks!$B$2:$C$166,2,FALSE)</f>
        <v>#N/A</v>
      </c>
      <c r="O47" s="1" t="e">
        <f>VLOOKUP(K47,all_attacks!$B$2:$C$166,2,FALSE)</f>
        <v>#N/A</v>
      </c>
      <c r="P47" t="str">
        <f>VLOOKUP(L47,all_attacks!$C$2:$H$166,2,FALSE)</f>
        <v>Normal</v>
      </c>
      <c r="Q47" t="e">
        <f>VLOOKUP(M47,all_attacks!$C$2:$H$166,2,FALSE)</f>
        <v>#N/A</v>
      </c>
      <c r="R47" t="e">
        <f>VLOOKUP(N47,all_attacks!$C$2:$H$166,2,FALSE)</f>
        <v>#N/A</v>
      </c>
      <c r="S47" t="e">
        <f>VLOOKUP(O47,all_attacks!$C$2:$H$166,2,FALSE)</f>
        <v>#N/A</v>
      </c>
      <c r="T47" t="str">
        <f>VLOOKUP(L47,all_attacks!$C$2:$H$166,6,FALSE)</f>
        <v>Normal</v>
      </c>
      <c r="U47" t="e">
        <f>VLOOKUP(M47,all_attacks!$C$2:$H$166,6,FALSE)</f>
        <v>#N/A</v>
      </c>
      <c r="V47" t="e">
        <f>VLOOKUP(N47,all_attacks!$C$2:$H$166,6,FALSE)</f>
        <v>#N/A</v>
      </c>
      <c r="W47" t="e">
        <f>VLOOKUP(O47,all_attacks!$C$2:$H$166,6,FALSE)</f>
        <v>#N/A</v>
      </c>
      <c r="X47" t="s">
        <v>449</v>
      </c>
      <c r="Y47" t="s">
        <v>451</v>
      </c>
      <c r="Z47" t="str">
        <f t="shared" si="20"/>
        <v>NormalGrass</v>
      </c>
      <c r="AA47" t="e">
        <f t="shared" si="8"/>
        <v>#N/A</v>
      </c>
      <c r="AB47" t="e">
        <f t="shared" si="9"/>
        <v>#N/A</v>
      </c>
      <c r="AC47" t="e">
        <f t="shared" si="10"/>
        <v>#N/A</v>
      </c>
      <c r="AD47" t="str">
        <f t="shared" si="22"/>
        <v>NormalPoison</v>
      </c>
      <c r="AE47" t="e">
        <f t="shared" si="11"/>
        <v>#N/A</v>
      </c>
      <c r="AF47" t="e">
        <f t="shared" si="12"/>
        <v>#N/A</v>
      </c>
      <c r="AG47" t="e">
        <f t="shared" si="13"/>
        <v>#N/A</v>
      </c>
      <c r="AH47">
        <f>VLOOKUP(Z47,type_factors!$C$1:$D$226,2,FALSE)</f>
        <v>1</v>
      </c>
      <c r="AI47" t="e">
        <f>VLOOKUP(AA47,type_factors!$C$1:$D$226,2,FALSE)</f>
        <v>#N/A</v>
      </c>
      <c r="AJ47" t="e">
        <f>VLOOKUP(AB47,type_factors!$C$1:$D$226,2,FALSE)</f>
        <v>#N/A</v>
      </c>
      <c r="AK47" t="e">
        <f>VLOOKUP(AC47,type_factors!$C$1:$D$226,2,FALSE)</f>
        <v>#N/A</v>
      </c>
      <c r="AL47">
        <f>VLOOKUP(AD47,type_factors!$C$1:$D$226,2,FALSE)</f>
        <v>1</v>
      </c>
      <c r="AM47" t="e">
        <f>VLOOKUP(AE47,type_factors!$C$1:$D$226,2,FALSE)</f>
        <v>#N/A</v>
      </c>
      <c r="AN47" t="e">
        <f>VLOOKUP(AF47,type_factors!$C$1:$D$226,2,FALSE)</f>
        <v>#N/A</v>
      </c>
      <c r="AO47" t="e">
        <f>VLOOKUP(AG47,type_factors!$C$1:$D$226,2,FALSE)</f>
        <v>#N/A</v>
      </c>
      <c r="AP47">
        <f t="shared" si="14"/>
        <v>1</v>
      </c>
      <c r="AQ47" t="e">
        <f t="shared" si="15"/>
        <v>#N/A</v>
      </c>
      <c r="AR47" t="e">
        <f t="shared" si="16"/>
        <v>#N/A</v>
      </c>
      <c r="AS47" t="e">
        <f t="shared" si="17"/>
        <v>#N/A</v>
      </c>
      <c r="AT47">
        <f t="array" ref="AT47">MAX(IF(ISERROR(AP47:AS47),,AP47:AS47))</f>
        <v>1</v>
      </c>
      <c r="AU47" t="s">
        <v>421</v>
      </c>
      <c r="AV47" t="s">
        <v>449</v>
      </c>
      <c r="AW47" t="str">
        <f t="shared" si="23"/>
        <v>NormalFighting</v>
      </c>
      <c r="AX47" t="str">
        <f t="shared" si="24"/>
        <v>GrassFighting</v>
      </c>
      <c r="AY47" t="str">
        <f t="shared" si="25"/>
        <v>NormalNA</v>
      </c>
      <c r="AZ47" t="str">
        <f t="shared" si="26"/>
        <v>GrassNA</v>
      </c>
      <c r="BA47" s="31">
        <f>VLOOKUP(AW47,type_factors!$C$2:$D$226,2,FALSE)</f>
        <v>1</v>
      </c>
      <c r="BB47" s="31">
        <f>VLOOKUP(AX47,type_factors!$C$2:$D$226,2,FALSE)</f>
        <v>1</v>
      </c>
      <c r="BC47" s="30" t="e">
        <f>VLOOKUP(AY47,type_factors!$C$2:$D$226,2,FALSE)</f>
        <v>#N/A</v>
      </c>
      <c r="BD47" s="30" t="e">
        <f>VLOOKUP(AZ47,type_factors!$C$2:$D$226,2,FALSE)</f>
        <v>#N/A</v>
      </c>
      <c r="BE47" s="32">
        <f t="shared" si="27"/>
        <v>1</v>
      </c>
      <c r="BF47" s="32">
        <f t="shared" si="28"/>
        <v>1</v>
      </c>
      <c r="BG47">
        <f t="array" ref="BG47">MAX(IF(ISERROR(BE47:BF47),,BE47:BF47))</f>
        <v>1</v>
      </c>
      <c r="BH47">
        <f t="shared" si="18"/>
        <v>1</v>
      </c>
      <c r="BI47">
        <f t="shared" si="19"/>
        <v>0</v>
      </c>
      <c r="BJ47">
        <f t="shared" si="21"/>
        <v>13.5</v>
      </c>
      <c r="BK47">
        <f>squirtle!BP47</f>
        <v>19</v>
      </c>
      <c r="BL47">
        <f>charmander!BV47</f>
        <v>18</v>
      </c>
      <c r="BM47">
        <f>nidoking!CZ47</f>
        <v>15.25</v>
      </c>
    </row>
    <row r="48" spans="1:66" x14ac:dyDescent="0.3">
      <c r="A48">
        <v>47</v>
      </c>
      <c r="B48">
        <v>21</v>
      </c>
      <c r="C48" s="35" t="s">
        <v>58</v>
      </c>
      <c r="D48" s="35" t="str">
        <f>VLOOKUP(C48,all_pokemon!$B$2:$C$151,2,FALSE)</f>
        <v>Drowzee</v>
      </c>
      <c r="E48" s="35" t="s">
        <v>318</v>
      </c>
      <c r="F48" s="35" t="s">
        <v>209</v>
      </c>
      <c r="G48" s="35">
        <v>17</v>
      </c>
      <c r="H48" s="36" t="s">
        <v>34</v>
      </c>
      <c r="I48" s="36" t="s">
        <v>59</v>
      </c>
      <c r="J48" s="36" t="s">
        <v>35</v>
      </c>
      <c r="K48" s="36" t="s">
        <v>60</v>
      </c>
      <c r="L48" s="1" t="str">
        <f>VLOOKUP(H48,all_attacks!$B$2:$C$166,2,FALSE)</f>
        <v>Pound</v>
      </c>
      <c r="M48" s="1" t="str">
        <f>VLOOKUP(I48,all_attacks!$B$2:$C$166,2,FALSE)</f>
        <v>Hypnosis</v>
      </c>
      <c r="N48" s="1" t="str">
        <f>VLOOKUP(J48,all_attacks!$B$2:$C$166,2,FALSE)</f>
        <v>Disable</v>
      </c>
      <c r="O48" s="1" t="str">
        <f>VLOOKUP(K48,all_attacks!$B$2:$C$166,2,FALSE)</f>
        <v>Confusion</v>
      </c>
      <c r="P48" t="str">
        <f>VLOOKUP(L48,all_attacks!$C$2:$H$166,2,FALSE)</f>
        <v>Normal</v>
      </c>
      <c r="Q48" t="str">
        <f>VLOOKUP(M48,all_attacks!$C$2:$H$166,2,FALSE)</f>
        <v>Psychic</v>
      </c>
      <c r="R48" t="str">
        <f>VLOOKUP(N48,all_attacks!$C$2:$H$166,2,FALSE)</f>
        <v>Normal</v>
      </c>
      <c r="S48" t="str">
        <f>VLOOKUP(O48,all_attacks!$C$2:$H$166,2,FALSE)</f>
        <v>Psychic</v>
      </c>
      <c r="T48" t="str">
        <f>VLOOKUP(L48,all_attacks!$C$2:$H$166,6,FALSE)</f>
        <v>Normal</v>
      </c>
      <c r="U48" t="str">
        <f>VLOOKUP(M48,all_attacks!$C$2:$H$166,6,FALSE)</f>
        <v>no_type-specific_Damage</v>
      </c>
      <c r="V48" t="str">
        <f>VLOOKUP(N48,all_attacks!$C$2:$H$166,6,FALSE)</f>
        <v>no_type-specific_Damage</v>
      </c>
      <c r="W48" t="str">
        <f>VLOOKUP(O48,all_attacks!$C$2:$H$166,6,FALSE)</f>
        <v>Psychic</v>
      </c>
      <c r="X48" t="s">
        <v>449</v>
      </c>
      <c r="Y48" t="s">
        <v>451</v>
      </c>
      <c r="Z48" t="str">
        <f t="shared" si="20"/>
        <v>NormalGrass</v>
      </c>
      <c r="AA48" t="str">
        <f t="shared" si="8"/>
        <v>no_type-specific_DamageGrass</v>
      </c>
      <c r="AB48" t="str">
        <f t="shared" si="9"/>
        <v>no_type-specific_DamageGrass</v>
      </c>
      <c r="AC48" t="str">
        <f t="shared" si="10"/>
        <v>PsychicGrass</v>
      </c>
      <c r="AD48" t="str">
        <f t="shared" si="22"/>
        <v>NormalPoison</v>
      </c>
      <c r="AE48" t="str">
        <f t="shared" si="11"/>
        <v>no_type-specific_DamagePoison</v>
      </c>
      <c r="AF48" t="str">
        <f t="shared" si="12"/>
        <v>no_type-specific_DamagePoison</v>
      </c>
      <c r="AG48" t="str">
        <f t="shared" si="13"/>
        <v>PsychicPoison</v>
      </c>
      <c r="AH48">
        <f>VLOOKUP(Z48,type_factors!$C$1:$D$226,2,FALSE)</f>
        <v>1</v>
      </c>
      <c r="AI48" t="e">
        <f>VLOOKUP(AA48,type_factors!$C$1:$D$226,2,FALSE)</f>
        <v>#N/A</v>
      </c>
      <c r="AJ48" t="e">
        <f>VLOOKUP(AB48,type_factors!$C$1:$D$226,2,FALSE)</f>
        <v>#N/A</v>
      </c>
      <c r="AK48">
        <f>VLOOKUP(AC48,type_factors!$C$1:$D$226,2,FALSE)</f>
        <v>1</v>
      </c>
      <c r="AL48">
        <f>VLOOKUP(AD48,type_factors!$C$1:$D$226,2,FALSE)</f>
        <v>1</v>
      </c>
      <c r="AM48" t="e">
        <f>VLOOKUP(AE48,type_factors!$C$1:$D$226,2,FALSE)</f>
        <v>#N/A</v>
      </c>
      <c r="AN48" t="e">
        <f>VLOOKUP(AF48,type_factors!$C$1:$D$226,2,FALSE)</f>
        <v>#N/A</v>
      </c>
      <c r="AO48">
        <f>VLOOKUP(AG48,type_factors!$C$1:$D$226,2,FALSE)</f>
        <v>2</v>
      </c>
      <c r="AP48">
        <f t="shared" si="14"/>
        <v>1</v>
      </c>
      <c r="AQ48" t="e">
        <f t="shared" si="15"/>
        <v>#N/A</v>
      </c>
      <c r="AR48" t="e">
        <f t="shared" si="16"/>
        <v>#N/A</v>
      </c>
      <c r="AS48">
        <f t="shared" si="17"/>
        <v>2</v>
      </c>
      <c r="AT48">
        <f t="array" ref="AT48">MAX(IF(ISERROR(AP48:AS48),,AP48:AS48))</f>
        <v>2</v>
      </c>
      <c r="AU48" t="s">
        <v>421</v>
      </c>
      <c r="AV48" t="s">
        <v>449</v>
      </c>
      <c r="AW48" t="str">
        <f t="shared" si="23"/>
        <v>NormalPsychic</v>
      </c>
      <c r="AX48" t="str">
        <f t="shared" si="24"/>
        <v>GrassPsychic</v>
      </c>
      <c r="AY48" t="str">
        <f t="shared" si="25"/>
        <v>NormalNA</v>
      </c>
      <c r="AZ48" t="str">
        <f t="shared" si="26"/>
        <v>GrassNA</v>
      </c>
      <c r="BA48" s="31">
        <f>VLOOKUP(AW48,type_factors!$C$2:$D$226,2,FALSE)</f>
        <v>1</v>
      </c>
      <c r="BB48" s="31">
        <f>VLOOKUP(AX48,type_factors!$C$2:$D$226,2,FALSE)</f>
        <v>1</v>
      </c>
      <c r="BC48" s="30" t="e">
        <f>VLOOKUP(AY48,type_factors!$C$2:$D$226,2,FALSE)</f>
        <v>#N/A</v>
      </c>
      <c r="BD48" s="30" t="e">
        <f>VLOOKUP(AZ48,type_factors!$C$2:$D$226,2,FALSE)</f>
        <v>#N/A</v>
      </c>
      <c r="BE48" s="32">
        <f t="shared" si="27"/>
        <v>1</v>
      </c>
      <c r="BF48" s="32">
        <f t="shared" si="28"/>
        <v>1</v>
      </c>
      <c r="BG48">
        <f t="array" ref="BG48">MAX(IF(ISERROR(BE48:BF48),,BE48:BF48))</f>
        <v>1</v>
      </c>
      <c r="BH48">
        <f t="shared" si="18"/>
        <v>2</v>
      </c>
      <c r="BI48">
        <f t="shared" si="19"/>
        <v>-1</v>
      </c>
      <c r="BJ48">
        <f t="shared" si="21"/>
        <v>12.5</v>
      </c>
      <c r="BK48">
        <f>squirtle!BP48</f>
        <v>19</v>
      </c>
      <c r="BL48">
        <f>charmander!BV48</f>
        <v>18</v>
      </c>
      <c r="BM48">
        <f>nidoking!CZ48</f>
        <v>14.25</v>
      </c>
    </row>
    <row r="49" spans="1:66" x14ac:dyDescent="0.3">
      <c r="A49">
        <v>48</v>
      </c>
      <c r="B49">
        <v>22</v>
      </c>
      <c r="C49" s="35" t="s">
        <v>61</v>
      </c>
      <c r="D49" s="35" t="str">
        <f>VLOOKUP(C49,all_pokemon!$B$2:$C$151,2,FALSE)</f>
        <v>Goldeen</v>
      </c>
      <c r="E49" s="35" t="s">
        <v>453</v>
      </c>
      <c r="F49" s="35" t="s">
        <v>209</v>
      </c>
      <c r="G49" s="35">
        <v>19</v>
      </c>
      <c r="H49" s="36" t="s">
        <v>62</v>
      </c>
      <c r="I49" s="36" t="s">
        <v>20</v>
      </c>
      <c r="J49" s="36" t="s">
        <v>30</v>
      </c>
      <c r="K49" s="36" t="s">
        <v>209</v>
      </c>
      <c r="L49" s="1" t="str">
        <f>VLOOKUP(H49,all_attacks!$B$2:$C$166,2,FALSE)</f>
        <v>Peck</v>
      </c>
      <c r="M49" s="1" t="str">
        <f>VLOOKUP(I49,all_attacks!$B$2:$C$166,2,FALSE)</f>
        <v>Tail Whip</v>
      </c>
      <c r="N49" s="1" t="str">
        <f>VLOOKUP(J49,all_attacks!$B$2:$C$166,2,FALSE)</f>
        <v>Supersonic</v>
      </c>
      <c r="O49" s="1" t="e">
        <f>VLOOKUP(K49,all_attacks!$B$2:$C$166,2,FALSE)</f>
        <v>#N/A</v>
      </c>
      <c r="P49" t="str">
        <f>VLOOKUP(L49,all_attacks!$C$2:$H$166,2,FALSE)</f>
        <v>Flying</v>
      </c>
      <c r="Q49" t="str">
        <f>VLOOKUP(M49,all_attacks!$C$2:$H$166,2,FALSE)</f>
        <v>Normal</v>
      </c>
      <c r="R49" t="str">
        <f>VLOOKUP(N49,all_attacks!$C$2:$H$166,2,FALSE)</f>
        <v>Normal</v>
      </c>
      <c r="S49" t="e">
        <f>VLOOKUP(O49,all_attacks!$C$2:$H$166,2,FALSE)</f>
        <v>#N/A</v>
      </c>
      <c r="T49" t="str">
        <f>VLOOKUP(L49,all_attacks!$C$2:$H$166,6,FALSE)</f>
        <v>Flying</v>
      </c>
      <c r="U49" t="str">
        <f>VLOOKUP(M49,all_attacks!$C$2:$H$166,6,FALSE)</f>
        <v>no_type-specific_Damage</v>
      </c>
      <c r="V49" t="str">
        <f>VLOOKUP(N49,all_attacks!$C$2:$H$166,6,FALSE)</f>
        <v>no_type-specific_Damage</v>
      </c>
      <c r="W49" t="e">
        <f>VLOOKUP(O49,all_attacks!$C$2:$H$166,6,FALSE)</f>
        <v>#N/A</v>
      </c>
      <c r="X49" t="s">
        <v>449</v>
      </c>
      <c r="Y49" t="s">
        <v>451</v>
      </c>
      <c r="Z49" t="str">
        <f t="shared" si="20"/>
        <v>FlyingGrass</v>
      </c>
      <c r="AA49" t="str">
        <f t="shared" si="8"/>
        <v>no_type-specific_DamageGrass</v>
      </c>
      <c r="AB49" t="str">
        <f t="shared" si="9"/>
        <v>no_type-specific_DamageGrass</v>
      </c>
      <c r="AC49" t="e">
        <f t="shared" si="10"/>
        <v>#N/A</v>
      </c>
      <c r="AD49" t="str">
        <f t="shared" si="22"/>
        <v>FlyingPoison</v>
      </c>
      <c r="AE49" t="str">
        <f t="shared" si="11"/>
        <v>no_type-specific_DamagePoison</v>
      </c>
      <c r="AF49" t="str">
        <f t="shared" si="12"/>
        <v>no_type-specific_DamagePoison</v>
      </c>
      <c r="AG49" t="e">
        <f t="shared" si="13"/>
        <v>#N/A</v>
      </c>
      <c r="AH49">
        <f>VLOOKUP(Z49,type_factors!$C$1:$D$226,2,FALSE)</f>
        <v>2</v>
      </c>
      <c r="AI49" t="e">
        <f>VLOOKUP(AA49,type_factors!$C$1:$D$226,2,FALSE)</f>
        <v>#N/A</v>
      </c>
      <c r="AJ49" t="e">
        <f>VLOOKUP(AB49,type_factors!$C$1:$D$226,2,FALSE)</f>
        <v>#N/A</v>
      </c>
      <c r="AK49" t="e">
        <f>VLOOKUP(AC49,type_factors!$C$1:$D$226,2,FALSE)</f>
        <v>#N/A</v>
      </c>
      <c r="AL49">
        <f>VLOOKUP(AD49,type_factors!$C$1:$D$226,2,FALSE)</f>
        <v>1</v>
      </c>
      <c r="AM49" t="e">
        <f>VLOOKUP(AE49,type_factors!$C$1:$D$226,2,FALSE)</f>
        <v>#N/A</v>
      </c>
      <c r="AN49" t="e">
        <f>VLOOKUP(AF49,type_factors!$C$1:$D$226,2,FALSE)</f>
        <v>#N/A</v>
      </c>
      <c r="AO49" t="e">
        <f>VLOOKUP(AG49,type_factors!$C$1:$D$226,2,FALSE)</f>
        <v>#N/A</v>
      </c>
      <c r="AP49">
        <f t="shared" si="14"/>
        <v>2</v>
      </c>
      <c r="AQ49" t="e">
        <f t="shared" si="15"/>
        <v>#N/A</v>
      </c>
      <c r="AR49" t="e">
        <f t="shared" si="16"/>
        <v>#N/A</v>
      </c>
      <c r="AS49" t="e">
        <f t="shared" si="17"/>
        <v>#N/A</v>
      </c>
      <c r="AT49">
        <f t="array" ref="AT49">MAX(IF(ISERROR(AP49:AS49),,AP49:AS49))</f>
        <v>2</v>
      </c>
      <c r="AU49" t="s">
        <v>421</v>
      </c>
      <c r="AV49" t="s">
        <v>449</v>
      </c>
      <c r="AW49" t="str">
        <f t="shared" si="23"/>
        <v>NormalWater</v>
      </c>
      <c r="AX49" t="str">
        <f t="shared" si="24"/>
        <v>GrassWater</v>
      </c>
      <c r="AY49" t="str">
        <f t="shared" si="25"/>
        <v>NormalNA</v>
      </c>
      <c r="AZ49" t="str">
        <f t="shared" si="26"/>
        <v>GrassNA</v>
      </c>
      <c r="BA49" s="31">
        <f>VLOOKUP(AW49,type_factors!$C$2:$D$226,2,FALSE)</f>
        <v>1</v>
      </c>
      <c r="BB49" s="31">
        <f>VLOOKUP(AX49,type_factors!$C$2:$D$226,2,FALSE)</f>
        <v>2</v>
      </c>
      <c r="BC49" s="30" t="e">
        <f>VLOOKUP(AY49,type_factors!$C$2:$D$226,2,FALSE)</f>
        <v>#N/A</v>
      </c>
      <c r="BD49" s="30" t="e">
        <f>VLOOKUP(AZ49,type_factors!$C$2:$D$226,2,FALSE)</f>
        <v>#N/A</v>
      </c>
      <c r="BE49" s="32">
        <f t="shared" si="27"/>
        <v>1</v>
      </c>
      <c r="BF49" s="32">
        <f t="shared" si="28"/>
        <v>2</v>
      </c>
      <c r="BG49">
        <f t="array" ref="BG49">MAX(IF(ISERROR(BE49:BF49),,BE49:BF49))</f>
        <v>2</v>
      </c>
      <c r="BH49">
        <f t="shared" si="18"/>
        <v>2</v>
      </c>
      <c r="BI49">
        <f t="shared" si="19"/>
        <v>0</v>
      </c>
      <c r="BJ49">
        <f t="shared" si="21"/>
        <v>12.5</v>
      </c>
      <c r="BK49">
        <f>squirtle!BP49</f>
        <v>19</v>
      </c>
      <c r="BL49">
        <f>charmander!BV49</f>
        <v>18</v>
      </c>
      <c r="BM49">
        <f>nidoking!CZ49</f>
        <v>14.25</v>
      </c>
      <c r="BN49" t="s">
        <v>207</v>
      </c>
    </row>
    <row r="50" spans="1:66" x14ac:dyDescent="0.3">
      <c r="A50">
        <v>49</v>
      </c>
      <c r="B50">
        <v>23</v>
      </c>
      <c r="C50" s="35" t="s">
        <v>63</v>
      </c>
      <c r="D50" s="35" t="str">
        <f>VLOOKUP(C50,all_pokemon!$B$2:$C$151,2,FALSE)</f>
        <v>Staryu</v>
      </c>
      <c r="E50" s="35" t="s">
        <v>453</v>
      </c>
      <c r="F50" s="35" t="s">
        <v>209</v>
      </c>
      <c r="G50" s="35">
        <v>18</v>
      </c>
      <c r="H50" s="36" t="s">
        <v>12</v>
      </c>
      <c r="I50" s="36" t="s">
        <v>27</v>
      </c>
      <c r="J50" s="36" t="s">
        <v>209</v>
      </c>
      <c r="K50" s="36" t="s">
        <v>209</v>
      </c>
      <c r="L50" s="1" t="str">
        <f>VLOOKUP(H50,all_attacks!$B$2:$C$166,2,FALSE)</f>
        <v>Tackle</v>
      </c>
      <c r="M50" s="1" t="str">
        <f>VLOOKUP(I50,all_attacks!$B$2:$C$166,2,FALSE)</f>
        <v>Water Gun</v>
      </c>
      <c r="N50" s="1" t="e">
        <f>VLOOKUP(J50,all_attacks!$B$2:$C$166,2,FALSE)</f>
        <v>#N/A</v>
      </c>
      <c r="O50" s="1" t="e">
        <f>VLOOKUP(K50,all_attacks!$B$2:$C$166,2,FALSE)</f>
        <v>#N/A</v>
      </c>
      <c r="P50" t="str">
        <f>VLOOKUP(L50,all_attacks!$C$2:$H$166,2,FALSE)</f>
        <v>Normal</v>
      </c>
      <c r="Q50" t="str">
        <f>VLOOKUP(M50,all_attacks!$C$2:$H$166,2,FALSE)</f>
        <v>Water</v>
      </c>
      <c r="R50" t="e">
        <f>VLOOKUP(N50,all_attacks!$C$2:$H$166,2,FALSE)</f>
        <v>#N/A</v>
      </c>
      <c r="S50" t="e">
        <f>VLOOKUP(O50,all_attacks!$C$2:$H$166,2,FALSE)</f>
        <v>#N/A</v>
      </c>
      <c r="T50" t="str">
        <f>VLOOKUP(L50,all_attacks!$C$2:$H$166,6,FALSE)</f>
        <v>Normal</v>
      </c>
      <c r="U50" t="str">
        <f>VLOOKUP(M50,all_attacks!$C$2:$H$166,6,FALSE)</f>
        <v>Water</v>
      </c>
      <c r="V50" t="e">
        <f>VLOOKUP(N50,all_attacks!$C$2:$H$166,6,FALSE)</f>
        <v>#N/A</v>
      </c>
      <c r="W50" t="e">
        <f>VLOOKUP(O50,all_attacks!$C$2:$H$166,6,FALSE)</f>
        <v>#N/A</v>
      </c>
      <c r="X50" t="s">
        <v>449</v>
      </c>
      <c r="Y50" t="s">
        <v>451</v>
      </c>
      <c r="Z50" t="str">
        <f t="shared" si="20"/>
        <v>NormalGrass</v>
      </c>
      <c r="AA50" t="str">
        <f t="shared" si="8"/>
        <v>WaterGrass</v>
      </c>
      <c r="AB50" t="e">
        <f t="shared" si="9"/>
        <v>#N/A</v>
      </c>
      <c r="AC50" t="e">
        <f t="shared" si="10"/>
        <v>#N/A</v>
      </c>
      <c r="AD50" t="str">
        <f t="shared" si="22"/>
        <v>NormalPoison</v>
      </c>
      <c r="AE50" t="str">
        <f t="shared" si="11"/>
        <v>WaterPoison</v>
      </c>
      <c r="AF50" t="e">
        <f t="shared" si="12"/>
        <v>#N/A</v>
      </c>
      <c r="AG50" t="e">
        <f t="shared" si="13"/>
        <v>#N/A</v>
      </c>
      <c r="AH50">
        <f>VLOOKUP(Z50,type_factors!$C$1:$D$226,2,FALSE)</f>
        <v>1</v>
      </c>
      <c r="AI50">
        <f>VLOOKUP(AA50,type_factors!$C$1:$D$226,2,FALSE)</f>
        <v>0.5</v>
      </c>
      <c r="AJ50" t="e">
        <f>VLOOKUP(AB50,type_factors!$C$1:$D$226,2,FALSE)</f>
        <v>#N/A</v>
      </c>
      <c r="AK50" t="e">
        <f>VLOOKUP(AC50,type_factors!$C$1:$D$226,2,FALSE)</f>
        <v>#N/A</v>
      </c>
      <c r="AL50">
        <f>VLOOKUP(AD50,type_factors!$C$1:$D$226,2,FALSE)</f>
        <v>1</v>
      </c>
      <c r="AM50">
        <f>VLOOKUP(AE50,type_factors!$C$1:$D$226,2,FALSE)</f>
        <v>1</v>
      </c>
      <c r="AN50" t="e">
        <f>VLOOKUP(AF50,type_factors!$C$1:$D$226,2,FALSE)</f>
        <v>#N/A</v>
      </c>
      <c r="AO50" t="e">
        <f>VLOOKUP(AG50,type_factors!$C$1:$D$226,2,FALSE)</f>
        <v>#N/A</v>
      </c>
      <c r="AP50">
        <f t="shared" si="14"/>
        <v>1</v>
      </c>
      <c r="AQ50">
        <f t="shared" si="15"/>
        <v>0.5</v>
      </c>
      <c r="AR50" t="e">
        <f t="shared" si="16"/>
        <v>#N/A</v>
      </c>
      <c r="AS50" t="e">
        <f t="shared" si="17"/>
        <v>#N/A</v>
      </c>
      <c r="AT50">
        <f t="array" ref="AT50">MAX(IF(ISERROR(AP50:AS50),,AP50:AS50))</f>
        <v>1</v>
      </c>
      <c r="AU50" t="s">
        <v>421</v>
      </c>
      <c r="AV50" t="s">
        <v>449</v>
      </c>
      <c r="AW50" t="str">
        <f t="shared" si="23"/>
        <v>NormalWater</v>
      </c>
      <c r="AX50" t="str">
        <f t="shared" si="24"/>
        <v>GrassWater</v>
      </c>
      <c r="AY50" t="str">
        <f t="shared" si="25"/>
        <v>NormalNA</v>
      </c>
      <c r="AZ50" t="str">
        <f t="shared" si="26"/>
        <v>GrassNA</v>
      </c>
      <c r="BA50" s="31">
        <f>VLOOKUP(AW50,type_factors!$C$2:$D$226,2,FALSE)</f>
        <v>1</v>
      </c>
      <c r="BB50" s="31">
        <f>VLOOKUP(AX50,type_factors!$C$2:$D$226,2,FALSE)</f>
        <v>2</v>
      </c>
      <c r="BC50" s="30" t="e">
        <f>VLOOKUP(AY50,type_factors!$C$2:$D$226,2,FALSE)</f>
        <v>#N/A</v>
      </c>
      <c r="BD50" s="30" t="e">
        <f>VLOOKUP(AZ50,type_factors!$C$2:$D$226,2,FALSE)</f>
        <v>#N/A</v>
      </c>
      <c r="BE50" s="32">
        <f t="shared" si="27"/>
        <v>1</v>
      </c>
      <c r="BF50" s="32">
        <f t="shared" si="28"/>
        <v>2</v>
      </c>
      <c r="BG50">
        <f t="array" ref="BG50">MAX(IF(ISERROR(BE50:BF50),,BE50:BF50))</f>
        <v>2</v>
      </c>
      <c r="BH50">
        <f t="shared" si="18"/>
        <v>1</v>
      </c>
      <c r="BI50">
        <f t="shared" si="19"/>
        <v>1</v>
      </c>
      <c r="BJ50">
        <f t="shared" si="21"/>
        <v>13.5</v>
      </c>
      <c r="BK50">
        <f>squirtle!BP50</f>
        <v>19</v>
      </c>
      <c r="BL50">
        <f>charmander!BV50</f>
        <v>17</v>
      </c>
      <c r="BM50">
        <f>nidoking!CZ50</f>
        <v>13.25</v>
      </c>
      <c r="BN50" t="s">
        <v>194</v>
      </c>
    </row>
    <row r="51" spans="1:66" x14ac:dyDescent="0.3">
      <c r="A51">
        <v>50</v>
      </c>
      <c r="B51">
        <v>23</v>
      </c>
      <c r="C51" s="35" t="s">
        <v>64</v>
      </c>
      <c r="D51" s="35" t="str">
        <f>VLOOKUP(C51,all_pokemon!$B$2:$C$151,2,FALSE)</f>
        <v>Starmie</v>
      </c>
      <c r="E51" s="35" t="s">
        <v>453</v>
      </c>
      <c r="F51" s="35" t="s">
        <v>318</v>
      </c>
      <c r="G51" s="35">
        <v>21</v>
      </c>
      <c r="H51" s="36" t="s">
        <v>12</v>
      </c>
      <c r="I51" s="36" t="s">
        <v>27</v>
      </c>
      <c r="J51" s="36" t="s">
        <v>65</v>
      </c>
      <c r="K51" s="36" t="s">
        <v>209</v>
      </c>
      <c r="L51" s="1" t="str">
        <f>VLOOKUP(H51,all_attacks!$B$2:$C$166,2,FALSE)</f>
        <v>Tackle</v>
      </c>
      <c r="M51" s="1" t="str">
        <f>VLOOKUP(I51,all_attacks!$B$2:$C$166,2,FALSE)</f>
        <v>Water Gun</v>
      </c>
      <c r="N51" s="1" t="str">
        <f>VLOOKUP(J51,all_attacks!$B$2:$C$166,2,FALSE)</f>
        <v>Bubble Beam</v>
      </c>
      <c r="O51" s="1" t="e">
        <f>VLOOKUP(K51,all_attacks!$B$2:$C$166,2,FALSE)</f>
        <v>#N/A</v>
      </c>
      <c r="P51" t="str">
        <f>VLOOKUP(L51,all_attacks!$C$2:$H$166,2,FALSE)</f>
        <v>Normal</v>
      </c>
      <c r="Q51" t="str">
        <f>VLOOKUP(M51,all_attacks!$C$2:$H$166,2,FALSE)</f>
        <v>Water</v>
      </c>
      <c r="R51" t="str">
        <f>VLOOKUP(N51,all_attacks!$C$2:$H$166,2,FALSE)</f>
        <v>Water</v>
      </c>
      <c r="S51" t="e">
        <f>VLOOKUP(O51,all_attacks!$C$2:$H$166,2,FALSE)</f>
        <v>#N/A</v>
      </c>
      <c r="T51" t="str">
        <f>VLOOKUP(L51,all_attacks!$C$2:$H$166,6,FALSE)</f>
        <v>Normal</v>
      </c>
      <c r="U51" t="str">
        <f>VLOOKUP(M51,all_attacks!$C$2:$H$166,6,FALSE)</f>
        <v>Water</v>
      </c>
      <c r="V51" t="str">
        <f>VLOOKUP(N51,all_attacks!$C$2:$H$166,6,FALSE)</f>
        <v>Water</v>
      </c>
      <c r="W51" t="e">
        <f>VLOOKUP(O51,all_attacks!$C$2:$H$166,6,FALSE)</f>
        <v>#N/A</v>
      </c>
      <c r="X51" t="s">
        <v>449</v>
      </c>
      <c r="Y51" t="s">
        <v>451</v>
      </c>
      <c r="Z51" t="str">
        <f t="shared" si="20"/>
        <v>NormalGrass</v>
      </c>
      <c r="AA51" t="str">
        <f t="shared" si="8"/>
        <v>WaterGrass</v>
      </c>
      <c r="AB51" t="str">
        <f t="shared" si="9"/>
        <v>WaterGrass</v>
      </c>
      <c r="AC51" t="e">
        <f t="shared" si="10"/>
        <v>#N/A</v>
      </c>
      <c r="AD51" t="str">
        <f t="shared" si="22"/>
        <v>NormalPoison</v>
      </c>
      <c r="AE51" t="str">
        <f t="shared" si="11"/>
        <v>WaterPoison</v>
      </c>
      <c r="AF51" t="str">
        <f t="shared" si="12"/>
        <v>WaterPoison</v>
      </c>
      <c r="AG51" t="e">
        <f t="shared" si="13"/>
        <v>#N/A</v>
      </c>
      <c r="AH51">
        <f>VLOOKUP(Z51,type_factors!$C$1:$D$226,2,FALSE)</f>
        <v>1</v>
      </c>
      <c r="AI51">
        <f>VLOOKUP(AA51,type_factors!$C$1:$D$226,2,FALSE)</f>
        <v>0.5</v>
      </c>
      <c r="AJ51">
        <f>VLOOKUP(AB51,type_factors!$C$1:$D$226,2,FALSE)</f>
        <v>0.5</v>
      </c>
      <c r="AK51" t="e">
        <f>VLOOKUP(AC51,type_factors!$C$1:$D$226,2,FALSE)</f>
        <v>#N/A</v>
      </c>
      <c r="AL51">
        <f>VLOOKUP(AD51,type_factors!$C$1:$D$226,2,FALSE)</f>
        <v>1</v>
      </c>
      <c r="AM51">
        <f>VLOOKUP(AE51,type_factors!$C$1:$D$226,2,FALSE)</f>
        <v>1</v>
      </c>
      <c r="AN51">
        <f>VLOOKUP(AF51,type_factors!$C$1:$D$226,2,FALSE)</f>
        <v>1</v>
      </c>
      <c r="AO51" t="e">
        <f>VLOOKUP(AG51,type_factors!$C$1:$D$226,2,FALSE)</f>
        <v>#N/A</v>
      </c>
      <c r="AP51">
        <f t="shared" si="14"/>
        <v>1</v>
      </c>
      <c r="AQ51">
        <f t="shared" si="15"/>
        <v>0.5</v>
      </c>
      <c r="AR51">
        <f t="shared" si="16"/>
        <v>0.5</v>
      </c>
      <c r="AS51" t="e">
        <f t="shared" si="17"/>
        <v>#N/A</v>
      </c>
      <c r="AT51">
        <f t="array" ref="AT51">MAX(IF(ISERROR(AP51:AS51),,AP51:AS51))</f>
        <v>1</v>
      </c>
      <c r="AU51" t="s">
        <v>421</v>
      </c>
      <c r="AV51" t="s">
        <v>449</v>
      </c>
      <c r="AW51" t="str">
        <f t="shared" si="23"/>
        <v>NormalWater</v>
      </c>
      <c r="AX51" t="str">
        <f t="shared" si="24"/>
        <v>GrassWater</v>
      </c>
      <c r="AY51" t="str">
        <f t="shared" si="25"/>
        <v>NormalPsychic</v>
      </c>
      <c r="AZ51" t="str">
        <f t="shared" si="26"/>
        <v>GrassPsychic</v>
      </c>
      <c r="BA51" s="31">
        <f>VLOOKUP(AW51,type_factors!$C$2:$D$226,2,FALSE)</f>
        <v>1</v>
      </c>
      <c r="BB51" s="31">
        <f>VLOOKUP(AX51,type_factors!$C$2:$D$226,2,FALSE)</f>
        <v>2</v>
      </c>
      <c r="BC51" s="30">
        <f>VLOOKUP(AY51,type_factors!$C$2:$D$226,2,FALSE)</f>
        <v>1</v>
      </c>
      <c r="BD51" s="30">
        <f>VLOOKUP(AZ51,type_factors!$C$2:$D$226,2,FALSE)</f>
        <v>1</v>
      </c>
      <c r="BE51" s="32">
        <f t="shared" si="27"/>
        <v>1</v>
      </c>
      <c r="BF51" s="32">
        <f t="shared" si="28"/>
        <v>2</v>
      </c>
      <c r="BG51">
        <f t="array" ref="BG51">MAX(IF(ISERROR(BE51:BF51),,BE51:BF51))</f>
        <v>2</v>
      </c>
      <c r="BH51">
        <f t="shared" si="18"/>
        <v>1</v>
      </c>
      <c r="BI51">
        <f t="shared" si="19"/>
        <v>1</v>
      </c>
      <c r="BJ51">
        <f t="shared" si="21"/>
        <v>14.5</v>
      </c>
      <c r="BK51">
        <f>squirtle!BP51</f>
        <v>19</v>
      </c>
      <c r="BL51">
        <f>charmander!BV51</f>
        <v>16</v>
      </c>
      <c r="BM51">
        <f>nidoking!CZ51</f>
        <v>12.25</v>
      </c>
    </row>
    <row r="52" spans="1:66" x14ac:dyDescent="0.3">
      <c r="A52">
        <v>51</v>
      </c>
      <c r="B52">
        <v>24</v>
      </c>
      <c r="C52" s="35" t="s">
        <v>47</v>
      </c>
      <c r="D52" s="35" t="str">
        <f>VLOOKUP(C52,all_pokemon!$B$2:$C$151,2,FALSE)</f>
        <v>Pidgey</v>
      </c>
      <c r="E52" s="35" t="s">
        <v>421</v>
      </c>
      <c r="F52" s="35" t="s">
        <v>448</v>
      </c>
      <c r="G52" s="35">
        <v>16</v>
      </c>
      <c r="H52" s="36" t="s">
        <v>41</v>
      </c>
      <c r="I52" s="36" t="s">
        <v>42</v>
      </c>
      <c r="J52" s="36" t="s">
        <v>21</v>
      </c>
      <c r="K52" s="36" t="s">
        <v>209</v>
      </c>
      <c r="L52" s="1" t="str">
        <f>VLOOKUP(H52,all_attacks!$B$2:$C$166,2,FALSE)</f>
        <v>Gust</v>
      </c>
      <c r="M52" s="1" t="str">
        <f>VLOOKUP(I52,all_attacks!$B$2:$C$166,2,FALSE)</f>
        <v>Sand Attack</v>
      </c>
      <c r="N52" s="1" t="str">
        <f>VLOOKUP(J52,all_attacks!$B$2:$C$166,2,FALSE)</f>
        <v>Quick Attack</v>
      </c>
      <c r="O52" s="1" t="e">
        <f>VLOOKUP(K52,all_attacks!$B$2:$C$166,2,FALSE)</f>
        <v>#N/A</v>
      </c>
      <c r="P52" t="str">
        <f>VLOOKUP(L52,all_attacks!$C$2:$H$166,2,FALSE)</f>
        <v>Normal</v>
      </c>
      <c r="Q52" t="str">
        <f>VLOOKUP(M52,all_attacks!$C$2:$H$166,2,FALSE)</f>
        <v>Normal</v>
      </c>
      <c r="R52" t="str">
        <f>VLOOKUP(N52,all_attacks!$C$2:$H$166,2,FALSE)</f>
        <v>Normal</v>
      </c>
      <c r="S52" t="e">
        <f>VLOOKUP(O52,all_attacks!$C$2:$H$166,2,FALSE)</f>
        <v>#N/A</v>
      </c>
      <c r="T52" t="str">
        <f>VLOOKUP(L52,all_attacks!$C$2:$H$166,6,FALSE)</f>
        <v>Normal</v>
      </c>
      <c r="U52" t="str">
        <f>VLOOKUP(M52,all_attacks!$C$2:$H$166,6,FALSE)</f>
        <v>no_type-specific_Damage</v>
      </c>
      <c r="V52" t="str">
        <f>VLOOKUP(N52,all_attacks!$C$2:$H$166,6,FALSE)</f>
        <v>Normal</v>
      </c>
      <c r="W52" t="e">
        <f>VLOOKUP(O52,all_attacks!$C$2:$H$166,6,FALSE)</f>
        <v>#N/A</v>
      </c>
      <c r="X52" t="s">
        <v>449</v>
      </c>
      <c r="Y52" t="s">
        <v>451</v>
      </c>
      <c r="Z52" t="str">
        <f t="shared" si="20"/>
        <v>NormalGrass</v>
      </c>
      <c r="AA52" t="str">
        <f t="shared" si="8"/>
        <v>no_type-specific_DamageGrass</v>
      </c>
      <c r="AB52" t="str">
        <f t="shared" si="9"/>
        <v>NormalGrass</v>
      </c>
      <c r="AC52" t="e">
        <f t="shared" si="10"/>
        <v>#N/A</v>
      </c>
      <c r="AD52" t="str">
        <f t="shared" si="22"/>
        <v>NormalPoison</v>
      </c>
      <c r="AE52" t="str">
        <f t="shared" si="11"/>
        <v>no_type-specific_DamagePoison</v>
      </c>
      <c r="AF52" t="str">
        <f t="shared" si="12"/>
        <v>NormalPoison</v>
      </c>
      <c r="AG52" t="e">
        <f t="shared" si="13"/>
        <v>#N/A</v>
      </c>
      <c r="AH52">
        <f>VLOOKUP(Z52,type_factors!$C$1:$D$226,2,FALSE)</f>
        <v>1</v>
      </c>
      <c r="AI52" t="e">
        <f>VLOOKUP(AA52,type_factors!$C$1:$D$226,2,FALSE)</f>
        <v>#N/A</v>
      </c>
      <c r="AJ52">
        <f>VLOOKUP(AB52,type_factors!$C$1:$D$226,2,FALSE)</f>
        <v>1</v>
      </c>
      <c r="AK52" t="e">
        <f>VLOOKUP(AC52,type_factors!$C$1:$D$226,2,FALSE)</f>
        <v>#N/A</v>
      </c>
      <c r="AL52">
        <f>VLOOKUP(AD52,type_factors!$C$1:$D$226,2,FALSE)</f>
        <v>1</v>
      </c>
      <c r="AM52" t="e">
        <f>VLOOKUP(AE52,type_factors!$C$1:$D$226,2,FALSE)</f>
        <v>#N/A</v>
      </c>
      <c r="AN52">
        <f>VLOOKUP(AF52,type_factors!$C$1:$D$226,2,FALSE)</f>
        <v>1</v>
      </c>
      <c r="AO52" t="e">
        <f>VLOOKUP(AG52,type_factors!$C$1:$D$226,2,FALSE)</f>
        <v>#N/A</v>
      </c>
      <c r="AP52">
        <f t="shared" si="14"/>
        <v>1</v>
      </c>
      <c r="AQ52" t="e">
        <f t="shared" si="15"/>
        <v>#N/A</v>
      </c>
      <c r="AR52">
        <f t="shared" si="16"/>
        <v>1</v>
      </c>
      <c r="AS52" t="e">
        <f t="shared" si="17"/>
        <v>#N/A</v>
      </c>
      <c r="AT52">
        <f t="array" ref="AT52">MAX(IF(ISERROR(AP52:AS52),,AP52:AS52))</f>
        <v>1</v>
      </c>
      <c r="AU52" t="s">
        <v>421</v>
      </c>
      <c r="AV52" t="s">
        <v>449</v>
      </c>
      <c r="AW52" t="str">
        <f t="shared" si="23"/>
        <v>NormalNormal</v>
      </c>
      <c r="AX52" t="str">
        <f t="shared" si="24"/>
        <v>GrassNormal</v>
      </c>
      <c r="AY52" t="str">
        <f t="shared" si="25"/>
        <v>NormalFlying</v>
      </c>
      <c r="AZ52" t="str">
        <f t="shared" si="26"/>
        <v>GrassFlying</v>
      </c>
      <c r="BA52" s="31">
        <f>VLOOKUP(AW52,type_factors!$C$2:$D$226,2,FALSE)</f>
        <v>1</v>
      </c>
      <c r="BB52" s="31">
        <f>VLOOKUP(AX52,type_factors!$C$2:$D$226,2,FALSE)</f>
        <v>1</v>
      </c>
      <c r="BC52" s="30">
        <f>VLOOKUP(AY52,type_factors!$C$2:$D$226,2,FALSE)</f>
        <v>1</v>
      </c>
      <c r="BD52" s="30">
        <f>VLOOKUP(AZ52,type_factors!$C$2:$D$226,2,FALSE)</f>
        <v>0.5</v>
      </c>
      <c r="BE52" s="32">
        <f t="shared" si="27"/>
        <v>1</v>
      </c>
      <c r="BF52" s="32">
        <f t="shared" si="28"/>
        <v>0.5</v>
      </c>
      <c r="BG52">
        <f t="array" ref="BG52">MAX(IF(ISERROR(BE52:BF52),,BE52:BF52))</f>
        <v>1</v>
      </c>
      <c r="BH52">
        <f t="shared" si="18"/>
        <v>1</v>
      </c>
      <c r="BI52">
        <f t="shared" si="19"/>
        <v>0</v>
      </c>
      <c r="BJ52">
        <f t="shared" si="21"/>
        <v>14.5</v>
      </c>
      <c r="BK52">
        <f>squirtle!BP52</f>
        <v>19</v>
      </c>
      <c r="BL52">
        <f>charmander!BV52</f>
        <v>16</v>
      </c>
      <c r="BM52">
        <f>nidoking!CZ52</f>
        <v>12.25</v>
      </c>
    </row>
    <row r="53" spans="1:66" x14ac:dyDescent="0.3">
      <c r="A53">
        <v>52</v>
      </c>
      <c r="B53">
        <v>24</v>
      </c>
      <c r="C53" s="35" t="s">
        <v>47</v>
      </c>
      <c r="D53" s="35" t="str">
        <f>VLOOKUP(C53,all_pokemon!$B$2:$C$151,2,FALSE)</f>
        <v>Pidgey</v>
      </c>
      <c r="E53" s="35" t="s">
        <v>421</v>
      </c>
      <c r="F53" s="35" t="s">
        <v>448</v>
      </c>
      <c r="G53" s="35">
        <v>16</v>
      </c>
      <c r="H53" s="36" t="s">
        <v>41</v>
      </c>
      <c r="I53" s="36" t="s">
        <v>42</v>
      </c>
      <c r="J53" s="36" t="s">
        <v>21</v>
      </c>
      <c r="K53" s="36" t="s">
        <v>209</v>
      </c>
      <c r="L53" s="1" t="str">
        <f>VLOOKUP(H53,all_attacks!$B$2:$C$166,2,FALSE)</f>
        <v>Gust</v>
      </c>
      <c r="M53" s="1" t="str">
        <f>VLOOKUP(I53,all_attacks!$B$2:$C$166,2,FALSE)</f>
        <v>Sand Attack</v>
      </c>
      <c r="N53" s="1" t="str">
        <f>VLOOKUP(J53,all_attacks!$B$2:$C$166,2,FALSE)</f>
        <v>Quick Attack</v>
      </c>
      <c r="O53" s="1" t="e">
        <f>VLOOKUP(K53,all_attacks!$B$2:$C$166,2,FALSE)</f>
        <v>#N/A</v>
      </c>
      <c r="P53" t="str">
        <f>VLOOKUP(L53,all_attacks!$C$2:$H$166,2,FALSE)</f>
        <v>Normal</v>
      </c>
      <c r="Q53" t="str">
        <f>VLOOKUP(M53,all_attacks!$C$2:$H$166,2,FALSE)</f>
        <v>Normal</v>
      </c>
      <c r="R53" t="str">
        <f>VLOOKUP(N53,all_attacks!$C$2:$H$166,2,FALSE)</f>
        <v>Normal</v>
      </c>
      <c r="S53" t="e">
        <f>VLOOKUP(O53,all_attacks!$C$2:$H$166,2,FALSE)</f>
        <v>#N/A</v>
      </c>
      <c r="T53" t="str">
        <f>VLOOKUP(L53,all_attacks!$C$2:$H$166,6,FALSE)</f>
        <v>Normal</v>
      </c>
      <c r="U53" t="str">
        <f>VLOOKUP(M53,all_attacks!$C$2:$H$166,6,FALSE)</f>
        <v>no_type-specific_Damage</v>
      </c>
      <c r="V53" t="str">
        <f>VLOOKUP(N53,all_attacks!$C$2:$H$166,6,FALSE)</f>
        <v>Normal</v>
      </c>
      <c r="W53" t="e">
        <f>VLOOKUP(O53,all_attacks!$C$2:$H$166,6,FALSE)</f>
        <v>#N/A</v>
      </c>
      <c r="X53" t="s">
        <v>449</v>
      </c>
      <c r="Y53" t="s">
        <v>451</v>
      </c>
      <c r="Z53" t="str">
        <f t="shared" si="20"/>
        <v>NormalGrass</v>
      </c>
      <c r="AA53" t="str">
        <f t="shared" si="8"/>
        <v>no_type-specific_DamageGrass</v>
      </c>
      <c r="AB53" t="str">
        <f t="shared" si="9"/>
        <v>NormalGrass</v>
      </c>
      <c r="AC53" t="e">
        <f t="shared" si="10"/>
        <v>#N/A</v>
      </c>
      <c r="AD53" t="str">
        <f t="shared" si="22"/>
        <v>NormalPoison</v>
      </c>
      <c r="AE53" t="str">
        <f t="shared" si="11"/>
        <v>no_type-specific_DamagePoison</v>
      </c>
      <c r="AF53" t="str">
        <f t="shared" si="12"/>
        <v>NormalPoison</v>
      </c>
      <c r="AG53" t="e">
        <f t="shared" si="13"/>
        <v>#N/A</v>
      </c>
      <c r="AH53">
        <f>VLOOKUP(Z53,type_factors!$C$1:$D$226,2,FALSE)</f>
        <v>1</v>
      </c>
      <c r="AI53" t="e">
        <f>VLOOKUP(AA53,type_factors!$C$1:$D$226,2,FALSE)</f>
        <v>#N/A</v>
      </c>
      <c r="AJ53">
        <f>VLOOKUP(AB53,type_factors!$C$1:$D$226,2,FALSE)</f>
        <v>1</v>
      </c>
      <c r="AK53" t="e">
        <f>VLOOKUP(AC53,type_factors!$C$1:$D$226,2,FALSE)</f>
        <v>#N/A</v>
      </c>
      <c r="AL53">
        <f>VLOOKUP(AD53,type_factors!$C$1:$D$226,2,FALSE)</f>
        <v>1</v>
      </c>
      <c r="AM53" t="e">
        <f>VLOOKUP(AE53,type_factors!$C$1:$D$226,2,FALSE)</f>
        <v>#N/A</v>
      </c>
      <c r="AN53">
        <f>VLOOKUP(AF53,type_factors!$C$1:$D$226,2,FALSE)</f>
        <v>1</v>
      </c>
      <c r="AO53" t="e">
        <f>VLOOKUP(AG53,type_factors!$C$1:$D$226,2,FALSE)</f>
        <v>#N/A</v>
      </c>
      <c r="AP53">
        <f t="shared" si="14"/>
        <v>1</v>
      </c>
      <c r="AQ53" t="e">
        <f t="shared" si="15"/>
        <v>#N/A</v>
      </c>
      <c r="AR53">
        <f t="shared" si="16"/>
        <v>1</v>
      </c>
      <c r="AS53" t="e">
        <f t="shared" si="17"/>
        <v>#N/A</v>
      </c>
      <c r="AT53">
        <f t="array" ref="AT53">MAX(IF(ISERROR(AP53:AS53),,AP53:AS53))</f>
        <v>1</v>
      </c>
      <c r="AU53" t="s">
        <v>421</v>
      </c>
      <c r="AV53" t="s">
        <v>449</v>
      </c>
      <c r="AW53" t="str">
        <f t="shared" si="23"/>
        <v>NormalNormal</v>
      </c>
      <c r="AX53" t="str">
        <f t="shared" si="24"/>
        <v>GrassNormal</v>
      </c>
      <c r="AY53" t="str">
        <f t="shared" si="25"/>
        <v>NormalFlying</v>
      </c>
      <c r="AZ53" t="str">
        <f t="shared" si="26"/>
        <v>GrassFlying</v>
      </c>
      <c r="BA53" s="31">
        <f>VLOOKUP(AW53,type_factors!$C$2:$D$226,2,FALSE)</f>
        <v>1</v>
      </c>
      <c r="BB53" s="31">
        <f>VLOOKUP(AX53,type_factors!$C$2:$D$226,2,FALSE)</f>
        <v>1</v>
      </c>
      <c r="BC53" s="30">
        <f>VLOOKUP(AY53,type_factors!$C$2:$D$226,2,FALSE)</f>
        <v>1</v>
      </c>
      <c r="BD53" s="30">
        <f>VLOOKUP(AZ53,type_factors!$C$2:$D$226,2,FALSE)</f>
        <v>0.5</v>
      </c>
      <c r="BE53" s="32">
        <f t="shared" si="27"/>
        <v>1</v>
      </c>
      <c r="BF53" s="32">
        <f t="shared" si="28"/>
        <v>0.5</v>
      </c>
      <c r="BG53">
        <f t="array" ref="BG53">MAX(IF(ISERROR(BE53:BF53),,BE53:BF53))</f>
        <v>1</v>
      </c>
      <c r="BH53">
        <f t="shared" si="18"/>
        <v>1</v>
      </c>
      <c r="BI53">
        <f t="shared" si="19"/>
        <v>0</v>
      </c>
      <c r="BJ53">
        <f t="shared" si="21"/>
        <v>14.5</v>
      </c>
      <c r="BK53">
        <f>squirtle!BP53</f>
        <v>19</v>
      </c>
      <c r="BL53">
        <f>charmander!BV53</f>
        <v>16</v>
      </c>
      <c r="BM53">
        <f>nidoking!CZ53</f>
        <v>12.25</v>
      </c>
    </row>
    <row r="54" spans="1:66" x14ac:dyDescent="0.3">
      <c r="A54">
        <v>53</v>
      </c>
      <c r="B54">
        <v>24</v>
      </c>
      <c r="C54" s="35" t="s">
        <v>47</v>
      </c>
      <c r="D54" s="35" t="str">
        <f>VLOOKUP(C54,all_pokemon!$B$2:$C$151,2,FALSE)</f>
        <v>Pidgey</v>
      </c>
      <c r="E54" s="35" t="s">
        <v>421</v>
      </c>
      <c r="F54" s="35" t="s">
        <v>448</v>
      </c>
      <c r="G54" s="35">
        <v>16</v>
      </c>
      <c r="H54" s="36" t="s">
        <v>41</v>
      </c>
      <c r="I54" s="36" t="s">
        <v>42</v>
      </c>
      <c r="J54" s="36" t="s">
        <v>21</v>
      </c>
      <c r="K54" s="36" t="s">
        <v>209</v>
      </c>
      <c r="L54" s="1" t="str">
        <f>VLOOKUP(H54,all_attacks!$B$2:$C$166,2,FALSE)</f>
        <v>Gust</v>
      </c>
      <c r="M54" s="1" t="str">
        <f>VLOOKUP(I54,all_attacks!$B$2:$C$166,2,FALSE)</f>
        <v>Sand Attack</v>
      </c>
      <c r="N54" s="1" t="str">
        <f>VLOOKUP(J54,all_attacks!$B$2:$C$166,2,FALSE)</f>
        <v>Quick Attack</v>
      </c>
      <c r="O54" s="1" t="e">
        <f>VLOOKUP(K54,all_attacks!$B$2:$C$166,2,FALSE)</f>
        <v>#N/A</v>
      </c>
      <c r="P54" t="str">
        <f>VLOOKUP(L54,all_attacks!$C$2:$H$166,2,FALSE)</f>
        <v>Normal</v>
      </c>
      <c r="Q54" t="str">
        <f>VLOOKUP(M54,all_attacks!$C$2:$H$166,2,FALSE)</f>
        <v>Normal</v>
      </c>
      <c r="R54" t="str">
        <f>VLOOKUP(N54,all_attacks!$C$2:$H$166,2,FALSE)</f>
        <v>Normal</v>
      </c>
      <c r="S54" t="e">
        <f>VLOOKUP(O54,all_attacks!$C$2:$H$166,2,FALSE)</f>
        <v>#N/A</v>
      </c>
      <c r="T54" t="str">
        <f>VLOOKUP(L54,all_attacks!$C$2:$H$166,6,FALSE)</f>
        <v>Normal</v>
      </c>
      <c r="U54" t="str">
        <f>VLOOKUP(M54,all_attacks!$C$2:$H$166,6,FALSE)</f>
        <v>no_type-specific_Damage</v>
      </c>
      <c r="V54" t="str">
        <f>VLOOKUP(N54,all_attacks!$C$2:$H$166,6,FALSE)</f>
        <v>Normal</v>
      </c>
      <c r="W54" t="e">
        <f>VLOOKUP(O54,all_attacks!$C$2:$H$166,6,FALSE)</f>
        <v>#N/A</v>
      </c>
      <c r="X54" t="s">
        <v>449</v>
      </c>
      <c r="Y54" t="s">
        <v>451</v>
      </c>
      <c r="Z54" t="str">
        <f t="shared" si="20"/>
        <v>NormalGrass</v>
      </c>
      <c r="AA54" t="str">
        <f t="shared" si="8"/>
        <v>no_type-specific_DamageGrass</v>
      </c>
      <c r="AB54" t="str">
        <f t="shared" si="9"/>
        <v>NormalGrass</v>
      </c>
      <c r="AC54" t="e">
        <f t="shared" si="10"/>
        <v>#N/A</v>
      </c>
      <c r="AD54" t="str">
        <f t="shared" si="22"/>
        <v>NormalPoison</v>
      </c>
      <c r="AE54" t="str">
        <f t="shared" si="11"/>
        <v>no_type-specific_DamagePoison</v>
      </c>
      <c r="AF54" t="str">
        <f t="shared" si="12"/>
        <v>NormalPoison</v>
      </c>
      <c r="AG54" t="e">
        <f t="shared" si="13"/>
        <v>#N/A</v>
      </c>
      <c r="AH54">
        <f>VLOOKUP(Z54,type_factors!$C$1:$D$226,2,FALSE)</f>
        <v>1</v>
      </c>
      <c r="AI54" t="e">
        <f>VLOOKUP(AA54,type_factors!$C$1:$D$226,2,FALSE)</f>
        <v>#N/A</v>
      </c>
      <c r="AJ54">
        <f>VLOOKUP(AB54,type_factors!$C$1:$D$226,2,FALSE)</f>
        <v>1</v>
      </c>
      <c r="AK54" t="e">
        <f>VLOOKUP(AC54,type_factors!$C$1:$D$226,2,FALSE)</f>
        <v>#N/A</v>
      </c>
      <c r="AL54">
        <f>VLOOKUP(AD54,type_factors!$C$1:$D$226,2,FALSE)</f>
        <v>1</v>
      </c>
      <c r="AM54" t="e">
        <f>VLOOKUP(AE54,type_factors!$C$1:$D$226,2,FALSE)</f>
        <v>#N/A</v>
      </c>
      <c r="AN54">
        <f>VLOOKUP(AF54,type_factors!$C$1:$D$226,2,FALSE)</f>
        <v>1</v>
      </c>
      <c r="AO54" t="e">
        <f>VLOOKUP(AG54,type_factors!$C$1:$D$226,2,FALSE)</f>
        <v>#N/A</v>
      </c>
      <c r="AP54">
        <f t="shared" si="14"/>
        <v>1</v>
      </c>
      <c r="AQ54" t="e">
        <f t="shared" si="15"/>
        <v>#N/A</v>
      </c>
      <c r="AR54">
        <f t="shared" si="16"/>
        <v>1</v>
      </c>
      <c r="AS54" t="e">
        <f t="shared" si="17"/>
        <v>#N/A</v>
      </c>
      <c r="AT54">
        <f t="array" ref="AT54">MAX(IF(ISERROR(AP54:AS54),,AP54:AS54))</f>
        <v>1</v>
      </c>
      <c r="AU54" t="s">
        <v>421</v>
      </c>
      <c r="AV54" t="s">
        <v>449</v>
      </c>
      <c r="AW54" t="str">
        <f t="shared" si="23"/>
        <v>NormalNormal</v>
      </c>
      <c r="AX54" t="str">
        <f t="shared" si="24"/>
        <v>GrassNormal</v>
      </c>
      <c r="AY54" t="str">
        <f t="shared" si="25"/>
        <v>NormalFlying</v>
      </c>
      <c r="AZ54" t="str">
        <f t="shared" si="26"/>
        <v>GrassFlying</v>
      </c>
      <c r="BA54" s="31">
        <f>VLOOKUP(AW54,type_factors!$C$2:$D$226,2,FALSE)</f>
        <v>1</v>
      </c>
      <c r="BB54" s="31">
        <f>VLOOKUP(AX54,type_factors!$C$2:$D$226,2,FALSE)</f>
        <v>1</v>
      </c>
      <c r="BC54" s="30">
        <f>VLOOKUP(AY54,type_factors!$C$2:$D$226,2,FALSE)</f>
        <v>1</v>
      </c>
      <c r="BD54" s="30">
        <f>VLOOKUP(AZ54,type_factors!$C$2:$D$226,2,FALSE)</f>
        <v>0.5</v>
      </c>
      <c r="BE54" s="32">
        <f t="shared" si="27"/>
        <v>1</v>
      </c>
      <c r="BF54" s="32">
        <f t="shared" si="28"/>
        <v>0.5</v>
      </c>
      <c r="BG54">
        <f t="array" ref="BG54">MAX(IF(ISERROR(BE54:BF54),,BE54:BF54))</f>
        <v>1</v>
      </c>
      <c r="BH54">
        <f t="shared" si="18"/>
        <v>1</v>
      </c>
      <c r="BI54">
        <f t="shared" si="19"/>
        <v>0</v>
      </c>
      <c r="BJ54">
        <f t="shared" si="21"/>
        <v>14.5</v>
      </c>
      <c r="BK54">
        <f>squirtle!BP54</f>
        <v>19</v>
      </c>
      <c r="BL54">
        <f>charmander!BV54</f>
        <v>16</v>
      </c>
      <c r="BM54">
        <f>nidoking!CZ54</f>
        <v>12.25</v>
      </c>
    </row>
    <row r="55" spans="1:66" x14ac:dyDescent="0.3">
      <c r="A55">
        <v>54</v>
      </c>
      <c r="B55">
        <v>25</v>
      </c>
      <c r="C55" s="35" t="s">
        <v>66</v>
      </c>
      <c r="D55" s="35" t="str">
        <f>VLOOKUP(C55,all_pokemon!$B$2:$C$151,2,FALSE)</f>
        <v>Spearow</v>
      </c>
      <c r="E55" s="35" t="s">
        <v>421</v>
      </c>
      <c r="F55" s="35" t="s">
        <v>448</v>
      </c>
      <c r="G55" s="35">
        <v>16</v>
      </c>
      <c r="H55" s="36" t="s">
        <v>62</v>
      </c>
      <c r="I55" s="36" t="s">
        <v>6</v>
      </c>
      <c r="J55" s="36" t="s">
        <v>23</v>
      </c>
      <c r="K55" s="36" t="s">
        <v>68</v>
      </c>
      <c r="L55" s="1" t="str">
        <f>VLOOKUP(H55,all_attacks!$B$2:$C$166,2,FALSE)</f>
        <v>Peck</v>
      </c>
      <c r="M55" s="1" t="str">
        <f>VLOOKUP(I55,all_attacks!$B$2:$C$166,2,FALSE)</f>
        <v>Growl</v>
      </c>
      <c r="N55" s="1" t="str">
        <f>VLOOKUP(J55,all_attacks!$B$2:$C$166,2,FALSE)</f>
        <v>Leer</v>
      </c>
      <c r="O55" s="1" t="str">
        <f>VLOOKUP(K55,all_attacks!$B$2:$C$166,2,FALSE)</f>
        <v>Fury Attack</v>
      </c>
      <c r="P55" t="str">
        <f>VLOOKUP(L55,all_attacks!$C$2:$H$166,2,FALSE)</f>
        <v>Flying</v>
      </c>
      <c r="Q55" t="str">
        <f>VLOOKUP(M55,all_attacks!$C$2:$H$166,2,FALSE)</f>
        <v>Normal</v>
      </c>
      <c r="R55" t="str">
        <f>VLOOKUP(N55,all_attacks!$C$2:$H$166,2,FALSE)</f>
        <v>Normal</v>
      </c>
      <c r="S55" t="str">
        <f>VLOOKUP(O55,all_attacks!$C$2:$H$166,2,FALSE)</f>
        <v>Normal</v>
      </c>
      <c r="T55" t="str">
        <f>VLOOKUP(L55,all_attacks!$C$2:$H$166,6,FALSE)</f>
        <v>Flying</v>
      </c>
      <c r="U55" t="str">
        <f>VLOOKUP(M55,all_attacks!$C$2:$H$166,6,FALSE)</f>
        <v>no_type-specific_Damage</v>
      </c>
      <c r="V55" t="str">
        <f>VLOOKUP(N55,all_attacks!$C$2:$H$166,6,FALSE)</f>
        <v>no_type-specific_Damage</v>
      </c>
      <c r="W55" t="str">
        <f>VLOOKUP(O55,all_attacks!$C$2:$H$166,6,FALSE)</f>
        <v>Normal</v>
      </c>
      <c r="X55" t="s">
        <v>449</v>
      </c>
      <c r="Y55" t="s">
        <v>451</v>
      </c>
      <c r="Z55" t="str">
        <f t="shared" si="20"/>
        <v>FlyingGrass</v>
      </c>
      <c r="AA55" t="str">
        <f t="shared" si="8"/>
        <v>no_type-specific_DamageGrass</v>
      </c>
      <c r="AB55" t="str">
        <f t="shared" si="9"/>
        <v>no_type-specific_DamageGrass</v>
      </c>
      <c r="AC55" t="str">
        <f t="shared" si="10"/>
        <v>NormalGrass</v>
      </c>
      <c r="AD55" t="str">
        <f t="shared" si="22"/>
        <v>FlyingPoison</v>
      </c>
      <c r="AE55" t="str">
        <f t="shared" si="11"/>
        <v>no_type-specific_DamagePoison</v>
      </c>
      <c r="AF55" t="str">
        <f t="shared" si="12"/>
        <v>no_type-specific_DamagePoison</v>
      </c>
      <c r="AG55" t="str">
        <f t="shared" si="13"/>
        <v>NormalPoison</v>
      </c>
      <c r="AH55">
        <f>VLOOKUP(Z55,type_factors!$C$1:$D$226,2,FALSE)</f>
        <v>2</v>
      </c>
      <c r="AI55" t="e">
        <f>VLOOKUP(AA55,type_factors!$C$1:$D$226,2,FALSE)</f>
        <v>#N/A</v>
      </c>
      <c r="AJ55" t="e">
        <f>VLOOKUP(AB55,type_factors!$C$1:$D$226,2,FALSE)</f>
        <v>#N/A</v>
      </c>
      <c r="AK55">
        <f>VLOOKUP(AC55,type_factors!$C$1:$D$226,2,FALSE)</f>
        <v>1</v>
      </c>
      <c r="AL55">
        <f>VLOOKUP(AD55,type_factors!$C$1:$D$226,2,FALSE)</f>
        <v>1</v>
      </c>
      <c r="AM55" t="e">
        <f>VLOOKUP(AE55,type_factors!$C$1:$D$226,2,FALSE)</f>
        <v>#N/A</v>
      </c>
      <c r="AN55" t="e">
        <f>VLOOKUP(AF55,type_factors!$C$1:$D$226,2,FALSE)</f>
        <v>#N/A</v>
      </c>
      <c r="AO55">
        <f>VLOOKUP(AG55,type_factors!$C$1:$D$226,2,FALSE)</f>
        <v>1</v>
      </c>
      <c r="AP55">
        <f t="shared" si="14"/>
        <v>2</v>
      </c>
      <c r="AQ55" t="e">
        <f t="shared" si="15"/>
        <v>#N/A</v>
      </c>
      <c r="AR55" t="e">
        <f t="shared" si="16"/>
        <v>#N/A</v>
      </c>
      <c r="AS55">
        <f t="shared" si="17"/>
        <v>1</v>
      </c>
      <c r="AT55">
        <f t="array" ref="AT55">MAX(IF(ISERROR(AP55:AS55),,AP55:AS55))</f>
        <v>2</v>
      </c>
      <c r="AU55" t="s">
        <v>421</v>
      </c>
      <c r="AV55" t="s">
        <v>449</v>
      </c>
      <c r="AW55" t="str">
        <f t="shared" si="23"/>
        <v>NormalNormal</v>
      </c>
      <c r="AX55" t="str">
        <f t="shared" si="24"/>
        <v>GrassNormal</v>
      </c>
      <c r="AY55" t="str">
        <f t="shared" si="25"/>
        <v>NormalFlying</v>
      </c>
      <c r="AZ55" t="str">
        <f t="shared" si="26"/>
        <v>GrassFlying</v>
      </c>
      <c r="BA55" s="31">
        <f>VLOOKUP(AW55,type_factors!$C$2:$D$226,2,FALSE)</f>
        <v>1</v>
      </c>
      <c r="BB55" s="31">
        <f>VLOOKUP(AX55,type_factors!$C$2:$D$226,2,FALSE)</f>
        <v>1</v>
      </c>
      <c r="BC55" s="30">
        <f>VLOOKUP(AY55,type_factors!$C$2:$D$226,2,FALSE)</f>
        <v>1</v>
      </c>
      <c r="BD55" s="30">
        <f>VLOOKUP(AZ55,type_factors!$C$2:$D$226,2,FALSE)</f>
        <v>0.5</v>
      </c>
      <c r="BE55" s="32">
        <f t="shared" si="27"/>
        <v>1</v>
      </c>
      <c r="BF55" s="32">
        <f t="shared" si="28"/>
        <v>0.5</v>
      </c>
      <c r="BG55">
        <f t="array" ref="BG55">MAX(IF(ISERROR(BE55:BF55),,BE55:BF55))</f>
        <v>1</v>
      </c>
      <c r="BH55">
        <f t="shared" si="18"/>
        <v>2</v>
      </c>
      <c r="BI55">
        <f t="shared" si="19"/>
        <v>-1</v>
      </c>
      <c r="BJ55">
        <f t="shared" si="21"/>
        <v>13.5</v>
      </c>
      <c r="BK55">
        <f>squirtle!BP55</f>
        <v>19</v>
      </c>
      <c r="BL55">
        <f>charmander!BV55</f>
        <v>16</v>
      </c>
      <c r="BM55">
        <f>nidoking!CZ55</f>
        <v>12.25</v>
      </c>
    </row>
    <row r="56" spans="1:66" x14ac:dyDescent="0.3">
      <c r="A56">
        <v>55</v>
      </c>
      <c r="B56">
        <v>25</v>
      </c>
      <c r="C56" s="35" t="s">
        <v>67</v>
      </c>
      <c r="D56" s="35" t="str">
        <f>VLOOKUP(C56,all_pokemon!$B$2:$C$151,2,FALSE)</f>
        <v>Raticate</v>
      </c>
      <c r="E56" s="35" t="s">
        <v>421</v>
      </c>
      <c r="F56" s="35" t="s">
        <v>209</v>
      </c>
      <c r="G56" s="35">
        <v>16</v>
      </c>
      <c r="H56" s="36" t="s">
        <v>12</v>
      </c>
      <c r="I56" s="36" t="s">
        <v>20</v>
      </c>
      <c r="J56" s="36" t="s">
        <v>21</v>
      </c>
      <c r="K56" s="36" t="s">
        <v>44</v>
      </c>
      <c r="L56" s="1" t="str">
        <f>VLOOKUP(H56,all_attacks!$B$2:$C$166,2,FALSE)</f>
        <v>Tackle</v>
      </c>
      <c r="M56" s="1" t="str">
        <f>VLOOKUP(I56,all_attacks!$B$2:$C$166,2,FALSE)</f>
        <v>Tail Whip</v>
      </c>
      <c r="N56" s="1" t="str">
        <f>VLOOKUP(J56,all_attacks!$B$2:$C$166,2,FALSE)</f>
        <v>Quick Attack</v>
      </c>
      <c r="O56" s="1" t="str">
        <f>VLOOKUP(K56,all_attacks!$B$2:$C$166,2,FALSE)</f>
        <v>Hyper Fang</v>
      </c>
      <c r="P56" t="str">
        <f>VLOOKUP(L56,all_attacks!$C$2:$H$166,2,FALSE)</f>
        <v>Normal</v>
      </c>
      <c r="Q56" t="str">
        <f>VLOOKUP(M56,all_attacks!$C$2:$H$166,2,FALSE)</f>
        <v>Normal</v>
      </c>
      <c r="R56" t="str">
        <f>VLOOKUP(N56,all_attacks!$C$2:$H$166,2,FALSE)</f>
        <v>Normal</v>
      </c>
      <c r="S56" t="str">
        <f>VLOOKUP(O56,all_attacks!$C$2:$H$166,2,FALSE)</f>
        <v>Normal</v>
      </c>
      <c r="T56" t="str">
        <f>VLOOKUP(L56,all_attacks!$C$2:$H$166,6,FALSE)</f>
        <v>Normal</v>
      </c>
      <c r="U56" t="str">
        <f>VLOOKUP(M56,all_attacks!$C$2:$H$166,6,FALSE)</f>
        <v>no_type-specific_Damage</v>
      </c>
      <c r="V56" t="str">
        <f>VLOOKUP(N56,all_attacks!$C$2:$H$166,6,FALSE)</f>
        <v>Normal</v>
      </c>
      <c r="W56" t="str">
        <f>VLOOKUP(O56,all_attacks!$C$2:$H$166,6,FALSE)</f>
        <v>Normal</v>
      </c>
      <c r="X56" t="s">
        <v>449</v>
      </c>
      <c r="Y56" t="s">
        <v>451</v>
      </c>
      <c r="Z56" t="str">
        <f t="shared" si="20"/>
        <v>NormalGrass</v>
      </c>
      <c r="AA56" t="str">
        <f t="shared" si="8"/>
        <v>no_type-specific_DamageGrass</v>
      </c>
      <c r="AB56" t="str">
        <f t="shared" si="9"/>
        <v>NormalGrass</v>
      </c>
      <c r="AC56" t="str">
        <f t="shared" si="10"/>
        <v>NormalGrass</v>
      </c>
      <c r="AD56" t="str">
        <f t="shared" si="22"/>
        <v>NormalPoison</v>
      </c>
      <c r="AE56" t="str">
        <f t="shared" si="11"/>
        <v>no_type-specific_DamagePoison</v>
      </c>
      <c r="AF56" t="str">
        <f t="shared" si="12"/>
        <v>NormalPoison</v>
      </c>
      <c r="AG56" t="str">
        <f t="shared" si="13"/>
        <v>NormalPoison</v>
      </c>
      <c r="AH56">
        <f>VLOOKUP(Z56,type_factors!$C$1:$D$226,2,FALSE)</f>
        <v>1</v>
      </c>
      <c r="AI56" t="e">
        <f>VLOOKUP(AA56,type_factors!$C$1:$D$226,2,FALSE)</f>
        <v>#N/A</v>
      </c>
      <c r="AJ56">
        <f>VLOOKUP(AB56,type_factors!$C$1:$D$226,2,FALSE)</f>
        <v>1</v>
      </c>
      <c r="AK56">
        <f>VLOOKUP(AC56,type_factors!$C$1:$D$226,2,FALSE)</f>
        <v>1</v>
      </c>
      <c r="AL56">
        <f>VLOOKUP(AD56,type_factors!$C$1:$D$226,2,FALSE)</f>
        <v>1</v>
      </c>
      <c r="AM56" t="e">
        <f>VLOOKUP(AE56,type_factors!$C$1:$D$226,2,FALSE)</f>
        <v>#N/A</v>
      </c>
      <c r="AN56">
        <f>VLOOKUP(AF56,type_factors!$C$1:$D$226,2,FALSE)</f>
        <v>1</v>
      </c>
      <c r="AO56">
        <f>VLOOKUP(AG56,type_factors!$C$1:$D$226,2,FALSE)</f>
        <v>1</v>
      </c>
      <c r="AP56">
        <f t="shared" si="14"/>
        <v>1</v>
      </c>
      <c r="AQ56" t="e">
        <f t="shared" si="15"/>
        <v>#N/A</v>
      </c>
      <c r="AR56">
        <f t="shared" si="16"/>
        <v>1</v>
      </c>
      <c r="AS56">
        <f t="shared" si="17"/>
        <v>1</v>
      </c>
      <c r="AT56">
        <f t="array" ref="AT56">MAX(IF(ISERROR(AP56:AS56),,AP56:AS56))</f>
        <v>1</v>
      </c>
      <c r="AU56" t="s">
        <v>421</v>
      </c>
      <c r="AV56" t="s">
        <v>449</v>
      </c>
      <c r="AW56" t="str">
        <f t="shared" ref="AW56:AW119" si="29">AU56&amp;$E56</f>
        <v>NormalNormal</v>
      </c>
      <c r="AX56" t="str">
        <f t="shared" ref="AX56:AX119" si="30">AV56&amp;$E56</f>
        <v>GrassNormal</v>
      </c>
      <c r="AY56" t="str">
        <f t="shared" ref="AY56:AY119" si="31">AU56&amp;$F56</f>
        <v>NormalNA</v>
      </c>
      <c r="AZ56" t="str">
        <f t="shared" ref="AZ56:AZ119" si="32">AV56&amp;$F56</f>
        <v>GrassNA</v>
      </c>
      <c r="BA56" s="31">
        <f>VLOOKUP(AW56,type_factors!$C$2:$D$226,2,FALSE)</f>
        <v>1</v>
      </c>
      <c r="BB56" s="31">
        <f>VLOOKUP(AX56,type_factors!$C$2:$D$226,2,FALSE)</f>
        <v>1</v>
      </c>
      <c r="BC56" s="30" t="e">
        <f>VLOOKUP(AY56,type_factors!$C$2:$D$226,2,FALSE)</f>
        <v>#N/A</v>
      </c>
      <c r="BD56" s="30" t="e">
        <f>VLOOKUP(AZ56,type_factors!$C$2:$D$226,2,FALSE)</f>
        <v>#N/A</v>
      </c>
      <c r="BE56" s="32">
        <f t="shared" si="27"/>
        <v>1</v>
      </c>
      <c r="BF56" s="32">
        <f t="shared" si="28"/>
        <v>1</v>
      </c>
      <c r="BG56">
        <f t="array" ref="BG56">MAX(IF(ISERROR(BE56:BF56),,BE56:BF56))</f>
        <v>1</v>
      </c>
      <c r="BH56">
        <f t="shared" si="18"/>
        <v>1</v>
      </c>
      <c r="BI56">
        <f t="shared" si="19"/>
        <v>0</v>
      </c>
      <c r="BJ56">
        <f t="shared" si="21"/>
        <v>13.5</v>
      </c>
      <c r="BK56">
        <f>squirtle!BP56</f>
        <v>19</v>
      </c>
      <c r="BL56">
        <f>charmander!BV56</f>
        <v>16</v>
      </c>
      <c r="BM56">
        <f>nidoking!CZ56</f>
        <v>12.25</v>
      </c>
    </row>
    <row r="57" spans="1:66" x14ac:dyDescent="0.3">
      <c r="A57">
        <v>56</v>
      </c>
      <c r="B57">
        <v>26</v>
      </c>
      <c r="C57" s="35" t="s">
        <v>38</v>
      </c>
      <c r="D57" s="35" t="str">
        <f>VLOOKUP(C57,all_pokemon!$B$2:$C$151,2,FALSE)</f>
        <v>Pidgeotto</v>
      </c>
      <c r="E57" s="35" t="s">
        <v>421</v>
      </c>
      <c r="F57" s="35" t="s">
        <v>448</v>
      </c>
      <c r="G57" s="35">
        <v>19</v>
      </c>
      <c r="H57" s="36" t="s">
        <v>41</v>
      </c>
      <c r="I57" s="36" t="s">
        <v>42</v>
      </c>
      <c r="J57" s="36" t="s">
        <v>21</v>
      </c>
      <c r="K57" s="36" t="s">
        <v>209</v>
      </c>
      <c r="L57" s="1" t="str">
        <f>VLOOKUP(H57,all_attacks!$B$2:$C$166,2,FALSE)</f>
        <v>Gust</v>
      </c>
      <c r="M57" s="1" t="str">
        <f>VLOOKUP(I57,all_attacks!$B$2:$C$166,2,FALSE)</f>
        <v>Sand Attack</v>
      </c>
      <c r="N57" s="1" t="str">
        <f>VLOOKUP(J57,all_attacks!$B$2:$C$166,2,FALSE)</f>
        <v>Quick Attack</v>
      </c>
      <c r="O57" s="1" t="e">
        <f>VLOOKUP(K57,all_attacks!$B$2:$C$166,2,FALSE)</f>
        <v>#N/A</v>
      </c>
      <c r="P57" t="str">
        <f>VLOOKUP(L57,all_attacks!$C$2:$H$166,2,FALSE)</f>
        <v>Normal</v>
      </c>
      <c r="Q57" t="str">
        <f>VLOOKUP(M57,all_attacks!$C$2:$H$166,2,FALSE)</f>
        <v>Normal</v>
      </c>
      <c r="R57" t="str">
        <f>VLOOKUP(N57,all_attacks!$C$2:$H$166,2,FALSE)</f>
        <v>Normal</v>
      </c>
      <c r="S57" t="e">
        <f>VLOOKUP(O57,all_attacks!$C$2:$H$166,2,FALSE)</f>
        <v>#N/A</v>
      </c>
      <c r="T57" t="str">
        <f>VLOOKUP(L57,all_attacks!$C$2:$H$166,6,FALSE)</f>
        <v>Normal</v>
      </c>
      <c r="U57" t="str">
        <f>VLOOKUP(M57,all_attacks!$C$2:$H$166,6,FALSE)</f>
        <v>no_type-specific_Damage</v>
      </c>
      <c r="V57" t="str">
        <f>VLOOKUP(N57,all_attacks!$C$2:$H$166,6,FALSE)</f>
        <v>Normal</v>
      </c>
      <c r="W57" t="e">
        <f>VLOOKUP(O57,all_attacks!$C$2:$H$166,6,FALSE)</f>
        <v>#N/A</v>
      </c>
      <c r="X57" t="s">
        <v>449</v>
      </c>
      <c r="Y57" t="s">
        <v>451</v>
      </c>
      <c r="Z57" t="str">
        <f t="shared" si="20"/>
        <v>NormalGrass</v>
      </c>
      <c r="AA57" t="str">
        <f t="shared" si="8"/>
        <v>no_type-specific_DamageGrass</v>
      </c>
      <c r="AB57" t="str">
        <f t="shared" si="9"/>
        <v>NormalGrass</v>
      </c>
      <c r="AC57" t="e">
        <f t="shared" si="10"/>
        <v>#N/A</v>
      </c>
      <c r="AD57" t="str">
        <f t="shared" si="22"/>
        <v>NormalPoison</v>
      </c>
      <c r="AE57" t="str">
        <f t="shared" si="11"/>
        <v>no_type-specific_DamagePoison</v>
      </c>
      <c r="AF57" t="str">
        <f t="shared" si="12"/>
        <v>NormalPoison</v>
      </c>
      <c r="AG57" t="e">
        <f t="shared" si="13"/>
        <v>#N/A</v>
      </c>
      <c r="AH57">
        <f>VLOOKUP(Z57,type_factors!$C$1:$D$226,2,FALSE)</f>
        <v>1</v>
      </c>
      <c r="AI57" t="e">
        <f>VLOOKUP(AA57,type_factors!$C$1:$D$226,2,FALSE)</f>
        <v>#N/A</v>
      </c>
      <c r="AJ57">
        <f>VLOOKUP(AB57,type_factors!$C$1:$D$226,2,FALSE)</f>
        <v>1</v>
      </c>
      <c r="AK57" t="e">
        <f>VLOOKUP(AC57,type_factors!$C$1:$D$226,2,FALSE)</f>
        <v>#N/A</v>
      </c>
      <c r="AL57">
        <f>VLOOKUP(AD57,type_factors!$C$1:$D$226,2,FALSE)</f>
        <v>1</v>
      </c>
      <c r="AM57" t="e">
        <f>VLOOKUP(AE57,type_factors!$C$1:$D$226,2,FALSE)</f>
        <v>#N/A</v>
      </c>
      <c r="AN57">
        <f>VLOOKUP(AF57,type_factors!$C$1:$D$226,2,FALSE)</f>
        <v>1</v>
      </c>
      <c r="AO57" t="e">
        <f>VLOOKUP(AG57,type_factors!$C$1:$D$226,2,FALSE)</f>
        <v>#N/A</v>
      </c>
      <c r="AP57">
        <f t="shared" si="14"/>
        <v>1</v>
      </c>
      <c r="AQ57" t="e">
        <f t="shared" si="15"/>
        <v>#N/A</v>
      </c>
      <c r="AR57">
        <f t="shared" si="16"/>
        <v>1</v>
      </c>
      <c r="AS57" t="e">
        <f t="shared" si="17"/>
        <v>#N/A</v>
      </c>
      <c r="AT57">
        <f t="array" ref="AT57">MAX(IF(ISERROR(AP57:AS57),,AP57:AS57))</f>
        <v>1</v>
      </c>
      <c r="AU57" t="s">
        <v>421</v>
      </c>
      <c r="AV57" t="s">
        <v>449</v>
      </c>
      <c r="AW57" t="str">
        <f t="shared" si="29"/>
        <v>NormalNormal</v>
      </c>
      <c r="AX57" t="str">
        <f t="shared" si="30"/>
        <v>GrassNormal</v>
      </c>
      <c r="AY57" t="str">
        <f t="shared" si="31"/>
        <v>NormalFlying</v>
      </c>
      <c r="AZ57" t="str">
        <f t="shared" si="32"/>
        <v>GrassFlying</v>
      </c>
      <c r="BA57" s="31">
        <f>VLOOKUP(AW57,type_factors!$C$2:$D$226,2,FALSE)</f>
        <v>1</v>
      </c>
      <c r="BB57" s="31">
        <f>VLOOKUP(AX57,type_factors!$C$2:$D$226,2,FALSE)</f>
        <v>1</v>
      </c>
      <c r="BC57" s="30">
        <f>VLOOKUP(AY57,type_factors!$C$2:$D$226,2,FALSE)</f>
        <v>1</v>
      </c>
      <c r="BD57" s="30">
        <f>VLOOKUP(AZ57,type_factors!$C$2:$D$226,2,FALSE)</f>
        <v>0.5</v>
      </c>
      <c r="BE57" s="32">
        <f t="shared" si="27"/>
        <v>1</v>
      </c>
      <c r="BF57" s="32">
        <f t="shared" si="28"/>
        <v>0.5</v>
      </c>
      <c r="BG57">
        <f t="array" ref="BG57">MAX(IF(ISERROR(BE57:BF57),,BE57:BF57))</f>
        <v>1</v>
      </c>
      <c r="BH57">
        <f t="shared" si="18"/>
        <v>1</v>
      </c>
      <c r="BI57">
        <f t="shared" si="19"/>
        <v>0</v>
      </c>
      <c r="BJ57">
        <f t="shared" si="21"/>
        <v>13.5</v>
      </c>
      <c r="BK57">
        <f>squirtle!BP57</f>
        <v>19</v>
      </c>
      <c r="BL57">
        <f>charmander!BV57</f>
        <v>16</v>
      </c>
      <c r="BM57">
        <f>nidoking!CZ57</f>
        <v>12.25</v>
      </c>
      <c r="BN57" t="s">
        <v>195</v>
      </c>
    </row>
    <row r="58" spans="1:66" x14ac:dyDescent="0.3">
      <c r="A58">
        <v>57</v>
      </c>
      <c r="B58">
        <v>26</v>
      </c>
      <c r="C58" s="35" t="s">
        <v>71</v>
      </c>
      <c r="D58" s="35" t="str">
        <f>VLOOKUP(C58,all_pokemon!$B$2:$C$151,2,FALSE)</f>
        <v>Kadabra</v>
      </c>
      <c r="E58" s="35" t="s">
        <v>318</v>
      </c>
      <c r="F58" s="35" t="s">
        <v>209</v>
      </c>
      <c r="G58" s="35">
        <v>18</v>
      </c>
      <c r="H58" s="36" t="s">
        <v>43</v>
      </c>
      <c r="I58" s="36" t="s">
        <v>60</v>
      </c>
      <c r="J58" s="36" t="s">
        <v>35</v>
      </c>
      <c r="K58" s="36" t="s">
        <v>209</v>
      </c>
      <c r="L58" s="1" t="str">
        <f>VLOOKUP(H58,all_attacks!$B$2:$C$166,2,FALSE)</f>
        <v>Teleport</v>
      </c>
      <c r="M58" s="1" t="str">
        <f>VLOOKUP(I58,all_attacks!$B$2:$C$166,2,FALSE)</f>
        <v>Confusion</v>
      </c>
      <c r="N58" s="1" t="str">
        <f>VLOOKUP(J58,all_attacks!$B$2:$C$166,2,FALSE)</f>
        <v>Disable</v>
      </c>
      <c r="O58" s="1" t="e">
        <f>VLOOKUP(K58,all_attacks!$B$2:$C$166,2,FALSE)</f>
        <v>#N/A</v>
      </c>
      <c r="P58" t="str">
        <f>VLOOKUP(L59,all_attacks!$C$2:$H$166,2,FALSE)</f>
        <v>Normal</v>
      </c>
      <c r="Q58" t="str">
        <f>VLOOKUP(M59,all_attacks!$C$2:$H$166,2,FALSE)</f>
        <v>Normal</v>
      </c>
      <c r="R58" t="str">
        <f>VLOOKUP(N59,all_attacks!$C$2:$H$166,2,FALSE)</f>
        <v>Normal</v>
      </c>
      <c r="S58" t="str">
        <f>VLOOKUP(O59,all_attacks!$C$2:$H$166,2,FALSE)</f>
        <v>Normal</v>
      </c>
      <c r="T58" t="str">
        <f>VLOOKUP(L59,all_attacks!$C$2:$H$166,6,FALSE)</f>
        <v>Normal</v>
      </c>
      <c r="U58" t="str">
        <f>VLOOKUP(M59,all_attacks!$C$2:$H$166,6,FALSE)</f>
        <v>no_type-specific_Damage</v>
      </c>
      <c r="V58" t="str">
        <f>VLOOKUP(N59,all_attacks!$C$2:$H$166,6,FALSE)</f>
        <v>Normal</v>
      </c>
      <c r="W58" t="str">
        <f>VLOOKUP(O59,all_attacks!$C$2:$H$166,6,FALSE)</f>
        <v>Normal</v>
      </c>
      <c r="X58" t="s">
        <v>449</v>
      </c>
      <c r="Y58" t="s">
        <v>451</v>
      </c>
      <c r="Z58" t="str">
        <f t="shared" si="20"/>
        <v>NormalGrass</v>
      </c>
      <c r="AA58" t="str">
        <f t="shared" si="8"/>
        <v>no_type-specific_DamageGrass</v>
      </c>
      <c r="AB58" t="str">
        <f t="shared" si="9"/>
        <v>NormalGrass</v>
      </c>
      <c r="AC58" t="str">
        <f t="shared" si="10"/>
        <v>NormalGrass</v>
      </c>
      <c r="AD58" t="str">
        <f t="shared" si="22"/>
        <v>NormalPoison</v>
      </c>
      <c r="AE58" t="str">
        <f t="shared" si="11"/>
        <v>no_type-specific_DamagePoison</v>
      </c>
      <c r="AF58" t="str">
        <f t="shared" si="12"/>
        <v>NormalPoison</v>
      </c>
      <c r="AG58" t="str">
        <f t="shared" si="13"/>
        <v>NormalPoison</v>
      </c>
      <c r="AH58">
        <f>VLOOKUP(Z58,type_factors!$C$1:$D$226,2,FALSE)</f>
        <v>1</v>
      </c>
      <c r="AI58" t="e">
        <f>VLOOKUP(AA58,type_factors!$C$1:$D$226,2,FALSE)</f>
        <v>#N/A</v>
      </c>
      <c r="AJ58">
        <f>VLOOKUP(AB58,type_factors!$C$1:$D$226,2,FALSE)</f>
        <v>1</v>
      </c>
      <c r="AK58">
        <f>VLOOKUP(AC58,type_factors!$C$1:$D$226,2,FALSE)</f>
        <v>1</v>
      </c>
      <c r="AL58">
        <f>VLOOKUP(AD58,type_factors!$C$1:$D$226,2,FALSE)</f>
        <v>1</v>
      </c>
      <c r="AM58" t="e">
        <f>VLOOKUP(AE58,type_factors!$C$1:$D$226,2,FALSE)</f>
        <v>#N/A</v>
      </c>
      <c r="AN58">
        <f>VLOOKUP(AF58,type_factors!$C$1:$D$226,2,FALSE)</f>
        <v>1</v>
      </c>
      <c r="AO58">
        <f>VLOOKUP(AG58,type_factors!$C$1:$D$226,2,FALSE)</f>
        <v>1</v>
      </c>
      <c r="AP58">
        <f t="shared" si="14"/>
        <v>1</v>
      </c>
      <c r="AQ58" t="e">
        <f t="shared" si="15"/>
        <v>#N/A</v>
      </c>
      <c r="AR58">
        <f t="shared" si="16"/>
        <v>1</v>
      </c>
      <c r="AS58">
        <f t="shared" si="17"/>
        <v>1</v>
      </c>
      <c r="AT58">
        <f t="array" ref="AT58">MAX(IF(ISERROR(AP58:AS58),,AP58:AS58))</f>
        <v>1</v>
      </c>
      <c r="AU58" t="s">
        <v>421</v>
      </c>
      <c r="AV58" t="s">
        <v>449</v>
      </c>
      <c r="AW58" t="str">
        <f t="shared" si="29"/>
        <v>NormalPsychic</v>
      </c>
      <c r="AX58" t="str">
        <f t="shared" si="30"/>
        <v>GrassPsychic</v>
      </c>
      <c r="AY58" t="str">
        <f t="shared" si="31"/>
        <v>NormalNA</v>
      </c>
      <c r="AZ58" t="str">
        <f t="shared" si="32"/>
        <v>GrassNA</v>
      </c>
      <c r="BA58" s="31">
        <f>VLOOKUP(AW58,type_factors!$C$2:$D$226,2,FALSE)</f>
        <v>1</v>
      </c>
      <c r="BB58" s="31">
        <f>VLOOKUP(AX58,type_factors!$C$2:$D$226,2,FALSE)</f>
        <v>1</v>
      </c>
      <c r="BC58" s="30" t="e">
        <f>VLOOKUP(AY58,type_factors!$C$2:$D$226,2,FALSE)</f>
        <v>#N/A</v>
      </c>
      <c r="BD58" s="30" t="e">
        <f>VLOOKUP(AZ58,type_factors!$C$2:$D$226,2,FALSE)</f>
        <v>#N/A</v>
      </c>
      <c r="BE58" s="32">
        <f t="shared" si="27"/>
        <v>1</v>
      </c>
      <c r="BF58" s="32">
        <f t="shared" si="28"/>
        <v>1</v>
      </c>
      <c r="BG58">
        <f t="array" ref="BG58">MAX(IF(ISERROR(BE58:BF58),,BE58:BF58))</f>
        <v>1</v>
      </c>
      <c r="BH58">
        <f t="shared" si="18"/>
        <v>1</v>
      </c>
      <c r="BI58">
        <f t="shared" si="19"/>
        <v>0</v>
      </c>
      <c r="BJ58">
        <f t="shared" si="21"/>
        <v>13.5</v>
      </c>
      <c r="BK58">
        <f>squirtle!BP58</f>
        <v>19</v>
      </c>
      <c r="BL58">
        <f>charmander!BV58</f>
        <v>16</v>
      </c>
      <c r="BM58">
        <f>nidoking!CZ58</f>
        <v>11.25</v>
      </c>
    </row>
    <row r="59" spans="1:66" x14ac:dyDescent="0.3">
      <c r="A59">
        <v>58</v>
      </c>
      <c r="B59">
        <v>26</v>
      </c>
      <c r="C59" s="35" t="s">
        <v>67</v>
      </c>
      <c r="D59" s="35" t="str">
        <f>VLOOKUP(C59,all_pokemon!$B$2:$C$151,2,FALSE)</f>
        <v>Raticate</v>
      </c>
      <c r="E59" s="35" t="s">
        <v>421</v>
      </c>
      <c r="F59" s="35" t="s">
        <v>209</v>
      </c>
      <c r="G59" s="35">
        <v>16</v>
      </c>
      <c r="H59" s="36" t="s">
        <v>12</v>
      </c>
      <c r="I59" s="36" t="s">
        <v>20</v>
      </c>
      <c r="J59" s="36" t="s">
        <v>21</v>
      </c>
      <c r="K59" s="36" t="s">
        <v>44</v>
      </c>
      <c r="L59" s="1" t="str">
        <f>VLOOKUP(H59,all_attacks!$B$2:$C$166,2,FALSE)</f>
        <v>Tackle</v>
      </c>
      <c r="M59" s="1" t="str">
        <f>VLOOKUP(I59,all_attacks!$B$2:$C$166,2,FALSE)</f>
        <v>Tail Whip</v>
      </c>
      <c r="N59" s="1" t="str">
        <f>VLOOKUP(J59,all_attacks!$B$2:$C$166,2,FALSE)</f>
        <v>Quick Attack</v>
      </c>
      <c r="O59" s="1" t="str">
        <f>VLOOKUP(K59,all_attacks!$B$2:$C$166,2,FALSE)</f>
        <v>Hyper Fang</v>
      </c>
      <c r="P59" t="str">
        <f>VLOOKUP(L58,all_attacks!$C$2:$H$166,2,FALSE)</f>
        <v>Psychic</v>
      </c>
      <c r="Q59" t="str">
        <f>VLOOKUP(M58,all_attacks!$C$2:$H$166,2,FALSE)</f>
        <v>Psychic</v>
      </c>
      <c r="R59" t="str">
        <f>VLOOKUP(N58,all_attacks!$C$2:$H$166,2,FALSE)</f>
        <v>Normal</v>
      </c>
      <c r="S59" t="e">
        <f>VLOOKUP(O58,all_attacks!$C$2:$H$166,2,FALSE)</f>
        <v>#N/A</v>
      </c>
      <c r="T59" t="str">
        <f>VLOOKUP(L58,all_attacks!$C$2:$H$166,6,FALSE)</f>
        <v>no_type-specific_Damage</v>
      </c>
      <c r="U59" t="str">
        <f>VLOOKUP(M58,all_attacks!$C$2:$H$166,6,FALSE)</f>
        <v>Psychic</v>
      </c>
      <c r="V59" t="str">
        <f>VLOOKUP(N58,all_attacks!$C$2:$H$166,6,FALSE)</f>
        <v>no_type-specific_Damage</v>
      </c>
      <c r="W59" t="e">
        <f>VLOOKUP(O58,all_attacks!$C$2:$H$166,6,FALSE)</f>
        <v>#N/A</v>
      </c>
      <c r="X59" t="s">
        <v>449</v>
      </c>
      <c r="Y59" t="s">
        <v>451</v>
      </c>
      <c r="Z59" t="str">
        <f t="shared" si="20"/>
        <v>no_type-specific_DamageGrass</v>
      </c>
      <c r="AA59" t="str">
        <f t="shared" si="8"/>
        <v>PsychicGrass</v>
      </c>
      <c r="AB59" t="str">
        <f t="shared" si="9"/>
        <v>no_type-specific_DamageGrass</v>
      </c>
      <c r="AC59" t="e">
        <f t="shared" si="10"/>
        <v>#N/A</v>
      </c>
      <c r="AD59" t="str">
        <f t="shared" si="22"/>
        <v>no_type-specific_DamagePoison</v>
      </c>
      <c r="AE59" t="str">
        <f t="shared" si="11"/>
        <v>PsychicPoison</v>
      </c>
      <c r="AF59" t="str">
        <f t="shared" si="12"/>
        <v>no_type-specific_DamagePoison</v>
      </c>
      <c r="AG59" t="e">
        <f t="shared" si="13"/>
        <v>#N/A</v>
      </c>
      <c r="AH59" t="e">
        <f>VLOOKUP(Z59,type_factors!$C$1:$D$226,2,FALSE)</f>
        <v>#N/A</v>
      </c>
      <c r="AI59">
        <f>VLOOKUP(AA59,type_factors!$C$1:$D$226,2,FALSE)</f>
        <v>1</v>
      </c>
      <c r="AJ59" t="e">
        <f>VLOOKUP(AB59,type_factors!$C$1:$D$226,2,FALSE)</f>
        <v>#N/A</v>
      </c>
      <c r="AK59" t="e">
        <f>VLOOKUP(AC59,type_factors!$C$1:$D$226,2,FALSE)</f>
        <v>#N/A</v>
      </c>
      <c r="AL59" t="e">
        <f>VLOOKUP(AD59,type_factors!$C$1:$D$226,2,FALSE)</f>
        <v>#N/A</v>
      </c>
      <c r="AM59">
        <f>VLOOKUP(AE59,type_factors!$C$1:$D$226,2,FALSE)</f>
        <v>2</v>
      </c>
      <c r="AN59" t="e">
        <f>VLOOKUP(AF59,type_factors!$C$1:$D$226,2,FALSE)</f>
        <v>#N/A</v>
      </c>
      <c r="AO59" t="e">
        <f>VLOOKUP(AG59,type_factors!$C$1:$D$226,2,FALSE)</f>
        <v>#N/A</v>
      </c>
      <c r="AP59" t="e">
        <f t="shared" si="14"/>
        <v>#N/A</v>
      </c>
      <c r="AQ59">
        <f t="shared" si="15"/>
        <v>2</v>
      </c>
      <c r="AR59" t="e">
        <f t="shared" si="16"/>
        <v>#N/A</v>
      </c>
      <c r="AS59" t="e">
        <f t="shared" si="17"/>
        <v>#N/A</v>
      </c>
      <c r="AT59">
        <f t="array" ref="AT59">MAX(IF(ISERROR(AP59:AS59),,AP59:AS59))</f>
        <v>2</v>
      </c>
      <c r="AU59" t="s">
        <v>421</v>
      </c>
      <c r="AV59" t="s">
        <v>449</v>
      </c>
      <c r="AW59" t="str">
        <f t="shared" si="29"/>
        <v>NormalNormal</v>
      </c>
      <c r="AX59" t="str">
        <f t="shared" si="30"/>
        <v>GrassNormal</v>
      </c>
      <c r="AY59" t="str">
        <f t="shared" si="31"/>
        <v>NormalNA</v>
      </c>
      <c r="AZ59" t="str">
        <f t="shared" si="32"/>
        <v>GrassNA</v>
      </c>
      <c r="BA59" s="31">
        <f>VLOOKUP(AW59,type_factors!$C$2:$D$226,2,FALSE)</f>
        <v>1</v>
      </c>
      <c r="BB59" s="31">
        <f>VLOOKUP(AX59,type_factors!$C$2:$D$226,2,FALSE)</f>
        <v>1</v>
      </c>
      <c r="BC59" s="30" t="e">
        <f>VLOOKUP(AY59,type_factors!$C$2:$D$226,2,FALSE)</f>
        <v>#N/A</v>
      </c>
      <c r="BD59" s="30" t="e">
        <f>VLOOKUP(AZ59,type_factors!$C$2:$D$226,2,FALSE)</f>
        <v>#N/A</v>
      </c>
      <c r="BE59" s="32">
        <f t="shared" si="27"/>
        <v>1</v>
      </c>
      <c r="BF59" s="32">
        <f t="shared" si="28"/>
        <v>1</v>
      </c>
      <c r="BG59">
        <f t="array" ref="BG59">MAX(IF(ISERROR(BE59:BF59),,BE59:BF59))</f>
        <v>1</v>
      </c>
      <c r="BH59">
        <f t="shared" si="18"/>
        <v>2</v>
      </c>
      <c r="BI59">
        <f t="shared" si="19"/>
        <v>-1</v>
      </c>
      <c r="BJ59">
        <f t="shared" si="21"/>
        <v>12.5</v>
      </c>
      <c r="BK59">
        <f>squirtle!BP59</f>
        <v>19</v>
      </c>
      <c r="BL59">
        <f>charmander!BV59</f>
        <v>16</v>
      </c>
      <c r="BM59">
        <f>nidoking!CZ59</f>
        <v>11.25</v>
      </c>
    </row>
    <row r="60" spans="1:66" x14ac:dyDescent="0.3">
      <c r="A60">
        <v>59</v>
      </c>
      <c r="B60">
        <v>26</v>
      </c>
      <c r="C60" s="35" t="s">
        <v>466</v>
      </c>
      <c r="D60" s="35" t="str">
        <f>VLOOKUP(C60,all_pokemon!$B$2:$C$151,2,FALSE)</f>
        <v>Charmeleon</v>
      </c>
      <c r="E60" s="35" t="s">
        <v>445</v>
      </c>
      <c r="F60" s="35" t="s">
        <v>209</v>
      </c>
      <c r="G60" s="35">
        <v>20</v>
      </c>
      <c r="H60" s="36" t="s">
        <v>5</v>
      </c>
      <c r="I60" s="36" t="s">
        <v>6</v>
      </c>
      <c r="J60" s="36" t="s">
        <v>89</v>
      </c>
      <c r="K60" s="36" t="s">
        <v>23</v>
      </c>
      <c r="L60" s="1" t="str">
        <f>VLOOKUP(H60,all_attacks!$B$2:$C$166,2,FALSE)</f>
        <v>Scratch</v>
      </c>
      <c r="M60" s="1" t="str">
        <f>VLOOKUP(I60,all_attacks!$B$2:$C$166,2,FALSE)</f>
        <v>Growl</v>
      </c>
      <c r="N60" s="1" t="str">
        <f>VLOOKUP(J60,all_attacks!$B$2:$C$166,2,FALSE)</f>
        <v>Ember</v>
      </c>
      <c r="O60" s="1" t="str">
        <f>VLOOKUP(K60,all_attacks!$B$2:$C$166,2,FALSE)</f>
        <v>Leer</v>
      </c>
      <c r="P60" t="str">
        <f>VLOOKUP(L60,all_attacks!$C$2:$H$166,2,FALSE)</f>
        <v>Normal</v>
      </c>
      <c r="Q60" t="str">
        <f>VLOOKUP(M60,all_attacks!$C$2:$H$166,2,FALSE)</f>
        <v>Normal</v>
      </c>
      <c r="R60" t="str">
        <f>VLOOKUP(N60,all_attacks!$C$2:$H$166,2,FALSE)</f>
        <v>Fire</v>
      </c>
      <c r="S60" t="str">
        <f>VLOOKUP(O60,all_attacks!$C$2:$H$166,2,FALSE)</f>
        <v>Normal</v>
      </c>
      <c r="T60" t="str">
        <f>VLOOKUP(L60,all_attacks!$C$2:$H$166,6,FALSE)</f>
        <v>Normal</v>
      </c>
      <c r="U60" t="str">
        <f>VLOOKUP(M60,all_attacks!$C$2:$H$166,6,FALSE)</f>
        <v>no_type-specific_Damage</v>
      </c>
      <c r="V60" t="str">
        <f>VLOOKUP(N60,all_attacks!$C$2:$H$166,6,FALSE)</f>
        <v>Fire</v>
      </c>
      <c r="W60" t="str">
        <f>VLOOKUP(O60,all_attacks!$C$2:$H$166,6,FALSE)</f>
        <v>no_type-specific_Damage</v>
      </c>
      <c r="X60" t="s">
        <v>449</v>
      </c>
      <c r="Y60" t="s">
        <v>451</v>
      </c>
      <c r="Z60" t="str">
        <f t="shared" si="20"/>
        <v>NormalGrass</v>
      </c>
      <c r="AA60" t="str">
        <f t="shared" si="8"/>
        <v>no_type-specific_DamageGrass</v>
      </c>
      <c r="AB60" t="str">
        <f t="shared" si="9"/>
        <v>FireGrass</v>
      </c>
      <c r="AC60" t="str">
        <f t="shared" si="10"/>
        <v>no_type-specific_DamageGrass</v>
      </c>
      <c r="AD60" t="str">
        <f t="shared" si="22"/>
        <v>NormalPoison</v>
      </c>
      <c r="AE60" t="str">
        <f t="shared" si="11"/>
        <v>no_type-specific_DamagePoison</v>
      </c>
      <c r="AF60" t="str">
        <f t="shared" si="12"/>
        <v>FirePoison</v>
      </c>
      <c r="AG60" t="str">
        <f t="shared" si="13"/>
        <v>no_type-specific_DamagePoison</v>
      </c>
      <c r="AH60">
        <f>VLOOKUP(Z60,type_factors!$C$1:$D$226,2,FALSE)</f>
        <v>1</v>
      </c>
      <c r="AI60" t="e">
        <f>VLOOKUP(AA60,type_factors!$C$1:$D$226,2,FALSE)</f>
        <v>#N/A</v>
      </c>
      <c r="AJ60">
        <f>VLOOKUP(AB60,type_factors!$C$1:$D$226,2,FALSE)</f>
        <v>2</v>
      </c>
      <c r="AK60" t="e">
        <f>VLOOKUP(AC60,type_factors!$C$1:$D$226,2,FALSE)</f>
        <v>#N/A</v>
      </c>
      <c r="AL60">
        <f>VLOOKUP(AD60,type_factors!$C$1:$D$226,2,FALSE)</f>
        <v>1</v>
      </c>
      <c r="AM60" t="e">
        <f>VLOOKUP(AE60,type_factors!$C$1:$D$226,2,FALSE)</f>
        <v>#N/A</v>
      </c>
      <c r="AN60">
        <f>VLOOKUP(AF60,type_factors!$C$1:$D$226,2,FALSE)</f>
        <v>1</v>
      </c>
      <c r="AO60" t="e">
        <f>VLOOKUP(AG60,type_factors!$C$1:$D$226,2,FALSE)</f>
        <v>#N/A</v>
      </c>
      <c r="AP60">
        <f t="shared" si="14"/>
        <v>1</v>
      </c>
      <c r="AQ60" t="e">
        <f t="shared" si="15"/>
        <v>#N/A</v>
      </c>
      <c r="AR60">
        <f t="shared" si="16"/>
        <v>2</v>
      </c>
      <c r="AS60" t="e">
        <f t="shared" si="17"/>
        <v>#N/A</v>
      </c>
      <c r="AT60">
        <f t="array" ref="AT60">MAX(IF(ISERROR(AP60:AS60),,AP60:AS60))</f>
        <v>2</v>
      </c>
      <c r="AU60" t="s">
        <v>421</v>
      </c>
      <c r="AV60" t="s">
        <v>449</v>
      </c>
      <c r="AW60" t="str">
        <f t="shared" si="29"/>
        <v>NormalFire</v>
      </c>
      <c r="AX60" t="str">
        <f t="shared" si="30"/>
        <v>GrassFire</v>
      </c>
      <c r="AY60" t="str">
        <f t="shared" si="31"/>
        <v>NormalNA</v>
      </c>
      <c r="AZ60" t="str">
        <f t="shared" si="32"/>
        <v>GrassNA</v>
      </c>
      <c r="BA60" s="31">
        <f>VLOOKUP(AW60,type_factors!$C$2:$D$226,2,FALSE)</f>
        <v>1</v>
      </c>
      <c r="BB60" s="31">
        <f>VLOOKUP(AX60,type_factors!$C$2:$D$226,2,FALSE)</f>
        <v>0.5</v>
      </c>
      <c r="BC60" s="30" t="e">
        <f>VLOOKUP(AY60,type_factors!$C$2:$D$226,2,FALSE)</f>
        <v>#N/A</v>
      </c>
      <c r="BD60" s="30" t="e">
        <f>VLOOKUP(AZ60,type_factors!$C$2:$D$226,2,FALSE)</f>
        <v>#N/A</v>
      </c>
      <c r="BE60" s="32">
        <f t="shared" si="27"/>
        <v>1</v>
      </c>
      <c r="BF60" s="32">
        <f t="shared" si="28"/>
        <v>0.5</v>
      </c>
      <c r="BG60">
        <f t="array" ref="BG60">MAX(IF(ISERROR(BE60:BF60),,BE60:BF60))</f>
        <v>1</v>
      </c>
      <c r="BH60">
        <f t="shared" si="18"/>
        <v>2</v>
      </c>
      <c r="BI60">
        <f t="shared" si="19"/>
        <v>-1</v>
      </c>
      <c r="BJ60">
        <f t="shared" si="21"/>
        <v>11.5</v>
      </c>
      <c r="BK60">
        <f>squirtle!BP60</f>
        <v>18</v>
      </c>
      <c r="BL60">
        <f>charmander!BV60</f>
        <v>15</v>
      </c>
      <c r="BM60">
        <f>nidoking!CZ60</f>
        <v>11.25</v>
      </c>
    </row>
    <row r="61" spans="1:66" x14ac:dyDescent="0.3">
      <c r="A61">
        <v>60</v>
      </c>
      <c r="B61">
        <v>27</v>
      </c>
      <c r="C61" s="35" t="s">
        <v>32</v>
      </c>
      <c r="D61" s="35" t="str">
        <f>VLOOKUP(C61,all_pokemon!$B$2:$C$151,2,FALSE)</f>
        <v>Voltorb</v>
      </c>
      <c r="E61" s="35" t="s">
        <v>447</v>
      </c>
      <c r="F61" s="35" t="s">
        <v>209</v>
      </c>
      <c r="G61" s="35">
        <v>21</v>
      </c>
      <c r="H61" s="36" t="s">
        <v>12</v>
      </c>
      <c r="I61" s="36" t="s">
        <v>15</v>
      </c>
      <c r="J61" s="36" t="s">
        <v>75</v>
      </c>
      <c r="K61" s="36" t="s">
        <v>209</v>
      </c>
      <c r="L61" s="1" t="str">
        <f>VLOOKUP(H61,all_attacks!$B$2:$C$166,2,FALSE)</f>
        <v>Tackle</v>
      </c>
      <c r="M61" s="1" t="str">
        <f>VLOOKUP(I61,all_attacks!$B$2:$C$166,2,FALSE)</f>
        <v>Screech</v>
      </c>
      <c r="N61" s="1" t="str">
        <f>VLOOKUP(J61,all_attacks!$B$2:$C$166,2,FALSE)</f>
        <v>Sonic Boom</v>
      </c>
      <c r="O61" s="1" t="e">
        <f>VLOOKUP(K61,all_attacks!$B$2:$C$166,2,FALSE)</f>
        <v>#N/A</v>
      </c>
      <c r="P61" t="str">
        <f>VLOOKUP(L61,all_attacks!$C$2:$H$166,2,FALSE)</f>
        <v>Normal</v>
      </c>
      <c r="Q61" t="str">
        <f>VLOOKUP(M61,all_attacks!$C$2:$H$166,2,FALSE)</f>
        <v>Normal</v>
      </c>
      <c r="R61" t="str">
        <f>VLOOKUP(N61,all_attacks!$C$2:$H$166,2,FALSE)</f>
        <v>Normal</v>
      </c>
      <c r="S61" t="e">
        <f>VLOOKUP(O61,all_attacks!$C$2:$H$166,2,FALSE)</f>
        <v>#N/A</v>
      </c>
      <c r="T61" t="str">
        <f>VLOOKUP(L61,all_attacks!$C$2:$H$166,6,FALSE)</f>
        <v>Normal</v>
      </c>
      <c r="U61" t="str">
        <f>VLOOKUP(M61,all_attacks!$C$2:$H$166,6,FALSE)</f>
        <v>no_type-specific_Damage</v>
      </c>
      <c r="V61" t="str">
        <f>VLOOKUP(N61,all_attacks!$C$2:$H$166,6,FALSE)</f>
        <v>no_type-specific_Damage</v>
      </c>
      <c r="W61" t="e">
        <f>VLOOKUP(O61,all_attacks!$C$2:$H$166,6,FALSE)</f>
        <v>#N/A</v>
      </c>
      <c r="X61" t="s">
        <v>449</v>
      </c>
      <c r="Y61" t="s">
        <v>451</v>
      </c>
      <c r="Z61" t="str">
        <f t="shared" si="20"/>
        <v>NormalGrass</v>
      </c>
      <c r="AA61" t="str">
        <f t="shared" si="8"/>
        <v>no_type-specific_DamageGrass</v>
      </c>
      <c r="AB61" t="str">
        <f t="shared" si="9"/>
        <v>no_type-specific_DamageGrass</v>
      </c>
      <c r="AC61" t="e">
        <f t="shared" si="10"/>
        <v>#N/A</v>
      </c>
      <c r="AD61" t="str">
        <f t="shared" si="22"/>
        <v>NormalPoison</v>
      </c>
      <c r="AE61" t="str">
        <f t="shared" si="11"/>
        <v>no_type-specific_DamagePoison</v>
      </c>
      <c r="AF61" t="str">
        <f t="shared" si="12"/>
        <v>no_type-specific_DamagePoison</v>
      </c>
      <c r="AG61" t="e">
        <f t="shared" si="13"/>
        <v>#N/A</v>
      </c>
      <c r="AH61">
        <f>VLOOKUP(Z61,type_factors!$C$1:$D$226,2,FALSE)</f>
        <v>1</v>
      </c>
      <c r="AI61" t="e">
        <f>VLOOKUP(AA61,type_factors!$C$1:$D$226,2,FALSE)</f>
        <v>#N/A</v>
      </c>
      <c r="AJ61" t="e">
        <f>VLOOKUP(AB61,type_factors!$C$1:$D$226,2,FALSE)</f>
        <v>#N/A</v>
      </c>
      <c r="AK61" t="e">
        <f>VLOOKUP(AC61,type_factors!$C$1:$D$226,2,FALSE)</f>
        <v>#N/A</v>
      </c>
      <c r="AL61">
        <f>VLOOKUP(AD61,type_factors!$C$1:$D$226,2,FALSE)</f>
        <v>1</v>
      </c>
      <c r="AM61" t="e">
        <f>VLOOKUP(AE61,type_factors!$C$1:$D$226,2,FALSE)</f>
        <v>#N/A</v>
      </c>
      <c r="AN61" t="e">
        <f>VLOOKUP(AF61,type_factors!$C$1:$D$226,2,FALSE)</f>
        <v>#N/A</v>
      </c>
      <c r="AO61" t="e">
        <f>VLOOKUP(AG61,type_factors!$C$1:$D$226,2,FALSE)</f>
        <v>#N/A</v>
      </c>
      <c r="AP61">
        <f t="shared" si="14"/>
        <v>1</v>
      </c>
      <c r="AQ61" t="e">
        <f t="shared" si="15"/>
        <v>#N/A</v>
      </c>
      <c r="AR61" t="e">
        <f t="shared" si="16"/>
        <v>#N/A</v>
      </c>
      <c r="AS61" t="e">
        <f t="shared" si="17"/>
        <v>#N/A</v>
      </c>
      <c r="AT61">
        <f t="array" ref="AT61">MAX(IF(ISERROR(AP61:AS61),,AP61:AS61))</f>
        <v>1</v>
      </c>
      <c r="AU61" t="s">
        <v>421</v>
      </c>
      <c r="AV61" t="s">
        <v>449</v>
      </c>
      <c r="AW61" t="str">
        <f t="shared" si="29"/>
        <v>NormalElectric</v>
      </c>
      <c r="AX61" t="str">
        <f t="shared" si="30"/>
        <v>GrassElectric</v>
      </c>
      <c r="AY61" t="str">
        <f t="shared" si="31"/>
        <v>NormalNA</v>
      </c>
      <c r="AZ61" t="str">
        <f t="shared" si="32"/>
        <v>GrassNA</v>
      </c>
      <c r="BA61" s="31">
        <f>VLOOKUP(AW61,type_factors!$C$2:$D$226,2,FALSE)</f>
        <v>1</v>
      </c>
      <c r="BB61" s="31">
        <f>VLOOKUP(AX61,type_factors!$C$2:$D$226,2,FALSE)</f>
        <v>1</v>
      </c>
      <c r="BC61" s="30" t="e">
        <f>VLOOKUP(AY61,type_factors!$C$2:$D$226,2,FALSE)</f>
        <v>#N/A</v>
      </c>
      <c r="BD61" s="30" t="e">
        <f>VLOOKUP(AZ61,type_factors!$C$2:$D$226,2,FALSE)</f>
        <v>#N/A</v>
      </c>
      <c r="BE61" s="32">
        <f t="shared" si="27"/>
        <v>1</v>
      </c>
      <c r="BF61" s="32">
        <f t="shared" si="28"/>
        <v>1</v>
      </c>
      <c r="BG61">
        <f t="array" ref="BG61">MAX(IF(ISERROR(BE61:BF61),,BE61:BF61))</f>
        <v>1</v>
      </c>
      <c r="BH61">
        <f t="shared" si="18"/>
        <v>1</v>
      </c>
      <c r="BI61">
        <f t="shared" si="19"/>
        <v>0</v>
      </c>
      <c r="BJ61">
        <f t="shared" si="21"/>
        <v>11.5</v>
      </c>
      <c r="BK61">
        <f>squirtle!BP61</f>
        <v>19</v>
      </c>
      <c r="BL61">
        <f>charmander!BV61</f>
        <v>15</v>
      </c>
      <c r="BM61">
        <f>nidoking!CZ61</f>
        <v>11.25</v>
      </c>
      <c r="BN61" t="s">
        <v>194</v>
      </c>
    </row>
    <row r="62" spans="1:66" x14ac:dyDescent="0.3">
      <c r="A62">
        <v>61</v>
      </c>
      <c r="B62">
        <v>27</v>
      </c>
      <c r="C62" s="35" t="s">
        <v>73</v>
      </c>
      <c r="D62" s="35" t="str">
        <f>VLOOKUP(C62,all_pokemon!$B$2:$C$151,2,FALSE)</f>
        <v>Pikachu</v>
      </c>
      <c r="E62" s="35" t="s">
        <v>447</v>
      </c>
      <c r="F62" s="35" t="s">
        <v>209</v>
      </c>
      <c r="G62" s="35">
        <v>18</v>
      </c>
      <c r="H62" s="36" t="s">
        <v>76</v>
      </c>
      <c r="I62" s="36" t="s">
        <v>6</v>
      </c>
      <c r="J62" s="36" t="s">
        <v>57</v>
      </c>
      <c r="K62" s="36" t="s">
        <v>21</v>
      </c>
      <c r="L62" s="1" t="str">
        <f>VLOOKUP(H62,all_attacks!$B$2:$C$166,2,FALSE)</f>
        <v>Thunder Shock</v>
      </c>
      <c r="M62" s="1" t="str">
        <f>VLOOKUP(I62,all_attacks!$B$2:$C$166,2,FALSE)</f>
        <v>Growl</v>
      </c>
      <c r="N62" s="1" t="str">
        <f>VLOOKUP(J62,all_attacks!$B$2:$C$166,2,FALSE)</f>
        <v>Thunder Wave</v>
      </c>
      <c r="O62" s="1" t="str">
        <f>VLOOKUP(K62,all_attacks!$B$2:$C$166,2,FALSE)</f>
        <v>Quick Attack</v>
      </c>
      <c r="P62" t="str">
        <f>VLOOKUP(L62,all_attacks!$C$2:$H$166,2,FALSE)</f>
        <v>Electric</v>
      </c>
      <c r="Q62" t="str">
        <f>VLOOKUP(M62,all_attacks!$C$2:$H$166,2,FALSE)</f>
        <v>Normal</v>
      </c>
      <c r="R62" t="str">
        <f>VLOOKUP(N62,all_attacks!$C$2:$H$166,2,FALSE)</f>
        <v>Electric</v>
      </c>
      <c r="S62" t="str">
        <f>VLOOKUP(O62,all_attacks!$C$2:$H$166,2,FALSE)</f>
        <v>Normal</v>
      </c>
      <c r="T62" t="str">
        <f>VLOOKUP(L62,all_attacks!$C$2:$H$166,6,FALSE)</f>
        <v>Electric</v>
      </c>
      <c r="U62" t="str">
        <f>VLOOKUP(M62,all_attacks!$C$2:$H$166,6,FALSE)</f>
        <v>no_type-specific_Damage</v>
      </c>
      <c r="V62" t="str">
        <f>VLOOKUP(N62,all_attacks!$C$2:$H$166,6,FALSE)</f>
        <v>no_type-specific_Damage</v>
      </c>
      <c r="W62" t="str">
        <f>VLOOKUP(O62,all_attacks!$C$2:$H$166,6,FALSE)</f>
        <v>Normal</v>
      </c>
      <c r="X62" t="s">
        <v>449</v>
      </c>
      <c r="Y62" t="s">
        <v>451</v>
      </c>
      <c r="Z62" t="str">
        <f t="shared" si="20"/>
        <v>ElectricGrass</v>
      </c>
      <c r="AA62" t="str">
        <f t="shared" si="8"/>
        <v>no_type-specific_DamageGrass</v>
      </c>
      <c r="AB62" t="str">
        <f t="shared" si="9"/>
        <v>no_type-specific_DamageGrass</v>
      </c>
      <c r="AC62" t="str">
        <f t="shared" si="10"/>
        <v>NormalGrass</v>
      </c>
      <c r="AD62" t="str">
        <f t="shared" si="22"/>
        <v>ElectricPoison</v>
      </c>
      <c r="AE62" t="str">
        <f t="shared" si="11"/>
        <v>no_type-specific_DamagePoison</v>
      </c>
      <c r="AF62" t="str">
        <f t="shared" si="12"/>
        <v>no_type-specific_DamagePoison</v>
      </c>
      <c r="AG62" t="str">
        <f t="shared" si="13"/>
        <v>NormalPoison</v>
      </c>
      <c r="AH62">
        <f>VLOOKUP(Z62,type_factors!$C$1:$D$226,2,FALSE)</f>
        <v>0.5</v>
      </c>
      <c r="AI62" t="e">
        <f>VLOOKUP(AA62,type_factors!$C$1:$D$226,2,FALSE)</f>
        <v>#N/A</v>
      </c>
      <c r="AJ62" t="e">
        <f>VLOOKUP(AB62,type_factors!$C$1:$D$226,2,FALSE)</f>
        <v>#N/A</v>
      </c>
      <c r="AK62">
        <f>VLOOKUP(AC62,type_factors!$C$1:$D$226,2,FALSE)</f>
        <v>1</v>
      </c>
      <c r="AL62">
        <f>VLOOKUP(AD62,type_factors!$C$1:$D$226,2,FALSE)</f>
        <v>1</v>
      </c>
      <c r="AM62" t="e">
        <f>VLOOKUP(AE62,type_factors!$C$1:$D$226,2,FALSE)</f>
        <v>#N/A</v>
      </c>
      <c r="AN62" t="e">
        <f>VLOOKUP(AF62,type_factors!$C$1:$D$226,2,FALSE)</f>
        <v>#N/A</v>
      </c>
      <c r="AO62">
        <f>VLOOKUP(AG62,type_factors!$C$1:$D$226,2,FALSE)</f>
        <v>1</v>
      </c>
      <c r="AP62">
        <f t="shared" si="14"/>
        <v>0.5</v>
      </c>
      <c r="AQ62" t="e">
        <f t="shared" si="15"/>
        <v>#N/A</v>
      </c>
      <c r="AR62" t="e">
        <f t="shared" si="16"/>
        <v>#N/A</v>
      </c>
      <c r="AS62">
        <f t="shared" si="17"/>
        <v>1</v>
      </c>
      <c r="AT62">
        <f t="array" ref="AT62">MAX(IF(ISERROR(AP62:AS62),,AP62:AS62))</f>
        <v>1</v>
      </c>
      <c r="AU62" t="s">
        <v>421</v>
      </c>
      <c r="AV62" t="s">
        <v>449</v>
      </c>
      <c r="AW62" t="str">
        <f t="shared" si="29"/>
        <v>NormalElectric</v>
      </c>
      <c r="AX62" t="str">
        <f t="shared" si="30"/>
        <v>GrassElectric</v>
      </c>
      <c r="AY62" t="str">
        <f t="shared" si="31"/>
        <v>NormalNA</v>
      </c>
      <c r="AZ62" t="str">
        <f t="shared" si="32"/>
        <v>GrassNA</v>
      </c>
      <c r="BA62" s="31">
        <f>VLOOKUP(AW62,type_factors!$C$2:$D$226,2,FALSE)</f>
        <v>1</v>
      </c>
      <c r="BB62" s="31">
        <f>VLOOKUP(AX62,type_factors!$C$2:$D$226,2,FALSE)</f>
        <v>1</v>
      </c>
      <c r="BC62" s="30" t="e">
        <f>VLOOKUP(AY62,type_factors!$C$2:$D$226,2,FALSE)</f>
        <v>#N/A</v>
      </c>
      <c r="BD62" s="30" t="e">
        <f>VLOOKUP(AZ62,type_factors!$C$2:$D$226,2,FALSE)</f>
        <v>#N/A</v>
      </c>
      <c r="BE62" s="32">
        <f t="shared" si="27"/>
        <v>1</v>
      </c>
      <c r="BF62" s="32">
        <f t="shared" si="28"/>
        <v>1</v>
      </c>
      <c r="BG62">
        <f t="array" ref="BG62">MAX(IF(ISERROR(BE62:BF62),,BE62:BF62))</f>
        <v>1</v>
      </c>
      <c r="BH62">
        <f t="shared" si="18"/>
        <v>1</v>
      </c>
      <c r="BI62">
        <f t="shared" si="19"/>
        <v>0</v>
      </c>
      <c r="BJ62">
        <f t="shared" si="21"/>
        <v>11.5</v>
      </c>
      <c r="BK62">
        <f>squirtle!BP62</f>
        <v>19</v>
      </c>
      <c r="BL62">
        <f>charmander!BV62</f>
        <v>15</v>
      </c>
      <c r="BM62">
        <f>nidoking!CZ62</f>
        <v>11.25</v>
      </c>
    </row>
    <row r="63" spans="1:66" x14ac:dyDescent="0.3">
      <c r="A63">
        <v>62</v>
      </c>
      <c r="B63">
        <v>27</v>
      </c>
      <c r="C63" s="35" t="s">
        <v>74</v>
      </c>
      <c r="D63" s="35" t="str">
        <f>VLOOKUP(C63,all_pokemon!$B$2:$C$151,2,FALSE)</f>
        <v>Raichu</v>
      </c>
      <c r="E63" s="35" t="s">
        <v>447</v>
      </c>
      <c r="F63" s="35" t="s">
        <v>209</v>
      </c>
      <c r="G63" s="35">
        <v>24</v>
      </c>
      <c r="H63" s="36" t="s">
        <v>76</v>
      </c>
      <c r="I63" s="36" t="s">
        <v>6</v>
      </c>
      <c r="J63" s="36" t="s">
        <v>77</v>
      </c>
      <c r="K63" s="36" t="s">
        <v>209</v>
      </c>
      <c r="L63" s="1" t="str">
        <f>VLOOKUP(H63,all_attacks!$B$2:$C$166,2,FALSE)</f>
        <v>Thunder Shock</v>
      </c>
      <c r="M63" s="1" t="str">
        <f>VLOOKUP(I63,all_attacks!$B$2:$C$166,2,FALSE)</f>
        <v>Growl</v>
      </c>
      <c r="N63" s="1" t="str">
        <f>VLOOKUP(J63,all_attacks!$B$2:$C$166,2,FALSE)</f>
        <v>Thunderbolt</v>
      </c>
      <c r="O63" s="1" t="e">
        <f>VLOOKUP(K63,all_attacks!$B$2:$C$166,2,FALSE)</f>
        <v>#N/A</v>
      </c>
      <c r="P63" t="str">
        <f>VLOOKUP(L63,all_attacks!$C$2:$H$166,2,FALSE)</f>
        <v>Electric</v>
      </c>
      <c r="Q63" t="str">
        <f>VLOOKUP(M63,all_attacks!$C$2:$H$166,2,FALSE)</f>
        <v>Normal</v>
      </c>
      <c r="R63" t="str">
        <f>VLOOKUP(N63,all_attacks!$C$2:$H$166,2,FALSE)</f>
        <v>Electric</v>
      </c>
      <c r="S63" t="e">
        <f>VLOOKUP(O63,all_attacks!$C$2:$H$166,2,FALSE)</f>
        <v>#N/A</v>
      </c>
      <c r="T63" t="str">
        <f>VLOOKUP(L63,all_attacks!$C$2:$H$166,6,FALSE)</f>
        <v>Electric</v>
      </c>
      <c r="U63" t="str">
        <f>VLOOKUP(M63,all_attacks!$C$2:$H$166,6,FALSE)</f>
        <v>no_type-specific_Damage</v>
      </c>
      <c r="V63" t="str">
        <f>VLOOKUP(N63,all_attacks!$C$2:$H$166,6,FALSE)</f>
        <v>Electric</v>
      </c>
      <c r="W63" t="e">
        <f>VLOOKUP(O63,all_attacks!$C$2:$H$166,6,FALSE)</f>
        <v>#N/A</v>
      </c>
      <c r="X63" t="s">
        <v>449</v>
      </c>
      <c r="Y63" t="s">
        <v>451</v>
      </c>
      <c r="Z63" t="str">
        <f t="shared" si="20"/>
        <v>ElectricGrass</v>
      </c>
      <c r="AA63" t="str">
        <f t="shared" si="8"/>
        <v>no_type-specific_DamageGrass</v>
      </c>
      <c r="AB63" t="str">
        <f t="shared" si="9"/>
        <v>ElectricGrass</v>
      </c>
      <c r="AC63" t="e">
        <f t="shared" si="10"/>
        <v>#N/A</v>
      </c>
      <c r="AD63" t="str">
        <f t="shared" si="22"/>
        <v>ElectricPoison</v>
      </c>
      <c r="AE63" t="str">
        <f t="shared" si="11"/>
        <v>no_type-specific_DamagePoison</v>
      </c>
      <c r="AF63" t="str">
        <f t="shared" si="12"/>
        <v>ElectricPoison</v>
      </c>
      <c r="AG63" t="e">
        <f t="shared" si="13"/>
        <v>#N/A</v>
      </c>
      <c r="AH63">
        <f>VLOOKUP(Z63,type_factors!$C$1:$D$226,2,FALSE)</f>
        <v>0.5</v>
      </c>
      <c r="AI63" t="e">
        <f>VLOOKUP(AA63,type_factors!$C$1:$D$226,2,FALSE)</f>
        <v>#N/A</v>
      </c>
      <c r="AJ63">
        <f>VLOOKUP(AB63,type_factors!$C$1:$D$226,2,FALSE)</f>
        <v>0.5</v>
      </c>
      <c r="AK63" t="e">
        <f>VLOOKUP(AC63,type_factors!$C$1:$D$226,2,FALSE)</f>
        <v>#N/A</v>
      </c>
      <c r="AL63">
        <f>VLOOKUP(AD63,type_factors!$C$1:$D$226,2,FALSE)</f>
        <v>1</v>
      </c>
      <c r="AM63" t="e">
        <f>VLOOKUP(AE63,type_factors!$C$1:$D$226,2,FALSE)</f>
        <v>#N/A</v>
      </c>
      <c r="AN63">
        <f>VLOOKUP(AF63,type_factors!$C$1:$D$226,2,FALSE)</f>
        <v>1</v>
      </c>
      <c r="AO63" t="e">
        <f>VLOOKUP(AG63,type_factors!$C$1:$D$226,2,FALSE)</f>
        <v>#N/A</v>
      </c>
      <c r="AP63">
        <f t="shared" si="14"/>
        <v>0.5</v>
      </c>
      <c r="AQ63" t="e">
        <f t="shared" si="15"/>
        <v>#N/A</v>
      </c>
      <c r="AR63">
        <f t="shared" si="16"/>
        <v>0.5</v>
      </c>
      <c r="AS63" t="e">
        <f t="shared" si="17"/>
        <v>#N/A</v>
      </c>
      <c r="AT63">
        <f t="array" ref="AT63">MAX(IF(ISERROR(AP63:AS63),,AP63:AS63))</f>
        <v>0.5</v>
      </c>
      <c r="AU63" t="s">
        <v>421</v>
      </c>
      <c r="AV63" t="s">
        <v>449</v>
      </c>
      <c r="AW63" t="str">
        <f t="shared" si="29"/>
        <v>NormalElectric</v>
      </c>
      <c r="AX63" t="str">
        <f t="shared" si="30"/>
        <v>GrassElectric</v>
      </c>
      <c r="AY63" t="str">
        <f t="shared" si="31"/>
        <v>NormalNA</v>
      </c>
      <c r="AZ63" t="str">
        <f t="shared" si="32"/>
        <v>GrassNA</v>
      </c>
      <c r="BA63" s="31">
        <f>VLOOKUP(AW63,type_factors!$C$2:$D$226,2,FALSE)</f>
        <v>1</v>
      </c>
      <c r="BB63" s="31">
        <f>VLOOKUP(AX63,type_factors!$C$2:$D$226,2,FALSE)</f>
        <v>1</v>
      </c>
      <c r="BC63" s="30" t="e">
        <f>VLOOKUP(AY63,type_factors!$C$2:$D$226,2,FALSE)</f>
        <v>#N/A</v>
      </c>
      <c r="BD63" s="30" t="e">
        <f>VLOOKUP(AZ63,type_factors!$C$2:$D$226,2,FALSE)</f>
        <v>#N/A</v>
      </c>
      <c r="BE63" s="32">
        <f t="shared" si="27"/>
        <v>1</v>
      </c>
      <c r="BF63" s="32">
        <f t="shared" si="28"/>
        <v>1</v>
      </c>
      <c r="BG63">
        <f t="array" ref="BG63">MAX(IF(ISERROR(BE63:BF63),,BE63:BF63))</f>
        <v>1</v>
      </c>
      <c r="BH63">
        <f t="shared" si="18"/>
        <v>0.5</v>
      </c>
      <c r="BI63">
        <f t="shared" si="19"/>
        <v>0.5</v>
      </c>
      <c r="BJ63">
        <f t="shared" si="21"/>
        <v>12</v>
      </c>
      <c r="BK63">
        <f>squirtle!BP63</f>
        <v>19</v>
      </c>
      <c r="BL63">
        <f>charmander!BV63</f>
        <v>15</v>
      </c>
      <c r="BM63">
        <f>nidoking!CZ63</f>
        <v>12.25</v>
      </c>
    </row>
    <row r="64" spans="1:66" x14ac:dyDescent="0.3">
      <c r="A64">
        <v>63</v>
      </c>
      <c r="B64">
        <v>28</v>
      </c>
      <c r="C64" s="35" t="s">
        <v>55</v>
      </c>
      <c r="D64" s="35" t="str">
        <f>VLOOKUP(C64,all_pokemon!$B$2:$C$151,2,FALSE)</f>
        <v>Oddish</v>
      </c>
      <c r="E64" s="35" t="s">
        <v>449</v>
      </c>
      <c r="F64" s="35" t="s">
        <v>451</v>
      </c>
      <c r="G64" s="35">
        <v>18</v>
      </c>
      <c r="H64" s="36" t="s">
        <v>56</v>
      </c>
      <c r="I64" s="36" t="s">
        <v>79</v>
      </c>
      <c r="J64" s="36" t="s">
        <v>80</v>
      </c>
      <c r="K64" s="36" t="s">
        <v>209</v>
      </c>
      <c r="L64" s="1" t="str">
        <f>VLOOKUP(H64,all_attacks!$B$2:$C$166,2,FALSE)</f>
        <v>Absorb</v>
      </c>
      <c r="M64" s="1" t="str">
        <f>VLOOKUP(I64,all_attacks!$B$2:$C$166,2,FALSE)</f>
        <v>Poison Powder</v>
      </c>
      <c r="N64" s="1" t="str">
        <f>VLOOKUP(J64,all_attacks!$B$2:$C$166,2,FALSE)</f>
        <v>Stun Spore</v>
      </c>
      <c r="O64" s="1" t="e">
        <f>VLOOKUP(K64,all_attacks!$B$2:$C$166,2,FALSE)</f>
        <v>#N/A</v>
      </c>
      <c r="P64" t="str">
        <f>VLOOKUP(L64,all_attacks!$C$2:$H$166,2,FALSE)</f>
        <v>Grass</v>
      </c>
      <c r="Q64" t="str">
        <f>VLOOKUP(M64,all_attacks!$C$2:$H$166,2,FALSE)</f>
        <v>Poison</v>
      </c>
      <c r="R64" t="str">
        <f>VLOOKUP(N64,all_attacks!$C$2:$H$166,2,FALSE)</f>
        <v>Grass</v>
      </c>
      <c r="S64" t="e">
        <f>VLOOKUP(O64,all_attacks!$C$2:$H$166,2,FALSE)</f>
        <v>#N/A</v>
      </c>
      <c r="T64" t="str">
        <f>VLOOKUP(L64,all_attacks!$C$2:$H$166,6,FALSE)</f>
        <v>Grass</v>
      </c>
      <c r="U64" t="str">
        <f>VLOOKUP(M64,all_attacks!$C$2:$H$166,6,FALSE)</f>
        <v>no_type-specific_Damage</v>
      </c>
      <c r="V64" t="str">
        <f>VLOOKUP(N64,all_attacks!$C$2:$H$166,6,FALSE)</f>
        <v>no_type-specific_Damage</v>
      </c>
      <c r="W64" t="e">
        <f>VLOOKUP(O64,all_attacks!$C$2:$H$166,6,FALSE)</f>
        <v>#N/A</v>
      </c>
      <c r="X64" t="s">
        <v>449</v>
      </c>
      <c r="Y64" t="s">
        <v>451</v>
      </c>
      <c r="Z64" t="str">
        <f t="shared" si="20"/>
        <v>GrassGrass</v>
      </c>
      <c r="AA64" t="str">
        <f t="shared" si="8"/>
        <v>no_type-specific_DamageGrass</v>
      </c>
      <c r="AB64" t="str">
        <f t="shared" si="9"/>
        <v>no_type-specific_DamageGrass</v>
      </c>
      <c r="AC64" t="e">
        <f t="shared" si="10"/>
        <v>#N/A</v>
      </c>
      <c r="AD64" t="str">
        <f t="shared" si="22"/>
        <v>GrassPoison</v>
      </c>
      <c r="AE64" t="str">
        <f t="shared" si="11"/>
        <v>no_type-specific_DamagePoison</v>
      </c>
      <c r="AF64" t="str">
        <f t="shared" si="12"/>
        <v>no_type-specific_DamagePoison</v>
      </c>
      <c r="AG64" t="e">
        <f t="shared" si="13"/>
        <v>#N/A</v>
      </c>
      <c r="AH64">
        <f>VLOOKUP(Z64,type_factors!$C$1:$D$226,2,FALSE)</f>
        <v>0.5</v>
      </c>
      <c r="AI64" t="e">
        <f>VLOOKUP(AA64,type_factors!$C$1:$D$226,2,FALSE)</f>
        <v>#N/A</v>
      </c>
      <c r="AJ64" t="e">
        <f>VLOOKUP(AB64,type_factors!$C$1:$D$226,2,FALSE)</f>
        <v>#N/A</v>
      </c>
      <c r="AK64" t="e">
        <f>VLOOKUP(AC64,type_factors!$C$1:$D$226,2,FALSE)</f>
        <v>#N/A</v>
      </c>
      <c r="AL64">
        <f>VLOOKUP(AD64,type_factors!$C$1:$D$226,2,FALSE)</f>
        <v>0.5</v>
      </c>
      <c r="AM64" t="e">
        <f>VLOOKUP(AE64,type_factors!$C$1:$D$226,2,FALSE)</f>
        <v>#N/A</v>
      </c>
      <c r="AN64" t="e">
        <f>VLOOKUP(AF64,type_factors!$C$1:$D$226,2,FALSE)</f>
        <v>#N/A</v>
      </c>
      <c r="AO64" t="e">
        <f>VLOOKUP(AG64,type_factors!$C$1:$D$226,2,FALSE)</f>
        <v>#N/A</v>
      </c>
      <c r="AP64">
        <f t="shared" si="14"/>
        <v>0.25</v>
      </c>
      <c r="AQ64" t="e">
        <f t="shared" si="15"/>
        <v>#N/A</v>
      </c>
      <c r="AR64" t="e">
        <f t="shared" si="16"/>
        <v>#N/A</v>
      </c>
      <c r="AS64" t="e">
        <f t="shared" si="17"/>
        <v>#N/A</v>
      </c>
      <c r="AT64">
        <f t="array" ref="AT64">MAX(IF(ISERROR(AP64:AS64),,AP64:AS64))</f>
        <v>0.25</v>
      </c>
      <c r="AU64" t="s">
        <v>421</v>
      </c>
      <c r="AV64" t="s">
        <v>449</v>
      </c>
      <c r="AW64" t="str">
        <f t="shared" si="29"/>
        <v>NormalGrass</v>
      </c>
      <c r="AX64" t="str">
        <f t="shared" si="30"/>
        <v>GrassGrass</v>
      </c>
      <c r="AY64" t="str">
        <f t="shared" si="31"/>
        <v>NormalPoison</v>
      </c>
      <c r="AZ64" t="str">
        <f t="shared" si="32"/>
        <v>GrassPoison</v>
      </c>
      <c r="BA64" s="31">
        <f>VLOOKUP(AW64,type_factors!$C$2:$D$226,2,FALSE)</f>
        <v>1</v>
      </c>
      <c r="BB64" s="31">
        <f>VLOOKUP(AX64,type_factors!$C$2:$D$226,2,FALSE)</f>
        <v>0.5</v>
      </c>
      <c r="BC64" s="30">
        <f>VLOOKUP(AY64,type_factors!$C$2:$D$226,2,FALSE)</f>
        <v>1</v>
      </c>
      <c r="BD64" s="30">
        <f>VLOOKUP(AZ64,type_factors!$C$2:$D$226,2,FALSE)</f>
        <v>0.5</v>
      </c>
      <c r="BE64" s="32">
        <f t="shared" si="27"/>
        <v>1</v>
      </c>
      <c r="BF64" s="32">
        <f t="shared" si="28"/>
        <v>0.25</v>
      </c>
      <c r="BG64">
        <f t="array" ref="BG64">MAX(IF(ISERROR(BE64:BF64),,BE64:BF64))</f>
        <v>1</v>
      </c>
      <c r="BH64">
        <f t="shared" si="18"/>
        <v>0.25</v>
      </c>
      <c r="BI64">
        <f t="shared" si="19"/>
        <v>0.75</v>
      </c>
      <c r="BJ64">
        <f t="shared" si="21"/>
        <v>12.75</v>
      </c>
      <c r="BK64">
        <f>squirtle!BP64</f>
        <v>18</v>
      </c>
      <c r="BL64">
        <f>charmander!BV64</f>
        <v>16.5</v>
      </c>
      <c r="BM64">
        <f>nidoking!CZ64</f>
        <v>12.25</v>
      </c>
      <c r="BN64" t="s">
        <v>77</v>
      </c>
    </row>
    <row r="65" spans="1:65" x14ac:dyDescent="0.3">
      <c r="A65">
        <v>64</v>
      </c>
      <c r="B65">
        <v>28</v>
      </c>
      <c r="C65" s="35" t="s">
        <v>78</v>
      </c>
      <c r="D65" s="35" t="str">
        <f>VLOOKUP(C65,all_pokemon!$B$2:$C$151,2,FALSE)</f>
        <v>Bellsprout</v>
      </c>
      <c r="E65" s="35" t="s">
        <v>449</v>
      </c>
      <c r="F65" s="35" t="s">
        <v>451</v>
      </c>
      <c r="G65" s="35">
        <v>18</v>
      </c>
      <c r="H65" s="36" t="s">
        <v>81</v>
      </c>
      <c r="I65" s="36" t="s">
        <v>22</v>
      </c>
      <c r="J65" s="36" t="s">
        <v>79</v>
      </c>
      <c r="K65" s="36" t="s">
        <v>82</v>
      </c>
      <c r="L65" s="1" t="str">
        <f>VLOOKUP(H65,all_attacks!$B$2:$C$166,2,FALSE)</f>
        <v>Growth</v>
      </c>
      <c r="M65" s="1" t="str">
        <f>VLOOKUP(I65,all_attacks!$B$2:$C$166,2,FALSE)</f>
        <v>Wrap</v>
      </c>
      <c r="N65" s="1" t="str">
        <f>VLOOKUP(J65,all_attacks!$B$2:$C$166,2,FALSE)</f>
        <v>Poison Powder</v>
      </c>
      <c r="O65" s="1" t="str">
        <f>VLOOKUP(K65,all_attacks!$B$2:$C$166,2,FALSE)</f>
        <v>Sleep Powder</v>
      </c>
      <c r="P65" t="str">
        <f>VLOOKUP(L65,all_attacks!$C$2:$H$166,2,FALSE)</f>
        <v>Normal</v>
      </c>
      <c r="Q65" t="str">
        <f>VLOOKUP(M65,all_attacks!$C$2:$H$166,2,FALSE)</f>
        <v>Normal</v>
      </c>
      <c r="R65" t="str">
        <f>VLOOKUP(N65,all_attacks!$C$2:$H$166,2,FALSE)</f>
        <v>Poison</v>
      </c>
      <c r="S65" t="str">
        <f>VLOOKUP(O65,all_attacks!$C$2:$H$166,2,FALSE)</f>
        <v>Grass</v>
      </c>
      <c r="T65" t="str">
        <f>VLOOKUP(L65,all_attacks!$C$2:$H$166,6,FALSE)</f>
        <v>no_type-specific_Damage</v>
      </c>
      <c r="U65" t="str">
        <f>VLOOKUP(M65,all_attacks!$C$2:$H$166,6,FALSE)</f>
        <v>Normal</v>
      </c>
      <c r="V65" t="str">
        <f>VLOOKUP(N65,all_attacks!$C$2:$H$166,6,FALSE)</f>
        <v>no_type-specific_Damage</v>
      </c>
      <c r="W65" t="str">
        <f>VLOOKUP(O65,all_attacks!$C$2:$H$166,6,FALSE)</f>
        <v>no_type-specific_Damage</v>
      </c>
      <c r="X65" t="s">
        <v>449</v>
      </c>
      <c r="Y65" t="s">
        <v>451</v>
      </c>
      <c r="Z65" t="str">
        <f t="shared" si="20"/>
        <v>no_type-specific_DamageGrass</v>
      </c>
      <c r="AA65" t="str">
        <f t="shared" si="8"/>
        <v>NormalGrass</v>
      </c>
      <c r="AB65" t="str">
        <f t="shared" si="9"/>
        <v>no_type-specific_DamageGrass</v>
      </c>
      <c r="AC65" t="str">
        <f t="shared" si="10"/>
        <v>no_type-specific_DamageGrass</v>
      </c>
      <c r="AD65" t="str">
        <f t="shared" si="22"/>
        <v>no_type-specific_DamagePoison</v>
      </c>
      <c r="AE65" t="str">
        <f t="shared" si="11"/>
        <v>NormalPoison</v>
      </c>
      <c r="AF65" t="str">
        <f t="shared" si="12"/>
        <v>no_type-specific_DamagePoison</v>
      </c>
      <c r="AG65" t="str">
        <f t="shared" si="13"/>
        <v>no_type-specific_DamagePoison</v>
      </c>
      <c r="AH65" t="e">
        <f>VLOOKUP(Z65,type_factors!$C$1:$D$226,2,FALSE)</f>
        <v>#N/A</v>
      </c>
      <c r="AI65">
        <f>VLOOKUP(AA65,type_factors!$C$1:$D$226,2,FALSE)</f>
        <v>1</v>
      </c>
      <c r="AJ65" t="e">
        <f>VLOOKUP(AB65,type_factors!$C$1:$D$226,2,FALSE)</f>
        <v>#N/A</v>
      </c>
      <c r="AK65" t="e">
        <f>VLOOKUP(AC65,type_factors!$C$1:$D$226,2,FALSE)</f>
        <v>#N/A</v>
      </c>
      <c r="AL65" t="e">
        <f>VLOOKUP(AD65,type_factors!$C$1:$D$226,2,FALSE)</f>
        <v>#N/A</v>
      </c>
      <c r="AM65">
        <f>VLOOKUP(AE65,type_factors!$C$1:$D$226,2,FALSE)</f>
        <v>1</v>
      </c>
      <c r="AN65" t="e">
        <f>VLOOKUP(AF65,type_factors!$C$1:$D$226,2,FALSE)</f>
        <v>#N/A</v>
      </c>
      <c r="AO65" t="e">
        <f>VLOOKUP(AG65,type_factors!$C$1:$D$226,2,FALSE)</f>
        <v>#N/A</v>
      </c>
      <c r="AP65" t="e">
        <f t="shared" si="14"/>
        <v>#N/A</v>
      </c>
      <c r="AQ65">
        <f t="shared" si="15"/>
        <v>1</v>
      </c>
      <c r="AR65" t="e">
        <f t="shared" si="16"/>
        <v>#N/A</v>
      </c>
      <c r="AS65" t="e">
        <f t="shared" si="17"/>
        <v>#N/A</v>
      </c>
      <c r="AT65">
        <f t="array" ref="AT65">MAX(IF(ISERROR(AP65:AS65),,AP65:AS65))</f>
        <v>1</v>
      </c>
      <c r="AU65" t="s">
        <v>421</v>
      </c>
      <c r="AV65" t="s">
        <v>449</v>
      </c>
      <c r="AW65" t="str">
        <f t="shared" si="29"/>
        <v>NormalGrass</v>
      </c>
      <c r="AX65" t="str">
        <f t="shared" si="30"/>
        <v>GrassGrass</v>
      </c>
      <c r="AY65" t="str">
        <f t="shared" si="31"/>
        <v>NormalPoison</v>
      </c>
      <c r="AZ65" t="str">
        <f t="shared" si="32"/>
        <v>GrassPoison</v>
      </c>
      <c r="BA65" s="31">
        <f>VLOOKUP(AW65,type_factors!$C$2:$D$226,2,FALSE)</f>
        <v>1</v>
      </c>
      <c r="BB65" s="31">
        <f>VLOOKUP(AX65,type_factors!$C$2:$D$226,2,FALSE)</f>
        <v>0.5</v>
      </c>
      <c r="BC65" s="30">
        <f>VLOOKUP(AY65,type_factors!$C$2:$D$226,2,FALSE)</f>
        <v>1</v>
      </c>
      <c r="BD65" s="30">
        <f>VLOOKUP(AZ65,type_factors!$C$2:$D$226,2,FALSE)</f>
        <v>0.5</v>
      </c>
      <c r="BE65" s="32">
        <f t="shared" si="27"/>
        <v>1</v>
      </c>
      <c r="BF65" s="32">
        <f t="shared" si="28"/>
        <v>0.25</v>
      </c>
      <c r="BG65">
        <f t="array" ref="BG65">MAX(IF(ISERROR(BE65:BF65),,BE65:BF65))</f>
        <v>1</v>
      </c>
      <c r="BH65">
        <f t="shared" si="18"/>
        <v>1</v>
      </c>
      <c r="BI65">
        <f t="shared" si="19"/>
        <v>0</v>
      </c>
      <c r="BJ65">
        <f t="shared" si="21"/>
        <v>12.75</v>
      </c>
      <c r="BK65">
        <f>squirtle!BP65</f>
        <v>18</v>
      </c>
      <c r="BL65">
        <f>charmander!BV65</f>
        <v>17.5</v>
      </c>
      <c r="BM65">
        <f>nidoking!CZ65</f>
        <v>12.25</v>
      </c>
    </row>
    <row r="66" spans="1:65" x14ac:dyDescent="0.3">
      <c r="A66">
        <v>65</v>
      </c>
      <c r="B66">
        <v>28</v>
      </c>
      <c r="C66" s="35" t="s">
        <v>55</v>
      </c>
      <c r="D66" s="35" t="str">
        <f>VLOOKUP(C66,all_pokemon!$B$2:$C$151,2,FALSE)</f>
        <v>Oddish</v>
      </c>
      <c r="E66" s="35" t="s">
        <v>449</v>
      </c>
      <c r="F66" s="35" t="s">
        <v>451</v>
      </c>
      <c r="G66" s="35">
        <v>18</v>
      </c>
      <c r="H66" s="36" t="s">
        <v>56</v>
      </c>
      <c r="I66" s="36" t="s">
        <v>79</v>
      </c>
      <c r="J66" s="36" t="s">
        <v>80</v>
      </c>
      <c r="K66" s="36" t="s">
        <v>209</v>
      </c>
      <c r="L66" s="1" t="str">
        <f>VLOOKUP(H66,all_attacks!$B$2:$C$166,2,FALSE)</f>
        <v>Absorb</v>
      </c>
      <c r="M66" s="1" t="str">
        <f>VLOOKUP(I66,all_attacks!$B$2:$C$166,2,FALSE)</f>
        <v>Poison Powder</v>
      </c>
      <c r="N66" s="1" t="str">
        <f>VLOOKUP(J66,all_attacks!$B$2:$C$166,2,FALSE)</f>
        <v>Stun Spore</v>
      </c>
      <c r="O66" s="1" t="e">
        <f>VLOOKUP(K66,all_attacks!$B$2:$C$166,2,FALSE)</f>
        <v>#N/A</v>
      </c>
      <c r="P66" t="str">
        <f>VLOOKUP(L66,all_attacks!$C$2:$H$166,2,FALSE)</f>
        <v>Grass</v>
      </c>
      <c r="Q66" t="str">
        <f>VLOOKUP(M66,all_attacks!$C$2:$H$166,2,FALSE)</f>
        <v>Poison</v>
      </c>
      <c r="R66" t="str">
        <f>VLOOKUP(N66,all_attacks!$C$2:$H$166,2,FALSE)</f>
        <v>Grass</v>
      </c>
      <c r="S66" t="e">
        <f>VLOOKUP(O66,all_attacks!$C$2:$H$166,2,FALSE)</f>
        <v>#N/A</v>
      </c>
      <c r="T66" t="str">
        <f>VLOOKUP(L66,all_attacks!$C$2:$H$166,6,FALSE)</f>
        <v>Grass</v>
      </c>
      <c r="U66" t="str">
        <f>VLOOKUP(M66,all_attacks!$C$2:$H$166,6,FALSE)</f>
        <v>no_type-specific_Damage</v>
      </c>
      <c r="V66" t="str">
        <f>VLOOKUP(N66,all_attacks!$C$2:$H$166,6,FALSE)</f>
        <v>no_type-specific_Damage</v>
      </c>
      <c r="W66" t="e">
        <f>VLOOKUP(O66,all_attacks!$C$2:$H$166,6,FALSE)</f>
        <v>#N/A</v>
      </c>
      <c r="X66" t="s">
        <v>449</v>
      </c>
      <c r="Y66" t="s">
        <v>451</v>
      </c>
      <c r="Z66" t="str">
        <f t="shared" si="20"/>
        <v>GrassGrass</v>
      </c>
      <c r="AA66" t="str">
        <f t="shared" si="8"/>
        <v>no_type-specific_DamageGrass</v>
      </c>
      <c r="AB66" t="str">
        <f t="shared" si="9"/>
        <v>no_type-specific_DamageGrass</v>
      </c>
      <c r="AC66" t="e">
        <f t="shared" si="10"/>
        <v>#N/A</v>
      </c>
      <c r="AD66" t="str">
        <f t="shared" si="22"/>
        <v>GrassPoison</v>
      </c>
      <c r="AE66" t="str">
        <f t="shared" si="11"/>
        <v>no_type-specific_DamagePoison</v>
      </c>
      <c r="AF66" t="str">
        <f t="shared" si="12"/>
        <v>no_type-specific_DamagePoison</v>
      </c>
      <c r="AG66" t="e">
        <f t="shared" si="13"/>
        <v>#N/A</v>
      </c>
      <c r="AH66">
        <f>VLOOKUP(Z66,type_factors!$C$1:$D$226,2,FALSE)</f>
        <v>0.5</v>
      </c>
      <c r="AI66" t="e">
        <f>VLOOKUP(AA66,type_factors!$C$1:$D$226,2,FALSE)</f>
        <v>#N/A</v>
      </c>
      <c r="AJ66" t="e">
        <f>VLOOKUP(AB66,type_factors!$C$1:$D$226,2,FALSE)</f>
        <v>#N/A</v>
      </c>
      <c r="AK66" t="e">
        <f>VLOOKUP(AC66,type_factors!$C$1:$D$226,2,FALSE)</f>
        <v>#N/A</v>
      </c>
      <c r="AL66">
        <f>VLOOKUP(AD66,type_factors!$C$1:$D$226,2,FALSE)</f>
        <v>0.5</v>
      </c>
      <c r="AM66" t="e">
        <f>VLOOKUP(AE66,type_factors!$C$1:$D$226,2,FALSE)</f>
        <v>#N/A</v>
      </c>
      <c r="AN66" t="e">
        <f>VLOOKUP(AF66,type_factors!$C$1:$D$226,2,FALSE)</f>
        <v>#N/A</v>
      </c>
      <c r="AO66" t="e">
        <f>VLOOKUP(AG66,type_factors!$C$1:$D$226,2,FALSE)</f>
        <v>#N/A</v>
      </c>
      <c r="AP66">
        <f t="shared" si="14"/>
        <v>0.25</v>
      </c>
      <c r="AQ66" t="e">
        <f t="shared" si="15"/>
        <v>#N/A</v>
      </c>
      <c r="AR66" t="e">
        <f t="shared" si="16"/>
        <v>#N/A</v>
      </c>
      <c r="AS66" t="e">
        <f t="shared" si="17"/>
        <v>#N/A</v>
      </c>
      <c r="AT66">
        <f t="array" ref="AT66">MAX(IF(ISERROR(AP66:AS66),,AP66:AS66))</f>
        <v>0.25</v>
      </c>
      <c r="AU66" t="s">
        <v>421</v>
      </c>
      <c r="AV66" t="s">
        <v>449</v>
      </c>
      <c r="AW66" t="str">
        <f t="shared" si="29"/>
        <v>NormalGrass</v>
      </c>
      <c r="AX66" t="str">
        <f t="shared" si="30"/>
        <v>GrassGrass</v>
      </c>
      <c r="AY66" t="str">
        <f t="shared" si="31"/>
        <v>NormalPoison</v>
      </c>
      <c r="AZ66" t="str">
        <f t="shared" si="32"/>
        <v>GrassPoison</v>
      </c>
      <c r="BA66" s="31">
        <f>VLOOKUP(AW66,type_factors!$C$2:$D$226,2,FALSE)</f>
        <v>1</v>
      </c>
      <c r="BB66" s="31">
        <f>VLOOKUP(AX66,type_factors!$C$2:$D$226,2,FALSE)</f>
        <v>0.5</v>
      </c>
      <c r="BC66" s="30">
        <f>VLOOKUP(AY66,type_factors!$C$2:$D$226,2,FALSE)</f>
        <v>1</v>
      </c>
      <c r="BD66" s="30">
        <f>VLOOKUP(AZ66,type_factors!$C$2:$D$226,2,FALSE)</f>
        <v>0.5</v>
      </c>
      <c r="BE66" s="32">
        <f t="shared" ref="BE66:BE97" si="33">IF(AND(ISNUMBER(BA66),ISNUMBER(BC66)),BA66*BC66,BA66)</f>
        <v>1</v>
      </c>
      <c r="BF66" s="32">
        <f t="shared" ref="BF66:BF97" si="34">IF(AND(ISNUMBER(BB66),ISNUMBER(BD66)),BB66*BD66,BB66)</f>
        <v>0.25</v>
      </c>
      <c r="BG66">
        <f t="array" ref="BG66">MAX(IF(ISERROR(BE66:BF66),,BE66:BF66))</f>
        <v>1</v>
      </c>
      <c r="BH66">
        <f t="shared" si="18"/>
        <v>0.25</v>
      </c>
      <c r="BI66">
        <f t="shared" si="19"/>
        <v>0.75</v>
      </c>
      <c r="BJ66">
        <f t="shared" si="21"/>
        <v>13.5</v>
      </c>
      <c r="BK66">
        <f>squirtle!BP66</f>
        <v>17</v>
      </c>
      <c r="BL66">
        <f>charmander!BV66</f>
        <v>19</v>
      </c>
      <c r="BM66">
        <f>nidoking!CZ66</f>
        <v>12.25</v>
      </c>
    </row>
    <row r="67" spans="1:65" x14ac:dyDescent="0.3">
      <c r="A67">
        <v>66</v>
      </c>
      <c r="B67">
        <v>28</v>
      </c>
      <c r="C67" s="35" t="s">
        <v>78</v>
      </c>
      <c r="D67" s="35" t="str">
        <f>VLOOKUP(C67,all_pokemon!$B$2:$C$151,2,FALSE)</f>
        <v>Bellsprout</v>
      </c>
      <c r="E67" s="35" t="s">
        <v>449</v>
      </c>
      <c r="F67" s="35" t="s">
        <v>451</v>
      </c>
      <c r="G67" s="35">
        <v>18</v>
      </c>
      <c r="H67" s="36" t="s">
        <v>81</v>
      </c>
      <c r="I67" s="36" t="s">
        <v>22</v>
      </c>
      <c r="J67" s="36" t="s">
        <v>79</v>
      </c>
      <c r="K67" s="36" t="s">
        <v>82</v>
      </c>
      <c r="L67" s="1" t="str">
        <f>VLOOKUP(H67,all_attacks!$B$2:$C$166,2,FALSE)</f>
        <v>Growth</v>
      </c>
      <c r="M67" s="1" t="str">
        <f>VLOOKUP(I67,all_attacks!$B$2:$C$166,2,FALSE)</f>
        <v>Wrap</v>
      </c>
      <c r="N67" s="1" t="str">
        <f>VLOOKUP(J67,all_attacks!$B$2:$C$166,2,FALSE)</f>
        <v>Poison Powder</v>
      </c>
      <c r="O67" s="1" t="str">
        <f>VLOOKUP(K67,all_attacks!$B$2:$C$166,2,FALSE)</f>
        <v>Sleep Powder</v>
      </c>
      <c r="P67" t="str">
        <f>VLOOKUP(L67,all_attacks!$C$2:$H$166,2,FALSE)</f>
        <v>Normal</v>
      </c>
      <c r="Q67" t="str">
        <f>VLOOKUP(M67,all_attacks!$C$2:$H$166,2,FALSE)</f>
        <v>Normal</v>
      </c>
      <c r="R67" t="str">
        <f>VLOOKUP(N67,all_attacks!$C$2:$H$166,2,FALSE)</f>
        <v>Poison</v>
      </c>
      <c r="S67" t="str">
        <f>VLOOKUP(O67,all_attacks!$C$2:$H$166,2,FALSE)</f>
        <v>Grass</v>
      </c>
      <c r="T67" t="str">
        <f>VLOOKUP(L67,all_attacks!$C$2:$H$166,6,FALSE)</f>
        <v>no_type-specific_Damage</v>
      </c>
      <c r="U67" t="str">
        <f>VLOOKUP(M67,all_attacks!$C$2:$H$166,6,FALSE)</f>
        <v>Normal</v>
      </c>
      <c r="V67" t="str">
        <f>VLOOKUP(N67,all_attacks!$C$2:$H$166,6,FALSE)</f>
        <v>no_type-specific_Damage</v>
      </c>
      <c r="W67" t="str">
        <f>VLOOKUP(O67,all_attacks!$C$2:$H$166,6,FALSE)</f>
        <v>no_type-specific_Damage</v>
      </c>
      <c r="X67" t="s">
        <v>449</v>
      </c>
      <c r="Y67" t="s">
        <v>451</v>
      </c>
      <c r="Z67" t="str">
        <f t="shared" ref="Z67:Z130" si="35">T67&amp;$X67</f>
        <v>no_type-specific_DamageGrass</v>
      </c>
      <c r="AA67" t="str">
        <f t="shared" ref="AA67:AA130" si="36">U67&amp;$X67</f>
        <v>NormalGrass</v>
      </c>
      <c r="AB67" t="str">
        <f t="shared" ref="AB67:AB130" si="37">V67&amp;$X67</f>
        <v>no_type-specific_DamageGrass</v>
      </c>
      <c r="AC67" t="str">
        <f t="shared" ref="AC67:AC130" si="38">W67&amp;$X67</f>
        <v>no_type-specific_DamageGrass</v>
      </c>
      <c r="AD67" t="str">
        <f t="shared" ref="AD67:AD130" si="39">T67&amp;$Y67</f>
        <v>no_type-specific_DamagePoison</v>
      </c>
      <c r="AE67" t="str">
        <f t="shared" ref="AE67:AE130" si="40">U67&amp;$Y67</f>
        <v>NormalPoison</v>
      </c>
      <c r="AF67" t="str">
        <f t="shared" ref="AF67:AF130" si="41">V67&amp;$Y67</f>
        <v>no_type-specific_DamagePoison</v>
      </c>
      <c r="AG67" t="str">
        <f t="shared" ref="AG67:AG130" si="42">W67&amp;$Y67</f>
        <v>no_type-specific_DamagePoison</v>
      </c>
      <c r="AH67" t="e">
        <f>VLOOKUP(Z67,type_factors!$C$1:$D$226,2,FALSE)</f>
        <v>#N/A</v>
      </c>
      <c r="AI67">
        <f>VLOOKUP(AA67,type_factors!$C$1:$D$226,2,FALSE)</f>
        <v>1</v>
      </c>
      <c r="AJ67" t="e">
        <f>VLOOKUP(AB67,type_factors!$C$1:$D$226,2,FALSE)</f>
        <v>#N/A</v>
      </c>
      <c r="AK67" t="e">
        <f>VLOOKUP(AC67,type_factors!$C$1:$D$226,2,FALSE)</f>
        <v>#N/A</v>
      </c>
      <c r="AL67" t="e">
        <f>VLOOKUP(AD67,type_factors!$C$1:$D$226,2,FALSE)</f>
        <v>#N/A</v>
      </c>
      <c r="AM67">
        <f>VLOOKUP(AE67,type_factors!$C$1:$D$226,2,FALSE)</f>
        <v>1</v>
      </c>
      <c r="AN67" t="e">
        <f>VLOOKUP(AF67,type_factors!$C$1:$D$226,2,FALSE)</f>
        <v>#N/A</v>
      </c>
      <c r="AO67" t="e">
        <f>VLOOKUP(AG67,type_factors!$C$1:$D$226,2,FALSE)</f>
        <v>#N/A</v>
      </c>
      <c r="AP67" t="e">
        <f t="shared" ref="AP67:AP130" si="43">AH67*AL67</f>
        <v>#N/A</v>
      </c>
      <c r="AQ67">
        <f t="shared" ref="AQ67:AQ130" si="44">AI67*AM67</f>
        <v>1</v>
      </c>
      <c r="AR67" t="e">
        <f t="shared" ref="AR67:AR130" si="45">AJ67*AN67</f>
        <v>#N/A</v>
      </c>
      <c r="AS67" t="e">
        <f t="shared" ref="AS67:AS130" si="46">AK67*AO67</f>
        <v>#N/A</v>
      </c>
      <c r="AT67">
        <f t="array" ref="AT67">MAX(IF(ISERROR(AP67:AS67),,AP67:AS67))</f>
        <v>1</v>
      </c>
      <c r="AU67" t="s">
        <v>421</v>
      </c>
      <c r="AV67" t="s">
        <v>449</v>
      </c>
      <c r="AW67" t="str">
        <f t="shared" si="29"/>
        <v>NormalGrass</v>
      </c>
      <c r="AX67" t="str">
        <f t="shared" si="30"/>
        <v>GrassGrass</v>
      </c>
      <c r="AY67" t="str">
        <f t="shared" si="31"/>
        <v>NormalPoison</v>
      </c>
      <c r="AZ67" t="str">
        <f t="shared" si="32"/>
        <v>GrassPoison</v>
      </c>
      <c r="BA67" s="31">
        <f>VLOOKUP(AW67,type_factors!$C$2:$D$226,2,FALSE)</f>
        <v>1</v>
      </c>
      <c r="BB67" s="31">
        <f>VLOOKUP(AX67,type_factors!$C$2:$D$226,2,FALSE)</f>
        <v>0.5</v>
      </c>
      <c r="BC67" s="30">
        <f>VLOOKUP(AY67,type_factors!$C$2:$D$226,2,FALSE)</f>
        <v>1</v>
      </c>
      <c r="BD67" s="30">
        <f>VLOOKUP(AZ67,type_factors!$C$2:$D$226,2,FALSE)</f>
        <v>0.5</v>
      </c>
      <c r="BE67" s="32">
        <f t="shared" si="33"/>
        <v>1</v>
      </c>
      <c r="BF67" s="32">
        <f t="shared" si="34"/>
        <v>0.25</v>
      </c>
      <c r="BG67">
        <f t="array" ref="BG67">MAX(IF(ISERROR(BE67:BF67),,BE67:BF67))</f>
        <v>1</v>
      </c>
      <c r="BH67">
        <f t="shared" ref="BH67:BH130" si="47">AT67</f>
        <v>1</v>
      </c>
      <c r="BI67">
        <f t="shared" ref="BI67:BI130" si="48">BG67-BH67</f>
        <v>0</v>
      </c>
      <c r="BJ67">
        <f t="shared" si="21"/>
        <v>13.5</v>
      </c>
      <c r="BK67">
        <f>squirtle!BP67</f>
        <v>17</v>
      </c>
      <c r="BL67">
        <f>charmander!BV67</f>
        <v>20</v>
      </c>
      <c r="BM67">
        <f>nidoking!CZ67</f>
        <v>12.25</v>
      </c>
    </row>
    <row r="68" spans="1:65" x14ac:dyDescent="0.3">
      <c r="A68">
        <v>67</v>
      </c>
      <c r="B68">
        <v>29</v>
      </c>
      <c r="C68" s="35" t="s">
        <v>17</v>
      </c>
      <c r="D68" s="35" t="str">
        <f>VLOOKUP(C68,all_pokemon!$B$2:$C$151,2,FALSE)</f>
        <v>Caterpie</v>
      </c>
      <c r="E68" s="35" t="s">
        <v>452</v>
      </c>
      <c r="F68" s="35" t="s">
        <v>209</v>
      </c>
      <c r="G68" s="35">
        <v>20</v>
      </c>
      <c r="H68" s="36" t="s">
        <v>12</v>
      </c>
      <c r="I68" s="36" t="s">
        <v>10</v>
      </c>
      <c r="J68" s="36" t="s">
        <v>209</v>
      </c>
      <c r="K68" s="36" t="s">
        <v>209</v>
      </c>
      <c r="L68" s="1" t="str">
        <f>VLOOKUP(H68,all_attacks!$B$2:$C$166,2,FALSE)</f>
        <v>Tackle</v>
      </c>
      <c r="M68" s="1" t="str">
        <f>VLOOKUP(I68,all_attacks!$B$2:$C$166,2,FALSE)</f>
        <v>String Shot</v>
      </c>
      <c r="N68" s="1" t="e">
        <f>VLOOKUP(J68,all_attacks!$B$2:$C$166,2,FALSE)</f>
        <v>#N/A</v>
      </c>
      <c r="O68" s="1" t="e">
        <f>VLOOKUP(K68,all_attacks!$B$2:$C$166,2,FALSE)</f>
        <v>#N/A</v>
      </c>
      <c r="P68" t="str">
        <f>VLOOKUP(L68,all_attacks!$C$2:$H$166,2,FALSE)</f>
        <v>Normal</v>
      </c>
      <c r="Q68" t="str">
        <f>VLOOKUP(M68,all_attacks!$C$2:$H$166,2,FALSE)</f>
        <v>Bug</v>
      </c>
      <c r="R68" t="e">
        <f>VLOOKUP(N68,all_attacks!$C$2:$H$166,2,FALSE)</f>
        <v>#N/A</v>
      </c>
      <c r="S68" t="e">
        <f>VLOOKUP(O68,all_attacks!$C$2:$H$166,2,FALSE)</f>
        <v>#N/A</v>
      </c>
      <c r="T68" t="str">
        <f>VLOOKUP(L68,all_attacks!$C$2:$H$166,6,FALSE)</f>
        <v>Normal</v>
      </c>
      <c r="U68" t="str">
        <f>VLOOKUP(M68,all_attacks!$C$2:$H$166,6,FALSE)</f>
        <v>no_type-specific_Damage</v>
      </c>
      <c r="V68" t="e">
        <f>VLOOKUP(N68,all_attacks!$C$2:$H$166,6,FALSE)</f>
        <v>#N/A</v>
      </c>
      <c r="W68" t="e">
        <f>VLOOKUP(O68,all_attacks!$C$2:$H$166,6,FALSE)</f>
        <v>#N/A</v>
      </c>
      <c r="X68" t="s">
        <v>449</v>
      </c>
      <c r="Y68" t="s">
        <v>451</v>
      </c>
      <c r="Z68" t="str">
        <f t="shared" si="35"/>
        <v>NormalGrass</v>
      </c>
      <c r="AA68" t="str">
        <f t="shared" si="36"/>
        <v>no_type-specific_DamageGrass</v>
      </c>
      <c r="AB68" t="e">
        <f t="shared" si="37"/>
        <v>#N/A</v>
      </c>
      <c r="AC68" t="e">
        <f t="shared" si="38"/>
        <v>#N/A</v>
      </c>
      <c r="AD68" t="str">
        <f t="shared" si="39"/>
        <v>NormalPoison</v>
      </c>
      <c r="AE68" t="str">
        <f t="shared" si="40"/>
        <v>no_type-specific_DamagePoison</v>
      </c>
      <c r="AF68" t="e">
        <f t="shared" si="41"/>
        <v>#N/A</v>
      </c>
      <c r="AG68" t="e">
        <f t="shared" si="42"/>
        <v>#N/A</v>
      </c>
      <c r="AH68">
        <f>VLOOKUP(Z68,type_factors!$C$1:$D$226,2,FALSE)</f>
        <v>1</v>
      </c>
      <c r="AI68" t="e">
        <f>VLOOKUP(AA68,type_factors!$C$1:$D$226,2,FALSE)</f>
        <v>#N/A</v>
      </c>
      <c r="AJ68" t="e">
        <f>VLOOKUP(AB68,type_factors!$C$1:$D$226,2,FALSE)</f>
        <v>#N/A</v>
      </c>
      <c r="AK68" t="e">
        <f>VLOOKUP(AC68,type_factors!$C$1:$D$226,2,FALSE)</f>
        <v>#N/A</v>
      </c>
      <c r="AL68">
        <f>VLOOKUP(AD68,type_factors!$C$1:$D$226,2,FALSE)</f>
        <v>1</v>
      </c>
      <c r="AM68" t="e">
        <f>VLOOKUP(AE68,type_factors!$C$1:$D$226,2,FALSE)</f>
        <v>#N/A</v>
      </c>
      <c r="AN68" t="e">
        <f>VLOOKUP(AF68,type_factors!$C$1:$D$226,2,FALSE)</f>
        <v>#N/A</v>
      </c>
      <c r="AO68" t="e">
        <f>VLOOKUP(AG68,type_factors!$C$1:$D$226,2,FALSE)</f>
        <v>#N/A</v>
      </c>
      <c r="AP68">
        <f t="shared" si="43"/>
        <v>1</v>
      </c>
      <c r="AQ68" t="e">
        <f t="shared" si="44"/>
        <v>#N/A</v>
      </c>
      <c r="AR68" t="e">
        <f t="shared" si="45"/>
        <v>#N/A</v>
      </c>
      <c r="AS68" t="e">
        <f t="shared" si="46"/>
        <v>#N/A</v>
      </c>
      <c r="AT68">
        <f t="array" ref="AT68">MAX(IF(ISERROR(AP68:AS68),,AP68:AS68))</f>
        <v>1</v>
      </c>
      <c r="AU68" t="s">
        <v>421</v>
      </c>
      <c r="AV68" t="s">
        <v>449</v>
      </c>
      <c r="AW68" t="str">
        <f t="shared" si="29"/>
        <v>NormalBug</v>
      </c>
      <c r="AX68" t="str">
        <f t="shared" si="30"/>
        <v>GrassBug</v>
      </c>
      <c r="AY68" t="str">
        <f t="shared" si="31"/>
        <v>NormalNA</v>
      </c>
      <c r="AZ68" t="str">
        <f t="shared" si="32"/>
        <v>GrassNA</v>
      </c>
      <c r="BA68" s="31">
        <f>VLOOKUP(AW68,type_factors!$C$2:$D$226,2,FALSE)</f>
        <v>1</v>
      </c>
      <c r="BB68" s="31">
        <f>VLOOKUP(AX68,type_factors!$C$2:$D$226,2,FALSE)</f>
        <v>0.5</v>
      </c>
      <c r="BC68" s="30" t="e">
        <f>VLOOKUP(AY68,type_factors!$C$2:$D$226,2,FALSE)</f>
        <v>#N/A</v>
      </c>
      <c r="BD68" s="30" t="e">
        <f>VLOOKUP(AZ68,type_factors!$C$2:$D$226,2,FALSE)</f>
        <v>#N/A</v>
      </c>
      <c r="BE68" s="32">
        <f t="shared" si="33"/>
        <v>1</v>
      </c>
      <c r="BF68" s="32">
        <f t="shared" si="34"/>
        <v>0.5</v>
      </c>
      <c r="BG68">
        <f t="array" ref="BG68">MAX(IF(ISERROR(BE68:BF68),,BE68:BF68))</f>
        <v>1</v>
      </c>
      <c r="BH68">
        <f t="shared" si="47"/>
        <v>1</v>
      </c>
      <c r="BI68">
        <f t="shared" si="48"/>
        <v>0</v>
      </c>
      <c r="BJ68">
        <f t="shared" ref="BJ68:BJ131" si="49">BJ67+BI68</f>
        <v>13.5</v>
      </c>
      <c r="BK68">
        <f>squirtle!BP68</f>
        <v>17</v>
      </c>
      <c r="BL68">
        <f>charmander!BV68</f>
        <v>21</v>
      </c>
      <c r="BM68">
        <f>nidoking!CZ68</f>
        <v>13.25</v>
      </c>
    </row>
    <row r="69" spans="1:65" x14ac:dyDescent="0.3">
      <c r="A69">
        <v>68</v>
      </c>
      <c r="B69">
        <v>29</v>
      </c>
      <c r="C69" s="35" t="s">
        <v>8</v>
      </c>
      <c r="D69" s="35" t="str">
        <f>VLOOKUP(C69,all_pokemon!$B$2:$C$151,2,FALSE)</f>
        <v>Weedle</v>
      </c>
      <c r="E69" s="35" t="s">
        <v>452</v>
      </c>
      <c r="F69" s="35" t="s">
        <v>451</v>
      </c>
      <c r="G69" s="35">
        <v>20</v>
      </c>
      <c r="H69" s="36" t="s">
        <v>9</v>
      </c>
      <c r="I69" s="36" t="s">
        <v>10</v>
      </c>
      <c r="J69" s="36" t="s">
        <v>209</v>
      </c>
      <c r="K69" s="36" t="s">
        <v>209</v>
      </c>
      <c r="L69" s="1" t="str">
        <f>VLOOKUP(H69,all_attacks!$B$2:$C$166,2,FALSE)</f>
        <v>Poison Sting</v>
      </c>
      <c r="M69" s="1" t="str">
        <f>VLOOKUP(I69,all_attacks!$B$2:$C$166,2,FALSE)</f>
        <v>String Shot</v>
      </c>
      <c r="N69" s="1" t="e">
        <f>VLOOKUP(J69,all_attacks!$B$2:$C$166,2,FALSE)</f>
        <v>#N/A</v>
      </c>
      <c r="O69" s="1" t="e">
        <f>VLOOKUP(K69,all_attacks!$B$2:$C$166,2,FALSE)</f>
        <v>#N/A</v>
      </c>
      <c r="P69" t="str">
        <f>VLOOKUP(L69,all_attacks!$C$2:$H$166,2,FALSE)</f>
        <v>Poison</v>
      </c>
      <c r="Q69" t="str">
        <f>VLOOKUP(M69,all_attacks!$C$2:$H$166,2,FALSE)</f>
        <v>Bug</v>
      </c>
      <c r="R69" t="e">
        <f>VLOOKUP(N69,all_attacks!$C$2:$H$166,2,FALSE)</f>
        <v>#N/A</v>
      </c>
      <c r="S69" t="e">
        <f>VLOOKUP(O69,all_attacks!$C$2:$H$166,2,FALSE)</f>
        <v>#N/A</v>
      </c>
      <c r="T69" t="str">
        <f>VLOOKUP(L69,all_attacks!$C$2:$H$166,6,FALSE)</f>
        <v>Poison</v>
      </c>
      <c r="U69" t="str">
        <f>VLOOKUP(M69,all_attacks!$C$2:$H$166,6,FALSE)</f>
        <v>no_type-specific_Damage</v>
      </c>
      <c r="V69" t="e">
        <f>VLOOKUP(N69,all_attacks!$C$2:$H$166,6,FALSE)</f>
        <v>#N/A</v>
      </c>
      <c r="W69" t="e">
        <f>VLOOKUP(O69,all_attacks!$C$2:$H$166,6,FALSE)</f>
        <v>#N/A</v>
      </c>
      <c r="X69" t="s">
        <v>449</v>
      </c>
      <c r="Y69" t="s">
        <v>451</v>
      </c>
      <c r="Z69" t="str">
        <f t="shared" si="35"/>
        <v>PoisonGrass</v>
      </c>
      <c r="AA69" t="str">
        <f t="shared" si="36"/>
        <v>no_type-specific_DamageGrass</v>
      </c>
      <c r="AB69" t="e">
        <f t="shared" si="37"/>
        <v>#N/A</v>
      </c>
      <c r="AC69" t="e">
        <f t="shared" si="38"/>
        <v>#N/A</v>
      </c>
      <c r="AD69" t="str">
        <f t="shared" si="39"/>
        <v>PoisonPoison</v>
      </c>
      <c r="AE69" t="str">
        <f t="shared" si="40"/>
        <v>no_type-specific_DamagePoison</v>
      </c>
      <c r="AF69" t="e">
        <f t="shared" si="41"/>
        <v>#N/A</v>
      </c>
      <c r="AG69" t="e">
        <f t="shared" si="42"/>
        <v>#N/A</v>
      </c>
      <c r="AH69">
        <f>VLOOKUP(Z69,type_factors!$C$1:$D$226,2,FALSE)</f>
        <v>2</v>
      </c>
      <c r="AI69" t="e">
        <f>VLOOKUP(AA69,type_factors!$C$1:$D$226,2,FALSE)</f>
        <v>#N/A</v>
      </c>
      <c r="AJ69" t="e">
        <f>VLOOKUP(AB69,type_factors!$C$1:$D$226,2,FALSE)</f>
        <v>#N/A</v>
      </c>
      <c r="AK69" t="e">
        <f>VLOOKUP(AC69,type_factors!$C$1:$D$226,2,FALSE)</f>
        <v>#N/A</v>
      </c>
      <c r="AL69">
        <f>VLOOKUP(AD69,type_factors!$C$1:$D$226,2,FALSE)</f>
        <v>0.5</v>
      </c>
      <c r="AM69" t="e">
        <f>VLOOKUP(AE69,type_factors!$C$1:$D$226,2,FALSE)</f>
        <v>#N/A</v>
      </c>
      <c r="AN69" t="e">
        <f>VLOOKUP(AF69,type_factors!$C$1:$D$226,2,FALSE)</f>
        <v>#N/A</v>
      </c>
      <c r="AO69" t="e">
        <f>VLOOKUP(AG69,type_factors!$C$1:$D$226,2,FALSE)</f>
        <v>#N/A</v>
      </c>
      <c r="AP69">
        <f t="shared" si="43"/>
        <v>1</v>
      </c>
      <c r="AQ69" t="e">
        <f t="shared" si="44"/>
        <v>#N/A</v>
      </c>
      <c r="AR69" t="e">
        <f t="shared" si="45"/>
        <v>#N/A</v>
      </c>
      <c r="AS69" t="e">
        <f t="shared" si="46"/>
        <v>#N/A</v>
      </c>
      <c r="AT69">
        <f t="array" ref="AT69">MAX(IF(ISERROR(AP69:AS69),,AP69:AS69))</f>
        <v>1</v>
      </c>
      <c r="AU69" t="s">
        <v>421</v>
      </c>
      <c r="AV69" t="s">
        <v>449</v>
      </c>
      <c r="AW69" t="str">
        <f t="shared" si="29"/>
        <v>NormalBug</v>
      </c>
      <c r="AX69" t="str">
        <f t="shared" si="30"/>
        <v>GrassBug</v>
      </c>
      <c r="AY69" t="str">
        <f t="shared" si="31"/>
        <v>NormalPoison</v>
      </c>
      <c r="AZ69" t="str">
        <f t="shared" si="32"/>
        <v>GrassPoison</v>
      </c>
      <c r="BA69" s="31">
        <f>VLOOKUP(AW69,type_factors!$C$2:$D$226,2,FALSE)</f>
        <v>1</v>
      </c>
      <c r="BB69" s="31">
        <f>VLOOKUP(AX69,type_factors!$C$2:$D$226,2,FALSE)</f>
        <v>0.5</v>
      </c>
      <c r="BC69" s="30">
        <f>VLOOKUP(AY69,type_factors!$C$2:$D$226,2,FALSE)</f>
        <v>1</v>
      </c>
      <c r="BD69" s="30">
        <f>VLOOKUP(AZ69,type_factors!$C$2:$D$226,2,FALSE)</f>
        <v>0.5</v>
      </c>
      <c r="BE69" s="32">
        <f t="shared" si="33"/>
        <v>1</v>
      </c>
      <c r="BF69" s="32">
        <f t="shared" si="34"/>
        <v>0.25</v>
      </c>
      <c r="BG69">
        <f t="array" ref="BG69">MAX(IF(ISERROR(BE69:BF69),,BE69:BF69))</f>
        <v>1</v>
      </c>
      <c r="BH69">
        <f t="shared" si="47"/>
        <v>1</v>
      </c>
      <c r="BI69">
        <f t="shared" si="48"/>
        <v>0</v>
      </c>
      <c r="BJ69">
        <f t="shared" si="49"/>
        <v>13.5</v>
      </c>
      <c r="BK69">
        <f>squirtle!BP69</f>
        <v>17</v>
      </c>
      <c r="BL69">
        <f>charmander!BV69</f>
        <v>22</v>
      </c>
      <c r="BM69">
        <f>nidoking!CZ69</f>
        <v>14</v>
      </c>
    </row>
    <row r="70" spans="1:65" x14ac:dyDescent="0.3">
      <c r="A70">
        <v>69</v>
      </c>
      <c r="B70">
        <v>29</v>
      </c>
      <c r="C70" s="35" t="s">
        <v>83</v>
      </c>
      <c r="D70" s="35" t="str">
        <f>VLOOKUP(C70,all_pokemon!$B$2:$C$151,2,FALSE)</f>
        <v>Venonat</v>
      </c>
      <c r="E70" s="35" t="s">
        <v>452</v>
      </c>
      <c r="F70" s="35" t="s">
        <v>451</v>
      </c>
      <c r="G70" s="35">
        <v>20</v>
      </c>
      <c r="H70" s="36" t="s">
        <v>12</v>
      </c>
      <c r="I70" s="36" t="s">
        <v>35</v>
      </c>
      <c r="J70" s="36" t="s">
        <v>209</v>
      </c>
      <c r="K70" s="36" t="s">
        <v>209</v>
      </c>
      <c r="L70" s="1" t="str">
        <f>VLOOKUP(H70,all_attacks!$B$2:$C$166,2,FALSE)</f>
        <v>Tackle</v>
      </c>
      <c r="M70" s="1" t="str">
        <f>VLOOKUP(I70,all_attacks!$B$2:$C$166,2,FALSE)</f>
        <v>Disable</v>
      </c>
      <c r="N70" s="1" t="e">
        <f>VLOOKUP(J70,all_attacks!$B$2:$C$166,2,FALSE)</f>
        <v>#N/A</v>
      </c>
      <c r="O70" s="1" t="e">
        <f>VLOOKUP(K70,all_attacks!$B$2:$C$166,2,FALSE)</f>
        <v>#N/A</v>
      </c>
      <c r="P70" t="str">
        <f>VLOOKUP(L70,all_attacks!$C$2:$H$166,2,FALSE)</f>
        <v>Normal</v>
      </c>
      <c r="Q70" t="str">
        <f>VLOOKUP(M70,all_attacks!$C$2:$H$166,2,FALSE)</f>
        <v>Normal</v>
      </c>
      <c r="R70" t="e">
        <f>VLOOKUP(N70,all_attacks!$C$2:$H$166,2,FALSE)</f>
        <v>#N/A</v>
      </c>
      <c r="S70" t="e">
        <f>VLOOKUP(O70,all_attacks!$C$2:$H$166,2,FALSE)</f>
        <v>#N/A</v>
      </c>
      <c r="T70" t="str">
        <f>VLOOKUP(L70,all_attacks!$C$2:$H$166,6,FALSE)</f>
        <v>Normal</v>
      </c>
      <c r="U70" t="str">
        <f>VLOOKUP(M70,all_attacks!$C$2:$H$166,6,FALSE)</f>
        <v>no_type-specific_Damage</v>
      </c>
      <c r="V70" t="e">
        <f>VLOOKUP(N70,all_attacks!$C$2:$H$166,6,FALSE)</f>
        <v>#N/A</v>
      </c>
      <c r="W70" t="e">
        <f>VLOOKUP(O70,all_attacks!$C$2:$H$166,6,FALSE)</f>
        <v>#N/A</v>
      </c>
      <c r="X70" t="s">
        <v>449</v>
      </c>
      <c r="Y70" t="s">
        <v>451</v>
      </c>
      <c r="Z70" t="str">
        <f t="shared" si="35"/>
        <v>NormalGrass</v>
      </c>
      <c r="AA70" t="str">
        <f t="shared" si="36"/>
        <v>no_type-specific_DamageGrass</v>
      </c>
      <c r="AB70" t="e">
        <f t="shared" si="37"/>
        <v>#N/A</v>
      </c>
      <c r="AC70" t="e">
        <f t="shared" si="38"/>
        <v>#N/A</v>
      </c>
      <c r="AD70" t="str">
        <f t="shared" si="39"/>
        <v>NormalPoison</v>
      </c>
      <c r="AE70" t="str">
        <f t="shared" si="40"/>
        <v>no_type-specific_DamagePoison</v>
      </c>
      <c r="AF70" t="e">
        <f t="shared" si="41"/>
        <v>#N/A</v>
      </c>
      <c r="AG70" t="e">
        <f t="shared" si="42"/>
        <v>#N/A</v>
      </c>
      <c r="AH70">
        <f>VLOOKUP(Z70,type_factors!$C$1:$D$226,2,FALSE)</f>
        <v>1</v>
      </c>
      <c r="AI70" t="e">
        <f>VLOOKUP(AA70,type_factors!$C$1:$D$226,2,FALSE)</f>
        <v>#N/A</v>
      </c>
      <c r="AJ70" t="e">
        <f>VLOOKUP(AB70,type_factors!$C$1:$D$226,2,FALSE)</f>
        <v>#N/A</v>
      </c>
      <c r="AK70" t="e">
        <f>VLOOKUP(AC70,type_factors!$C$1:$D$226,2,FALSE)</f>
        <v>#N/A</v>
      </c>
      <c r="AL70">
        <f>VLOOKUP(AD70,type_factors!$C$1:$D$226,2,FALSE)</f>
        <v>1</v>
      </c>
      <c r="AM70" t="e">
        <f>VLOOKUP(AE70,type_factors!$C$1:$D$226,2,FALSE)</f>
        <v>#N/A</v>
      </c>
      <c r="AN70" t="e">
        <f>VLOOKUP(AF70,type_factors!$C$1:$D$226,2,FALSE)</f>
        <v>#N/A</v>
      </c>
      <c r="AO70" t="e">
        <f>VLOOKUP(AG70,type_factors!$C$1:$D$226,2,FALSE)</f>
        <v>#N/A</v>
      </c>
      <c r="AP70">
        <f t="shared" si="43"/>
        <v>1</v>
      </c>
      <c r="AQ70" t="e">
        <f t="shared" si="44"/>
        <v>#N/A</v>
      </c>
      <c r="AR70" t="e">
        <f t="shared" si="45"/>
        <v>#N/A</v>
      </c>
      <c r="AS70" t="e">
        <f t="shared" si="46"/>
        <v>#N/A</v>
      </c>
      <c r="AT70">
        <f t="array" ref="AT70">MAX(IF(ISERROR(AP70:AS70),,AP70:AS70))</f>
        <v>1</v>
      </c>
      <c r="AU70" t="s">
        <v>421</v>
      </c>
      <c r="AV70" t="s">
        <v>449</v>
      </c>
      <c r="AW70" t="str">
        <f t="shared" si="29"/>
        <v>NormalBug</v>
      </c>
      <c r="AX70" t="str">
        <f t="shared" si="30"/>
        <v>GrassBug</v>
      </c>
      <c r="AY70" t="str">
        <f t="shared" si="31"/>
        <v>NormalPoison</v>
      </c>
      <c r="AZ70" t="str">
        <f t="shared" si="32"/>
        <v>GrassPoison</v>
      </c>
      <c r="BA70" s="31">
        <f>VLOOKUP(AW70,type_factors!$C$2:$D$226,2,FALSE)</f>
        <v>1</v>
      </c>
      <c r="BB70" s="31">
        <f>VLOOKUP(AX70,type_factors!$C$2:$D$226,2,FALSE)</f>
        <v>0.5</v>
      </c>
      <c r="BC70" s="30">
        <f>VLOOKUP(AY70,type_factors!$C$2:$D$226,2,FALSE)</f>
        <v>1</v>
      </c>
      <c r="BD70" s="30">
        <f>VLOOKUP(AZ70,type_factors!$C$2:$D$226,2,FALSE)</f>
        <v>0.5</v>
      </c>
      <c r="BE70" s="32">
        <f t="shared" si="33"/>
        <v>1</v>
      </c>
      <c r="BF70" s="32">
        <f t="shared" si="34"/>
        <v>0.25</v>
      </c>
      <c r="BG70">
        <f t="array" ref="BG70">MAX(IF(ISERROR(BE70:BF70),,BE70:BF70))</f>
        <v>1</v>
      </c>
      <c r="BH70">
        <f t="shared" si="47"/>
        <v>1</v>
      </c>
      <c r="BI70">
        <f t="shared" si="48"/>
        <v>0</v>
      </c>
      <c r="BJ70">
        <f t="shared" si="49"/>
        <v>13.5</v>
      </c>
      <c r="BK70">
        <f>squirtle!BP70</f>
        <v>17</v>
      </c>
      <c r="BL70">
        <f>charmander!BV70</f>
        <v>23</v>
      </c>
      <c r="BM70">
        <f>nidoking!CZ70</f>
        <v>14</v>
      </c>
    </row>
    <row r="71" spans="1:65" x14ac:dyDescent="0.3">
      <c r="A71">
        <v>70</v>
      </c>
      <c r="B71">
        <v>30</v>
      </c>
      <c r="C71" s="35" t="s">
        <v>84</v>
      </c>
      <c r="D71" s="35" t="str">
        <f>VLOOKUP(C71,all_pokemon!$B$2:$C$151,2,FALSE)</f>
        <v>Cubone</v>
      </c>
      <c r="E71" s="35" t="s">
        <v>455</v>
      </c>
      <c r="F71" s="35" t="s">
        <v>209</v>
      </c>
      <c r="G71" s="35">
        <v>23</v>
      </c>
      <c r="H71" s="36" t="s">
        <v>86</v>
      </c>
      <c r="I71" s="36" t="s">
        <v>6</v>
      </c>
      <c r="J71" s="36" t="s">
        <v>209</v>
      </c>
      <c r="K71" s="36" t="s">
        <v>209</v>
      </c>
      <c r="L71" s="1" t="str">
        <f>VLOOKUP(H71,all_attacks!$B$2:$C$166,2,FALSE)</f>
        <v>Bone Club</v>
      </c>
      <c r="M71" s="1" t="str">
        <f>VLOOKUP(I71,all_attacks!$B$2:$C$166,2,FALSE)</f>
        <v>Growl</v>
      </c>
      <c r="N71" s="1" t="e">
        <f>VLOOKUP(J71,all_attacks!$B$2:$C$166,2,FALSE)</f>
        <v>#N/A</v>
      </c>
      <c r="O71" s="1" t="e">
        <f>VLOOKUP(K71,all_attacks!$B$2:$C$166,2,FALSE)</f>
        <v>#N/A</v>
      </c>
      <c r="P71" t="str">
        <f>VLOOKUP(L71,all_attacks!$C$2:$H$166,2,FALSE)</f>
        <v>Ground</v>
      </c>
      <c r="Q71" t="str">
        <f>VLOOKUP(M71,all_attacks!$C$2:$H$166,2,FALSE)</f>
        <v>Normal</v>
      </c>
      <c r="R71" t="e">
        <f>VLOOKUP(N71,all_attacks!$C$2:$H$166,2,FALSE)</f>
        <v>#N/A</v>
      </c>
      <c r="S71" t="e">
        <f>VLOOKUP(O71,all_attacks!$C$2:$H$166,2,FALSE)</f>
        <v>#N/A</v>
      </c>
      <c r="T71" t="str">
        <f>VLOOKUP(L71,all_attacks!$C$2:$H$166,6,FALSE)</f>
        <v>Ground</v>
      </c>
      <c r="U71" t="str">
        <f>VLOOKUP(M71,all_attacks!$C$2:$H$166,6,FALSE)</f>
        <v>no_type-specific_Damage</v>
      </c>
      <c r="V71" t="e">
        <f>VLOOKUP(N71,all_attacks!$C$2:$H$166,6,FALSE)</f>
        <v>#N/A</v>
      </c>
      <c r="W71" t="e">
        <f>VLOOKUP(O71,all_attacks!$C$2:$H$166,6,FALSE)</f>
        <v>#N/A</v>
      </c>
      <c r="X71" t="s">
        <v>449</v>
      </c>
      <c r="Y71" t="s">
        <v>451</v>
      </c>
      <c r="Z71" t="str">
        <f t="shared" si="35"/>
        <v>GroundGrass</v>
      </c>
      <c r="AA71" t="str">
        <f t="shared" si="36"/>
        <v>no_type-specific_DamageGrass</v>
      </c>
      <c r="AB71" t="e">
        <f t="shared" si="37"/>
        <v>#N/A</v>
      </c>
      <c r="AC71" t="e">
        <f t="shared" si="38"/>
        <v>#N/A</v>
      </c>
      <c r="AD71" t="str">
        <f t="shared" si="39"/>
        <v>GroundPoison</v>
      </c>
      <c r="AE71" t="str">
        <f t="shared" si="40"/>
        <v>no_type-specific_DamagePoison</v>
      </c>
      <c r="AF71" t="e">
        <f t="shared" si="41"/>
        <v>#N/A</v>
      </c>
      <c r="AG71" t="e">
        <f t="shared" si="42"/>
        <v>#N/A</v>
      </c>
      <c r="AH71">
        <f>VLOOKUP(Z71,type_factors!$C$1:$D$226,2,FALSE)</f>
        <v>0.5</v>
      </c>
      <c r="AI71" t="e">
        <f>VLOOKUP(AA71,type_factors!$C$1:$D$226,2,FALSE)</f>
        <v>#N/A</v>
      </c>
      <c r="AJ71" t="e">
        <f>VLOOKUP(AB71,type_factors!$C$1:$D$226,2,FALSE)</f>
        <v>#N/A</v>
      </c>
      <c r="AK71" t="e">
        <f>VLOOKUP(AC71,type_factors!$C$1:$D$226,2,FALSE)</f>
        <v>#N/A</v>
      </c>
      <c r="AL71">
        <f>VLOOKUP(AD71,type_factors!$C$1:$D$226,2,FALSE)</f>
        <v>2</v>
      </c>
      <c r="AM71" t="e">
        <f>VLOOKUP(AE71,type_factors!$C$1:$D$226,2,FALSE)</f>
        <v>#N/A</v>
      </c>
      <c r="AN71" t="e">
        <f>VLOOKUP(AF71,type_factors!$C$1:$D$226,2,FALSE)</f>
        <v>#N/A</v>
      </c>
      <c r="AO71" t="e">
        <f>VLOOKUP(AG71,type_factors!$C$1:$D$226,2,FALSE)</f>
        <v>#N/A</v>
      </c>
      <c r="AP71">
        <f t="shared" si="43"/>
        <v>1</v>
      </c>
      <c r="AQ71" t="e">
        <f t="shared" si="44"/>
        <v>#N/A</v>
      </c>
      <c r="AR71" t="e">
        <f t="shared" si="45"/>
        <v>#N/A</v>
      </c>
      <c r="AS71" t="e">
        <f t="shared" si="46"/>
        <v>#N/A</v>
      </c>
      <c r="AT71">
        <f t="array" ref="AT71">MAX(IF(ISERROR(AP71:AS71),,AP71:AS71))</f>
        <v>1</v>
      </c>
      <c r="AU71" t="s">
        <v>421</v>
      </c>
      <c r="AV71" t="s">
        <v>449</v>
      </c>
      <c r="AW71" t="str">
        <f t="shared" si="29"/>
        <v>NormalGround</v>
      </c>
      <c r="AX71" t="str">
        <f t="shared" si="30"/>
        <v>GrassGround</v>
      </c>
      <c r="AY71" t="str">
        <f t="shared" si="31"/>
        <v>NormalNA</v>
      </c>
      <c r="AZ71" t="str">
        <f t="shared" si="32"/>
        <v>GrassNA</v>
      </c>
      <c r="BA71" s="31">
        <f>VLOOKUP(AW71,type_factors!$C$2:$D$226,2,FALSE)</f>
        <v>1</v>
      </c>
      <c r="BB71" s="31">
        <f>VLOOKUP(AX71,type_factors!$C$2:$D$226,2,FALSE)</f>
        <v>2</v>
      </c>
      <c r="BC71" s="30" t="e">
        <f>VLOOKUP(AY71,type_factors!$C$2:$D$226,2,FALSE)</f>
        <v>#N/A</v>
      </c>
      <c r="BD71" s="30" t="e">
        <f>VLOOKUP(AZ71,type_factors!$C$2:$D$226,2,FALSE)</f>
        <v>#N/A</v>
      </c>
      <c r="BE71" s="32">
        <f t="shared" si="33"/>
        <v>1</v>
      </c>
      <c r="BF71" s="32">
        <f t="shared" si="34"/>
        <v>2</v>
      </c>
      <c r="BG71">
        <f t="array" ref="BG71">MAX(IF(ISERROR(BE71:BF71),,BE71:BF71))</f>
        <v>2</v>
      </c>
      <c r="BH71">
        <f t="shared" si="47"/>
        <v>1</v>
      </c>
      <c r="BI71">
        <f t="shared" si="48"/>
        <v>1</v>
      </c>
      <c r="BJ71">
        <f t="shared" si="49"/>
        <v>14.5</v>
      </c>
      <c r="BK71">
        <f>squirtle!BP71</f>
        <v>18</v>
      </c>
      <c r="BL71">
        <f>charmander!BV71</f>
        <v>22</v>
      </c>
      <c r="BM71">
        <f>nidoking!CZ71</f>
        <v>14</v>
      </c>
    </row>
    <row r="72" spans="1:65" x14ac:dyDescent="0.3">
      <c r="A72">
        <v>71</v>
      </c>
      <c r="B72">
        <v>30</v>
      </c>
      <c r="C72" s="35" t="s">
        <v>85</v>
      </c>
      <c r="D72" s="35" t="str">
        <f>VLOOKUP(C72,all_pokemon!$B$2:$C$151,2,FALSE)</f>
        <v>Slowpoke</v>
      </c>
      <c r="E72" s="35" t="s">
        <v>453</v>
      </c>
      <c r="F72" s="35" t="s">
        <v>318</v>
      </c>
      <c r="G72" s="35">
        <v>23</v>
      </c>
      <c r="H72" s="36" t="s">
        <v>60</v>
      </c>
      <c r="I72" s="36" t="s">
        <v>35</v>
      </c>
      <c r="J72" s="36" t="s">
        <v>87</v>
      </c>
      <c r="K72" s="36" t="s">
        <v>209</v>
      </c>
      <c r="L72" s="1" t="str">
        <f>VLOOKUP(H72,all_attacks!$B$2:$C$166,2,FALSE)</f>
        <v>Confusion</v>
      </c>
      <c r="M72" s="1" t="str">
        <f>VLOOKUP(I72,all_attacks!$B$2:$C$166,2,FALSE)</f>
        <v>Disable</v>
      </c>
      <c r="N72" s="1" t="str">
        <f>VLOOKUP(J72,all_attacks!$B$2:$C$166,2,FALSE)</f>
        <v>Headbutt</v>
      </c>
      <c r="O72" s="1" t="e">
        <f>VLOOKUP(K72,all_attacks!$B$2:$C$166,2,FALSE)</f>
        <v>#N/A</v>
      </c>
      <c r="P72" t="str">
        <f>VLOOKUP(L72,all_attacks!$C$2:$H$166,2,FALSE)</f>
        <v>Psychic</v>
      </c>
      <c r="Q72" t="str">
        <f>VLOOKUP(M72,all_attacks!$C$2:$H$166,2,FALSE)</f>
        <v>Normal</v>
      </c>
      <c r="R72" t="str">
        <f>VLOOKUP(N72,all_attacks!$C$2:$H$166,2,FALSE)</f>
        <v>Normal</v>
      </c>
      <c r="S72" t="e">
        <f>VLOOKUP(O72,all_attacks!$C$2:$H$166,2,FALSE)</f>
        <v>#N/A</v>
      </c>
      <c r="T72" t="str">
        <f>VLOOKUP(L72,all_attacks!$C$2:$H$166,6,FALSE)</f>
        <v>Psychic</v>
      </c>
      <c r="U72" t="str">
        <f>VLOOKUP(M72,all_attacks!$C$2:$H$166,6,FALSE)</f>
        <v>no_type-specific_Damage</v>
      </c>
      <c r="V72" t="str">
        <f>VLOOKUP(N72,all_attacks!$C$2:$H$166,6,FALSE)</f>
        <v>Normal</v>
      </c>
      <c r="W72" t="e">
        <f>VLOOKUP(O72,all_attacks!$C$2:$H$166,6,FALSE)</f>
        <v>#N/A</v>
      </c>
      <c r="X72" t="s">
        <v>449</v>
      </c>
      <c r="Y72" t="s">
        <v>451</v>
      </c>
      <c r="Z72" t="str">
        <f t="shared" si="35"/>
        <v>PsychicGrass</v>
      </c>
      <c r="AA72" t="str">
        <f t="shared" si="36"/>
        <v>no_type-specific_DamageGrass</v>
      </c>
      <c r="AB72" t="str">
        <f t="shared" si="37"/>
        <v>NormalGrass</v>
      </c>
      <c r="AC72" t="e">
        <f t="shared" si="38"/>
        <v>#N/A</v>
      </c>
      <c r="AD72" t="str">
        <f t="shared" si="39"/>
        <v>PsychicPoison</v>
      </c>
      <c r="AE72" t="str">
        <f t="shared" si="40"/>
        <v>no_type-specific_DamagePoison</v>
      </c>
      <c r="AF72" t="str">
        <f t="shared" si="41"/>
        <v>NormalPoison</v>
      </c>
      <c r="AG72" t="e">
        <f t="shared" si="42"/>
        <v>#N/A</v>
      </c>
      <c r="AH72">
        <f>VLOOKUP(Z72,type_factors!$C$1:$D$226,2,FALSE)</f>
        <v>1</v>
      </c>
      <c r="AI72" t="e">
        <f>VLOOKUP(AA72,type_factors!$C$1:$D$226,2,FALSE)</f>
        <v>#N/A</v>
      </c>
      <c r="AJ72">
        <f>VLOOKUP(AB72,type_factors!$C$1:$D$226,2,FALSE)</f>
        <v>1</v>
      </c>
      <c r="AK72" t="e">
        <f>VLOOKUP(AC72,type_factors!$C$1:$D$226,2,FALSE)</f>
        <v>#N/A</v>
      </c>
      <c r="AL72">
        <f>VLOOKUP(AD72,type_factors!$C$1:$D$226,2,FALSE)</f>
        <v>2</v>
      </c>
      <c r="AM72" t="e">
        <f>VLOOKUP(AE72,type_factors!$C$1:$D$226,2,FALSE)</f>
        <v>#N/A</v>
      </c>
      <c r="AN72">
        <f>VLOOKUP(AF72,type_factors!$C$1:$D$226,2,FALSE)</f>
        <v>1</v>
      </c>
      <c r="AO72" t="e">
        <f>VLOOKUP(AG72,type_factors!$C$1:$D$226,2,FALSE)</f>
        <v>#N/A</v>
      </c>
      <c r="AP72">
        <f t="shared" si="43"/>
        <v>2</v>
      </c>
      <c r="AQ72" t="e">
        <f t="shared" si="44"/>
        <v>#N/A</v>
      </c>
      <c r="AR72">
        <f t="shared" si="45"/>
        <v>1</v>
      </c>
      <c r="AS72" t="e">
        <f t="shared" si="46"/>
        <v>#N/A</v>
      </c>
      <c r="AT72">
        <f t="array" ref="AT72">MAX(IF(ISERROR(AP72:AS72),,AP72:AS72))</f>
        <v>2</v>
      </c>
      <c r="AU72" t="s">
        <v>421</v>
      </c>
      <c r="AV72" t="s">
        <v>449</v>
      </c>
      <c r="AW72" t="str">
        <f t="shared" si="29"/>
        <v>NormalWater</v>
      </c>
      <c r="AX72" t="str">
        <f t="shared" si="30"/>
        <v>GrassWater</v>
      </c>
      <c r="AY72" t="str">
        <f t="shared" si="31"/>
        <v>NormalPsychic</v>
      </c>
      <c r="AZ72" t="str">
        <f t="shared" si="32"/>
        <v>GrassPsychic</v>
      </c>
      <c r="BA72" s="31">
        <f>VLOOKUP(AW72,type_factors!$C$2:$D$226,2,FALSE)</f>
        <v>1</v>
      </c>
      <c r="BB72" s="31">
        <f>VLOOKUP(AX72,type_factors!$C$2:$D$226,2,FALSE)</f>
        <v>2</v>
      </c>
      <c r="BC72" s="30">
        <f>VLOOKUP(AY72,type_factors!$C$2:$D$226,2,FALSE)</f>
        <v>1</v>
      </c>
      <c r="BD72" s="30">
        <f>VLOOKUP(AZ72,type_factors!$C$2:$D$226,2,FALSE)</f>
        <v>1</v>
      </c>
      <c r="BE72" s="32">
        <f t="shared" si="33"/>
        <v>1</v>
      </c>
      <c r="BF72" s="32">
        <f t="shared" si="34"/>
        <v>2</v>
      </c>
      <c r="BG72">
        <f t="array" ref="BG72">MAX(IF(ISERROR(BE72:BF72),,BE72:BF72))</f>
        <v>2</v>
      </c>
      <c r="BH72">
        <f t="shared" si="47"/>
        <v>2</v>
      </c>
      <c r="BI72">
        <f t="shared" si="48"/>
        <v>0</v>
      </c>
      <c r="BJ72">
        <f t="shared" si="49"/>
        <v>14.5</v>
      </c>
      <c r="BK72">
        <f>squirtle!BP72</f>
        <v>18</v>
      </c>
      <c r="BL72">
        <f>charmander!BV72</f>
        <v>22</v>
      </c>
      <c r="BM72">
        <f>nidoking!CZ72</f>
        <v>14</v>
      </c>
    </row>
    <row r="73" spans="1:65" x14ac:dyDescent="0.3">
      <c r="A73">
        <v>72</v>
      </c>
      <c r="B73">
        <v>31</v>
      </c>
      <c r="C73" s="35" t="s">
        <v>85</v>
      </c>
      <c r="D73" s="35" t="str">
        <f>VLOOKUP(C73,all_pokemon!$B$2:$C$151,2,FALSE)</f>
        <v>Slowpoke</v>
      </c>
      <c r="E73" s="35" t="s">
        <v>453</v>
      </c>
      <c r="F73" s="35" t="s">
        <v>318</v>
      </c>
      <c r="G73" s="35">
        <v>25</v>
      </c>
      <c r="H73" s="36" t="s">
        <v>60</v>
      </c>
      <c r="I73" s="36" t="s">
        <v>35</v>
      </c>
      <c r="J73" s="36" t="s">
        <v>87</v>
      </c>
      <c r="K73" s="36" t="s">
        <v>209</v>
      </c>
      <c r="L73" s="1" t="str">
        <f>VLOOKUP(H73,all_attacks!$B$2:$C$166,2,FALSE)</f>
        <v>Confusion</v>
      </c>
      <c r="M73" s="1" t="str">
        <f>VLOOKUP(I73,all_attacks!$B$2:$C$166,2,FALSE)</f>
        <v>Disable</v>
      </c>
      <c r="N73" s="1" t="str">
        <f>VLOOKUP(J73,all_attacks!$B$2:$C$166,2,FALSE)</f>
        <v>Headbutt</v>
      </c>
      <c r="O73" s="1" t="e">
        <f>VLOOKUP(K73,all_attacks!$B$2:$C$166,2,FALSE)</f>
        <v>#N/A</v>
      </c>
      <c r="P73" t="str">
        <f>VLOOKUP(L73,all_attacks!$C$2:$H$166,2,FALSE)</f>
        <v>Psychic</v>
      </c>
      <c r="Q73" t="str">
        <f>VLOOKUP(M73,all_attacks!$C$2:$H$166,2,FALSE)</f>
        <v>Normal</v>
      </c>
      <c r="R73" t="str">
        <f>VLOOKUP(N73,all_attacks!$C$2:$H$166,2,FALSE)</f>
        <v>Normal</v>
      </c>
      <c r="S73" t="e">
        <f>VLOOKUP(O73,all_attacks!$C$2:$H$166,2,FALSE)</f>
        <v>#N/A</v>
      </c>
      <c r="T73" t="str">
        <f>VLOOKUP(L73,all_attacks!$C$2:$H$166,6,FALSE)</f>
        <v>Psychic</v>
      </c>
      <c r="U73" t="str">
        <f>VLOOKUP(M73,all_attacks!$C$2:$H$166,6,FALSE)</f>
        <v>no_type-specific_Damage</v>
      </c>
      <c r="V73" t="str">
        <f>VLOOKUP(N73,all_attacks!$C$2:$H$166,6,FALSE)</f>
        <v>Normal</v>
      </c>
      <c r="W73" t="e">
        <f>VLOOKUP(O73,all_attacks!$C$2:$H$166,6,FALSE)</f>
        <v>#N/A</v>
      </c>
      <c r="X73" t="s">
        <v>449</v>
      </c>
      <c r="Y73" t="s">
        <v>451</v>
      </c>
      <c r="Z73" t="str">
        <f t="shared" si="35"/>
        <v>PsychicGrass</v>
      </c>
      <c r="AA73" t="str">
        <f t="shared" si="36"/>
        <v>no_type-specific_DamageGrass</v>
      </c>
      <c r="AB73" t="str">
        <f t="shared" si="37"/>
        <v>NormalGrass</v>
      </c>
      <c r="AC73" t="e">
        <f t="shared" si="38"/>
        <v>#N/A</v>
      </c>
      <c r="AD73" t="str">
        <f t="shared" si="39"/>
        <v>PsychicPoison</v>
      </c>
      <c r="AE73" t="str">
        <f t="shared" si="40"/>
        <v>no_type-specific_DamagePoison</v>
      </c>
      <c r="AF73" t="str">
        <f t="shared" si="41"/>
        <v>NormalPoison</v>
      </c>
      <c r="AG73" t="e">
        <f t="shared" si="42"/>
        <v>#N/A</v>
      </c>
      <c r="AH73">
        <f>VLOOKUP(Z73,type_factors!$C$1:$D$226,2,FALSE)</f>
        <v>1</v>
      </c>
      <c r="AI73" t="e">
        <f>VLOOKUP(AA73,type_factors!$C$1:$D$226,2,FALSE)</f>
        <v>#N/A</v>
      </c>
      <c r="AJ73">
        <f>VLOOKUP(AB73,type_factors!$C$1:$D$226,2,FALSE)</f>
        <v>1</v>
      </c>
      <c r="AK73" t="e">
        <f>VLOOKUP(AC73,type_factors!$C$1:$D$226,2,FALSE)</f>
        <v>#N/A</v>
      </c>
      <c r="AL73">
        <f>VLOOKUP(AD73,type_factors!$C$1:$D$226,2,FALSE)</f>
        <v>2</v>
      </c>
      <c r="AM73" t="e">
        <f>VLOOKUP(AE73,type_factors!$C$1:$D$226,2,FALSE)</f>
        <v>#N/A</v>
      </c>
      <c r="AN73">
        <f>VLOOKUP(AF73,type_factors!$C$1:$D$226,2,FALSE)</f>
        <v>1</v>
      </c>
      <c r="AO73" t="e">
        <f>VLOOKUP(AG73,type_factors!$C$1:$D$226,2,FALSE)</f>
        <v>#N/A</v>
      </c>
      <c r="AP73">
        <f t="shared" si="43"/>
        <v>2</v>
      </c>
      <c r="AQ73" t="e">
        <f t="shared" si="44"/>
        <v>#N/A</v>
      </c>
      <c r="AR73">
        <f t="shared" si="45"/>
        <v>1</v>
      </c>
      <c r="AS73" t="e">
        <f t="shared" si="46"/>
        <v>#N/A</v>
      </c>
      <c r="AT73">
        <f t="array" ref="AT73">MAX(IF(ISERROR(AP73:AS73),,AP73:AS73))</f>
        <v>2</v>
      </c>
      <c r="AU73" t="s">
        <v>421</v>
      </c>
      <c r="AV73" t="s">
        <v>449</v>
      </c>
      <c r="AW73" t="str">
        <f t="shared" si="29"/>
        <v>NormalWater</v>
      </c>
      <c r="AX73" t="str">
        <f t="shared" si="30"/>
        <v>GrassWater</v>
      </c>
      <c r="AY73" t="str">
        <f t="shared" si="31"/>
        <v>NormalPsychic</v>
      </c>
      <c r="AZ73" t="str">
        <f t="shared" si="32"/>
        <v>GrassPsychic</v>
      </c>
      <c r="BA73" s="31">
        <f>VLOOKUP(AW73,type_factors!$C$2:$D$226,2,FALSE)</f>
        <v>1</v>
      </c>
      <c r="BB73" s="31">
        <f>VLOOKUP(AX73,type_factors!$C$2:$D$226,2,FALSE)</f>
        <v>2</v>
      </c>
      <c r="BC73" s="30">
        <f>VLOOKUP(AY73,type_factors!$C$2:$D$226,2,FALSE)</f>
        <v>1</v>
      </c>
      <c r="BD73" s="30">
        <f>VLOOKUP(AZ73,type_factors!$C$2:$D$226,2,FALSE)</f>
        <v>1</v>
      </c>
      <c r="BE73" s="32">
        <f t="shared" si="33"/>
        <v>1</v>
      </c>
      <c r="BF73" s="32">
        <f t="shared" si="34"/>
        <v>2</v>
      </c>
      <c r="BG73">
        <f t="array" ref="BG73">MAX(IF(ISERROR(BE73:BF73),,BE73:BF73))</f>
        <v>2</v>
      </c>
      <c r="BH73">
        <f t="shared" si="47"/>
        <v>2</v>
      </c>
      <c r="BI73">
        <f t="shared" si="48"/>
        <v>0</v>
      </c>
      <c r="BJ73">
        <f t="shared" si="49"/>
        <v>14.5</v>
      </c>
      <c r="BK73">
        <f>squirtle!BP73</f>
        <v>18</v>
      </c>
      <c r="BL73">
        <f>charmander!BV73</f>
        <v>22</v>
      </c>
      <c r="BM73">
        <f>nidoking!CZ73</f>
        <v>14</v>
      </c>
    </row>
    <row r="74" spans="1:65" x14ac:dyDescent="0.3">
      <c r="A74">
        <v>73</v>
      </c>
      <c r="B74">
        <v>32</v>
      </c>
      <c r="C74" s="35" t="s">
        <v>55</v>
      </c>
      <c r="D74" s="35" t="str">
        <f>VLOOKUP(C74,all_pokemon!$B$2:$C$151,2,FALSE)</f>
        <v>Oddish</v>
      </c>
      <c r="E74" s="35" t="s">
        <v>449</v>
      </c>
      <c r="F74" s="35" t="s">
        <v>451</v>
      </c>
      <c r="G74" s="35">
        <v>22</v>
      </c>
      <c r="H74" s="36" t="s">
        <v>56</v>
      </c>
      <c r="I74" s="36" t="s">
        <v>79</v>
      </c>
      <c r="J74" s="36" t="s">
        <v>80</v>
      </c>
      <c r="K74" s="36" t="s">
        <v>82</v>
      </c>
      <c r="L74" s="1" t="str">
        <f>VLOOKUP(H74,all_attacks!$B$2:$C$166,2,FALSE)</f>
        <v>Absorb</v>
      </c>
      <c r="M74" s="1" t="str">
        <f>VLOOKUP(I74,all_attacks!$B$2:$C$166,2,FALSE)</f>
        <v>Poison Powder</v>
      </c>
      <c r="N74" s="1" t="str">
        <f>VLOOKUP(J74,all_attacks!$B$2:$C$166,2,FALSE)</f>
        <v>Stun Spore</v>
      </c>
      <c r="O74" s="1" t="str">
        <f>VLOOKUP(K74,all_attacks!$B$2:$C$166,2,FALSE)</f>
        <v>Sleep Powder</v>
      </c>
      <c r="P74" t="str">
        <f>VLOOKUP(L74,all_attacks!$C$2:$H$166,2,FALSE)</f>
        <v>Grass</v>
      </c>
      <c r="Q74" t="str">
        <f>VLOOKUP(M74,all_attacks!$C$2:$H$166,2,FALSE)</f>
        <v>Poison</v>
      </c>
      <c r="R74" t="str">
        <f>VLOOKUP(N74,all_attacks!$C$2:$H$166,2,FALSE)</f>
        <v>Grass</v>
      </c>
      <c r="S74" t="str">
        <f>VLOOKUP(O74,all_attacks!$C$2:$H$166,2,FALSE)</f>
        <v>Grass</v>
      </c>
      <c r="T74" t="str">
        <f>VLOOKUP(L74,all_attacks!$C$2:$H$166,6,FALSE)</f>
        <v>Grass</v>
      </c>
      <c r="U74" t="str">
        <f>VLOOKUP(M74,all_attacks!$C$2:$H$166,6,FALSE)</f>
        <v>no_type-specific_Damage</v>
      </c>
      <c r="V74" t="str">
        <f>VLOOKUP(N74,all_attacks!$C$2:$H$166,6,FALSE)</f>
        <v>no_type-specific_Damage</v>
      </c>
      <c r="W74" t="str">
        <f>VLOOKUP(O74,all_attacks!$C$2:$H$166,6,FALSE)</f>
        <v>no_type-specific_Damage</v>
      </c>
      <c r="X74" t="s">
        <v>449</v>
      </c>
      <c r="Y74" t="s">
        <v>451</v>
      </c>
      <c r="Z74" t="str">
        <f t="shared" si="35"/>
        <v>GrassGrass</v>
      </c>
      <c r="AA74" t="str">
        <f t="shared" si="36"/>
        <v>no_type-specific_DamageGrass</v>
      </c>
      <c r="AB74" t="str">
        <f t="shared" si="37"/>
        <v>no_type-specific_DamageGrass</v>
      </c>
      <c r="AC74" t="str">
        <f t="shared" si="38"/>
        <v>no_type-specific_DamageGrass</v>
      </c>
      <c r="AD74" t="str">
        <f t="shared" si="39"/>
        <v>GrassPoison</v>
      </c>
      <c r="AE74" t="str">
        <f t="shared" si="40"/>
        <v>no_type-specific_DamagePoison</v>
      </c>
      <c r="AF74" t="str">
        <f t="shared" si="41"/>
        <v>no_type-specific_DamagePoison</v>
      </c>
      <c r="AG74" t="str">
        <f t="shared" si="42"/>
        <v>no_type-specific_DamagePoison</v>
      </c>
      <c r="AH74">
        <f>VLOOKUP(Z74,type_factors!$C$1:$D$226,2,FALSE)</f>
        <v>0.5</v>
      </c>
      <c r="AI74" t="e">
        <f>VLOOKUP(AA74,type_factors!$C$1:$D$226,2,FALSE)</f>
        <v>#N/A</v>
      </c>
      <c r="AJ74" t="e">
        <f>VLOOKUP(AB74,type_factors!$C$1:$D$226,2,FALSE)</f>
        <v>#N/A</v>
      </c>
      <c r="AK74" t="e">
        <f>VLOOKUP(AC74,type_factors!$C$1:$D$226,2,FALSE)</f>
        <v>#N/A</v>
      </c>
      <c r="AL74">
        <f>VLOOKUP(AD74,type_factors!$C$1:$D$226,2,FALSE)</f>
        <v>0.5</v>
      </c>
      <c r="AM74" t="e">
        <f>VLOOKUP(AE74,type_factors!$C$1:$D$226,2,FALSE)</f>
        <v>#N/A</v>
      </c>
      <c r="AN74" t="e">
        <f>VLOOKUP(AF74,type_factors!$C$1:$D$226,2,FALSE)</f>
        <v>#N/A</v>
      </c>
      <c r="AO74" t="e">
        <f>VLOOKUP(AG74,type_factors!$C$1:$D$226,2,FALSE)</f>
        <v>#N/A</v>
      </c>
      <c r="AP74">
        <f t="shared" si="43"/>
        <v>0.25</v>
      </c>
      <c r="AQ74" t="e">
        <f t="shared" si="44"/>
        <v>#N/A</v>
      </c>
      <c r="AR74" t="e">
        <f t="shared" si="45"/>
        <v>#N/A</v>
      </c>
      <c r="AS74" t="e">
        <f t="shared" si="46"/>
        <v>#N/A</v>
      </c>
      <c r="AT74">
        <f t="array" ref="AT74">MAX(IF(ISERROR(AP74:AS74),,AP74:AS74))</f>
        <v>0.25</v>
      </c>
      <c r="AU74" t="s">
        <v>421</v>
      </c>
      <c r="AV74" t="s">
        <v>449</v>
      </c>
      <c r="AW74" t="str">
        <f t="shared" si="29"/>
        <v>NormalGrass</v>
      </c>
      <c r="AX74" t="str">
        <f t="shared" si="30"/>
        <v>GrassGrass</v>
      </c>
      <c r="AY74" t="str">
        <f t="shared" si="31"/>
        <v>NormalPoison</v>
      </c>
      <c r="AZ74" t="str">
        <f t="shared" si="32"/>
        <v>GrassPoison</v>
      </c>
      <c r="BA74" s="31">
        <f>VLOOKUP(AW74,type_factors!$C$2:$D$226,2,FALSE)</f>
        <v>1</v>
      </c>
      <c r="BB74" s="31">
        <f>VLOOKUP(AX74,type_factors!$C$2:$D$226,2,FALSE)</f>
        <v>0.5</v>
      </c>
      <c r="BC74" s="30">
        <f>VLOOKUP(AY74,type_factors!$C$2:$D$226,2,FALSE)</f>
        <v>1</v>
      </c>
      <c r="BD74" s="30">
        <f>VLOOKUP(AZ74,type_factors!$C$2:$D$226,2,FALSE)</f>
        <v>0.5</v>
      </c>
      <c r="BE74" s="32">
        <f t="shared" si="33"/>
        <v>1</v>
      </c>
      <c r="BF74" s="32">
        <f t="shared" si="34"/>
        <v>0.25</v>
      </c>
      <c r="BG74">
        <f t="array" ref="BG74">MAX(IF(ISERROR(BE74:BF74),,BE74:BF74))</f>
        <v>1</v>
      </c>
      <c r="BH74">
        <f t="shared" si="47"/>
        <v>0.25</v>
      </c>
      <c r="BI74">
        <f t="shared" si="48"/>
        <v>0.75</v>
      </c>
      <c r="BJ74">
        <f t="shared" si="49"/>
        <v>15.25</v>
      </c>
      <c r="BK74">
        <f>squirtle!BP74</f>
        <v>17</v>
      </c>
      <c r="BL74">
        <f>charmander!BV74</f>
        <v>23.5</v>
      </c>
      <c r="BM74">
        <f>nidoking!CZ74</f>
        <v>14</v>
      </c>
    </row>
    <row r="75" spans="1:65" x14ac:dyDescent="0.3">
      <c r="A75">
        <v>74</v>
      </c>
      <c r="B75">
        <v>32</v>
      </c>
      <c r="C75" s="35" t="s">
        <v>40</v>
      </c>
      <c r="D75" s="35" t="str">
        <f>VLOOKUP(C75,all_pokemon!$B$2:$C$151,2,FALSE)</f>
        <v>Bulbasaur</v>
      </c>
      <c r="E75" s="35" t="s">
        <v>449</v>
      </c>
      <c r="F75" s="35" t="s">
        <v>451</v>
      </c>
      <c r="G75" s="35">
        <v>22</v>
      </c>
      <c r="H75" s="36" t="s">
        <v>6</v>
      </c>
      <c r="I75" s="36" t="s">
        <v>45</v>
      </c>
      <c r="J75" s="36" t="s">
        <v>46</v>
      </c>
      <c r="K75" s="36" t="s">
        <v>79</v>
      </c>
      <c r="L75" s="1" t="str">
        <f>VLOOKUP(H75,all_attacks!$B$2:$C$166,2,FALSE)</f>
        <v>Growl</v>
      </c>
      <c r="M75" s="1" t="str">
        <f>VLOOKUP(I75,all_attacks!$B$2:$C$166,2,FALSE)</f>
        <v>Leech Seed</v>
      </c>
      <c r="N75" s="1" t="str">
        <f>VLOOKUP(J75,all_attacks!$B$2:$C$166,2,FALSE)</f>
        <v>Vine Whip</v>
      </c>
      <c r="O75" s="1" t="str">
        <f>VLOOKUP(K75,all_attacks!$B$2:$C$166,2,FALSE)</f>
        <v>Poison Powder</v>
      </c>
      <c r="P75" t="str">
        <f>VLOOKUP(L75,all_attacks!$C$2:$H$166,2,FALSE)</f>
        <v>Normal</v>
      </c>
      <c r="Q75" t="str">
        <f>VLOOKUP(M75,all_attacks!$C$2:$H$166,2,FALSE)</f>
        <v>Grass</v>
      </c>
      <c r="R75" t="str">
        <f>VLOOKUP(N75,all_attacks!$C$2:$H$166,2,FALSE)</f>
        <v>Grass</v>
      </c>
      <c r="S75" t="str">
        <f>VLOOKUP(O75,all_attacks!$C$2:$H$166,2,FALSE)</f>
        <v>Poison</v>
      </c>
      <c r="T75" t="str">
        <f>VLOOKUP(L75,all_attacks!$C$2:$H$166,6,FALSE)</f>
        <v>no_type-specific_Damage</v>
      </c>
      <c r="U75" t="str">
        <f>VLOOKUP(M75,all_attacks!$C$2:$H$166,6,FALSE)</f>
        <v>no_type-specific_Damage</v>
      </c>
      <c r="V75" t="str">
        <f>VLOOKUP(N75,all_attacks!$C$2:$H$166,6,FALSE)</f>
        <v>Grass</v>
      </c>
      <c r="W75" t="str">
        <f>VLOOKUP(O75,all_attacks!$C$2:$H$166,6,FALSE)</f>
        <v>no_type-specific_Damage</v>
      </c>
      <c r="X75" t="s">
        <v>449</v>
      </c>
      <c r="Y75" t="s">
        <v>451</v>
      </c>
      <c r="Z75" t="str">
        <f t="shared" si="35"/>
        <v>no_type-specific_DamageGrass</v>
      </c>
      <c r="AA75" t="str">
        <f t="shared" si="36"/>
        <v>no_type-specific_DamageGrass</v>
      </c>
      <c r="AB75" t="str">
        <f t="shared" si="37"/>
        <v>GrassGrass</v>
      </c>
      <c r="AC75" t="str">
        <f t="shared" si="38"/>
        <v>no_type-specific_DamageGrass</v>
      </c>
      <c r="AD75" t="str">
        <f t="shared" si="39"/>
        <v>no_type-specific_DamagePoison</v>
      </c>
      <c r="AE75" t="str">
        <f t="shared" si="40"/>
        <v>no_type-specific_DamagePoison</v>
      </c>
      <c r="AF75" t="str">
        <f t="shared" si="41"/>
        <v>GrassPoison</v>
      </c>
      <c r="AG75" t="str">
        <f t="shared" si="42"/>
        <v>no_type-specific_DamagePoison</v>
      </c>
      <c r="AH75" t="e">
        <f>VLOOKUP(Z75,type_factors!$C$1:$D$226,2,FALSE)</f>
        <v>#N/A</v>
      </c>
      <c r="AI75" t="e">
        <f>VLOOKUP(AA75,type_factors!$C$1:$D$226,2,FALSE)</f>
        <v>#N/A</v>
      </c>
      <c r="AJ75">
        <f>VLOOKUP(AB75,type_factors!$C$1:$D$226,2,FALSE)</f>
        <v>0.5</v>
      </c>
      <c r="AK75" t="e">
        <f>VLOOKUP(AC75,type_factors!$C$1:$D$226,2,FALSE)</f>
        <v>#N/A</v>
      </c>
      <c r="AL75" t="e">
        <f>VLOOKUP(AD75,type_factors!$C$1:$D$226,2,FALSE)</f>
        <v>#N/A</v>
      </c>
      <c r="AM75" t="e">
        <f>VLOOKUP(AE75,type_factors!$C$1:$D$226,2,FALSE)</f>
        <v>#N/A</v>
      </c>
      <c r="AN75">
        <f>VLOOKUP(AF75,type_factors!$C$1:$D$226,2,FALSE)</f>
        <v>0.5</v>
      </c>
      <c r="AO75" t="e">
        <f>VLOOKUP(AG75,type_factors!$C$1:$D$226,2,FALSE)</f>
        <v>#N/A</v>
      </c>
      <c r="AP75" t="e">
        <f t="shared" si="43"/>
        <v>#N/A</v>
      </c>
      <c r="AQ75" t="e">
        <f t="shared" si="44"/>
        <v>#N/A</v>
      </c>
      <c r="AR75">
        <f t="shared" si="45"/>
        <v>0.25</v>
      </c>
      <c r="AS75" t="e">
        <f t="shared" si="46"/>
        <v>#N/A</v>
      </c>
      <c r="AT75">
        <f t="array" ref="AT75">MAX(IF(ISERROR(AP75:AS75),,AP75:AS75))</f>
        <v>0.25</v>
      </c>
      <c r="AU75" t="s">
        <v>421</v>
      </c>
      <c r="AV75" t="s">
        <v>449</v>
      </c>
      <c r="AW75" t="str">
        <f t="shared" si="29"/>
        <v>NormalGrass</v>
      </c>
      <c r="AX75" t="str">
        <f t="shared" si="30"/>
        <v>GrassGrass</v>
      </c>
      <c r="AY75" t="str">
        <f t="shared" si="31"/>
        <v>NormalPoison</v>
      </c>
      <c r="AZ75" t="str">
        <f t="shared" si="32"/>
        <v>GrassPoison</v>
      </c>
      <c r="BA75" s="31">
        <f>VLOOKUP(AW75,type_factors!$C$2:$D$226,2,FALSE)</f>
        <v>1</v>
      </c>
      <c r="BB75" s="31">
        <f>VLOOKUP(AX75,type_factors!$C$2:$D$226,2,FALSE)</f>
        <v>0.5</v>
      </c>
      <c r="BC75" s="30">
        <f>VLOOKUP(AY75,type_factors!$C$2:$D$226,2,FALSE)</f>
        <v>1</v>
      </c>
      <c r="BD75" s="30">
        <f>VLOOKUP(AZ75,type_factors!$C$2:$D$226,2,FALSE)</f>
        <v>0.5</v>
      </c>
      <c r="BE75" s="32">
        <f t="shared" si="33"/>
        <v>1</v>
      </c>
      <c r="BF75" s="32">
        <f t="shared" si="34"/>
        <v>0.25</v>
      </c>
      <c r="BG75">
        <f t="array" ref="BG75">MAX(IF(ISERROR(BE75:BF75),,BE75:BF75))</f>
        <v>1</v>
      </c>
      <c r="BH75">
        <f t="shared" si="47"/>
        <v>0.25</v>
      </c>
      <c r="BI75">
        <f t="shared" si="48"/>
        <v>0.75</v>
      </c>
      <c r="BJ75">
        <f t="shared" si="49"/>
        <v>16</v>
      </c>
      <c r="BK75">
        <f>squirtle!BP75</f>
        <v>16</v>
      </c>
      <c r="BL75">
        <f>charmander!BV75</f>
        <v>25</v>
      </c>
      <c r="BM75">
        <f>nidoking!CZ75</f>
        <v>14</v>
      </c>
    </row>
    <row r="76" spans="1:65" x14ac:dyDescent="0.3">
      <c r="A76">
        <v>75</v>
      </c>
      <c r="B76">
        <v>33</v>
      </c>
      <c r="C76" s="35" t="s">
        <v>11</v>
      </c>
      <c r="D76" s="35" t="str">
        <f>VLOOKUP(C76,all_pokemon!$B$2:$C$151,2,FALSE)</f>
        <v>Geodude</v>
      </c>
      <c r="E76" s="35" t="s">
        <v>456</v>
      </c>
      <c r="F76" s="35" t="s">
        <v>455</v>
      </c>
      <c r="G76" s="35">
        <v>21</v>
      </c>
      <c r="H76" s="36" t="s">
        <v>12</v>
      </c>
      <c r="I76" s="36" t="s">
        <v>13</v>
      </c>
      <c r="J76" s="36" t="s">
        <v>106</v>
      </c>
      <c r="K76" s="36" t="s">
        <v>128</v>
      </c>
      <c r="L76" s="1" t="str">
        <f>VLOOKUP(H76,all_attacks!$B$2:$C$166,2,FALSE)</f>
        <v>Tackle</v>
      </c>
      <c r="M76" s="1" t="str">
        <f>VLOOKUP(I76,all_attacks!$B$2:$C$166,2,FALSE)</f>
        <v>Defense Curl</v>
      </c>
      <c r="N76" s="1" t="str">
        <f>VLOOKUP(J76,all_attacks!$B$2:$C$166,2,FALSE)</f>
        <v>Rock Throw</v>
      </c>
      <c r="O76" s="1" t="str">
        <f>VLOOKUP(K76,all_attacks!$B$2:$C$166,2,FALSE)</f>
        <v>Self-Destruct</v>
      </c>
      <c r="P76" t="str">
        <f>VLOOKUP(L76,all_attacks!$C$2:$H$166,2,FALSE)</f>
        <v>Normal</v>
      </c>
      <c r="Q76" t="str">
        <f>VLOOKUP(M76,all_attacks!$C$2:$H$166,2,FALSE)</f>
        <v>Normal</v>
      </c>
      <c r="R76" t="str">
        <f>VLOOKUP(N76,all_attacks!$C$2:$H$166,2,FALSE)</f>
        <v>Rock</v>
      </c>
      <c r="S76" t="str">
        <f>VLOOKUP(O76,all_attacks!$C$2:$H$166,2,FALSE)</f>
        <v>Normal</v>
      </c>
      <c r="T76" t="str">
        <f>VLOOKUP(L76,all_attacks!$C$2:$H$166,6,FALSE)</f>
        <v>Normal</v>
      </c>
      <c r="U76" t="str">
        <f>VLOOKUP(M76,all_attacks!$C$2:$H$166,6,FALSE)</f>
        <v>no_type-specific_Damage</v>
      </c>
      <c r="V76" t="str">
        <f>VLOOKUP(N76,all_attacks!$C$2:$H$166,6,FALSE)</f>
        <v>Rock</v>
      </c>
      <c r="W76" t="str">
        <f>VLOOKUP(O76,all_attacks!$C$2:$H$166,6,FALSE)</f>
        <v>Normal</v>
      </c>
      <c r="X76" t="s">
        <v>449</v>
      </c>
      <c r="Y76" t="s">
        <v>451</v>
      </c>
      <c r="Z76" t="str">
        <f t="shared" si="35"/>
        <v>NormalGrass</v>
      </c>
      <c r="AA76" t="str">
        <f t="shared" si="36"/>
        <v>no_type-specific_DamageGrass</v>
      </c>
      <c r="AB76" t="str">
        <f t="shared" si="37"/>
        <v>RockGrass</v>
      </c>
      <c r="AC76" t="str">
        <f t="shared" si="38"/>
        <v>NormalGrass</v>
      </c>
      <c r="AD76" t="str">
        <f t="shared" si="39"/>
        <v>NormalPoison</v>
      </c>
      <c r="AE76" t="str">
        <f t="shared" si="40"/>
        <v>no_type-specific_DamagePoison</v>
      </c>
      <c r="AF76" t="str">
        <f t="shared" si="41"/>
        <v>RockPoison</v>
      </c>
      <c r="AG76" t="str">
        <f t="shared" si="42"/>
        <v>NormalPoison</v>
      </c>
      <c r="AH76">
        <f>VLOOKUP(Z76,type_factors!$C$1:$D$226,2,FALSE)</f>
        <v>1</v>
      </c>
      <c r="AI76" t="e">
        <f>VLOOKUP(AA76,type_factors!$C$1:$D$226,2,FALSE)</f>
        <v>#N/A</v>
      </c>
      <c r="AJ76">
        <f>VLOOKUP(AB76,type_factors!$C$1:$D$226,2,FALSE)</f>
        <v>1</v>
      </c>
      <c r="AK76">
        <f>VLOOKUP(AC76,type_factors!$C$1:$D$226,2,FALSE)</f>
        <v>1</v>
      </c>
      <c r="AL76">
        <f>VLOOKUP(AD76,type_factors!$C$1:$D$226,2,FALSE)</f>
        <v>1</v>
      </c>
      <c r="AM76" t="e">
        <f>VLOOKUP(AE76,type_factors!$C$1:$D$226,2,FALSE)</f>
        <v>#N/A</v>
      </c>
      <c r="AN76">
        <f>VLOOKUP(AF76,type_factors!$C$1:$D$226,2,FALSE)</f>
        <v>1</v>
      </c>
      <c r="AO76">
        <f>VLOOKUP(AG76,type_factors!$C$1:$D$226,2,FALSE)</f>
        <v>1</v>
      </c>
      <c r="AP76">
        <f t="shared" si="43"/>
        <v>1</v>
      </c>
      <c r="AQ76" t="e">
        <f t="shared" si="44"/>
        <v>#N/A</v>
      </c>
      <c r="AR76">
        <f t="shared" si="45"/>
        <v>1</v>
      </c>
      <c r="AS76">
        <f t="shared" si="46"/>
        <v>1</v>
      </c>
      <c r="AT76">
        <f t="array" ref="AT76">MAX(IF(ISERROR(AP76:AS76),,AP76:AS76))</f>
        <v>1</v>
      </c>
      <c r="AU76" t="s">
        <v>421</v>
      </c>
      <c r="AV76" t="s">
        <v>449</v>
      </c>
      <c r="AW76" t="str">
        <f t="shared" si="29"/>
        <v>NormalRock</v>
      </c>
      <c r="AX76" t="str">
        <f t="shared" si="30"/>
        <v>GrassRock</v>
      </c>
      <c r="AY76" t="str">
        <f t="shared" si="31"/>
        <v>NormalGround</v>
      </c>
      <c r="AZ76" t="str">
        <f t="shared" si="32"/>
        <v>GrassGround</v>
      </c>
      <c r="BA76" s="31">
        <f>VLOOKUP(AW76,type_factors!$C$2:$D$226,2,FALSE)</f>
        <v>0.5</v>
      </c>
      <c r="BB76" s="31">
        <f>VLOOKUP(AX76,type_factors!$C$2:$D$226,2,FALSE)</f>
        <v>2</v>
      </c>
      <c r="BC76" s="30">
        <f>VLOOKUP(AY76,type_factors!$C$2:$D$226,2,FALSE)</f>
        <v>1</v>
      </c>
      <c r="BD76" s="30">
        <f>VLOOKUP(AZ76,type_factors!$C$2:$D$226,2,FALSE)</f>
        <v>2</v>
      </c>
      <c r="BE76" s="32">
        <f t="shared" si="33"/>
        <v>0.5</v>
      </c>
      <c r="BF76" s="32">
        <f t="shared" si="34"/>
        <v>4</v>
      </c>
      <c r="BG76">
        <f t="array" ref="BG76">MAX(IF(ISERROR(BE76:BF76),,BE76:BF76))</f>
        <v>4</v>
      </c>
      <c r="BH76">
        <f t="shared" si="47"/>
        <v>1</v>
      </c>
      <c r="BI76">
        <f t="shared" si="48"/>
        <v>3</v>
      </c>
      <c r="BJ76">
        <f t="shared" si="49"/>
        <v>19</v>
      </c>
      <c r="BK76">
        <f>squirtle!BP76</f>
        <v>19</v>
      </c>
      <c r="BL76">
        <f>charmander!BV76</f>
        <v>24</v>
      </c>
      <c r="BM76">
        <f>nidoking!CZ76</f>
        <v>17</v>
      </c>
    </row>
    <row r="77" spans="1:65" x14ac:dyDescent="0.3">
      <c r="A77">
        <v>76</v>
      </c>
      <c r="B77">
        <v>33</v>
      </c>
      <c r="C77" s="35" t="s">
        <v>11</v>
      </c>
      <c r="D77" s="35" t="str">
        <f>VLOOKUP(C77,all_pokemon!$B$2:$C$151,2,FALSE)</f>
        <v>Geodude</v>
      </c>
      <c r="E77" s="35" t="s">
        <v>456</v>
      </c>
      <c r="F77" s="35" t="s">
        <v>455</v>
      </c>
      <c r="G77" s="35">
        <v>21</v>
      </c>
      <c r="H77" s="36" t="s">
        <v>12</v>
      </c>
      <c r="I77" s="36" t="s">
        <v>13</v>
      </c>
      <c r="J77" s="36" t="s">
        <v>106</v>
      </c>
      <c r="K77" s="36" t="s">
        <v>128</v>
      </c>
      <c r="L77" s="1" t="str">
        <f>VLOOKUP(H77,all_attacks!$B$2:$C$166,2,FALSE)</f>
        <v>Tackle</v>
      </c>
      <c r="M77" s="1" t="str">
        <f>VLOOKUP(I77,all_attacks!$B$2:$C$166,2,FALSE)</f>
        <v>Defense Curl</v>
      </c>
      <c r="N77" s="1" t="str">
        <f>VLOOKUP(J77,all_attacks!$B$2:$C$166,2,FALSE)</f>
        <v>Rock Throw</v>
      </c>
      <c r="O77" s="1" t="str">
        <f>VLOOKUP(K77,all_attacks!$B$2:$C$166,2,FALSE)</f>
        <v>Self-Destruct</v>
      </c>
      <c r="P77" t="str">
        <f>VLOOKUP(L77,all_attacks!$C$2:$H$166,2,FALSE)</f>
        <v>Normal</v>
      </c>
      <c r="Q77" t="str">
        <f>VLOOKUP(M77,all_attacks!$C$2:$H$166,2,FALSE)</f>
        <v>Normal</v>
      </c>
      <c r="R77" t="str">
        <f>VLOOKUP(N77,all_attacks!$C$2:$H$166,2,FALSE)</f>
        <v>Rock</v>
      </c>
      <c r="S77" t="str">
        <f>VLOOKUP(O77,all_attacks!$C$2:$H$166,2,FALSE)</f>
        <v>Normal</v>
      </c>
      <c r="T77" t="str">
        <f>VLOOKUP(L77,all_attacks!$C$2:$H$166,6,FALSE)</f>
        <v>Normal</v>
      </c>
      <c r="U77" t="str">
        <f>VLOOKUP(M77,all_attacks!$C$2:$H$166,6,FALSE)</f>
        <v>no_type-specific_Damage</v>
      </c>
      <c r="V77" t="str">
        <f>VLOOKUP(N77,all_attacks!$C$2:$H$166,6,FALSE)</f>
        <v>Rock</v>
      </c>
      <c r="W77" t="str">
        <f>VLOOKUP(O77,all_attacks!$C$2:$H$166,6,FALSE)</f>
        <v>Normal</v>
      </c>
      <c r="X77" t="s">
        <v>449</v>
      </c>
      <c r="Y77" t="s">
        <v>451</v>
      </c>
      <c r="Z77" t="str">
        <f t="shared" si="35"/>
        <v>NormalGrass</v>
      </c>
      <c r="AA77" t="str">
        <f t="shared" si="36"/>
        <v>no_type-specific_DamageGrass</v>
      </c>
      <c r="AB77" t="str">
        <f t="shared" si="37"/>
        <v>RockGrass</v>
      </c>
      <c r="AC77" t="str">
        <f t="shared" si="38"/>
        <v>NormalGrass</v>
      </c>
      <c r="AD77" t="str">
        <f t="shared" si="39"/>
        <v>NormalPoison</v>
      </c>
      <c r="AE77" t="str">
        <f t="shared" si="40"/>
        <v>no_type-specific_DamagePoison</v>
      </c>
      <c r="AF77" t="str">
        <f t="shared" si="41"/>
        <v>RockPoison</v>
      </c>
      <c r="AG77" t="str">
        <f t="shared" si="42"/>
        <v>NormalPoison</v>
      </c>
      <c r="AH77">
        <f>VLOOKUP(Z77,type_factors!$C$1:$D$226,2,FALSE)</f>
        <v>1</v>
      </c>
      <c r="AI77" t="e">
        <f>VLOOKUP(AA77,type_factors!$C$1:$D$226,2,FALSE)</f>
        <v>#N/A</v>
      </c>
      <c r="AJ77">
        <f>VLOOKUP(AB77,type_factors!$C$1:$D$226,2,FALSE)</f>
        <v>1</v>
      </c>
      <c r="AK77">
        <f>VLOOKUP(AC77,type_factors!$C$1:$D$226,2,FALSE)</f>
        <v>1</v>
      </c>
      <c r="AL77">
        <f>VLOOKUP(AD77,type_factors!$C$1:$D$226,2,FALSE)</f>
        <v>1</v>
      </c>
      <c r="AM77" t="e">
        <f>VLOOKUP(AE77,type_factors!$C$1:$D$226,2,FALSE)</f>
        <v>#N/A</v>
      </c>
      <c r="AN77">
        <f>VLOOKUP(AF77,type_factors!$C$1:$D$226,2,FALSE)</f>
        <v>1</v>
      </c>
      <c r="AO77">
        <f>VLOOKUP(AG77,type_factors!$C$1:$D$226,2,FALSE)</f>
        <v>1</v>
      </c>
      <c r="AP77">
        <f t="shared" si="43"/>
        <v>1</v>
      </c>
      <c r="AQ77" t="e">
        <f t="shared" si="44"/>
        <v>#N/A</v>
      </c>
      <c r="AR77">
        <f t="shared" si="45"/>
        <v>1</v>
      </c>
      <c r="AS77">
        <f t="shared" si="46"/>
        <v>1</v>
      </c>
      <c r="AT77">
        <f t="array" ref="AT77">MAX(IF(ISERROR(AP77:AS77),,AP77:AS77))</f>
        <v>1</v>
      </c>
      <c r="AU77" t="s">
        <v>421</v>
      </c>
      <c r="AV77" t="s">
        <v>449</v>
      </c>
      <c r="AW77" t="str">
        <f t="shared" si="29"/>
        <v>NormalRock</v>
      </c>
      <c r="AX77" t="str">
        <f t="shared" si="30"/>
        <v>GrassRock</v>
      </c>
      <c r="AY77" t="str">
        <f t="shared" si="31"/>
        <v>NormalGround</v>
      </c>
      <c r="AZ77" t="str">
        <f t="shared" si="32"/>
        <v>GrassGround</v>
      </c>
      <c r="BA77" s="31">
        <f>VLOOKUP(AW77,type_factors!$C$2:$D$226,2,FALSE)</f>
        <v>0.5</v>
      </c>
      <c r="BB77" s="31">
        <f>VLOOKUP(AX77,type_factors!$C$2:$D$226,2,FALSE)</f>
        <v>2</v>
      </c>
      <c r="BC77" s="30">
        <f>VLOOKUP(AY77,type_factors!$C$2:$D$226,2,FALSE)</f>
        <v>1</v>
      </c>
      <c r="BD77" s="30">
        <f>VLOOKUP(AZ77,type_factors!$C$2:$D$226,2,FALSE)</f>
        <v>2</v>
      </c>
      <c r="BE77" s="32">
        <f t="shared" si="33"/>
        <v>0.5</v>
      </c>
      <c r="BF77" s="32">
        <f t="shared" si="34"/>
        <v>4</v>
      </c>
      <c r="BG77">
        <f t="array" ref="BG77">MAX(IF(ISERROR(BE77:BF77),,BE77:BF77))</f>
        <v>4</v>
      </c>
      <c r="BH77">
        <f t="shared" si="47"/>
        <v>1</v>
      </c>
      <c r="BI77">
        <f t="shared" si="48"/>
        <v>3</v>
      </c>
      <c r="BJ77">
        <f t="shared" si="49"/>
        <v>22</v>
      </c>
      <c r="BK77">
        <f>squirtle!BP77</f>
        <v>22</v>
      </c>
      <c r="BL77">
        <f>charmander!BV77</f>
        <v>23</v>
      </c>
      <c r="BM77">
        <f>nidoking!CZ77</f>
        <v>20</v>
      </c>
    </row>
    <row r="78" spans="1:65" x14ac:dyDescent="0.3">
      <c r="A78">
        <v>77</v>
      </c>
      <c r="B78">
        <v>33</v>
      </c>
      <c r="C78" s="35" t="s">
        <v>202</v>
      </c>
      <c r="D78" s="35" t="str">
        <f>VLOOKUP(C78,all_pokemon!$B$2:$C$151,2,FALSE)</f>
        <v>Graveler</v>
      </c>
      <c r="E78" s="35" t="s">
        <v>456</v>
      </c>
      <c r="F78" s="35" t="s">
        <v>455</v>
      </c>
      <c r="G78" s="35">
        <v>23</v>
      </c>
      <c r="H78" s="36" t="s">
        <v>12</v>
      </c>
      <c r="I78" s="36" t="s">
        <v>13</v>
      </c>
      <c r="J78" s="36" t="s">
        <v>106</v>
      </c>
      <c r="K78" s="36" t="s">
        <v>128</v>
      </c>
      <c r="L78" s="1" t="str">
        <f>VLOOKUP(H78,all_attacks!$B$2:$C$166,2,FALSE)</f>
        <v>Tackle</v>
      </c>
      <c r="M78" s="1" t="str">
        <f>VLOOKUP(I78,all_attacks!$B$2:$C$166,2,FALSE)</f>
        <v>Defense Curl</v>
      </c>
      <c r="N78" s="1" t="str">
        <f>VLOOKUP(J78,all_attacks!$B$2:$C$166,2,FALSE)</f>
        <v>Rock Throw</v>
      </c>
      <c r="O78" s="1" t="str">
        <f>VLOOKUP(K78,all_attacks!$B$2:$C$166,2,FALSE)</f>
        <v>Self-Destruct</v>
      </c>
      <c r="P78" t="str">
        <f>VLOOKUP(L78,all_attacks!$C$2:$H$166,2,FALSE)</f>
        <v>Normal</v>
      </c>
      <c r="Q78" t="str">
        <f>VLOOKUP(M78,all_attacks!$C$2:$H$166,2,FALSE)</f>
        <v>Normal</v>
      </c>
      <c r="R78" t="str">
        <f>VLOOKUP(N78,all_attacks!$C$2:$H$166,2,FALSE)</f>
        <v>Rock</v>
      </c>
      <c r="S78" t="str">
        <f>VLOOKUP(O78,all_attacks!$C$2:$H$166,2,FALSE)</f>
        <v>Normal</v>
      </c>
      <c r="T78" t="str">
        <f>VLOOKUP(L78,all_attacks!$C$2:$H$166,6,FALSE)</f>
        <v>Normal</v>
      </c>
      <c r="U78" t="str">
        <f>VLOOKUP(M78,all_attacks!$C$2:$H$166,6,FALSE)</f>
        <v>no_type-specific_Damage</v>
      </c>
      <c r="V78" t="str">
        <f>VLOOKUP(N78,all_attacks!$C$2:$H$166,6,FALSE)</f>
        <v>Rock</v>
      </c>
      <c r="W78" t="str">
        <f>VLOOKUP(O78,all_attacks!$C$2:$H$166,6,FALSE)</f>
        <v>Normal</v>
      </c>
      <c r="X78" t="s">
        <v>449</v>
      </c>
      <c r="Y78" t="s">
        <v>451</v>
      </c>
      <c r="Z78" t="str">
        <f t="shared" si="35"/>
        <v>NormalGrass</v>
      </c>
      <c r="AA78" t="str">
        <f t="shared" si="36"/>
        <v>no_type-specific_DamageGrass</v>
      </c>
      <c r="AB78" t="str">
        <f t="shared" si="37"/>
        <v>RockGrass</v>
      </c>
      <c r="AC78" t="str">
        <f t="shared" si="38"/>
        <v>NormalGrass</v>
      </c>
      <c r="AD78" t="str">
        <f t="shared" si="39"/>
        <v>NormalPoison</v>
      </c>
      <c r="AE78" t="str">
        <f t="shared" si="40"/>
        <v>no_type-specific_DamagePoison</v>
      </c>
      <c r="AF78" t="str">
        <f t="shared" si="41"/>
        <v>RockPoison</v>
      </c>
      <c r="AG78" t="str">
        <f t="shared" si="42"/>
        <v>NormalPoison</v>
      </c>
      <c r="AH78">
        <f>VLOOKUP(Z78,type_factors!$C$1:$D$226,2,FALSE)</f>
        <v>1</v>
      </c>
      <c r="AI78" t="e">
        <f>VLOOKUP(AA78,type_factors!$C$1:$D$226,2,FALSE)</f>
        <v>#N/A</v>
      </c>
      <c r="AJ78">
        <f>VLOOKUP(AB78,type_factors!$C$1:$D$226,2,FALSE)</f>
        <v>1</v>
      </c>
      <c r="AK78">
        <f>VLOOKUP(AC78,type_factors!$C$1:$D$226,2,FALSE)</f>
        <v>1</v>
      </c>
      <c r="AL78">
        <f>VLOOKUP(AD78,type_factors!$C$1:$D$226,2,FALSE)</f>
        <v>1</v>
      </c>
      <c r="AM78" t="e">
        <f>VLOOKUP(AE78,type_factors!$C$1:$D$226,2,FALSE)</f>
        <v>#N/A</v>
      </c>
      <c r="AN78">
        <f>VLOOKUP(AF78,type_factors!$C$1:$D$226,2,FALSE)</f>
        <v>1</v>
      </c>
      <c r="AO78">
        <f>VLOOKUP(AG78,type_factors!$C$1:$D$226,2,FALSE)</f>
        <v>1</v>
      </c>
      <c r="AP78">
        <f t="shared" si="43"/>
        <v>1</v>
      </c>
      <c r="AQ78" t="e">
        <f t="shared" si="44"/>
        <v>#N/A</v>
      </c>
      <c r="AR78">
        <f t="shared" si="45"/>
        <v>1</v>
      </c>
      <c r="AS78">
        <f t="shared" si="46"/>
        <v>1</v>
      </c>
      <c r="AT78">
        <f t="array" ref="AT78">MAX(IF(ISERROR(AP78:AS78),,AP78:AS78))</f>
        <v>1</v>
      </c>
      <c r="AU78" t="s">
        <v>421</v>
      </c>
      <c r="AV78" t="s">
        <v>449</v>
      </c>
      <c r="AW78" t="str">
        <f t="shared" si="29"/>
        <v>NormalRock</v>
      </c>
      <c r="AX78" t="str">
        <f t="shared" si="30"/>
        <v>GrassRock</v>
      </c>
      <c r="AY78" t="str">
        <f t="shared" si="31"/>
        <v>NormalGround</v>
      </c>
      <c r="AZ78" t="str">
        <f t="shared" si="32"/>
        <v>GrassGround</v>
      </c>
      <c r="BA78" s="31">
        <f>VLOOKUP(AW78,type_factors!$C$2:$D$226,2,FALSE)</f>
        <v>0.5</v>
      </c>
      <c r="BB78" s="31">
        <f>VLOOKUP(AX78,type_factors!$C$2:$D$226,2,FALSE)</f>
        <v>2</v>
      </c>
      <c r="BC78" s="30">
        <f>VLOOKUP(AY78,type_factors!$C$2:$D$226,2,FALSE)</f>
        <v>1</v>
      </c>
      <c r="BD78" s="30">
        <f>VLOOKUP(AZ78,type_factors!$C$2:$D$226,2,FALSE)</f>
        <v>2</v>
      </c>
      <c r="BE78" s="32">
        <f t="shared" si="33"/>
        <v>0.5</v>
      </c>
      <c r="BF78" s="32">
        <f t="shared" si="34"/>
        <v>4</v>
      </c>
      <c r="BG78">
        <f t="array" ref="BG78">MAX(IF(ISERROR(BE78:BF78),,BE78:BF78))</f>
        <v>4</v>
      </c>
      <c r="BH78">
        <f t="shared" si="47"/>
        <v>1</v>
      </c>
      <c r="BI78">
        <f t="shared" si="48"/>
        <v>3</v>
      </c>
      <c r="BJ78">
        <f t="shared" si="49"/>
        <v>25</v>
      </c>
      <c r="BK78">
        <f>squirtle!BP78</f>
        <v>25</v>
      </c>
      <c r="BL78">
        <f>charmander!BV78</f>
        <v>22</v>
      </c>
      <c r="BM78">
        <f>nidoking!CZ78</f>
        <v>23</v>
      </c>
    </row>
    <row r="79" spans="1:65" x14ac:dyDescent="0.3">
      <c r="A79">
        <v>78</v>
      </c>
      <c r="B79">
        <v>34</v>
      </c>
      <c r="C79" s="35" t="s">
        <v>92</v>
      </c>
      <c r="D79" s="35" t="str">
        <f>VLOOKUP(C79,all_pokemon!$B$2:$C$151,2,FALSE)</f>
        <v>Meowth</v>
      </c>
      <c r="E79" s="35" t="s">
        <v>421</v>
      </c>
      <c r="F79" s="35" t="s">
        <v>209</v>
      </c>
      <c r="G79" s="35">
        <v>20</v>
      </c>
      <c r="H79" s="36" t="s">
        <v>5</v>
      </c>
      <c r="I79" s="36" t="s">
        <v>6</v>
      </c>
      <c r="J79" s="36" t="s">
        <v>50</v>
      </c>
      <c r="K79" s="36" t="s">
        <v>95</v>
      </c>
      <c r="L79" s="1" t="str">
        <f>VLOOKUP(H79,all_attacks!$B$2:$C$166,2,FALSE)</f>
        <v>Scratch</v>
      </c>
      <c r="M79" s="1" t="str">
        <f>VLOOKUP(I79,all_attacks!$B$2:$C$166,2,FALSE)</f>
        <v>Growl</v>
      </c>
      <c r="N79" s="1" t="str">
        <f>VLOOKUP(J79,all_attacks!$B$2:$C$166,2,FALSE)</f>
        <v>Bite</v>
      </c>
      <c r="O79" s="1" t="str">
        <f>VLOOKUP(K79,all_attacks!$B$2:$C$166,2,FALSE)</f>
        <v>Pay Day</v>
      </c>
      <c r="P79" t="str">
        <f>VLOOKUP(L79,all_attacks!$C$2:$H$166,2,FALSE)</f>
        <v>Normal</v>
      </c>
      <c r="Q79" t="str">
        <f>VLOOKUP(M79,all_attacks!$C$2:$H$166,2,FALSE)</f>
        <v>Normal</v>
      </c>
      <c r="R79" t="str">
        <f>VLOOKUP(N79,all_attacks!$C$2:$H$166,2,FALSE)</f>
        <v>Normal</v>
      </c>
      <c r="S79" t="str">
        <f>VLOOKUP(O79,all_attacks!$C$2:$H$166,2,FALSE)</f>
        <v>Normal</v>
      </c>
      <c r="T79" t="str">
        <f>VLOOKUP(L79,all_attacks!$C$2:$H$166,6,FALSE)</f>
        <v>Normal</v>
      </c>
      <c r="U79" t="str">
        <f>VLOOKUP(M79,all_attacks!$C$2:$H$166,6,FALSE)</f>
        <v>no_type-specific_Damage</v>
      </c>
      <c r="V79" t="str">
        <f>VLOOKUP(N79,all_attacks!$C$2:$H$166,6,FALSE)</f>
        <v>Normal</v>
      </c>
      <c r="W79" t="str">
        <f>VLOOKUP(O79,all_attacks!$C$2:$H$166,6,FALSE)</f>
        <v>Normal</v>
      </c>
      <c r="X79" t="s">
        <v>449</v>
      </c>
      <c r="Y79" t="s">
        <v>451</v>
      </c>
      <c r="Z79" t="str">
        <f t="shared" si="35"/>
        <v>NormalGrass</v>
      </c>
      <c r="AA79" t="str">
        <f t="shared" si="36"/>
        <v>no_type-specific_DamageGrass</v>
      </c>
      <c r="AB79" t="str">
        <f t="shared" si="37"/>
        <v>NormalGrass</v>
      </c>
      <c r="AC79" t="str">
        <f t="shared" si="38"/>
        <v>NormalGrass</v>
      </c>
      <c r="AD79" t="str">
        <f t="shared" si="39"/>
        <v>NormalPoison</v>
      </c>
      <c r="AE79" t="str">
        <f t="shared" si="40"/>
        <v>no_type-specific_DamagePoison</v>
      </c>
      <c r="AF79" t="str">
        <f t="shared" si="41"/>
        <v>NormalPoison</v>
      </c>
      <c r="AG79" t="str">
        <f t="shared" si="42"/>
        <v>NormalPoison</v>
      </c>
      <c r="AH79">
        <f>VLOOKUP(Z79,type_factors!$C$1:$D$226,2,FALSE)</f>
        <v>1</v>
      </c>
      <c r="AI79" t="e">
        <f>VLOOKUP(AA79,type_factors!$C$1:$D$226,2,FALSE)</f>
        <v>#N/A</v>
      </c>
      <c r="AJ79">
        <f>VLOOKUP(AB79,type_factors!$C$1:$D$226,2,FALSE)</f>
        <v>1</v>
      </c>
      <c r="AK79">
        <f>VLOOKUP(AC79,type_factors!$C$1:$D$226,2,FALSE)</f>
        <v>1</v>
      </c>
      <c r="AL79">
        <f>VLOOKUP(AD79,type_factors!$C$1:$D$226,2,FALSE)</f>
        <v>1</v>
      </c>
      <c r="AM79" t="e">
        <f>VLOOKUP(AE79,type_factors!$C$1:$D$226,2,FALSE)</f>
        <v>#N/A</v>
      </c>
      <c r="AN79">
        <f>VLOOKUP(AF79,type_factors!$C$1:$D$226,2,FALSE)</f>
        <v>1</v>
      </c>
      <c r="AO79">
        <f>VLOOKUP(AG79,type_factors!$C$1:$D$226,2,FALSE)</f>
        <v>1</v>
      </c>
      <c r="AP79">
        <f t="shared" si="43"/>
        <v>1</v>
      </c>
      <c r="AQ79" t="e">
        <f t="shared" si="44"/>
        <v>#N/A</v>
      </c>
      <c r="AR79">
        <f t="shared" si="45"/>
        <v>1</v>
      </c>
      <c r="AS79">
        <f t="shared" si="46"/>
        <v>1</v>
      </c>
      <c r="AT79">
        <f t="array" ref="AT79">MAX(IF(ISERROR(AP79:AS79),,AP79:AS79))</f>
        <v>1</v>
      </c>
      <c r="AU79" t="s">
        <v>421</v>
      </c>
      <c r="AV79" t="s">
        <v>449</v>
      </c>
      <c r="AW79" t="str">
        <f t="shared" si="29"/>
        <v>NormalNormal</v>
      </c>
      <c r="AX79" t="str">
        <f t="shared" si="30"/>
        <v>GrassNormal</v>
      </c>
      <c r="AY79" t="str">
        <f t="shared" si="31"/>
        <v>NormalNA</v>
      </c>
      <c r="AZ79" t="str">
        <f t="shared" si="32"/>
        <v>GrassNA</v>
      </c>
      <c r="BA79" s="31">
        <f>VLOOKUP(AW79,type_factors!$C$2:$D$226,2,FALSE)</f>
        <v>1</v>
      </c>
      <c r="BB79" s="31">
        <f>VLOOKUP(AX79,type_factors!$C$2:$D$226,2,FALSE)</f>
        <v>1</v>
      </c>
      <c r="BC79" s="30" t="e">
        <f>VLOOKUP(AY79,type_factors!$C$2:$D$226,2,FALSE)</f>
        <v>#N/A</v>
      </c>
      <c r="BD79" s="30" t="e">
        <f>VLOOKUP(AZ79,type_factors!$C$2:$D$226,2,FALSE)</f>
        <v>#N/A</v>
      </c>
      <c r="BE79" s="32">
        <f t="shared" si="33"/>
        <v>1</v>
      </c>
      <c r="BF79" s="32">
        <f t="shared" si="34"/>
        <v>1</v>
      </c>
      <c r="BG79">
        <f t="array" ref="BG79">MAX(IF(ISERROR(BE79:BF79),,BE79:BF79))</f>
        <v>1</v>
      </c>
      <c r="BH79">
        <f t="shared" si="47"/>
        <v>1</v>
      </c>
      <c r="BI79">
        <f t="shared" si="48"/>
        <v>0</v>
      </c>
      <c r="BJ79">
        <f t="shared" si="49"/>
        <v>25</v>
      </c>
      <c r="BK79">
        <f>squirtle!BP79</f>
        <v>25</v>
      </c>
      <c r="BL79">
        <f>charmander!BV79</f>
        <v>22</v>
      </c>
      <c r="BM79">
        <f>nidoking!CZ79</f>
        <v>23</v>
      </c>
    </row>
    <row r="80" spans="1:65" x14ac:dyDescent="0.3">
      <c r="A80">
        <v>79</v>
      </c>
      <c r="B80">
        <v>34</v>
      </c>
      <c r="C80" s="35" t="s">
        <v>55</v>
      </c>
      <c r="D80" s="35" t="str">
        <f>VLOOKUP(C80,all_pokemon!$B$2:$C$151,2,FALSE)</f>
        <v>Oddish</v>
      </c>
      <c r="E80" s="35" t="s">
        <v>449</v>
      </c>
      <c r="F80" s="35" t="s">
        <v>451</v>
      </c>
      <c r="G80" s="35">
        <v>20</v>
      </c>
      <c r="H80" s="36" t="s">
        <v>56</v>
      </c>
      <c r="I80" s="36" t="s">
        <v>79</v>
      </c>
      <c r="J80" s="36" t="s">
        <v>80</v>
      </c>
      <c r="K80" s="36" t="s">
        <v>82</v>
      </c>
      <c r="L80" s="1" t="str">
        <f>VLOOKUP(H80,all_attacks!$B$2:$C$166,2,FALSE)</f>
        <v>Absorb</v>
      </c>
      <c r="M80" s="1" t="str">
        <f>VLOOKUP(I80,all_attacks!$B$2:$C$166,2,FALSE)</f>
        <v>Poison Powder</v>
      </c>
      <c r="N80" s="1" t="str">
        <f>VLOOKUP(J80,all_attacks!$B$2:$C$166,2,FALSE)</f>
        <v>Stun Spore</v>
      </c>
      <c r="O80" s="1" t="str">
        <f>VLOOKUP(K80,all_attacks!$B$2:$C$166,2,FALSE)</f>
        <v>Sleep Powder</v>
      </c>
      <c r="P80" t="str">
        <f>VLOOKUP(L80,all_attacks!$C$2:$H$166,2,FALSE)</f>
        <v>Grass</v>
      </c>
      <c r="Q80" t="str">
        <f>VLOOKUP(M80,all_attacks!$C$2:$H$166,2,FALSE)</f>
        <v>Poison</v>
      </c>
      <c r="R80" t="str">
        <f>VLOOKUP(N80,all_attacks!$C$2:$H$166,2,FALSE)</f>
        <v>Grass</v>
      </c>
      <c r="S80" t="str">
        <f>VLOOKUP(O80,all_attacks!$C$2:$H$166,2,FALSE)</f>
        <v>Grass</v>
      </c>
      <c r="T80" t="str">
        <f>VLOOKUP(L80,all_attacks!$C$2:$H$166,6,FALSE)</f>
        <v>Grass</v>
      </c>
      <c r="U80" t="str">
        <f>VLOOKUP(M80,all_attacks!$C$2:$H$166,6,FALSE)</f>
        <v>no_type-specific_Damage</v>
      </c>
      <c r="V80" t="str">
        <f>VLOOKUP(N80,all_attacks!$C$2:$H$166,6,FALSE)</f>
        <v>no_type-specific_Damage</v>
      </c>
      <c r="W80" t="str">
        <f>VLOOKUP(O80,all_attacks!$C$2:$H$166,6,FALSE)</f>
        <v>no_type-specific_Damage</v>
      </c>
      <c r="X80" t="s">
        <v>449</v>
      </c>
      <c r="Y80" t="s">
        <v>451</v>
      </c>
      <c r="Z80" t="str">
        <f t="shared" si="35"/>
        <v>GrassGrass</v>
      </c>
      <c r="AA80" t="str">
        <f t="shared" si="36"/>
        <v>no_type-specific_DamageGrass</v>
      </c>
      <c r="AB80" t="str">
        <f t="shared" si="37"/>
        <v>no_type-specific_DamageGrass</v>
      </c>
      <c r="AC80" t="str">
        <f t="shared" si="38"/>
        <v>no_type-specific_DamageGrass</v>
      </c>
      <c r="AD80" t="str">
        <f t="shared" si="39"/>
        <v>GrassPoison</v>
      </c>
      <c r="AE80" t="str">
        <f t="shared" si="40"/>
        <v>no_type-specific_DamagePoison</v>
      </c>
      <c r="AF80" t="str">
        <f t="shared" si="41"/>
        <v>no_type-specific_DamagePoison</v>
      </c>
      <c r="AG80" t="str">
        <f t="shared" si="42"/>
        <v>no_type-specific_DamagePoison</v>
      </c>
      <c r="AH80">
        <f>VLOOKUP(Z80,type_factors!$C$1:$D$226,2,FALSE)</f>
        <v>0.5</v>
      </c>
      <c r="AI80" t="e">
        <f>VLOOKUP(AA80,type_factors!$C$1:$D$226,2,FALSE)</f>
        <v>#N/A</v>
      </c>
      <c r="AJ80" t="e">
        <f>VLOOKUP(AB80,type_factors!$C$1:$D$226,2,FALSE)</f>
        <v>#N/A</v>
      </c>
      <c r="AK80" t="e">
        <f>VLOOKUP(AC80,type_factors!$C$1:$D$226,2,FALSE)</f>
        <v>#N/A</v>
      </c>
      <c r="AL80">
        <f>VLOOKUP(AD80,type_factors!$C$1:$D$226,2,FALSE)</f>
        <v>0.5</v>
      </c>
      <c r="AM80" t="e">
        <f>VLOOKUP(AE80,type_factors!$C$1:$D$226,2,FALSE)</f>
        <v>#N/A</v>
      </c>
      <c r="AN80" t="e">
        <f>VLOOKUP(AF80,type_factors!$C$1:$D$226,2,FALSE)</f>
        <v>#N/A</v>
      </c>
      <c r="AO80" t="e">
        <f>VLOOKUP(AG80,type_factors!$C$1:$D$226,2,FALSE)</f>
        <v>#N/A</v>
      </c>
      <c r="AP80">
        <f t="shared" si="43"/>
        <v>0.25</v>
      </c>
      <c r="AQ80" t="e">
        <f t="shared" si="44"/>
        <v>#N/A</v>
      </c>
      <c r="AR80" t="e">
        <f t="shared" si="45"/>
        <v>#N/A</v>
      </c>
      <c r="AS80" t="e">
        <f t="shared" si="46"/>
        <v>#N/A</v>
      </c>
      <c r="AT80">
        <f t="array" ref="AT80">MAX(IF(ISERROR(AP80:AS80),,AP80:AS80))</f>
        <v>0.25</v>
      </c>
      <c r="AU80" t="s">
        <v>421</v>
      </c>
      <c r="AV80" t="s">
        <v>449</v>
      </c>
      <c r="AW80" t="str">
        <f t="shared" si="29"/>
        <v>NormalGrass</v>
      </c>
      <c r="AX80" t="str">
        <f t="shared" si="30"/>
        <v>GrassGrass</v>
      </c>
      <c r="AY80" t="str">
        <f t="shared" si="31"/>
        <v>NormalPoison</v>
      </c>
      <c r="AZ80" t="str">
        <f t="shared" si="32"/>
        <v>GrassPoison</v>
      </c>
      <c r="BA80" s="31">
        <f>VLOOKUP(AW80,type_factors!$C$2:$D$226,2,FALSE)</f>
        <v>1</v>
      </c>
      <c r="BB80" s="31">
        <f>VLOOKUP(AX80,type_factors!$C$2:$D$226,2,FALSE)</f>
        <v>0.5</v>
      </c>
      <c r="BC80" s="30">
        <f>VLOOKUP(AY80,type_factors!$C$2:$D$226,2,FALSE)</f>
        <v>1</v>
      </c>
      <c r="BD80" s="30">
        <f>VLOOKUP(AZ80,type_factors!$C$2:$D$226,2,FALSE)</f>
        <v>0.5</v>
      </c>
      <c r="BE80" s="32">
        <f t="shared" si="33"/>
        <v>1</v>
      </c>
      <c r="BF80" s="32">
        <f t="shared" si="34"/>
        <v>0.25</v>
      </c>
      <c r="BG80">
        <f t="array" ref="BG80">MAX(IF(ISERROR(BE80:BF80),,BE80:BF80))</f>
        <v>1</v>
      </c>
      <c r="BH80">
        <f t="shared" si="47"/>
        <v>0.25</v>
      </c>
      <c r="BI80">
        <f t="shared" si="48"/>
        <v>0.75</v>
      </c>
      <c r="BJ80">
        <f t="shared" si="49"/>
        <v>25.75</v>
      </c>
      <c r="BK80">
        <f>squirtle!BP80</f>
        <v>24</v>
      </c>
      <c r="BL80">
        <f>charmander!BV80</f>
        <v>23.5</v>
      </c>
      <c r="BM80">
        <f>nidoking!CZ80</f>
        <v>23</v>
      </c>
    </row>
    <row r="81" spans="1:67" x14ac:dyDescent="0.3">
      <c r="A81">
        <v>80</v>
      </c>
      <c r="B81">
        <v>34</v>
      </c>
      <c r="C81" s="35" t="s">
        <v>47</v>
      </c>
      <c r="D81" s="35" t="str">
        <f>VLOOKUP(C81,all_pokemon!$B$2:$C$151,2,FALSE)</f>
        <v>Pidgey</v>
      </c>
      <c r="E81" s="35" t="s">
        <v>421</v>
      </c>
      <c r="F81" s="35" t="s">
        <v>448</v>
      </c>
      <c r="G81" s="35">
        <v>20</v>
      </c>
      <c r="H81" s="36" t="s">
        <v>41</v>
      </c>
      <c r="I81" s="36" t="s">
        <v>42</v>
      </c>
      <c r="J81" s="36" t="s">
        <v>21</v>
      </c>
      <c r="K81" s="36" t="s">
        <v>94</v>
      </c>
      <c r="L81" s="1" t="str">
        <f>VLOOKUP(H81,all_attacks!$B$2:$C$166,2,FALSE)</f>
        <v>Gust</v>
      </c>
      <c r="M81" s="1" t="str">
        <f>VLOOKUP(I81,all_attacks!$B$2:$C$166,2,FALSE)</f>
        <v>Sand Attack</v>
      </c>
      <c r="N81" s="1" t="str">
        <f>VLOOKUP(J81,all_attacks!$B$2:$C$166,2,FALSE)</f>
        <v>Quick Attack</v>
      </c>
      <c r="O81" s="1" t="str">
        <f>VLOOKUP(K81,all_attacks!$B$2:$C$166,2,FALSE)</f>
        <v>Whirlwind</v>
      </c>
      <c r="P81" t="str">
        <f>VLOOKUP(L81,all_attacks!$C$2:$H$166,2,FALSE)</f>
        <v>Normal</v>
      </c>
      <c r="Q81" t="str">
        <f>VLOOKUP(M81,all_attacks!$C$2:$H$166,2,FALSE)</f>
        <v>Normal</v>
      </c>
      <c r="R81" t="str">
        <f>VLOOKUP(N81,all_attacks!$C$2:$H$166,2,FALSE)</f>
        <v>Normal</v>
      </c>
      <c r="S81" t="str">
        <f>VLOOKUP(O81,all_attacks!$C$2:$H$166,2,FALSE)</f>
        <v>Normal</v>
      </c>
      <c r="T81" t="str">
        <f>VLOOKUP(L81,all_attacks!$C$2:$H$166,6,FALSE)</f>
        <v>Normal</v>
      </c>
      <c r="U81" t="str">
        <f>VLOOKUP(M81,all_attacks!$C$2:$H$166,6,FALSE)</f>
        <v>no_type-specific_Damage</v>
      </c>
      <c r="V81" t="str">
        <f>VLOOKUP(N81,all_attacks!$C$2:$H$166,6,FALSE)</f>
        <v>Normal</v>
      </c>
      <c r="W81" t="str">
        <f>VLOOKUP(O81,all_attacks!$C$2:$H$166,6,FALSE)</f>
        <v>no_type-specific_Damage</v>
      </c>
      <c r="X81" t="s">
        <v>449</v>
      </c>
      <c r="Y81" t="s">
        <v>451</v>
      </c>
      <c r="Z81" t="str">
        <f t="shared" si="35"/>
        <v>NormalGrass</v>
      </c>
      <c r="AA81" t="str">
        <f t="shared" si="36"/>
        <v>no_type-specific_DamageGrass</v>
      </c>
      <c r="AB81" t="str">
        <f t="shared" si="37"/>
        <v>NormalGrass</v>
      </c>
      <c r="AC81" t="str">
        <f t="shared" si="38"/>
        <v>no_type-specific_DamageGrass</v>
      </c>
      <c r="AD81" t="str">
        <f t="shared" si="39"/>
        <v>NormalPoison</v>
      </c>
      <c r="AE81" t="str">
        <f t="shared" si="40"/>
        <v>no_type-specific_DamagePoison</v>
      </c>
      <c r="AF81" t="str">
        <f t="shared" si="41"/>
        <v>NormalPoison</v>
      </c>
      <c r="AG81" t="str">
        <f t="shared" si="42"/>
        <v>no_type-specific_DamagePoison</v>
      </c>
      <c r="AH81">
        <f>VLOOKUP(Z81,type_factors!$C$1:$D$226,2,FALSE)</f>
        <v>1</v>
      </c>
      <c r="AI81" t="e">
        <f>VLOOKUP(AA81,type_factors!$C$1:$D$226,2,FALSE)</f>
        <v>#N/A</v>
      </c>
      <c r="AJ81">
        <f>VLOOKUP(AB81,type_factors!$C$1:$D$226,2,FALSE)</f>
        <v>1</v>
      </c>
      <c r="AK81" t="e">
        <f>VLOOKUP(AC81,type_factors!$C$1:$D$226,2,FALSE)</f>
        <v>#N/A</v>
      </c>
      <c r="AL81">
        <f>VLOOKUP(AD81,type_factors!$C$1:$D$226,2,FALSE)</f>
        <v>1</v>
      </c>
      <c r="AM81" t="e">
        <f>VLOOKUP(AE81,type_factors!$C$1:$D$226,2,FALSE)</f>
        <v>#N/A</v>
      </c>
      <c r="AN81">
        <f>VLOOKUP(AF81,type_factors!$C$1:$D$226,2,FALSE)</f>
        <v>1</v>
      </c>
      <c r="AO81" t="e">
        <f>VLOOKUP(AG81,type_factors!$C$1:$D$226,2,FALSE)</f>
        <v>#N/A</v>
      </c>
      <c r="AP81">
        <f t="shared" si="43"/>
        <v>1</v>
      </c>
      <c r="AQ81" t="e">
        <f t="shared" si="44"/>
        <v>#N/A</v>
      </c>
      <c r="AR81">
        <f t="shared" si="45"/>
        <v>1</v>
      </c>
      <c r="AS81" t="e">
        <f t="shared" si="46"/>
        <v>#N/A</v>
      </c>
      <c r="AT81">
        <f t="array" ref="AT81">MAX(IF(ISERROR(AP81:AS81),,AP81:AS81))</f>
        <v>1</v>
      </c>
      <c r="AU81" t="s">
        <v>421</v>
      </c>
      <c r="AV81" t="s">
        <v>449</v>
      </c>
      <c r="AW81" t="str">
        <f t="shared" si="29"/>
        <v>NormalNormal</v>
      </c>
      <c r="AX81" t="str">
        <f t="shared" si="30"/>
        <v>GrassNormal</v>
      </c>
      <c r="AY81" t="str">
        <f t="shared" si="31"/>
        <v>NormalFlying</v>
      </c>
      <c r="AZ81" t="str">
        <f t="shared" si="32"/>
        <v>GrassFlying</v>
      </c>
      <c r="BA81" s="31">
        <f>VLOOKUP(AW81,type_factors!$C$2:$D$226,2,FALSE)</f>
        <v>1</v>
      </c>
      <c r="BB81" s="31">
        <f>VLOOKUP(AX81,type_factors!$C$2:$D$226,2,FALSE)</f>
        <v>1</v>
      </c>
      <c r="BC81" s="30">
        <f>VLOOKUP(AY81,type_factors!$C$2:$D$226,2,FALSE)</f>
        <v>1</v>
      </c>
      <c r="BD81" s="30">
        <f>VLOOKUP(AZ81,type_factors!$C$2:$D$226,2,FALSE)</f>
        <v>0.5</v>
      </c>
      <c r="BE81" s="32">
        <f t="shared" si="33"/>
        <v>1</v>
      </c>
      <c r="BF81" s="32">
        <f t="shared" si="34"/>
        <v>0.5</v>
      </c>
      <c r="BG81">
        <f t="array" ref="BG81">MAX(IF(ISERROR(BE81:BF81),,BE81:BF81))</f>
        <v>1</v>
      </c>
      <c r="BH81">
        <f t="shared" si="47"/>
        <v>1</v>
      </c>
      <c r="BI81">
        <f t="shared" si="48"/>
        <v>0</v>
      </c>
      <c r="BJ81">
        <f t="shared" si="49"/>
        <v>25.75</v>
      </c>
      <c r="BK81">
        <f>squirtle!BP81</f>
        <v>24</v>
      </c>
      <c r="BL81">
        <f>charmander!BV81</f>
        <v>23.5</v>
      </c>
      <c r="BM81">
        <f>nidoking!CZ81</f>
        <v>24</v>
      </c>
    </row>
    <row r="82" spans="1:67" x14ac:dyDescent="0.3">
      <c r="A82">
        <v>81</v>
      </c>
      <c r="B82">
        <v>35</v>
      </c>
      <c r="C82" s="31" t="s">
        <v>96</v>
      </c>
      <c r="D82" s="31" t="str">
        <f>VLOOKUP(C82,all_pokemon!$B$2:$C$151,2,FALSE)</f>
        <v>Growlithe</v>
      </c>
      <c r="E82" s="31" t="s">
        <v>445</v>
      </c>
      <c r="F82" s="31" t="s">
        <v>209</v>
      </c>
      <c r="G82" s="35">
        <v>24</v>
      </c>
      <c r="H82" s="36" t="s">
        <v>50</v>
      </c>
      <c r="I82" s="36" t="s">
        <v>98</v>
      </c>
      <c r="J82" s="36" t="s">
        <v>89</v>
      </c>
      <c r="K82" s="36" t="s">
        <v>23</v>
      </c>
      <c r="L82" s="1" t="str">
        <f>VLOOKUP(H82,all_attacks!$B$2:$C$166,2,FALSE)</f>
        <v>Bite</v>
      </c>
      <c r="M82" s="1" t="str">
        <f>VLOOKUP(I82,all_attacks!$B$2:$C$166,2,FALSE)</f>
        <v>Roar</v>
      </c>
      <c r="N82" s="1" t="str">
        <f>VLOOKUP(J82,all_attacks!$B$2:$C$166,2,FALSE)</f>
        <v>Ember</v>
      </c>
      <c r="O82" s="1" t="str">
        <f>VLOOKUP(K82,all_attacks!$B$2:$C$166,2,FALSE)</f>
        <v>Leer</v>
      </c>
      <c r="P82" t="str">
        <f>VLOOKUP(L82,all_attacks!$C$2:$H$166,2,FALSE)</f>
        <v>Normal</v>
      </c>
      <c r="Q82" t="str">
        <f>VLOOKUP(M82,all_attacks!$C$2:$H$166,2,FALSE)</f>
        <v>Normal</v>
      </c>
      <c r="R82" t="str">
        <f>VLOOKUP(N82,all_attacks!$C$2:$H$166,2,FALSE)</f>
        <v>Fire</v>
      </c>
      <c r="S82" t="str">
        <f>VLOOKUP(O82,all_attacks!$C$2:$H$166,2,FALSE)</f>
        <v>Normal</v>
      </c>
      <c r="T82" t="str">
        <f>VLOOKUP(L82,all_attacks!$C$2:$H$166,6,FALSE)</f>
        <v>Normal</v>
      </c>
      <c r="U82" t="str">
        <f>VLOOKUP(M82,all_attacks!$C$2:$H$166,6,FALSE)</f>
        <v>no_type-specific_Damage</v>
      </c>
      <c r="V82" t="str">
        <f>VLOOKUP(N82,all_attacks!$C$2:$H$166,6,FALSE)</f>
        <v>Fire</v>
      </c>
      <c r="W82" t="str">
        <f>VLOOKUP(O82,all_attacks!$C$2:$H$166,6,FALSE)</f>
        <v>no_type-specific_Damage</v>
      </c>
      <c r="X82" t="s">
        <v>449</v>
      </c>
      <c r="Y82" t="s">
        <v>451</v>
      </c>
      <c r="Z82" t="str">
        <f t="shared" si="35"/>
        <v>NormalGrass</v>
      </c>
      <c r="AA82" t="str">
        <f t="shared" si="36"/>
        <v>no_type-specific_DamageGrass</v>
      </c>
      <c r="AB82" t="str">
        <f t="shared" si="37"/>
        <v>FireGrass</v>
      </c>
      <c r="AC82" t="str">
        <f t="shared" si="38"/>
        <v>no_type-specific_DamageGrass</v>
      </c>
      <c r="AD82" t="str">
        <f t="shared" si="39"/>
        <v>NormalPoison</v>
      </c>
      <c r="AE82" t="str">
        <f t="shared" si="40"/>
        <v>no_type-specific_DamagePoison</v>
      </c>
      <c r="AF82" t="str">
        <f t="shared" si="41"/>
        <v>FirePoison</v>
      </c>
      <c r="AG82" t="str">
        <f t="shared" si="42"/>
        <v>no_type-specific_DamagePoison</v>
      </c>
      <c r="AH82">
        <f>VLOOKUP(Z82,type_factors!$C$1:$D$226,2,FALSE)</f>
        <v>1</v>
      </c>
      <c r="AI82" t="e">
        <f>VLOOKUP(AA82,type_factors!$C$1:$D$226,2,FALSE)</f>
        <v>#N/A</v>
      </c>
      <c r="AJ82">
        <f>VLOOKUP(AB82,type_factors!$C$1:$D$226,2,FALSE)</f>
        <v>2</v>
      </c>
      <c r="AK82" t="e">
        <f>VLOOKUP(AC82,type_factors!$C$1:$D$226,2,FALSE)</f>
        <v>#N/A</v>
      </c>
      <c r="AL82">
        <f>VLOOKUP(AD82,type_factors!$C$1:$D$226,2,FALSE)</f>
        <v>1</v>
      </c>
      <c r="AM82" t="e">
        <f>VLOOKUP(AE82,type_factors!$C$1:$D$226,2,FALSE)</f>
        <v>#N/A</v>
      </c>
      <c r="AN82">
        <f>VLOOKUP(AF82,type_factors!$C$1:$D$226,2,FALSE)</f>
        <v>1</v>
      </c>
      <c r="AO82" t="e">
        <f>VLOOKUP(AG82,type_factors!$C$1:$D$226,2,FALSE)</f>
        <v>#N/A</v>
      </c>
      <c r="AP82">
        <f t="shared" si="43"/>
        <v>1</v>
      </c>
      <c r="AQ82" t="e">
        <f t="shared" si="44"/>
        <v>#N/A</v>
      </c>
      <c r="AR82">
        <f t="shared" si="45"/>
        <v>2</v>
      </c>
      <c r="AS82" t="e">
        <f t="shared" si="46"/>
        <v>#N/A</v>
      </c>
      <c r="AT82">
        <f t="array" ref="AT82">MAX(IF(ISERROR(AP82:AS82),,AP82:AS82))</f>
        <v>2</v>
      </c>
      <c r="AU82" t="s">
        <v>421</v>
      </c>
      <c r="AV82" t="s">
        <v>449</v>
      </c>
      <c r="AW82" t="str">
        <f t="shared" si="29"/>
        <v>NormalFire</v>
      </c>
      <c r="AX82" t="str">
        <f t="shared" si="30"/>
        <v>GrassFire</v>
      </c>
      <c r="AY82" t="str">
        <f t="shared" si="31"/>
        <v>NormalNA</v>
      </c>
      <c r="AZ82" t="str">
        <f t="shared" si="32"/>
        <v>GrassNA</v>
      </c>
      <c r="BA82" s="31">
        <f>VLOOKUP(AW82,type_factors!$C$2:$D$226,2,FALSE)</f>
        <v>1</v>
      </c>
      <c r="BB82" s="31">
        <f>VLOOKUP(AX82,type_factors!$C$2:$D$226,2,FALSE)</f>
        <v>0.5</v>
      </c>
      <c r="BC82" s="30" t="e">
        <f>VLOOKUP(AY82,type_factors!$C$2:$D$226,2,FALSE)</f>
        <v>#N/A</v>
      </c>
      <c r="BD82" s="30" t="e">
        <f>VLOOKUP(AZ82,type_factors!$C$2:$D$226,2,FALSE)</f>
        <v>#N/A</v>
      </c>
      <c r="BE82" s="32">
        <f t="shared" si="33"/>
        <v>1</v>
      </c>
      <c r="BF82" s="32">
        <f t="shared" si="34"/>
        <v>0.5</v>
      </c>
      <c r="BG82">
        <f t="array" ref="BG82">MAX(IF(ISERROR(BE82:BF82),,BE82:BF82))</f>
        <v>1</v>
      </c>
      <c r="BH82">
        <f t="shared" si="47"/>
        <v>2</v>
      </c>
      <c r="BI82">
        <f t="shared" si="48"/>
        <v>-1</v>
      </c>
      <c r="BJ82">
        <f t="shared" si="49"/>
        <v>24.75</v>
      </c>
      <c r="BK82">
        <f>squirtle!BP82</f>
        <v>25</v>
      </c>
      <c r="BL82">
        <f>charmander!BV82</f>
        <v>23.5</v>
      </c>
      <c r="BM82">
        <f>nidoking!CZ82</f>
        <v>25</v>
      </c>
      <c r="BN82" t="s">
        <v>52</v>
      </c>
    </row>
    <row r="83" spans="1:67" x14ac:dyDescent="0.3">
      <c r="A83">
        <v>82</v>
      </c>
      <c r="B83">
        <v>35</v>
      </c>
      <c r="C83" s="31" t="s">
        <v>97</v>
      </c>
      <c r="D83" s="31" t="str">
        <f>VLOOKUP(C83,all_pokemon!$B$2:$C$151,2,FALSE)</f>
        <v>Vulpix</v>
      </c>
      <c r="E83" s="31" t="s">
        <v>445</v>
      </c>
      <c r="F83" s="31" t="s">
        <v>209</v>
      </c>
      <c r="G83" s="35">
        <v>24</v>
      </c>
      <c r="H83" s="36" t="s">
        <v>89</v>
      </c>
      <c r="I83" s="36" t="s">
        <v>20</v>
      </c>
      <c r="J83" s="36" t="s">
        <v>21</v>
      </c>
      <c r="K83" s="36" t="s">
        <v>98</v>
      </c>
      <c r="L83" s="1" t="str">
        <f>VLOOKUP(H83,all_attacks!$B$2:$C$166,2,FALSE)</f>
        <v>Ember</v>
      </c>
      <c r="M83" s="1" t="str">
        <f>VLOOKUP(I83,all_attacks!$B$2:$C$166,2,FALSE)</f>
        <v>Tail Whip</v>
      </c>
      <c r="N83" s="1" t="str">
        <f>VLOOKUP(J83,all_attacks!$B$2:$C$166,2,FALSE)</f>
        <v>Quick Attack</v>
      </c>
      <c r="O83" s="1" t="str">
        <f>VLOOKUP(K83,all_attacks!$B$2:$C$166,2,FALSE)</f>
        <v>Roar</v>
      </c>
      <c r="P83" t="str">
        <f>VLOOKUP(L83,all_attacks!$C$2:$H$166,2,FALSE)</f>
        <v>Fire</v>
      </c>
      <c r="Q83" t="str">
        <f>VLOOKUP(M83,all_attacks!$C$2:$H$166,2,FALSE)</f>
        <v>Normal</v>
      </c>
      <c r="R83" t="str">
        <f>VLOOKUP(N83,all_attacks!$C$2:$H$166,2,FALSE)</f>
        <v>Normal</v>
      </c>
      <c r="S83" t="str">
        <f>VLOOKUP(O83,all_attacks!$C$2:$H$166,2,FALSE)</f>
        <v>Normal</v>
      </c>
      <c r="T83" t="str">
        <f>VLOOKUP(L83,all_attacks!$C$2:$H$166,6,FALSE)</f>
        <v>Fire</v>
      </c>
      <c r="U83" t="str">
        <f>VLOOKUP(M83,all_attacks!$C$2:$H$166,6,FALSE)</f>
        <v>no_type-specific_Damage</v>
      </c>
      <c r="V83" t="str">
        <f>VLOOKUP(N83,all_attacks!$C$2:$H$166,6,FALSE)</f>
        <v>Normal</v>
      </c>
      <c r="W83" t="str">
        <f>VLOOKUP(O83,all_attacks!$C$2:$H$166,6,FALSE)</f>
        <v>no_type-specific_Damage</v>
      </c>
      <c r="X83" t="s">
        <v>449</v>
      </c>
      <c r="Y83" t="s">
        <v>451</v>
      </c>
      <c r="Z83" t="str">
        <f t="shared" si="35"/>
        <v>FireGrass</v>
      </c>
      <c r="AA83" t="str">
        <f t="shared" si="36"/>
        <v>no_type-specific_DamageGrass</v>
      </c>
      <c r="AB83" t="str">
        <f t="shared" si="37"/>
        <v>NormalGrass</v>
      </c>
      <c r="AC83" t="str">
        <f t="shared" si="38"/>
        <v>no_type-specific_DamageGrass</v>
      </c>
      <c r="AD83" t="str">
        <f t="shared" si="39"/>
        <v>FirePoison</v>
      </c>
      <c r="AE83" t="str">
        <f t="shared" si="40"/>
        <v>no_type-specific_DamagePoison</v>
      </c>
      <c r="AF83" t="str">
        <f t="shared" si="41"/>
        <v>NormalPoison</v>
      </c>
      <c r="AG83" t="str">
        <f t="shared" si="42"/>
        <v>no_type-specific_DamagePoison</v>
      </c>
      <c r="AH83">
        <f>VLOOKUP(Z83,type_factors!$C$1:$D$226,2,FALSE)</f>
        <v>2</v>
      </c>
      <c r="AI83" t="e">
        <f>VLOOKUP(AA83,type_factors!$C$1:$D$226,2,FALSE)</f>
        <v>#N/A</v>
      </c>
      <c r="AJ83">
        <f>VLOOKUP(AB83,type_factors!$C$1:$D$226,2,FALSE)</f>
        <v>1</v>
      </c>
      <c r="AK83" t="e">
        <f>VLOOKUP(AC83,type_factors!$C$1:$D$226,2,FALSE)</f>
        <v>#N/A</v>
      </c>
      <c r="AL83">
        <f>VLOOKUP(AD83,type_factors!$C$1:$D$226,2,FALSE)</f>
        <v>1</v>
      </c>
      <c r="AM83" t="e">
        <f>VLOOKUP(AE83,type_factors!$C$1:$D$226,2,FALSE)</f>
        <v>#N/A</v>
      </c>
      <c r="AN83">
        <f>VLOOKUP(AF83,type_factors!$C$1:$D$226,2,FALSE)</f>
        <v>1</v>
      </c>
      <c r="AO83" t="e">
        <f>VLOOKUP(AG83,type_factors!$C$1:$D$226,2,FALSE)</f>
        <v>#N/A</v>
      </c>
      <c r="AP83">
        <f t="shared" si="43"/>
        <v>2</v>
      </c>
      <c r="AQ83" t="e">
        <f t="shared" si="44"/>
        <v>#N/A</v>
      </c>
      <c r="AR83">
        <f t="shared" si="45"/>
        <v>1</v>
      </c>
      <c r="AS83" t="e">
        <f t="shared" si="46"/>
        <v>#N/A</v>
      </c>
      <c r="AT83">
        <f t="array" ref="AT83">MAX(IF(ISERROR(AP83:AS83),,AP83:AS83))</f>
        <v>2</v>
      </c>
      <c r="AU83" t="s">
        <v>421</v>
      </c>
      <c r="AV83" t="s">
        <v>449</v>
      </c>
      <c r="AW83" t="str">
        <f t="shared" si="29"/>
        <v>NormalFire</v>
      </c>
      <c r="AX83" t="str">
        <f t="shared" si="30"/>
        <v>GrassFire</v>
      </c>
      <c r="AY83" t="str">
        <f t="shared" si="31"/>
        <v>NormalNA</v>
      </c>
      <c r="AZ83" t="str">
        <f t="shared" si="32"/>
        <v>GrassNA</v>
      </c>
      <c r="BA83" s="31">
        <f>VLOOKUP(AW83,type_factors!$C$2:$D$226,2,FALSE)</f>
        <v>1</v>
      </c>
      <c r="BB83" s="31">
        <f>VLOOKUP(AX83,type_factors!$C$2:$D$226,2,FALSE)</f>
        <v>0.5</v>
      </c>
      <c r="BC83" s="30" t="e">
        <f>VLOOKUP(AY83,type_factors!$C$2:$D$226,2,FALSE)</f>
        <v>#N/A</v>
      </c>
      <c r="BD83" s="30" t="e">
        <f>VLOOKUP(AZ83,type_factors!$C$2:$D$226,2,FALSE)</f>
        <v>#N/A</v>
      </c>
      <c r="BE83" s="32">
        <f t="shared" si="33"/>
        <v>1</v>
      </c>
      <c r="BF83" s="32">
        <f t="shared" si="34"/>
        <v>0.5</v>
      </c>
      <c r="BG83">
        <f t="array" ref="BG83">MAX(IF(ISERROR(BE83:BF83),,BE83:BF83))</f>
        <v>1</v>
      </c>
      <c r="BH83">
        <f t="shared" si="47"/>
        <v>2</v>
      </c>
      <c r="BI83">
        <f t="shared" si="48"/>
        <v>-1</v>
      </c>
      <c r="BJ83">
        <f t="shared" si="49"/>
        <v>23.75</v>
      </c>
      <c r="BK83">
        <f>squirtle!BP83</f>
        <v>26</v>
      </c>
      <c r="BL83">
        <f>charmander!BV83</f>
        <v>23.5</v>
      </c>
      <c r="BM83">
        <f>nidoking!CZ83</f>
        <v>26</v>
      </c>
    </row>
    <row r="84" spans="1:67" x14ac:dyDescent="0.3">
      <c r="A84">
        <v>83</v>
      </c>
      <c r="B84">
        <v>36</v>
      </c>
      <c r="C84" s="35" t="s">
        <v>38</v>
      </c>
      <c r="D84" s="35" t="str">
        <f>VLOOKUP(C84,all_pokemon!$B$2:$C$151,2,FALSE)</f>
        <v>Pidgeotto</v>
      </c>
      <c r="E84" s="35" t="s">
        <v>421</v>
      </c>
      <c r="F84" s="35" t="s">
        <v>448</v>
      </c>
      <c r="G84" s="35">
        <v>25</v>
      </c>
      <c r="H84" s="36" t="s">
        <v>41</v>
      </c>
      <c r="I84" s="36" t="s">
        <v>42</v>
      </c>
      <c r="J84" s="36" t="s">
        <v>21</v>
      </c>
      <c r="K84" s="36" t="s">
        <v>94</v>
      </c>
      <c r="L84" s="1" t="str">
        <f>VLOOKUP(H84,all_attacks!$B$2:$C$166,2,FALSE)</f>
        <v>Gust</v>
      </c>
      <c r="M84" s="1" t="str">
        <f>VLOOKUP(I84,all_attacks!$B$2:$C$166,2,FALSE)</f>
        <v>Sand Attack</v>
      </c>
      <c r="N84" s="1" t="str">
        <f>VLOOKUP(J84,all_attacks!$B$2:$C$166,2,FALSE)</f>
        <v>Quick Attack</v>
      </c>
      <c r="O84" s="1" t="str">
        <f>VLOOKUP(K84,all_attacks!$B$2:$C$166,2,FALSE)</f>
        <v>Whirlwind</v>
      </c>
      <c r="P84" t="str">
        <f>VLOOKUP(L84,all_attacks!$C$2:$H$166,2,FALSE)</f>
        <v>Normal</v>
      </c>
      <c r="Q84" t="str">
        <f>VLOOKUP(M84,all_attacks!$C$2:$H$166,2,FALSE)</f>
        <v>Normal</v>
      </c>
      <c r="R84" t="str">
        <f>VLOOKUP(N84,all_attacks!$C$2:$H$166,2,FALSE)</f>
        <v>Normal</v>
      </c>
      <c r="S84" t="str">
        <f>VLOOKUP(O84,all_attacks!$C$2:$H$166,2,FALSE)</f>
        <v>Normal</v>
      </c>
      <c r="T84" t="str">
        <f>VLOOKUP(L84,all_attacks!$C$2:$H$166,6,FALSE)</f>
        <v>Normal</v>
      </c>
      <c r="U84" t="str">
        <f>VLOOKUP(M84,all_attacks!$C$2:$H$166,6,FALSE)</f>
        <v>no_type-specific_Damage</v>
      </c>
      <c r="V84" t="str">
        <f>VLOOKUP(N84,all_attacks!$C$2:$H$166,6,FALSE)</f>
        <v>Normal</v>
      </c>
      <c r="W84" t="str">
        <f>VLOOKUP(O84,all_attacks!$C$2:$H$166,6,FALSE)</f>
        <v>no_type-specific_Damage</v>
      </c>
      <c r="X84" t="s">
        <v>449</v>
      </c>
      <c r="Y84" t="s">
        <v>451</v>
      </c>
      <c r="Z84" t="str">
        <f t="shared" si="35"/>
        <v>NormalGrass</v>
      </c>
      <c r="AA84" t="str">
        <f t="shared" si="36"/>
        <v>no_type-specific_DamageGrass</v>
      </c>
      <c r="AB84" t="str">
        <f t="shared" si="37"/>
        <v>NormalGrass</v>
      </c>
      <c r="AC84" t="str">
        <f t="shared" si="38"/>
        <v>no_type-specific_DamageGrass</v>
      </c>
      <c r="AD84" t="str">
        <f t="shared" si="39"/>
        <v>NormalPoison</v>
      </c>
      <c r="AE84" t="str">
        <f t="shared" si="40"/>
        <v>no_type-specific_DamagePoison</v>
      </c>
      <c r="AF84" t="str">
        <f t="shared" si="41"/>
        <v>NormalPoison</v>
      </c>
      <c r="AG84" t="str">
        <f t="shared" si="42"/>
        <v>no_type-specific_DamagePoison</v>
      </c>
      <c r="AH84">
        <f>VLOOKUP(Z84,type_factors!$C$1:$D$226,2,FALSE)</f>
        <v>1</v>
      </c>
      <c r="AI84" t="e">
        <f>VLOOKUP(AA84,type_factors!$C$1:$D$226,2,FALSE)</f>
        <v>#N/A</v>
      </c>
      <c r="AJ84">
        <f>VLOOKUP(AB84,type_factors!$C$1:$D$226,2,FALSE)</f>
        <v>1</v>
      </c>
      <c r="AK84" t="e">
        <f>VLOOKUP(AC84,type_factors!$C$1:$D$226,2,FALSE)</f>
        <v>#N/A</v>
      </c>
      <c r="AL84">
        <f>VLOOKUP(AD84,type_factors!$C$1:$D$226,2,FALSE)</f>
        <v>1</v>
      </c>
      <c r="AM84" t="e">
        <f>VLOOKUP(AE84,type_factors!$C$1:$D$226,2,FALSE)</f>
        <v>#N/A</v>
      </c>
      <c r="AN84">
        <f>VLOOKUP(AF84,type_factors!$C$1:$D$226,2,FALSE)</f>
        <v>1</v>
      </c>
      <c r="AO84" t="e">
        <f>VLOOKUP(AG84,type_factors!$C$1:$D$226,2,FALSE)</f>
        <v>#N/A</v>
      </c>
      <c r="AP84">
        <f t="shared" si="43"/>
        <v>1</v>
      </c>
      <c r="AQ84" t="e">
        <f t="shared" si="44"/>
        <v>#N/A</v>
      </c>
      <c r="AR84">
        <f t="shared" si="45"/>
        <v>1</v>
      </c>
      <c r="AS84" t="e">
        <f t="shared" si="46"/>
        <v>#N/A</v>
      </c>
      <c r="AT84">
        <f t="array" ref="AT84">MAX(IF(ISERROR(AP84:AS84),,AP84:AS84))</f>
        <v>1</v>
      </c>
      <c r="AU84" t="s">
        <v>421</v>
      </c>
      <c r="AV84" t="s">
        <v>449</v>
      </c>
      <c r="AW84" t="str">
        <f t="shared" si="29"/>
        <v>NormalNormal</v>
      </c>
      <c r="AX84" t="str">
        <f t="shared" si="30"/>
        <v>GrassNormal</v>
      </c>
      <c r="AY84" t="str">
        <f t="shared" si="31"/>
        <v>NormalFlying</v>
      </c>
      <c r="AZ84" t="str">
        <f t="shared" si="32"/>
        <v>GrassFlying</v>
      </c>
      <c r="BA84" s="31">
        <f>VLOOKUP(AW84,type_factors!$C$2:$D$226,2,FALSE)</f>
        <v>1</v>
      </c>
      <c r="BB84" s="31">
        <f>VLOOKUP(AX84,type_factors!$C$2:$D$226,2,FALSE)</f>
        <v>1</v>
      </c>
      <c r="BC84" s="30">
        <f>VLOOKUP(AY84,type_factors!$C$2:$D$226,2,FALSE)</f>
        <v>1</v>
      </c>
      <c r="BD84" s="30">
        <f>VLOOKUP(AZ84,type_factors!$C$2:$D$226,2,FALSE)</f>
        <v>0.5</v>
      </c>
      <c r="BE84" s="32">
        <f t="shared" si="33"/>
        <v>1</v>
      </c>
      <c r="BF84" s="32">
        <f t="shared" si="34"/>
        <v>0.5</v>
      </c>
      <c r="BG84">
        <f t="array" ref="BG84">MAX(IF(ISERROR(BE84:BF84),,BE84:BF84))</f>
        <v>1</v>
      </c>
      <c r="BH84">
        <f t="shared" si="47"/>
        <v>1</v>
      </c>
      <c r="BI84">
        <f t="shared" si="48"/>
        <v>0</v>
      </c>
      <c r="BJ84">
        <f t="shared" si="49"/>
        <v>23.75</v>
      </c>
      <c r="BK84">
        <f>squirtle!BP84</f>
        <v>27</v>
      </c>
      <c r="BL84">
        <f>charmander!BV84</f>
        <v>23.5</v>
      </c>
      <c r="BM84">
        <f>nidoking!CZ84</f>
        <v>27</v>
      </c>
      <c r="BN84" t="s">
        <v>195</v>
      </c>
      <c r="BO84" t="s">
        <v>203</v>
      </c>
    </row>
    <row r="85" spans="1:67" x14ac:dyDescent="0.3">
      <c r="A85">
        <v>84</v>
      </c>
      <c r="B85">
        <v>36</v>
      </c>
      <c r="C85" s="35" t="s">
        <v>71</v>
      </c>
      <c r="D85" s="35" t="str">
        <f>VLOOKUP(C85,all_pokemon!$B$2:$C$151,2,FALSE)</f>
        <v>Kadabra</v>
      </c>
      <c r="E85" s="35" t="s">
        <v>318</v>
      </c>
      <c r="F85" s="35" t="s">
        <v>209</v>
      </c>
      <c r="G85" s="35">
        <v>20</v>
      </c>
      <c r="H85" s="36" t="s">
        <v>43</v>
      </c>
      <c r="I85" s="36" t="s">
        <v>60</v>
      </c>
      <c r="J85" s="36" t="s">
        <v>35</v>
      </c>
      <c r="K85" s="36" t="s">
        <v>209</v>
      </c>
      <c r="L85" s="1" t="str">
        <f>VLOOKUP(H85,all_attacks!$B$2:$C$166,2,FALSE)</f>
        <v>Teleport</v>
      </c>
      <c r="M85" s="1" t="str">
        <f>VLOOKUP(I85,all_attacks!$B$2:$C$166,2,FALSE)</f>
        <v>Confusion</v>
      </c>
      <c r="N85" s="1" t="str">
        <f>VLOOKUP(J85,all_attacks!$B$2:$C$166,2,FALSE)</f>
        <v>Disable</v>
      </c>
      <c r="O85" s="1" t="e">
        <f>VLOOKUP(K85,all_attacks!$B$2:$C$166,2,FALSE)</f>
        <v>#N/A</v>
      </c>
      <c r="P85" t="str">
        <f>VLOOKUP(L85,all_attacks!$C$2:$H$166,2,FALSE)</f>
        <v>Psychic</v>
      </c>
      <c r="Q85" t="str">
        <f>VLOOKUP(M85,all_attacks!$C$2:$H$166,2,FALSE)</f>
        <v>Psychic</v>
      </c>
      <c r="R85" t="str">
        <f>VLOOKUP(N85,all_attacks!$C$2:$H$166,2,FALSE)</f>
        <v>Normal</v>
      </c>
      <c r="S85" t="e">
        <f>VLOOKUP(O85,all_attacks!$C$2:$H$166,2,FALSE)</f>
        <v>#N/A</v>
      </c>
      <c r="T85" t="str">
        <f>VLOOKUP(L85,all_attacks!$C$2:$H$166,6,FALSE)</f>
        <v>no_type-specific_Damage</v>
      </c>
      <c r="U85" t="str">
        <f>VLOOKUP(M85,all_attacks!$C$2:$H$166,6,FALSE)</f>
        <v>Psychic</v>
      </c>
      <c r="V85" t="str">
        <f>VLOOKUP(N85,all_attacks!$C$2:$H$166,6,FALSE)</f>
        <v>no_type-specific_Damage</v>
      </c>
      <c r="W85" t="e">
        <f>VLOOKUP(O85,all_attacks!$C$2:$H$166,6,FALSE)</f>
        <v>#N/A</v>
      </c>
      <c r="X85" t="s">
        <v>449</v>
      </c>
      <c r="Y85" t="s">
        <v>451</v>
      </c>
      <c r="Z85" t="str">
        <f t="shared" si="35"/>
        <v>no_type-specific_DamageGrass</v>
      </c>
      <c r="AA85" t="str">
        <f t="shared" si="36"/>
        <v>PsychicGrass</v>
      </c>
      <c r="AB85" t="str">
        <f t="shared" si="37"/>
        <v>no_type-specific_DamageGrass</v>
      </c>
      <c r="AC85" t="e">
        <f t="shared" si="38"/>
        <v>#N/A</v>
      </c>
      <c r="AD85" t="str">
        <f t="shared" si="39"/>
        <v>no_type-specific_DamagePoison</v>
      </c>
      <c r="AE85" t="str">
        <f t="shared" si="40"/>
        <v>PsychicPoison</v>
      </c>
      <c r="AF85" t="str">
        <f t="shared" si="41"/>
        <v>no_type-specific_DamagePoison</v>
      </c>
      <c r="AG85" t="e">
        <f t="shared" si="42"/>
        <v>#N/A</v>
      </c>
      <c r="AH85" t="e">
        <f>VLOOKUP(Z85,type_factors!$C$1:$D$226,2,FALSE)</f>
        <v>#N/A</v>
      </c>
      <c r="AI85">
        <f>VLOOKUP(AA85,type_factors!$C$1:$D$226,2,FALSE)</f>
        <v>1</v>
      </c>
      <c r="AJ85" t="e">
        <f>VLOOKUP(AB85,type_factors!$C$1:$D$226,2,FALSE)</f>
        <v>#N/A</v>
      </c>
      <c r="AK85" t="e">
        <f>VLOOKUP(AC85,type_factors!$C$1:$D$226,2,FALSE)</f>
        <v>#N/A</v>
      </c>
      <c r="AL85" t="e">
        <f>VLOOKUP(AD85,type_factors!$C$1:$D$226,2,FALSE)</f>
        <v>#N/A</v>
      </c>
      <c r="AM85">
        <f>VLOOKUP(AE85,type_factors!$C$1:$D$226,2,FALSE)</f>
        <v>2</v>
      </c>
      <c r="AN85" t="e">
        <f>VLOOKUP(AF85,type_factors!$C$1:$D$226,2,FALSE)</f>
        <v>#N/A</v>
      </c>
      <c r="AO85" t="e">
        <f>VLOOKUP(AG85,type_factors!$C$1:$D$226,2,FALSE)</f>
        <v>#N/A</v>
      </c>
      <c r="AP85" t="e">
        <f t="shared" si="43"/>
        <v>#N/A</v>
      </c>
      <c r="AQ85">
        <f t="shared" si="44"/>
        <v>2</v>
      </c>
      <c r="AR85" t="e">
        <f t="shared" si="45"/>
        <v>#N/A</v>
      </c>
      <c r="AS85" t="e">
        <f t="shared" si="46"/>
        <v>#N/A</v>
      </c>
      <c r="AT85">
        <f t="array" ref="AT85">MAX(IF(ISERROR(AP85:AS85),,AP85:AS85))</f>
        <v>2</v>
      </c>
      <c r="AU85" t="s">
        <v>421</v>
      </c>
      <c r="AV85" t="s">
        <v>449</v>
      </c>
      <c r="AW85" t="str">
        <f t="shared" si="29"/>
        <v>NormalPsychic</v>
      </c>
      <c r="AX85" t="str">
        <f t="shared" si="30"/>
        <v>GrassPsychic</v>
      </c>
      <c r="AY85" t="str">
        <f t="shared" si="31"/>
        <v>NormalNA</v>
      </c>
      <c r="AZ85" t="str">
        <f t="shared" si="32"/>
        <v>GrassNA</v>
      </c>
      <c r="BA85" s="31">
        <f>VLOOKUP(AW85,type_factors!$C$2:$D$226,2,FALSE)</f>
        <v>1</v>
      </c>
      <c r="BB85" s="31">
        <f>VLOOKUP(AX85,type_factors!$C$2:$D$226,2,FALSE)</f>
        <v>1</v>
      </c>
      <c r="BC85" s="30" t="e">
        <f>VLOOKUP(AY85,type_factors!$C$2:$D$226,2,FALSE)</f>
        <v>#N/A</v>
      </c>
      <c r="BD85" s="30" t="e">
        <f>VLOOKUP(AZ85,type_factors!$C$2:$D$226,2,FALSE)</f>
        <v>#N/A</v>
      </c>
      <c r="BE85" s="32">
        <f t="shared" si="33"/>
        <v>1</v>
      </c>
      <c r="BF85" s="32">
        <f t="shared" si="34"/>
        <v>1</v>
      </c>
      <c r="BG85">
        <f t="array" ref="BG85">MAX(IF(ISERROR(BE85:BF85),,BE85:BF85))</f>
        <v>1</v>
      </c>
      <c r="BH85">
        <f t="shared" si="47"/>
        <v>2</v>
      </c>
      <c r="BI85">
        <f t="shared" si="48"/>
        <v>-1</v>
      </c>
      <c r="BJ85">
        <f t="shared" si="49"/>
        <v>22.75</v>
      </c>
      <c r="BK85">
        <f>squirtle!BP85</f>
        <v>27</v>
      </c>
      <c r="BL85">
        <f>charmander!BV85</f>
        <v>23.5</v>
      </c>
      <c r="BM85">
        <f>nidoking!CZ85</f>
        <v>29</v>
      </c>
    </row>
    <row r="86" spans="1:67" x14ac:dyDescent="0.3">
      <c r="A86">
        <v>85</v>
      </c>
      <c r="B86">
        <v>36</v>
      </c>
      <c r="C86" s="35" t="s">
        <v>108</v>
      </c>
      <c r="D86" s="35" t="str">
        <f>VLOOKUP(C86,all_pokemon!$B$2:$C$151,2,FALSE)</f>
        <v>Exeggcute</v>
      </c>
      <c r="E86" s="35" t="s">
        <v>449</v>
      </c>
      <c r="F86" s="35" t="s">
        <v>318</v>
      </c>
      <c r="G86" s="35">
        <v>23</v>
      </c>
      <c r="H86" s="36" t="s">
        <v>196</v>
      </c>
      <c r="I86" s="36" t="s">
        <v>59</v>
      </c>
      <c r="J86" s="36" t="s">
        <v>209</v>
      </c>
      <c r="K86" s="36" t="s">
        <v>209</v>
      </c>
      <c r="L86" s="1" t="str">
        <f>VLOOKUP(H86,all_attacks!$B$2:$C$166,2,FALSE)</f>
        <v>Barrage</v>
      </c>
      <c r="M86" s="1" t="str">
        <f>VLOOKUP(I86,all_attacks!$B$2:$C$166,2,FALSE)</f>
        <v>Hypnosis</v>
      </c>
      <c r="N86" s="1" t="e">
        <f>VLOOKUP(J86,all_attacks!$B$2:$C$166,2,FALSE)</f>
        <v>#N/A</v>
      </c>
      <c r="O86" s="1" t="e">
        <f>VLOOKUP(K86,all_attacks!$B$2:$C$166,2,FALSE)</f>
        <v>#N/A</v>
      </c>
      <c r="P86" t="str">
        <f>VLOOKUP(L86,all_attacks!$C$2:$H$166,2,FALSE)</f>
        <v>Normal</v>
      </c>
      <c r="Q86" t="str">
        <f>VLOOKUP(M86,all_attacks!$C$2:$H$166,2,FALSE)</f>
        <v>Psychic</v>
      </c>
      <c r="R86" t="e">
        <f>VLOOKUP(N86,all_attacks!$C$2:$H$166,2,FALSE)</f>
        <v>#N/A</v>
      </c>
      <c r="S86" t="e">
        <f>VLOOKUP(O86,all_attacks!$C$2:$H$166,2,FALSE)</f>
        <v>#N/A</v>
      </c>
      <c r="T86" t="str">
        <f>VLOOKUP(L86,all_attacks!$C$2:$H$166,6,FALSE)</f>
        <v>Normal</v>
      </c>
      <c r="U86" t="str">
        <f>VLOOKUP(M86,all_attacks!$C$2:$H$166,6,FALSE)</f>
        <v>no_type-specific_Damage</v>
      </c>
      <c r="V86" t="e">
        <f>VLOOKUP(N86,all_attacks!$C$2:$H$166,6,FALSE)</f>
        <v>#N/A</v>
      </c>
      <c r="W86" t="e">
        <f>VLOOKUP(O86,all_attacks!$C$2:$H$166,6,FALSE)</f>
        <v>#N/A</v>
      </c>
      <c r="X86" t="s">
        <v>449</v>
      </c>
      <c r="Y86" t="s">
        <v>451</v>
      </c>
      <c r="Z86" t="str">
        <f t="shared" si="35"/>
        <v>NormalGrass</v>
      </c>
      <c r="AA86" t="str">
        <f t="shared" si="36"/>
        <v>no_type-specific_DamageGrass</v>
      </c>
      <c r="AB86" t="e">
        <f t="shared" si="37"/>
        <v>#N/A</v>
      </c>
      <c r="AC86" t="e">
        <f t="shared" si="38"/>
        <v>#N/A</v>
      </c>
      <c r="AD86" t="str">
        <f t="shared" si="39"/>
        <v>NormalPoison</v>
      </c>
      <c r="AE86" t="str">
        <f t="shared" si="40"/>
        <v>no_type-specific_DamagePoison</v>
      </c>
      <c r="AF86" t="e">
        <f t="shared" si="41"/>
        <v>#N/A</v>
      </c>
      <c r="AG86" t="e">
        <f t="shared" si="42"/>
        <v>#N/A</v>
      </c>
      <c r="AH86">
        <f>VLOOKUP(Z86,type_factors!$C$1:$D$226,2,FALSE)</f>
        <v>1</v>
      </c>
      <c r="AI86" t="e">
        <f>VLOOKUP(AA86,type_factors!$C$1:$D$226,2,FALSE)</f>
        <v>#N/A</v>
      </c>
      <c r="AJ86" t="e">
        <f>VLOOKUP(AB86,type_factors!$C$1:$D$226,2,FALSE)</f>
        <v>#N/A</v>
      </c>
      <c r="AK86" t="e">
        <f>VLOOKUP(AC86,type_factors!$C$1:$D$226,2,FALSE)</f>
        <v>#N/A</v>
      </c>
      <c r="AL86">
        <f>VLOOKUP(AD86,type_factors!$C$1:$D$226,2,FALSE)</f>
        <v>1</v>
      </c>
      <c r="AM86" t="e">
        <f>VLOOKUP(AE86,type_factors!$C$1:$D$226,2,FALSE)</f>
        <v>#N/A</v>
      </c>
      <c r="AN86" t="e">
        <f>VLOOKUP(AF86,type_factors!$C$1:$D$226,2,FALSE)</f>
        <v>#N/A</v>
      </c>
      <c r="AO86" t="e">
        <f>VLOOKUP(AG86,type_factors!$C$1:$D$226,2,FALSE)</f>
        <v>#N/A</v>
      </c>
      <c r="AP86">
        <f t="shared" si="43"/>
        <v>1</v>
      </c>
      <c r="AQ86" t="e">
        <f t="shared" si="44"/>
        <v>#N/A</v>
      </c>
      <c r="AR86" t="e">
        <f t="shared" si="45"/>
        <v>#N/A</v>
      </c>
      <c r="AS86" t="e">
        <f t="shared" si="46"/>
        <v>#N/A</v>
      </c>
      <c r="AT86">
        <f t="array" ref="AT86">MAX(IF(ISERROR(AP86:AS86),,AP86:AS86))</f>
        <v>1</v>
      </c>
      <c r="AU86" t="s">
        <v>421</v>
      </c>
      <c r="AV86" t="s">
        <v>449</v>
      </c>
      <c r="AW86" t="str">
        <f t="shared" si="29"/>
        <v>NormalGrass</v>
      </c>
      <c r="AX86" t="str">
        <f t="shared" si="30"/>
        <v>GrassGrass</v>
      </c>
      <c r="AY86" t="str">
        <f t="shared" si="31"/>
        <v>NormalPsychic</v>
      </c>
      <c r="AZ86" t="str">
        <f t="shared" si="32"/>
        <v>GrassPsychic</v>
      </c>
      <c r="BA86" s="31">
        <f>VLOOKUP(AW86,type_factors!$C$2:$D$226,2,FALSE)</f>
        <v>1</v>
      </c>
      <c r="BB86" s="31">
        <f>VLOOKUP(AX86,type_factors!$C$2:$D$226,2,FALSE)</f>
        <v>0.5</v>
      </c>
      <c r="BC86" s="30">
        <f>VLOOKUP(AY86,type_factors!$C$2:$D$226,2,FALSE)</f>
        <v>1</v>
      </c>
      <c r="BD86" s="30">
        <f>VLOOKUP(AZ86,type_factors!$C$2:$D$226,2,FALSE)</f>
        <v>1</v>
      </c>
      <c r="BE86" s="32">
        <f t="shared" si="33"/>
        <v>1</v>
      </c>
      <c r="BF86" s="32">
        <f t="shared" si="34"/>
        <v>0.5</v>
      </c>
      <c r="BG86">
        <f t="array" ref="BG86">MAX(IF(ISERROR(BE86:BF86),,BE86:BF86))</f>
        <v>1</v>
      </c>
      <c r="BH86">
        <f t="shared" si="47"/>
        <v>1</v>
      </c>
      <c r="BI86">
        <f t="shared" si="48"/>
        <v>0</v>
      </c>
      <c r="BJ86">
        <f t="shared" si="49"/>
        <v>22.75</v>
      </c>
      <c r="BK86">
        <f>squirtle!BP86</f>
        <v>28</v>
      </c>
      <c r="BL86">
        <f>charmander!BV86</f>
        <v>24.5</v>
      </c>
      <c r="BM86">
        <f>nidoking!CZ86</f>
        <v>30</v>
      </c>
    </row>
    <row r="87" spans="1:67" x14ac:dyDescent="0.3">
      <c r="A87">
        <v>86</v>
      </c>
      <c r="B87">
        <v>36</v>
      </c>
      <c r="C87" s="35" t="s">
        <v>109</v>
      </c>
      <c r="D87" s="35" t="str">
        <f>VLOOKUP(C87,all_pokemon!$B$2:$C$151,2,FALSE)</f>
        <v>Gyarados</v>
      </c>
      <c r="E87" s="35" t="s">
        <v>453</v>
      </c>
      <c r="F87" s="35" t="s">
        <v>448</v>
      </c>
      <c r="G87" s="35">
        <v>22</v>
      </c>
      <c r="H87" s="36" t="s">
        <v>23</v>
      </c>
      <c r="I87" s="36" t="s">
        <v>110</v>
      </c>
      <c r="J87" s="36" t="s">
        <v>50</v>
      </c>
      <c r="K87" s="36" t="s">
        <v>111</v>
      </c>
      <c r="L87" s="1" t="str">
        <f>VLOOKUP(H87,all_attacks!$B$2:$C$166,2,FALSE)</f>
        <v>Leer</v>
      </c>
      <c r="M87" s="1" t="str">
        <f>VLOOKUP(I87,all_attacks!$B$2:$C$166,2,FALSE)</f>
        <v>Dragon Rage</v>
      </c>
      <c r="N87" s="1" t="str">
        <f>VLOOKUP(J87,all_attacks!$B$2:$C$166,2,FALSE)</f>
        <v>Bite</v>
      </c>
      <c r="O87" s="1" t="str">
        <f>VLOOKUP(K87,all_attacks!$B$2:$C$166,2,FALSE)</f>
        <v>Hydro Pump</v>
      </c>
      <c r="P87" t="str">
        <f>VLOOKUP(L87,all_attacks!$C$2:$H$166,2,FALSE)</f>
        <v>Normal</v>
      </c>
      <c r="Q87" t="str">
        <f>VLOOKUP(M87,all_attacks!$C$2:$H$166,2,FALSE)</f>
        <v>Dragon</v>
      </c>
      <c r="R87" t="str">
        <f>VLOOKUP(N87,all_attacks!$C$2:$H$166,2,FALSE)</f>
        <v>Normal</v>
      </c>
      <c r="S87" t="str">
        <f>VLOOKUP(O87,all_attacks!$C$2:$H$166,2,FALSE)</f>
        <v>Water</v>
      </c>
      <c r="T87" t="str">
        <f>VLOOKUP(L87,all_attacks!$C$2:$H$166,6,FALSE)</f>
        <v>no_type-specific_Damage</v>
      </c>
      <c r="U87" t="str">
        <f>VLOOKUP(M87,all_attacks!$C$2:$H$166,6,FALSE)</f>
        <v>no_type-specific_Damage</v>
      </c>
      <c r="V87" t="str">
        <f>VLOOKUP(N87,all_attacks!$C$2:$H$166,6,FALSE)</f>
        <v>Normal</v>
      </c>
      <c r="W87" t="str">
        <f>VLOOKUP(O87,all_attacks!$C$2:$H$166,6,FALSE)</f>
        <v>Water</v>
      </c>
      <c r="X87" t="s">
        <v>449</v>
      </c>
      <c r="Y87" t="s">
        <v>451</v>
      </c>
      <c r="Z87" t="str">
        <f t="shared" si="35"/>
        <v>no_type-specific_DamageGrass</v>
      </c>
      <c r="AA87" t="str">
        <f t="shared" si="36"/>
        <v>no_type-specific_DamageGrass</v>
      </c>
      <c r="AB87" t="str">
        <f t="shared" si="37"/>
        <v>NormalGrass</v>
      </c>
      <c r="AC87" t="str">
        <f t="shared" si="38"/>
        <v>WaterGrass</v>
      </c>
      <c r="AD87" t="str">
        <f t="shared" si="39"/>
        <v>no_type-specific_DamagePoison</v>
      </c>
      <c r="AE87" t="str">
        <f t="shared" si="40"/>
        <v>no_type-specific_DamagePoison</v>
      </c>
      <c r="AF87" t="str">
        <f t="shared" si="41"/>
        <v>NormalPoison</v>
      </c>
      <c r="AG87" t="str">
        <f t="shared" si="42"/>
        <v>WaterPoison</v>
      </c>
      <c r="AH87" t="e">
        <f>VLOOKUP(Z87,type_factors!$C$1:$D$226,2,FALSE)</f>
        <v>#N/A</v>
      </c>
      <c r="AI87" t="e">
        <f>VLOOKUP(AA87,type_factors!$C$1:$D$226,2,FALSE)</f>
        <v>#N/A</v>
      </c>
      <c r="AJ87">
        <f>VLOOKUP(AB87,type_factors!$C$1:$D$226,2,FALSE)</f>
        <v>1</v>
      </c>
      <c r="AK87">
        <f>VLOOKUP(AC87,type_factors!$C$1:$D$226,2,FALSE)</f>
        <v>0.5</v>
      </c>
      <c r="AL87" t="e">
        <f>VLOOKUP(AD87,type_factors!$C$1:$D$226,2,FALSE)</f>
        <v>#N/A</v>
      </c>
      <c r="AM87" t="e">
        <f>VLOOKUP(AE87,type_factors!$C$1:$D$226,2,FALSE)</f>
        <v>#N/A</v>
      </c>
      <c r="AN87">
        <f>VLOOKUP(AF87,type_factors!$C$1:$D$226,2,FALSE)</f>
        <v>1</v>
      </c>
      <c r="AO87">
        <f>VLOOKUP(AG87,type_factors!$C$1:$D$226,2,FALSE)</f>
        <v>1</v>
      </c>
      <c r="AP87" t="e">
        <f t="shared" si="43"/>
        <v>#N/A</v>
      </c>
      <c r="AQ87" t="e">
        <f t="shared" si="44"/>
        <v>#N/A</v>
      </c>
      <c r="AR87">
        <f t="shared" si="45"/>
        <v>1</v>
      </c>
      <c r="AS87">
        <f t="shared" si="46"/>
        <v>0.5</v>
      </c>
      <c r="AT87">
        <f t="array" ref="AT87">MAX(IF(ISERROR(AP87:AS87),,AP87:AS87))</f>
        <v>1</v>
      </c>
      <c r="AU87" t="s">
        <v>421</v>
      </c>
      <c r="AV87" t="s">
        <v>449</v>
      </c>
      <c r="AW87" t="str">
        <f t="shared" si="29"/>
        <v>NormalWater</v>
      </c>
      <c r="AX87" t="str">
        <f t="shared" si="30"/>
        <v>GrassWater</v>
      </c>
      <c r="AY87" t="str">
        <f t="shared" si="31"/>
        <v>NormalFlying</v>
      </c>
      <c r="AZ87" t="str">
        <f t="shared" si="32"/>
        <v>GrassFlying</v>
      </c>
      <c r="BA87" s="31">
        <f>VLOOKUP(AW87,type_factors!$C$2:$D$226,2,FALSE)</f>
        <v>1</v>
      </c>
      <c r="BB87" s="31">
        <f>VLOOKUP(AX87,type_factors!$C$2:$D$226,2,FALSE)</f>
        <v>2</v>
      </c>
      <c r="BC87" s="30">
        <f>VLOOKUP(AY87,type_factors!$C$2:$D$226,2,FALSE)</f>
        <v>1</v>
      </c>
      <c r="BD87" s="30">
        <f>VLOOKUP(AZ87,type_factors!$C$2:$D$226,2,FALSE)</f>
        <v>0.5</v>
      </c>
      <c r="BE87" s="32">
        <f t="shared" si="33"/>
        <v>1</v>
      </c>
      <c r="BF87" s="32">
        <f t="shared" si="34"/>
        <v>1</v>
      </c>
      <c r="BG87">
        <f t="array" ref="BG87">MAX(IF(ISERROR(BE87:BF87),,BE87:BF87))</f>
        <v>1</v>
      </c>
      <c r="BH87">
        <f t="shared" si="47"/>
        <v>1</v>
      </c>
      <c r="BI87">
        <f t="shared" si="48"/>
        <v>0</v>
      </c>
      <c r="BJ87">
        <f t="shared" si="49"/>
        <v>22.75</v>
      </c>
      <c r="BK87">
        <f>squirtle!BP87</f>
        <v>28</v>
      </c>
      <c r="BL87">
        <f>charmander!BV87</f>
        <v>24.5</v>
      </c>
      <c r="BM87">
        <f>nidoking!CZ87</f>
        <v>29</v>
      </c>
    </row>
    <row r="88" spans="1:67" x14ac:dyDescent="0.3">
      <c r="A88">
        <v>87</v>
      </c>
      <c r="B88">
        <v>36</v>
      </c>
      <c r="C88" s="35" t="s">
        <v>466</v>
      </c>
      <c r="D88" s="35" t="str">
        <f>VLOOKUP(C88,all_pokemon!$B$2:$C$151,2,FALSE)</f>
        <v>Charmeleon</v>
      </c>
      <c r="E88" s="35" t="s">
        <v>445</v>
      </c>
      <c r="F88" s="35" t="s">
        <v>209</v>
      </c>
      <c r="G88" s="35">
        <v>25</v>
      </c>
      <c r="H88" s="36" t="s">
        <v>6</v>
      </c>
      <c r="I88" s="36" t="s">
        <v>89</v>
      </c>
      <c r="J88" s="36" t="s">
        <v>23</v>
      </c>
      <c r="K88" s="36" t="s">
        <v>90</v>
      </c>
      <c r="L88" s="1" t="str">
        <f>VLOOKUP(H88,all_attacks!$B$2:$C$166,2,FALSE)</f>
        <v>Growl</v>
      </c>
      <c r="M88" s="1" t="str">
        <f>VLOOKUP(I88,all_attacks!$B$2:$C$166,2,FALSE)</f>
        <v>Ember</v>
      </c>
      <c r="N88" s="1" t="str">
        <f>VLOOKUP(J88,all_attacks!$B$2:$C$166,2,FALSE)</f>
        <v>Leer</v>
      </c>
      <c r="O88" s="1" t="str">
        <f>VLOOKUP(K88,all_attacks!$B$2:$C$166,2,FALSE)</f>
        <v>Rage</v>
      </c>
      <c r="P88" t="str">
        <f>VLOOKUP(L88,all_attacks!$C$2:$H$166,2,FALSE)</f>
        <v>Normal</v>
      </c>
      <c r="Q88" t="str">
        <f>VLOOKUP(M88,all_attacks!$C$2:$H$166,2,FALSE)</f>
        <v>Fire</v>
      </c>
      <c r="R88" t="str">
        <f>VLOOKUP(N88,all_attacks!$C$2:$H$166,2,FALSE)</f>
        <v>Normal</v>
      </c>
      <c r="S88" t="str">
        <f>VLOOKUP(O88,all_attacks!$C$2:$H$166,2,FALSE)</f>
        <v>Normal</v>
      </c>
      <c r="T88" t="str">
        <f>VLOOKUP(L88,all_attacks!$C$2:$H$166,6,FALSE)</f>
        <v>no_type-specific_Damage</v>
      </c>
      <c r="U88" t="str">
        <f>VLOOKUP(M88,all_attacks!$C$2:$H$166,6,FALSE)</f>
        <v>Fire</v>
      </c>
      <c r="V88" t="str">
        <f>VLOOKUP(N88,all_attacks!$C$2:$H$166,6,FALSE)</f>
        <v>no_type-specific_Damage</v>
      </c>
      <c r="W88" t="str">
        <f>VLOOKUP(O88,all_attacks!$C$2:$H$166,6,FALSE)</f>
        <v>Normal</v>
      </c>
      <c r="X88" t="s">
        <v>449</v>
      </c>
      <c r="Y88" t="s">
        <v>451</v>
      </c>
      <c r="Z88" t="str">
        <f t="shared" si="35"/>
        <v>no_type-specific_DamageGrass</v>
      </c>
      <c r="AA88" t="str">
        <f t="shared" si="36"/>
        <v>FireGrass</v>
      </c>
      <c r="AB88" t="str">
        <f t="shared" si="37"/>
        <v>no_type-specific_DamageGrass</v>
      </c>
      <c r="AC88" t="str">
        <f t="shared" si="38"/>
        <v>NormalGrass</v>
      </c>
      <c r="AD88" t="str">
        <f t="shared" si="39"/>
        <v>no_type-specific_DamagePoison</v>
      </c>
      <c r="AE88" t="str">
        <f t="shared" si="40"/>
        <v>FirePoison</v>
      </c>
      <c r="AF88" t="str">
        <f t="shared" si="41"/>
        <v>no_type-specific_DamagePoison</v>
      </c>
      <c r="AG88" t="str">
        <f t="shared" si="42"/>
        <v>NormalPoison</v>
      </c>
      <c r="AH88" t="e">
        <f>VLOOKUP(Z88,type_factors!$C$1:$D$226,2,FALSE)</f>
        <v>#N/A</v>
      </c>
      <c r="AI88">
        <f>VLOOKUP(AA88,type_factors!$C$1:$D$226,2,FALSE)</f>
        <v>2</v>
      </c>
      <c r="AJ88" t="e">
        <f>VLOOKUP(AB88,type_factors!$C$1:$D$226,2,FALSE)</f>
        <v>#N/A</v>
      </c>
      <c r="AK88">
        <f>VLOOKUP(AC88,type_factors!$C$1:$D$226,2,FALSE)</f>
        <v>1</v>
      </c>
      <c r="AL88" t="e">
        <f>VLOOKUP(AD88,type_factors!$C$1:$D$226,2,FALSE)</f>
        <v>#N/A</v>
      </c>
      <c r="AM88">
        <f>VLOOKUP(AE88,type_factors!$C$1:$D$226,2,FALSE)</f>
        <v>1</v>
      </c>
      <c r="AN88" t="e">
        <f>VLOOKUP(AF88,type_factors!$C$1:$D$226,2,FALSE)</f>
        <v>#N/A</v>
      </c>
      <c r="AO88">
        <f>VLOOKUP(AG88,type_factors!$C$1:$D$226,2,FALSE)</f>
        <v>1</v>
      </c>
      <c r="AP88" t="e">
        <f t="shared" si="43"/>
        <v>#N/A</v>
      </c>
      <c r="AQ88">
        <f t="shared" si="44"/>
        <v>2</v>
      </c>
      <c r="AR88" t="e">
        <f t="shared" si="45"/>
        <v>#N/A</v>
      </c>
      <c r="AS88">
        <f t="shared" si="46"/>
        <v>1</v>
      </c>
      <c r="AT88">
        <f t="array" ref="AT88">MAX(IF(ISERROR(AP88:AS88),,AP88:AS88))</f>
        <v>2</v>
      </c>
      <c r="AU88" t="s">
        <v>421</v>
      </c>
      <c r="AV88" t="s">
        <v>449</v>
      </c>
      <c r="AW88" t="str">
        <f t="shared" si="29"/>
        <v>NormalFire</v>
      </c>
      <c r="AX88" t="str">
        <f t="shared" si="30"/>
        <v>GrassFire</v>
      </c>
      <c r="AY88" t="str">
        <f t="shared" si="31"/>
        <v>NormalNA</v>
      </c>
      <c r="AZ88" t="str">
        <f t="shared" si="32"/>
        <v>GrassNA</v>
      </c>
      <c r="BA88" s="31">
        <f>VLOOKUP(AW88,type_factors!$C$2:$D$226,2,FALSE)</f>
        <v>1</v>
      </c>
      <c r="BB88" s="31">
        <f>VLOOKUP(AX88,type_factors!$C$2:$D$226,2,FALSE)</f>
        <v>0.5</v>
      </c>
      <c r="BC88" s="30" t="e">
        <f>VLOOKUP(AY88,type_factors!$C$2:$D$226,2,FALSE)</f>
        <v>#N/A</v>
      </c>
      <c r="BD88" s="30" t="e">
        <f>VLOOKUP(AZ88,type_factors!$C$2:$D$226,2,FALSE)</f>
        <v>#N/A</v>
      </c>
      <c r="BE88" s="32">
        <f t="shared" si="33"/>
        <v>1</v>
      </c>
      <c r="BF88" s="32">
        <f t="shared" si="34"/>
        <v>0.5</v>
      </c>
      <c r="BG88">
        <f t="array" ref="BG88">MAX(IF(ISERROR(BE88:BF88),,BE88:BF88))</f>
        <v>1</v>
      </c>
      <c r="BH88">
        <f t="shared" si="47"/>
        <v>2</v>
      </c>
      <c r="BI88">
        <f t="shared" si="48"/>
        <v>-1</v>
      </c>
      <c r="BJ88">
        <f t="shared" si="49"/>
        <v>21.75</v>
      </c>
      <c r="BK88">
        <f>squirtle!BP88</f>
        <v>28</v>
      </c>
      <c r="BL88">
        <f>charmander!BV88</f>
        <v>23.5</v>
      </c>
      <c r="BM88">
        <f>nidoking!CZ88</f>
        <v>30</v>
      </c>
    </row>
    <row r="89" spans="1:67" x14ac:dyDescent="0.3">
      <c r="A89">
        <v>88</v>
      </c>
      <c r="B89">
        <v>37</v>
      </c>
      <c r="C89" s="35" t="s">
        <v>112</v>
      </c>
      <c r="D89" s="35" t="str">
        <f>VLOOKUP(C89,all_pokemon!$B$2:$C$151,2,FALSE)</f>
        <v>Gastly</v>
      </c>
      <c r="E89" s="35" t="s">
        <v>457</v>
      </c>
      <c r="F89" s="35" t="s">
        <v>451</v>
      </c>
      <c r="G89" s="35">
        <v>23</v>
      </c>
      <c r="H89" s="36" t="s">
        <v>113</v>
      </c>
      <c r="I89" s="36" t="s">
        <v>104</v>
      </c>
      <c r="J89" s="36" t="s">
        <v>114</v>
      </c>
      <c r="K89" s="36" t="s">
        <v>209</v>
      </c>
      <c r="L89" s="1" t="str">
        <f>VLOOKUP(H89,all_attacks!$B$2:$C$166,2,FALSE)</f>
        <v>Lick</v>
      </c>
      <c r="M89" s="1" t="str">
        <f>VLOOKUP(I89,all_attacks!$B$2:$C$166,2,FALSE)</f>
        <v>Confuse Ray</v>
      </c>
      <c r="N89" s="1" t="str">
        <f>VLOOKUP(J89,all_attacks!$B$2:$C$166,2,FALSE)</f>
        <v>Night Shade</v>
      </c>
      <c r="O89" s="1" t="e">
        <f>VLOOKUP(K89,all_attacks!$B$2:$C$166,2,FALSE)</f>
        <v>#N/A</v>
      </c>
      <c r="P89" t="str">
        <f>VLOOKUP(L89,all_attacks!$C$2:$H$166,2,FALSE)</f>
        <v>Ghost</v>
      </c>
      <c r="Q89" t="str">
        <f>VLOOKUP(M89,all_attacks!$C$2:$H$166,2,FALSE)</f>
        <v>Ghost</v>
      </c>
      <c r="R89" t="str">
        <f>VLOOKUP(N89,all_attacks!$C$2:$H$166,2,FALSE)</f>
        <v>Ghost</v>
      </c>
      <c r="S89" t="e">
        <f>VLOOKUP(O89,all_attacks!$C$2:$H$166,2,FALSE)</f>
        <v>#N/A</v>
      </c>
      <c r="T89" t="str">
        <f>VLOOKUP(L89,all_attacks!$C$2:$H$166,6,FALSE)</f>
        <v>Ghost</v>
      </c>
      <c r="U89" t="str">
        <f>VLOOKUP(M89,all_attacks!$C$2:$H$166,6,FALSE)</f>
        <v>no_type-specific_Damage</v>
      </c>
      <c r="V89" t="str">
        <f>VLOOKUP(N89,all_attacks!$C$2:$H$166,6,FALSE)</f>
        <v>no_type-specific_Damage</v>
      </c>
      <c r="W89" t="e">
        <f>VLOOKUP(O89,all_attacks!$C$2:$H$166,6,FALSE)</f>
        <v>#N/A</v>
      </c>
      <c r="X89" t="s">
        <v>449</v>
      </c>
      <c r="Y89" t="s">
        <v>451</v>
      </c>
      <c r="Z89" t="str">
        <f t="shared" si="35"/>
        <v>GhostGrass</v>
      </c>
      <c r="AA89" t="str">
        <f t="shared" si="36"/>
        <v>no_type-specific_DamageGrass</v>
      </c>
      <c r="AB89" t="str">
        <f t="shared" si="37"/>
        <v>no_type-specific_DamageGrass</v>
      </c>
      <c r="AC89" t="e">
        <f t="shared" si="38"/>
        <v>#N/A</v>
      </c>
      <c r="AD89" t="str">
        <f t="shared" si="39"/>
        <v>GhostPoison</v>
      </c>
      <c r="AE89" t="str">
        <f t="shared" si="40"/>
        <v>no_type-specific_DamagePoison</v>
      </c>
      <c r="AF89" t="str">
        <f t="shared" si="41"/>
        <v>no_type-specific_DamagePoison</v>
      </c>
      <c r="AG89" t="e">
        <f t="shared" si="42"/>
        <v>#N/A</v>
      </c>
      <c r="AH89">
        <f>VLOOKUP(Z89,type_factors!$C$1:$D$226,2,FALSE)</f>
        <v>1</v>
      </c>
      <c r="AI89" t="e">
        <f>VLOOKUP(AA89,type_factors!$C$1:$D$226,2,FALSE)</f>
        <v>#N/A</v>
      </c>
      <c r="AJ89" t="e">
        <f>VLOOKUP(AB89,type_factors!$C$1:$D$226,2,FALSE)</f>
        <v>#N/A</v>
      </c>
      <c r="AK89" t="e">
        <f>VLOOKUP(AC89,type_factors!$C$1:$D$226,2,FALSE)</f>
        <v>#N/A</v>
      </c>
      <c r="AL89">
        <f>VLOOKUP(AD89,type_factors!$C$1:$D$226,2,FALSE)</f>
        <v>1</v>
      </c>
      <c r="AM89" t="e">
        <f>VLOOKUP(AE89,type_factors!$C$1:$D$226,2,FALSE)</f>
        <v>#N/A</v>
      </c>
      <c r="AN89" t="e">
        <f>VLOOKUP(AF89,type_factors!$C$1:$D$226,2,FALSE)</f>
        <v>#N/A</v>
      </c>
      <c r="AO89" t="e">
        <f>VLOOKUP(AG89,type_factors!$C$1:$D$226,2,FALSE)</f>
        <v>#N/A</v>
      </c>
      <c r="AP89">
        <f t="shared" si="43"/>
        <v>1</v>
      </c>
      <c r="AQ89" t="e">
        <f t="shared" si="44"/>
        <v>#N/A</v>
      </c>
      <c r="AR89" t="e">
        <f t="shared" si="45"/>
        <v>#N/A</v>
      </c>
      <c r="AS89" t="e">
        <f t="shared" si="46"/>
        <v>#N/A</v>
      </c>
      <c r="AT89">
        <f t="array" ref="AT89">MAX(IF(ISERROR(AP89:AS89),,AP89:AS89))</f>
        <v>1</v>
      </c>
      <c r="AU89" t="s">
        <v>421</v>
      </c>
      <c r="AV89" t="s">
        <v>449</v>
      </c>
      <c r="AW89" t="str">
        <f t="shared" si="29"/>
        <v>NormalGhost</v>
      </c>
      <c r="AX89" t="str">
        <f t="shared" si="30"/>
        <v>GrassGhost</v>
      </c>
      <c r="AY89" t="str">
        <f t="shared" si="31"/>
        <v>NormalPoison</v>
      </c>
      <c r="AZ89" t="str">
        <f t="shared" si="32"/>
        <v>GrassPoison</v>
      </c>
      <c r="BA89" s="31">
        <f>VLOOKUP(AW89,type_factors!$C$2:$D$226,2,FALSE)</f>
        <v>0</v>
      </c>
      <c r="BB89" s="31">
        <f>VLOOKUP(AX89,type_factors!$C$2:$D$226,2,FALSE)</f>
        <v>1</v>
      </c>
      <c r="BC89" s="30">
        <f>VLOOKUP(AY89,type_factors!$C$2:$D$226,2,FALSE)</f>
        <v>1</v>
      </c>
      <c r="BD89" s="30">
        <f>VLOOKUP(AZ89,type_factors!$C$2:$D$226,2,FALSE)</f>
        <v>0.5</v>
      </c>
      <c r="BE89" s="32">
        <f t="shared" si="33"/>
        <v>0</v>
      </c>
      <c r="BF89" s="32">
        <f t="shared" si="34"/>
        <v>0.5</v>
      </c>
      <c r="BG89">
        <f t="array" ref="BG89">MAX(IF(ISERROR(BE89:BF89),,BE89:BF89))</f>
        <v>0.5</v>
      </c>
      <c r="BH89">
        <f t="shared" si="47"/>
        <v>1</v>
      </c>
      <c r="BI89">
        <f t="shared" si="48"/>
        <v>-0.5</v>
      </c>
      <c r="BJ89">
        <f t="shared" si="49"/>
        <v>21.25</v>
      </c>
      <c r="BK89">
        <f>squirtle!BP89</f>
        <v>29</v>
      </c>
      <c r="BL89">
        <f>charmander!BV89</f>
        <v>24.5</v>
      </c>
      <c r="BM89">
        <f>nidoking!CZ89</f>
        <v>30</v>
      </c>
    </row>
    <row r="90" spans="1:67" x14ac:dyDescent="0.3">
      <c r="A90">
        <v>89</v>
      </c>
      <c r="B90">
        <v>37</v>
      </c>
      <c r="C90" s="35" t="s">
        <v>112</v>
      </c>
      <c r="D90" s="35" t="str">
        <f>VLOOKUP(C90,all_pokemon!$B$2:$C$151,2,FALSE)</f>
        <v>Gastly</v>
      </c>
      <c r="E90" s="35" t="s">
        <v>457</v>
      </c>
      <c r="F90" s="35" t="s">
        <v>451</v>
      </c>
      <c r="G90" s="35">
        <v>23</v>
      </c>
      <c r="H90" s="36" t="s">
        <v>113</v>
      </c>
      <c r="I90" s="36" t="s">
        <v>104</v>
      </c>
      <c r="J90" s="36" t="s">
        <v>114</v>
      </c>
      <c r="K90" s="36" t="s">
        <v>209</v>
      </c>
      <c r="L90" s="1" t="str">
        <f>VLOOKUP(H90,all_attacks!$B$2:$C$166,2,FALSE)</f>
        <v>Lick</v>
      </c>
      <c r="M90" s="1" t="str">
        <f>VLOOKUP(I90,all_attacks!$B$2:$C$166,2,FALSE)</f>
        <v>Confuse Ray</v>
      </c>
      <c r="N90" s="1" t="str">
        <f>VLOOKUP(J90,all_attacks!$B$2:$C$166,2,FALSE)</f>
        <v>Night Shade</v>
      </c>
      <c r="O90" s="1" t="e">
        <f>VLOOKUP(K90,all_attacks!$B$2:$C$166,2,FALSE)</f>
        <v>#N/A</v>
      </c>
      <c r="P90" t="str">
        <f>VLOOKUP(L90,all_attacks!$C$2:$H$166,2,FALSE)</f>
        <v>Ghost</v>
      </c>
      <c r="Q90" t="str">
        <f>VLOOKUP(M90,all_attacks!$C$2:$H$166,2,FALSE)</f>
        <v>Ghost</v>
      </c>
      <c r="R90" t="str">
        <f>VLOOKUP(N90,all_attacks!$C$2:$H$166,2,FALSE)</f>
        <v>Ghost</v>
      </c>
      <c r="S90" t="e">
        <f>VLOOKUP(O90,all_attacks!$C$2:$H$166,2,FALSE)</f>
        <v>#N/A</v>
      </c>
      <c r="T90" t="str">
        <f>VLOOKUP(L90,all_attacks!$C$2:$H$166,6,FALSE)</f>
        <v>Ghost</v>
      </c>
      <c r="U90" t="str">
        <f>VLOOKUP(M90,all_attacks!$C$2:$H$166,6,FALSE)</f>
        <v>no_type-specific_Damage</v>
      </c>
      <c r="V90" t="str">
        <f>VLOOKUP(N90,all_attacks!$C$2:$H$166,6,FALSE)</f>
        <v>no_type-specific_Damage</v>
      </c>
      <c r="W90" t="e">
        <f>VLOOKUP(O90,all_attacks!$C$2:$H$166,6,FALSE)</f>
        <v>#N/A</v>
      </c>
      <c r="X90" t="s">
        <v>449</v>
      </c>
      <c r="Y90" t="s">
        <v>451</v>
      </c>
      <c r="Z90" t="str">
        <f t="shared" si="35"/>
        <v>GhostGrass</v>
      </c>
      <c r="AA90" t="str">
        <f t="shared" si="36"/>
        <v>no_type-specific_DamageGrass</v>
      </c>
      <c r="AB90" t="str">
        <f t="shared" si="37"/>
        <v>no_type-specific_DamageGrass</v>
      </c>
      <c r="AC90" t="e">
        <f t="shared" si="38"/>
        <v>#N/A</v>
      </c>
      <c r="AD90" t="str">
        <f t="shared" si="39"/>
        <v>GhostPoison</v>
      </c>
      <c r="AE90" t="str">
        <f t="shared" si="40"/>
        <v>no_type-specific_DamagePoison</v>
      </c>
      <c r="AF90" t="str">
        <f t="shared" si="41"/>
        <v>no_type-specific_DamagePoison</v>
      </c>
      <c r="AG90" t="e">
        <f t="shared" si="42"/>
        <v>#N/A</v>
      </c>
      <c r="AH90">
        <f>VLOOKUP(Z90,type_factors!$C$1:$D$226,2,FALSE)</f>
        <v>1</v>
      </c>
      <c r="AI90" t="e">
        <f>VLOOKUP(AA90,type_factors!$C$1:$D$226,2,FALSE)</f>
        <v>#N/A</v>
      </c>
      <c r="AJ90" t="e">
        <f>VLOOKUP(AB90,type_factors!$C$1:$D$226,2,FALSE)</f>
        <v>#N/A</v>
      </c>
      <c r="AK90" t="e">
        <f>VLOOKUP(AC90,type_factors!$C$1:$D$226,2,FALSE)</f>
        <v>#N/A</v>
      </c>
      <c r="AL90">
        <f>VLOOKUP(AD90,type_factors!$C$1:$D$226,2,FALSE)</f>
        <v>1</v>
      </c>
      <c r="AM90" t="e">
        <f>VLOOKUP(AE90,type_factors!$C$1:$D$226,2,FALSE)</f>
        <v>#N/A</v>
      </c>
      <c r="AN90" t="e">
        <f>VLOOKUP(AF90,type_factors!$C$1:$D$226,2,FALSE)</f>
        <v>#N/A</v>
      </c>
      <c r="AO90" t="e">
        <f>VLOOKUP(AG90,type_factors!$C$1:$D$226,2,FALSE)</f>
        <v>#N/A</v>
      </c>
      <c r="AP90">
        <f t="shared" si="43"/>
        <v>1</v>
      </c>
      <c r="AQ90" t="e">
        <f t="shared" si="44"/>
        <v>#N/A</v>
      </c>
      <c r="AR90" t="e">
        <f t="shared" si="45"/>
        <v>#N/A</v>
      </c>
      <c r="AS90" t="e">
        <f t="shared" si="46"/>
        <v>#N/A</v>
      </c>
      <c r="AT90">
        <f t="array" ref="AT90">MAX(IF(ISERROR(AP90:AS90),,AP90:AS90))</f>
        <v>1</v>
      </c>
      <c r="AU90" t="s">
        <v>421</v>
      </c>
      <c r="AV90" t="s">
        <v>449</v>
      </c>
      <c r="AW90" t="str">
        <f t="shared" si="29"/>
        <v>NormalGhost</v>
      </c>
      <c r="AX90" t="str">
        <f t="shared" si="30"/>
        <v>GrassGhost</v>
      </c>
      <c r="AY90" t="str">
        <f t="shared" si="31"/>
        <v>NormalPoison</v>
      </c>
      <c r="AZ90" t="str">
        <f t="shared" si="32"/>
        <v>GrassPoison</v>
      </c>
      <c r="BA90" s="31">
        <f>VLOOKUP(AW90,type_factors!$C$2:$D$226,2,FALSE)</f>
        <v>0</v>
      </c>
      <c r="BB90" s="31">
        <f>VLOOKUP(AX90,type_factors!$C$2:$D$226,2,FALSE)</f>
        <v>1</v>
      </c>
      <c r="BC90" s="30">
        <f>VLOOKUP(AY90,type_factors!$C$2:$D$226,2,FALSE)</f>
        <v>1</v>
      </c>
      <c r="BD90" s="30">
        <f>VLOOKUP(AZ90,type_factors!$C$2:$D$226,2,FALSE)</f>
        <v>0.5</v>
      </c>
      <c r="BE90" s="32">
        <f t="shared" si="33"/>
        <v>0</v>
      </c>
      <c r="BF90" s="32">
        <f t="shared" si="34"/>
        <v>0.5</v>
      </c>
      <c r="BG90">
        <f t="array" ref="BG90">MAX(IF(ISERROR(BE90:BF90),,BE90:BF90))</f>
        <v>0.5</v>
      </c>
      <c r="BH90">
        <f t="shared" si="47"/>
        <v>1</v>
      </c>
      <c r="BI90">
        <f t="shared" si="48"/>
        <v>-0.5</v>
      </c>
      <c r="BJ90">
        <f t="shared" si="49"/>
        <v>20.75</v>
      </c>
      <c r="BK90">
        <f>squirtle!BP90</f>
        <v>30</v>
      </c>
      <c r="BL90">
        <f>charmander!BV90</f>
        <v>25.5</v>
      </c>
      <c r="BM90">
        <f>nidoking!CZ90</f>
        <v>30</v>
      </c>
    </row>
    <row r="91" spans="1:67" x14ac:dyDescent="0.3">
      <c r="A91">
        <v>90</v>
      </c>
      <c r="B91">
        <v>38</v>
      </c>
      <c r="C91" s="35" t="s">
        <v>112</v>
      </c>
      <c r="D91" s="35" t="str">
        <f>VLOOKUP(C91,all_pokemon!$B$2:$C$151,2,FALSE)</f>
        <v>Gastly</v>
      </c>
      <c r="E91" s="35" t="s">
        <v>457</v>
      </c>
      <c r="F91" s="35" t="s">
        <v>451</v>
      </c>
      <c r="G91" s="35">
        <v>24</v>
      </c>
      <c r="H91" s="36" t="s">
        <v>113</v>
      </c>
      <c r="I91" s="36" t="s">
        <v>104</v>
      </c>
      <c r="J91" s="36" t="s">
        <v>114</v>
      </c>
      <c r="K91" s="36" t="s">
        <v>209</v>
      </c>
      <c r="L91" s="1" t="str">
        <f>VLOOKUP(H91,all_attacks!$B$2:$C$166,2,FALSE)</f>
        <v>Lick</v>
      </c>
      <c r="M91" s="1" t="str">
        <f>VLOOKUP(I91,all_attacks!$B$2:$C$166,2,FALSE)</f>
        <v>Confuse Ray</v>
      </c>
      <c r="N91" s="1" t="str">
        <f>VLOOKUP(J91,all_attacks!$B$2:$C$166,2,FALSE)</f>
        <v>Night Shade</v>
      </c>
      <c r="O91" s="1" t="e">
        <f>VLOOKUP(K91,all_attacks!$B$2:$C$166,2,FALSE)</f>
        <v>#N/A</v>
      </c>
      <c r="P91" t="str">
        <f>VLOOKUP(L91,all_attacks!$C$2:$H$166,2,FALSE)</f>
        <v>Ghost</v>
      </c>
      <c r="Q91" t="str">
        <f>VLOOKUP(M91,all_attacks!$C$2:$H$166,2,FALSE)</f>
        <v>Ghost</v>
      </c>
      <c r="R91" t="str">
        <f>VLOOKUP(N91,all_attacks!$C$2:$H$166,2,FALSE)</f>
        <v>Ghost</v>
      </c>
      <c r="S91" t="e">
        <f>VLOOKUP(O91,all_attacks!$C$2:$H$166,2,FALSE)</f>
        <v>#N/A</v>
      </c>
      <c r="T91" t="str">
        <f>VLOOKUP(L91,all_attacks!$C$2:$H$166,6,FALSE)</f>
        <v>Ghost</v>
      </c>
      <c r="U91" t="str">
        <f>VLOOKUP(M91,all_attacks!$C$2:$H$166,6,FALSE)</f>
        <v>no_type-specific_Damage</v>
      </c>
      <c r="V91" t="str">
        <f>VLOOKUP(N91,all_attacks!$C$2:$H$166,6,FALSE)</f>
        <v>no_type-specific_Damage</v>
      </c>
      <c r="W91" t="e">
        <f>VLOOKUP(O91,all_attacks!$C$2:$H$166,6,FALSE)</f>
        <v>#N/A</v>
      </c>
      <c r="X91" t="s">
        <v>449</v>
      </c>
      <c r="Y91" t="s">
        <v>451</v>
      </c>
      <c r="Z91" t="str">
        <f t="shared" si="35"/>
        <v>GhostGrass</v>
      </c>
      <c r="AA91" t="str">
        <f t="shared" si="36"/>
        <v>no_type-specific_DamageGrass</v>
      </c>
      <c r="AB91" t="str">
        <f t="shared" si="37"/>
        <v>no_type-specific_DamageGrass</v>
      </c>
      <c r="AC91" t="e">
        <f t="shared" si="38"/>
        <v>#N/A</v>
      </c>
      <c r="AD91" t="str">
        <f t="shared" si="39"/>
        <v>GhostPoison</v>
      </c>
      <c r="AE91" t="str">
        <f t="shared" si="40"/>
        <v>no_type-specific_DamagePoison</v>
      </c>
      <c r="AF91" t="str">
        <f t="shared" si="41"/>
        <v>no_type-specific_DamagePoison</v>
      </c>
      <c r="AG91" t="e">
        <f t="shared" si="42"/>
        <v>#N/A</v>
      </c>
      <c r="AH91">
        <f>VLOOKUP(Z91,type_factors!$C$1:$D$226,2,FALSE)</f>
        <v>1</v>
      </c>
      <c r="AI91" t="e">
        <f>VLOOKUP(AA91,type_factors!$C$1:$D$226,2,FALSE)</f>
        <v>#N/A</v>
      </c>
      <c r="AJ91" t="e">
        <f>VLOOKUP(AB91,type_factors!$C$1:$D$226,2,FALSE)</f>
        <v>#N/A</v>
      </c>
      <c r="AK91" t="e">
        <f>VLOOKUP(AC91,type_factors!$C$1:$D$226,2,FALSE)</f>
        <v>#N/A</v>
      </c>
      <c r="AL91">
        <f>VLOOKUP(AD91,type_factors!$C$1:$D$226,2,FALSE)</f>
        <v>1</v>
      </c>
      <c r="AM91" t="e">
        <f>VLOOKUP(AE91,type_factors!$C$1:$D$226,2,FALSE)</f>
        <v>#N/A</v>
      </c>
      <c r="AN91" t="e">
        <f>VLOOKUP(AF91,type_factors!$C$1:$D$226,2,FALSE)</f>
        <v>#N/A</v>
      </c>
      <c r="AO91" t="e">
        <f>VLOOKUP(AG91,type_factors!$C$1:$D$226,2,FALSE)</f>
        <v>#N/A</v>
      </c>
      <c r="AP91">
        <f t="shared" si="43"/>
        <v>1</v>
      </c>
      <c r="AQ91" t="e">
        <f t="shared" si="44"/>
        <v>#N/A</v>
      </c>
      <c r="AR91" t="e">
        <f t="shared" si="45"/>
        <v>#N/A</v>
      </c>
      <c r="AS91" t="e">
        <f t="shared" si="46"/>
        <v>#N/A</v>
      </c>
      <c r="AT91">
        <f t="array" ref="AT91">MAX(IF(ISERROR(AP91:AS91),,AP91:AS91))</f>
        <v>1</v>
      </c>
      <c r="AU91" t="s">
        <v>421</v>
      </c>
      <c r="AV91" t="s">
        <v>449</v>
      </c>
      <c r="AW91" t="str">
        <f t="shared" si="29"/>
        <v>NormalGhost</v>
      </c>
      <c r="AX91" t="str">
        <f t="shared" si="30"/>
        <v>GrassGhost</v>
      </c>
      <c r="AY91" t="str">
        <f t="shared" si="31"/>
        <v>NormalPoison</v>
      </c>
      <c r="AZ91" t="str">
        <f t="shared" si="32"/>
        <v>GrassPoison</v>
      </c>
      <c r="BA91" s="31">
        <f>VLOOKUP(AW91,type_factors!$C$2:$D$226,2,FALSE)</f>
        <v>0</v>
      </c>
      <c r="BB91" s="31">
        <f>VLOOKUP(AX91,type_factors!$C$2:$D$226,2,FALSE)</f>
        <v>1</v>
      </c>
      <c r="BC91" s="30">
        <f>VLOOKUP(AY91,type_factors!$C$2:$D$226,2,FALSE)</f>
        <v>1</v>
      </c>
      <c r="BD91" s="30">
        <f>VLOOKUP(AZ91,type_factors!$C$2:$D$226,2,FALSE)</f>
        <v>0.5</v>
      </c>
      <c r="BE91" s="32">
        <f t="shared" si="33"/>
        <v>0</v>
      </c>
      <c r="BF91" s="32">
        <f t="shared" si="34"/>
        <v>0.5</v>
      </c>
      <c r="BG91">
        <f t="array" ref="BG91">MAX(IF(ISERROR(BE91:BF91),,BE91:BF91))</f>
        <v>0.5</v>
      </c>
      <c r="BH91">
        <f t="shared" si="47"/>
        <v>1</v>
      </c>
      <c r="BI91">
        <f t="shared" si="48"/>
        <v>-0.5</v>
      </c>
      <c r="BJ91">
        <f t="shared" si="49"/>
        <v>20.25</v>
      </c>
      <c r="BK91">
        <f>squirtle!BP91</f>
        <v>31</v>
      </c>
      <c r="BL91">
        <f>charmander!BV91</f>
        <v>26.5</v>
      </c>
      <c r="BM91">
        <f>nidoking!CZ91</f>
        <v>30</v>
      </c>
    </row>
    <row r="92" spans="1:67" x14ac:dyDescent="0.3">
      <c r="A92">
        <v>91</v>
      </c>
      <c r="B92">
        <v>39</v>
      </c>
      <c r="C92" s="35" t="s">
        <v>112</v>
      </c>
      <c r="D92" s="35" t="str">
        <f>VLOOKUP(C92,all_pokemon!$B$2:$C$151,2,FALSE)</f>
        <v>Gastly</v>
      </c>
      <c r="E92" s="35" t="s">
        <v>457</v>
      </c>
      <c r="F92" s="35" t="s">
        <v>451</v>
      </c>
      <c r="G92" s="35">
        <v>24</v>
      </c>
      <c r="H92" s="36" t="s">
        <v>113</v>
      </c>
      <c r="I92" s="36" t="s">
        <v>104</v>
      </c>
      <c r="J92" s="36" t="s">
        <v>114</v>
      </c>
      <c r="K92" s="36" t="s">
        <v>209</v>
      </c>
      <c r="L92" s="1" t="str">
        <f>VLOOKUP(H92,all_attacks!$B$2:$C$166,2,FALSE)</f>
        <v>Lick</v>
      </c>
      <c r="M92" s="1" t="str">
        <f>VLOOKUP(I92,all_attacks!$B$2:$C$166,2,FALSE)</f>
        <v>Confuse Ray</v>
      </c>
      <c r="N92" s="1" t="str">
        <f>VLOOKUP(J92,all_attacks!$B$2:$C$166,2,FALSE)</f>
        <v>Night Shade</v>
      </c>
      <c r="O92" s="1" t="e">
        <f>VLOOKUP(K92,all_attacks!$B$2:$C$166,2,FALSE)</f>
        <v>#N/A</v>
      </c>
      <c r="P92" t="str">
        <f>VLOOKUP(L92,all_attacks!$C$2:$H$166,2,FALSE)</f>
        <v>Ghost</v>
      </c>
      <c r="Q92" t="str">
        <f>VLOOKUP(M92,all_attacks!$C$2:$H$166,2,FALSE)</f>
        <v>Ghost</v>
      </c>
      <c r="R92" t="str">
        <f>VLOOKUP(N92,all_attacks!$C$2:$H$166,2,FALSE)</f>
        <v>Ghost</v>
      </c>
      <c r="S92" t="e">
        <f>VLOOKUP(O92,all_attacks!$C$2:$H$166,2,FALSE)</f>
        <v>#N/A</v>
      </c>
      <c r="T92" t="str">
        <f>VLOOKUP(L92,all_attacks!$C$2:$H$166,6,FALSE)</f>
        <v>Ghost</v>
      </c>
      <c r="U92" t="str">
        <f>VLOOKUP(M92,all_attacks!$C$2:$H$166,6,FALSE)</f>
        <v>no_type-specific_Damage</v>
      </c>
      <c r="V92" t="str">
        <f>VLOOKUP(N92,all_attacks!$C$2:$H$166,6,FALSE)</f>
        <v>no_type-specific_Damage</v>
      </c>
      <c r="W92" t="e">
        <f>VLOOKUP(O92,all_attacks!$C$2:$H$166,6,FALSE)</f>
        <v>#N/A</v>
      </c>
      <c r="X92" t="s">
        <v>449</v>
      </c>
      <c r="Y92" t="s">
        <v>451</v>
      </c>
      <c r="Z92" t="str">
        <f t="shared" si="35"/>
        <v>GhostGrass</v>
      </c>
      <c r="AA92" t="str">
        <f t="shared" si="36"/>
        <v>no_type-specific_DamageGrass</v>
      </c>
      <c r="AB92" t="str">
        <f t="shared" si="37"/>
        <v>no_type-specific_DamageGrass</v>
      </c>
      <c r="AC92" t="e">
        <f t="shared" si="38"/>
        <v>#N/A</v>
      </c>
      <c r="AD92" t="str">
        <f t="shared" si="39"/>
        <v>GhostPoison</v>
      </c>
      <c r="AE92" t="str">
        <f t="shared" si="40"/>
        <v>no_type-specific_DamagePoison</v>
      </c>
      <c r="AF92" t="str">
        <f t="shared" si="41"/>
        <v>no_type-specific_DamagePoison</v>
      </c>
      <c r="AG92" t="e">
        <f t="shared" si="42"/>
        <v>#N/A</v>
      </c>
      <c r="AH92">
        <f>VLOOKUP(Z92,type_factors!$C$1:$D$226,2,FALSE)</f>
        <v>1</v>
      </c>
      <c r="AI92" t="e">
        <f>VLOOKUP(AA92,type_factors!$C$1:$D$226,2,FALSE)</f>
        <v>#N/A</v>
      </c>
      <c r="AJ92" t="e">
        <f>VLOOKUP(AB92,type_factors!$C$1:$D$226,2,FALSE)</f>
        <v>#N/A</v>
      </c>
      <c r="AK92" t="e">
        <f>VLOOKUP(AC92,type_factors!$C$1:$D$226,2,FALSE)</f>
        <v>#N/A</v>
      </c>
      <c r="AL92">
        <f>VLOOKUP(AD92,type_factors!$C$1:$D$226,2,FALSE)</f>
        <v>1</v>
      </c>
      <c r="AM92" t="e">
        <f>VLOOKUP(AE92,type_factors!$C$1:$D$226,2,FALSE)</f>
        <v>#N/A</v>
      </c>
      <c r="AN92" t="e">
        <f>VLOOKUP(AF92,type_factors!$C$1:$D$226,2,FALSE)</f>
        <v>#N/A</v>
      </c>
      <c r="AO92" t="e">
        <f>VLOOKUP(AG92,type_factors!$C$1:$D$226,2,FALSE)</f>
        <v>#N/A</v>
      </c>
      <c r="AP92">
        <f t="shared" si="43"/>
        <v>1</v>
      </c>
      <c r="AQ92" t="e">
        <f t="shared" si="44"/>
        <v>#N/A</v>
      </c>
      <c r="AR92" t="e">
        <f t="shared" si="45"/>
        <v>#N/A</v>
      </c>
      <c r="AS92" t="e">
        <f t="shared" si="46"/>
        <v>#N/A</v>
      </c>
      <c r="AT92">
        <f t="array" ref="AT92">MAX(IF(ISERROR(AP92:AS92),,AP92:AS92))</f>
        <v>1</v>
      </c>
      <c r="AU92" t="s">
        <v>421</v>
      </c>
      <c r="AV92" t="s">
        <v>449</v>
      </c>
      <c r="AW92" t="str">
        <f t="shared" si="29"/>
        <v>NormalGhost</v>
      </c>
      <c r="AX92" t="str">
        <f t="shared" si="30"/>
        <v>GrassGhost</v>
      </c>
      <c r="AY92" t="str">
        <f t="shared" si="31"/>
        <v>NormalPoison</v>
      </c>
      <c r="AZ92" t="str">
        <f t="shared" si="32"/>
        <v>GrassPoison</v>
      </c>
      <c r="BA92" s="31">
        <f>VLOOKUP(AW92,type_factors!$C$2:$D$226,2,FALSE)</f>
        <v>0</v>
      </c>
      <c r="BB92" s="31">
        <f>VLOOKUP(AX92,type_factors!$C$2:$D$226,2,FALSE)</f>
        <v>1</v>
      </c>
      <c r="BC92" s="30">
        <f>VLOOKUP(AY92,type_factors!$C$2:$D$226,2,FALSE)</f>
        <v>1</v>
      </c>
      <c r="BD92" s="30">
        <f>VLOOKUP(AZ92,type_factors!$C$2:$D$226,2,FALSE)</f>
        <v>0.5</v>
      </c>
      <c r="BE92" s="32">
        <f t="shared" si="33"/>
        <v>0</v>
      </c>
      <c r="BF92" s="32">
        <f t="shared" si="34"/>
        <v>0.5</v>
      </c>
      <c r="BG92">
        <f t="array" ref="BG92">MAX(IF(ISERROR(BE92:BF92),,BE92:BF92))</f>
        <v>0.5</v>
      </c>
      <c r="BH92">
        <f t="shared" si="47"/>
        <v>1</v>
      </c>
      <c r="BI92">
        <f t="shared" si="48"/>
        <v>-0.5</v>
      </c>
      <c r="BJ92">
        <f t="shared" si="49"/>
        <v>19.75</v>
      </c>
      <c r="BK92">
        <f>squirtle!BP92</f>
        <v>32</v>
      </c>
      <c r="BL92">
        <f>charmander!BV92</f>
        <v>27.5</v>
      </c>
      <c r="BM92">
        <f>nidoking!CZ92</f>
        <v>30</v>
      </c>
    </row>
    <row r="93" spans="1:67" x14ac:dyDescent="0.3">
      <c r="A93">
        <v>92</v>
      </c>
      <c r="B93">
        <v>40</v>
      </c>
      <c r="C93" s="35" t="s">
        <v>28</v>
      </c>
      <c r="D93" s="35" t="str">
        <f>VLOOKUP(C93,all_pokemon!$B$2:$C$151,2,FALSE)</f>
        <v>Zubat</v>
      </c>
      <c r="E93" s="35" t="s">
        <v>451</v>
      </c>
      <c r="F93" s="35" t="s">
        <v>448</v>
      </c>
      <c r="G93" s="35">
        <v>25</v>
      </c>
      <c r="H93" s="36" t="s">
        <v>29</v>
      </c>
      <c r="I93" s="36" t="s">
        <v>30</v>
      </c>
      <c r="J93" s="36" t="s">
        <v>50</v>
      </c>
      <c r="K93" s="36" t="s">
        <v>104</v>
      </c>
      <c r="L93" s="1" t="str">
        <f>VLOOKUP(H93,all_attacks!$B$2:$C$166,2,FALSE)</f>
        <v>Leech Life</v>
      </c>
      <c r="M93" s="1" t="str">
        <f>VLOOKUP(I93,all_attacks!$B$2:$C$166,2,FALSE)</f>
        <v>Supersonic</v>
      </c>
      <c r="N93" s="1" t="str">
        <f>VLOOKUP(J93,all_attacks!$B$2:$C$166,2,FALSE)</f>
        <v>Bite</v>
      </c>
      <c r="O93" s="1" t="str">
        <f>VLOOKUP(K93,all_attacks!$B$2:$C$166,2,FALSE)</f>
        <v>Confuse Ray</v>
      </c>
      <c r="P93" t="str">
        <f>VLOOKUP(L93,all_attacks!$C$2:$H$166,2,FALSE)</f>
        <v>Bug</v>
      </c>
      <c r="Q93" t="str">
        <f>VLOOKUP(M93,all_attacks!$C$2:$H$166,2,FALSE)</f>
        <v>Normal</v>
      </c>
      <c r="R93" t="str">
        <f>VLOOKUP(N93,all_attacks!$C$2:$H$166,2,FALSE)</f>
        <v>Normal</v>
      </c>
      <c r="S93" t="str">
        <f>VLOOKUP(O93,all_attacks!$C$2:$H$166,2,FALSE)</f>
        <v>Ghost</v>
      </c>
      <c r="T93" t="str">
        <f>VLOOKUP(L93,all_attacks!$C$2:$H$166,6,FALSE)</f>
        <v>Bug</v>
      </c>
      <c r="U93" t="str">
        <f>VLOOKUP(M93,all_attacks!$C$2:$H$166,6,FALSE)</f>
        <v>no_type-specific_Damage</v>
      </c>
      <c r="V93" t="str">
        <f>VLOOKUP(N93,all_attacks!$C$2:$H$166,6,FALSE)</f>
        <v>Normal</v>
      </c>
      <c r="W93" t="str">
        <f>VLOOKUP(O93,all_attacks!$C$2:$H$166,6,FALSE)</f>
        <v>no_type-specific_Damage</v>
      </c>
      <c r="X93" t="s">
        <v>449</v>
      </c>
      <c r="Y93" t="s">
        <v>451</v>
      </c>
      <c r="Z93" t="str">
        <f t="shared" si="35"/>
        <v>BugGrass</v>
      </c>
      <c r="AA93" t="str">
        <f t="shared" si="36"/>
        <v>no_type-specific_DamageGrass</v>
      </c>
      <c r="AB93" t="str">
        <f t="shared" si="37"/>
        <v>NormalGrass</v>
      </c>
      <c r="AC93" t="str">
        <f t="shared" si="38"/>
        <v>no_type-specific_DamageGrass</v>
      </c>
      <c r="AD93" t="str">
        <f t="shared" si="39"/>
        <v>BugPoison</v>
      </c>
      <c r="AE93" t="str">
        <f t="shared" si="40"/>
        <v>no_type-specific_DamagePoison</v>
      </c>
      <c r="AF93" t="str">
        <f t="shared" si="41"/>
        <v>NormalPoison</v>
      </c>
      <c r="AG93" t="str">
        <f t="shared" si="42"/>
        <v>no_type-specific_DamagePoison</v>
      </c>
      <c r="AH93">
        <f>VLOOKUP(Z93,type_factors!$C$1:$D$226,2,FALSE)</f>
        <v>2</v>
      </c>
      <c r="AI93" t="e">
        <f>VLOOKUP(AA93,type_factors!$C$1:$D$226,2,FALSE)</f>
        <v>#N/A</v>
      </c>
      <c r="AJ93">
        <f>VLOOKUP(AB93,type_factors!$C$1:$D$226,2,FALSE)</f>
        <v>1</v>
      </c>
      <c r="AK93" t="e">
        <f>VLOOKUP(AC93,type_factors!$C$1:$D$226,2,FALSE)</f>
        <v>#N/A</v>
      </c>
      <c r="AL93">
        <f>VLOOKUP(AD93,type_factors!$C$1:$D$226,2,FALSE)</f>
        <v>2</v>
      </c>
      <c r="AM93" t="e">
        <f>VLOOKUP(AE93,type_factors!$C$1:$D$226,2,FALSE)</f>
        <v>#N/A</v>
      </c>
      <c r="AN93">
        <f>VLOOKUP(AF93,type_factors!$C$1:$D$226,2,FALSE)</f>
        <v>1</v>
      </c>
      <c r="AO93" t="e">
        <f>VLOOKUP(AG93,type_factors!$C$1:$D$226,2,FALSE)</f>
        <v>#N/A</v>
      </c>
      <c r="AP93">
        <f t="shared" si="43"/>
        <v>4</v>
      </c>
      <c r="AQ93" t="e">
        <f t="shared" si="44"/>
        <v>#N/A</v>
      </c>
      <c r="AR93">
        <f t="shared" si="45"/>
        <v>1</v>
      </c>
      <c r="AS93" t="e">
        <f t="shared" si="46"/>
        <v>#N/A</v>
      </c>
      <c r="AT93">
        <f t="array" ref="AT93">MAX(IF(ISERROR(AP93:AS93),,AP93:AS93))</f>
        <v>4</v>
      </c>
      <c r="AU93" t="s">
        <v>421</v>
      </c>
      <c r="AV93" t="s">
        <v>449</v>
      </c>
      <c r="AW93" t="str">
        <f t="shared" si="29"/>
        <v>NormalPoison</v>
      </c>
      <c r="AX93" t="str">
        <f t="shared" si="30"/>
        <v>GrassPoison</v>
      </c>
      <c r="AY93" t="str">
        <f t="shared" si="31"/>
        <v>NormalFlying</v>
      </c>
      <c r="AZ93" t="str">
        <f t="shared" si="32"/>
        <v>GrassFlying</v>
      </c>
      <c r="BA93" s="31">
        <f>VLOOKUP(AW93,type_factors!$C$2:$D$226,2,FALSE)</f>
        <v>1</v>
      </c>
      <c r="BB93" s="31">
        <f>VLOOKUP(AX93,type_factors!$C$2:$D$226,2,FALSE)</f>
        <v>0.5</v>
      </c>
      <c r="BC93" s="30">
        <f>VLOOKUP(AY93,type_factors!$C$2:$D$226,2,FALSE)</f>
        <v>1</v>
      </c>
      <c r="BD93" s="30">
        <f>VLOOKUP(AZ93,type_factors!$C$2:$D$226,2,FALSE)</f>
        <v>0.5</v>
      </c>
      <c r="BE93" s="32">
        <f t="shared" si="33"/>
        <v>1</v>
      </c>
      <c r="BF93" s="32">
        <f t="shared" si="34"/>
        <v>0.25</v>
      </c>
      <c r="BG93">
        <f t="array" ref="BG93">MAX(IF(ISERROR(BE93:BF93),,BE93:BF93))</f>
        <v>1</v>
      </c>
      <c r="BH93">
        <f t="shared" si="47"/>
        <v>4</v>
      </c>
      <c r="BI93">
        <f t="shared" si="48"/>
        <v>-3</v>
      </c>
      <c r="BJ93">
        <f t="shared" si="49"/>
        <v>16.75</v>
      </c>
      <c r="BK93">
        <f>squirtle!BP93</f>
        <v>33</v>
      </c>
      <c r="BL93">
        <f>charmander!BV93</f>
        <v>27.5</v>
      </c>
      <c r="BM93">
        <f>nidoking!CZ93</f>
        <v>30</v>
      </c>
    </row>
    <row r="94" spans="1:67" x14ac:dyDescent="0.3">
      <c r="A94">
        <v>93</v>
      </c>
      <c r="B94">
        <v>40</v>
      </c>
      <c r="C94" s="35" t="s">
        <v>28</v>
      </c>
      <c r="D94" s="35" t="str">
        <f>VLOOKUP(C94,all_pokemon!$B$2:$C$151,2,FALSE)</f>
        <v>Zubat</v>
      </c>
      <c r="E94" s="35" t="s">
        <v>451</v>
      </c>
      <c r="F94" s="35" t="s">
        <v>448</v>
      </c>
      <c r="G94" s="35">
        <v>25</v>
      </c>
      <c r="H94" s="36" t="s">
        <v>29</v>
      </c>
      <c r="I94" s="36" t="s">
        <v>30</v>
      </c>
      <c r="J94" s="36" t="s">
        <v>50</v>
      </c>
      <c r="K94" s="36" t="s">
        <v>104</v>
      </c>
      <c r="L94" s="1" t="str">
        <f>VLOOKUP(H94,all_attacks!$B$2:$C$166,2,FALSE)</f>
        <v>Leech Life</v>
      </c>
      <c r="M94" s="1" t="str">
        <f>VLOOKUP(I94,all_attacks!$B$2:$C$166,2,FALSE)</f>
        <v>Supersonic</v>
      </c>
      <c r="N94" s="1" t="str">
        <f>VLOOKUP(J94,all_attacks!$B$2:$C$166,2,FALSE)</f>
        <v>Bite</v>
      </c>
      <c r="O94" s="1" t="str">
        <f>VLOOKUP(K94,all_attacks!$B$2:$C$166,2,FALSE)</f>
        <v>Confuse Ray</v>
      </c>
      <c r="P94" t="str">
        <f>VLOOKUP(L94,all_attacks!$C$2:$H$166,2,FALSE)</f>
        <v>Bug</v>
      </c>
      <c r="Q94" t="str">
        <f>VLOOKUP(M94,all_attacks!$C$2:$H$166,2,FALSE)</f>
        <v>Normal</v>
      </c>
      <c r="R94" t="str">
        <f>VLOOKUP(N94,all_attacks!$C$2:$H$166,2,FALSE)</f>
        <v>Normal</v>
      </c>
      <c r="S94" t="str">
        <f>VLOOKUP(O94,all_attacks!$C$2:$H$166,2,FALSE)</f>
        <v>Ghost</v>
      </c>
      <c r="T94" t="str">
        <f>VLOOKUP(L94,all_attacks!$C$2:$H$166,6,FALSE)</f>
        <v>Bug</v>
      </c>
      <c r="U94" t="str">
        <f>VLOOKUP(M94,all_attacks!$C$2:$H$166,6,FALSE)</f>
        <v>no_type-specific_Damage</v>
      </c>
      <c r="V94" t="str">
        <f>VLOOKUP(N94,all_attacks!$C$2:$H$166,6,FALSE)</f>
        <v>Normal</v>
      </c>
      <c r="W94" t="str">
        <f>VLOOKUP(O94,all_attacks!$C$2:$H$166,6,FALSE)</f>
        <v>no_type-specific_Damage</v>
      </c>
      <c r="X94" t="s">
        <v>449</v>
      </c>
      <c r="Y94" t="s">
        <v>451</v>
      </c>
      <c r="Z94" t="str">
        <f t="shared" si="35"/>
        <v>BugGrass</v>
      </c>
      <c r="AA94" t="str">
        <f t="shared" si="36"/>
        <v>no_type-specific_DamageGrass</v>
      </c>
      <c r="AB94" t="str">
        <f t="shared" si="37"/>
        <v>NormalGrass</v>
      </c>
      <c r="AC94" t="str">
        <f t="shared" si="38"/>
        <v>no_type-specific_DamageGrass</v>
      </c>
      <c r="AD94" t="str">
        <f t="shared" si="39"/>
        <v>BugPoison</v>
      </c>
      <c r="AE94" t="str">
        <f t="shared" si="40"/>
        <v>no_type-specific_DamagePoison</v>
      </c>
      <c r="AF94" t="str">
        <f t="shared" si="41"/>
        <v>NormalPoison</v>
      </c>
      <c r="AG94" t="str">
        <f t="shared" si="42"/>
        <v>no_type-specific_DamagePoison</v>
      </c>
      <c r="AH94">
        <f>VLOOKUP(Z94,type_factors!$C$1:$D$226,2,FALSE)</f>
        <v>2</v>
      </c>
      <c r="AI94" t="e">
        <f>VLOOKUP(AA94,type_factors!$C$1:$D$226,2,FALSE)</f>
        <v>#N/A</v>
      </c>
      <c r="AJ94">
        <f>VLOOKUP(AB94,type_factors!$C$1:$D$226,2,FALSE)</f>
        <v>1</v>
      </c>
      <c r="AK94" t="e">
        <f>VLOOKUP(AC94,type_factors!$C$1:$D$226,2,FALSE)</f>
        <v>#N/A</v>
      </c>
      <c r="AL94">
        <f>VLOOKUP(AD94,type_factors!$C$1:$D$226,2,FALSE)</f>
        <v>2</v>
      </c>
      <c r="AM94" t="e">
        <f>VLOOKUP(AE94,type_factors!$C$1:$D$226,2,FALSE)</f>
        <v>#N/A</v>
      </c>
      <c r="AN94">
        <f>VLOOKUP(AF94,type_factors!$C$1:$D$226,2,FALSE)</f>
        <v>1</v>
      </c>
      <c r="AO94" t="e">
        <f>VLOOKUP(AG94,type_factors!$C$1:$D$226,2,FALSE)</f>
        <v>#N/A</v>
      </c>
      <c r="AP94">
        <f t="shared" si="43"/>
        <v>4</v>
      </c>
      <c r="AQ94" t="e">
        <f t="shared" si="44"/>
        <v>#N/A</v>
      </c>
      <c r="AR94">
        <f t="shared" si="45"/>
        <v>1</v>
      </c>
      <c r="AS94" t="e">
        <f t="shared" si="46"/>
        <v>#N/A</v>
      </c>
      <c r="AT94">
        <f t="array" ref="AT94">MAX(IF(ISERROR(AP94:AS94),,AP94:AS94))</f>
        <v>4</v>
      </c>
      <c r="AU94" t="s">
        <v>421</v>
      </c>
      <c r="AV94" t="s">
        <v>449</v>
      </c>
      <c r="AW94" t="str">
        <f t="shared" si="29"/>
        <v>NormalPoison</v>
      </c>
      <c r="AX94" t="str">
        <f t="shared" si="30"/>
        <v>GrassPoison</v>
      </c>
      <c r="AY94" t="str">
        <f t="shared" si="31"/>
        <v>NormalFlying</v>
      </c>
      <c r="AZ94" t="str">
        <f t="shared" si="32"/>
        <v>GrassFlying</v>
      </c>
      <c r="BA94" s="31">
        <f>VLOOKUP(AW94,type_factors!$C$2:$D$226,2,FALSE)</f>
        <v>1</v>
      </c>
      <c r="BB94" s="31">
        <f>VLOOKUP(AX94,type_factors!$C$2:$D$226,2,FALSE)</f>
        <v>0.5</v>
      </c>
      <c r="BC94" s="30">
        <f>VLOOKUP(AY94,type_factors!$C$2:$D$226,2,FALSE)</f>
        <v>1</v>
      </c>
      <c r="BD94" s="30">
        <f>VLOOKUP(AZ94,type_factors!$C$2:$D$226,2,FALSE)</f>
        <v>0.5</v>
      </c>
      <c r="BE94" s="32">
        <f t="shared" si="33"/>
        <v>1</v>
      </c>
      <c r="BF94" s="32">
        <f t="shared" si="34"/>
        <v>0.25</v>
      </c>
      <c r="BG94">
        <f t="array" ref="BG94">MAX(IF(ISERROR(BE94:BF94),,BE94:BF94))</f>
        <v>1</v>
      </c>
      <c r="BH94">
        <f t="shared" si="47"/>
        <v>4</v>
      </c>
      <c r="BI94">
        <f t="shared" si="48"/>
        <v>-3</v>
      </c>
      <c r="BJ94">
        <f t="shared" si="49"/>
        <v>13.75</v>
      </c>
      <c r="BK94">
        <f>squirtle!BP94</f>
        <v>34</v>
      </c>
      <c r="BL94">
        <f>charmander!BV94</f>
        <v>27.5</v>
      </c>
      <c r="BM94">
        <f>nidoking!CZ94</f>
        <v>30</v>
      </c>
    </row>
    <row r="95" spans="1:67" x14ac:dyDescent="0.3">
      <c r="A95">
        <v>94</v>
      </c>
      <c r="B95">
        <v>40</v>
      </c>
      <c r="C95" s="35" t="s">
        <v>115</v>
      </c>
      <c r="D95" s="35" t="str">
        <f>VLOOKUP(C95,all_pokemon!$B$2:$C$151,2,FALSE)</f>
        <v>Golbat</v>
      </c>
      <c r="E95" s="35" t="s">
        <v>451</v>
      </c>
      <c r="F95" s="35" t="s">
        <v>448</v>
      </c>
      <c r="G95" s="35">
        <v>25</v>
      </c>
      <c r="H95" s="36" t="s">
        <v>15</v>
      </c>
      <c r="I95" s="36" t="s">
        <v>50</v>
      </c>
      <c r="J95" s="36" t="s">
        <v>30</v>
      </c>
      <c r="K95" s="36" t="s">
        <v>104</v>
      </c>
      <c r="L95" s="1" t="str">
        <f>VLOOKUP(H95,all_attacks!$B$2:$C$166,2,FALSE)</f>
        <v>Screech</v>
      </c>
      <c r="M95" s="1" t="str">
        <f>VLOOKUP(I95,all_attacks!$B$2:$C$166,2,FALSE)</f>
        <v>Bite</v>
      </c>
      <c r="N95" s="1" t="str">
        <f>VLOOKUP(J95,all_attacks!$B$2:$C$166,2,FALSE)</f>
        <v>Supersonic</v>
      </c>
      <c r="O95" s="1" t="str">
        <f>VLOOKUP(K95,all_attacks!$B$2:$C$166,2,FALSE)</f>
        <v>Confuse Ray</v>
      </c>
      <c r="P95" t="str">
        <f>VLOOKUP(L95,all_attacks!$C$2:$H$166,2,FALSE)</f>
        <v>Normal</v>
      </c>
      <c r="Q95" t="str">
        <f>VLOOKUP(M95,all_attacks!$C$2:$H$166,2,FALSE)</f>
        <v>Normal</v>
      </c>
      <c r="R95" t="str">
        <f>VLOOKUP(N95,all_attacks!$C$2:$H$166,2,FALSE)</f>
        <v>Normal</v>
      </c>
      <c r="S95" t="str">
        <f>VLOOKUP(O95,all_attacks!$C$2:$H$166,2,FALSE)</f>
        <v>Ghost</v>
      </c>
      <c r="T95" t="str">
        <f>VLOOKUP(L95,all_attacks!$C$2:$H$166,6,FALSE)</f>
        <v>no_type-specific_Damage</v>
      </c>
      <c r="U95" t="str">
        <f>VLOOKUP(M95,all_attacks!$C$2:$H$166,6,FALSE)</f>
        <v>Normal</v>
      </c>
      <c r="V95" t="str">
        <f>VLOOKUP(N95,all_attacks!$C$2:$H$166,6,FALSE)</f>
        <v>no_type-specific_Damage</v>
      </c>
      <c r="W95" t="str">
        <f>VLOOKUP(O95,all_attacks!$C$2:$H$166,6,FALSE)</f>
        <v>no_type-specific_Damage</v>
      </c>
      <c r="X95" t="s">
        <v>449</v>
      </c>
      <c r="Y95" t="s">
        <v>451</v>
      </c>
      <c r="Z95" t="str">
        <f t="shared" si="35"/>
        <v>no_type-specific_DamageGrass</v>
      </c>
      <c r="AA95" t="str">
        <f t="shared" si="36"/>
        <v>NormalGrass</v>
      </c>
      <c r="AB95" t="str">
        <f t="shared" si="37"/>
        <v>no_type-specific_DamageGrass</v>
      </c>
      <c r="AC95" t="str">
        <f t="shared" si="38"/>
        <v>no_type-specific_DamageGrass</v>
      </c>
      <c r="AD95" t="str">
        <f t="shared" si="39"/>
        <v>no_type-specific_DamagePoison</v>
      </c>
      <c r="AE95" t="str">
        <f t="shared" si="40"/>
        <v>NormalPoison</v>
      </c>
      <c r="AF95" t="str">
        <f t="shared" si="41"/>
        <v>no_type-specific_DamagePoison</v>
      </c>
      <c r="AG95" t="str">
        <f t="shared" si="42"/>
        <v>no_type-specific_DamagePoison</v>
      </c>
      <c r="AH95" t="e">
        <f>VLOOKUP(Z95,type_factors!$C$1:$D$226,2,FALSE)</f>
        <v>#N/A</v>
      </c>
      <c r="AI95">
        <f>VLOOKUP(AA95,type_factors!$C$1:$D$226,2,FALSE)</f>
        <v>1</v>
      </c>
      <c r="AJ95" t="e">
        <f>VLOOKUP(AB95,type_factors!$C$1:$D$226,2,FALSE)</f>
        <v>#N/A</v>
      </c>
      <c r="AK95" t="e">
        <f>VLOOKUP(AC95,type_factors!$C$1:$D$226,2,FALSE)</f>
        <v>#N/A</v>
      </c>
      <c r="AL95" t="e">
        <f>VLOOKUP(AD95,type_factors!$C$1:$D$226,2,FALSE)</f>
        <v>#N/A</v>
      </c>
      <c r="AM95">
        <f>VLOOKUP(AE95,type_factors!$C$1:$D$226,2,FALSE)</f>
        <v>1</v>
      </c>
      <c r="AN95" t="e">
        <f>VLOOKUP(AF95,type_factors!$C$1:$D$226,2,FALSE)</f>
        <v>#N/A</v>
      </c>
      <c r="AO95" t="e">
        <f>VLOOKUP(AG95,type_factors!$C$1:$D$226,2,FALSE)</f>
        <v>#N/A</v>
      </c>
      <c r="AP95" t="e">
        <f t="shared" si="43"/>
        <v>#N/A</v>
      </c>
      <c r="AQ95">
        <f t="shared" si="44"/>
        <v>1</v>
      </c>
      <c r="AR95" t="e">
        <f t="shared" si="45"/>
        <v>#N/A</v>
      </c>
      <c r="AS95" t="e">
        <f t="shared" si="46"/>
        <v>#N/A</v>
      </c>
      <c r="AT95">
        <f t="array" ref="AT95">MAX(IF(ISERROR(AP95:AS95),,AP95:AS95))</f>
        <v>1</v>
      </c>
      <c r="AU95" t="s">
        <v>421</v>
      </c>
      <c r="AV95" t="s">
        <v>449</v>
      </c>
      <c r="AW95" t="str">
        <f t="shared" si="29"/>
        <v>NormalPoison</v>
      </c>
      <c r="AX95" t="str">
        <f t="shared" si="30"/>
        <v>GrassPoison</v>
      </c>
      <c r="AY95" t="str">
        <f t="shared" si="31"/>
        <v>NormalFlying</v>
      </c>
      <c r="AZ95" t="str">
        <f t="shared" si="32"/>
        <v>GrassFlying</v>
      </c>
      <c r="BA95" s="31">
        <f>VLOOKUP(AW95,type_factors!$C$2:$D$226,2,FALSE)</f>
        <v>1</v>
      </c>
      <c r="BB95" s="31">
        <f>VLOOKUP(AX95,type_factors!$C$2:$D$226,2,FALSE)</f>
        <v>0.5</v>
      </c>
      <c r="BC95" s="30">
        <f>VLOOKUP(AY95,type_factors!$C$2:$D$226,2,FALSE)</f>
        <v>1</v>
      </c>
      <c r="BD95" s="30">
        <f>VLOOKUP(AZ95,type_factors!$C$2:$D$226,2,FALSE)</f>
        <v>0.5</v>
      </c>
      <c r="BE95" s="32">
        <f t="shared" si="33"/>
        <v>1</v>
      </c>
      <c r="BF95" s="32">
        <f t="shared" si="34"/>
        <v>0.25</v>
      </c>
      <c r="BG95">
        <f t="array" ref="BG95">MAX(IF(ISERROR(BE95:BF95),,BE95:BF95))</f>
        <v>1</v>
      </c>
      <c r="BH95">
        <f t="shared" si="47"/>
        <v>1</v>
      </c>
      <c r="BI95">
        <f t="shared" si="48"/>
        <v>0</v>
      </c>
      <c r="BJ95">
        <f t="shared" si="49"/>
        <v>13.75</v>
      </c>
      <c r="BK95">
        <f>squirtle!BP95</f>
        <v>35</v>
      </c>
      <c r="BL95">
        <f>charmander!BV95</f>
        <v>27.5</v>
      </c>
      <c r="BM95">
        <f>nidoking!CZ95</f>
        <v>31</v>
      </c>
    </row>
    <row r="96" spans="1:67" x14ac:dyDescent="0.3">
      <c r="A96">
        <v>95</v>
      </c>
      <c r="B96">
        <v>41</v>
      </c>
      <c r="C96" s="35" t="s">
        <v>33</v>
      </c>
      <c r="D96" s="35" t="str">
        <f>VLOOKUP(C96,all_pokemon!$B$2:$C$151,2,FALSE)</f>
        <v>Koffing</v>
      </c>
      <c r="E96" s="35" t="s">
        <v>451</v>
      </c>
      <c r="F96" s="35" t="s">
        <v>209</v>
      </c>
      <c r="G96" s="35">
        <v>26</v>
      </c>
      <c r="H96" s="36" t="s">
        <v>12</v>
      </c>
      <c r="I96" s="36" t="s">
        <v>36</v>
      </c>
      <c r="J96" s="36" t="s">
        <v>209</v>
      </c>
      <c r="K96" s="36" t="s">
        <v>209</v>
      </c>
      <c r="L96" s="1" t="str">
        <f>VLOOKUP(H96,all_attacks!$B$2:$C$166,2,FALSE)</f>
        <v>Tackle</v>
      </c>
      <c r="M96" s="1" t="str">
        <f>VLOOKUP(I96,all_attacks!$B$2:$C$166,2,FALSE)</f>
        <v>Smog</v>
      </c>
      <c r="N96" s="1" t="e">
        <f>VLOOKUP(J96,all_attacks!$B$2:$C$166,2,FALSE)</f>
        <v>#N/A</v>
      </c>
      <c r="O96" s="1" t="e">
        <f>VLOOKUP(K96,all_attacks!$B$2:$C$166,2,FALSE)</f>
        <v>#N/A</v>
      </c>
      <c r="P96" t="str">
        <f>VLOOKUP(L96,all_attacks!$C$2:$H$166,2,FALSE)</f>
        <v>Normal</v>
      </c>
      <c r="Q96" t="str">
        <f>VLOOKUP(M96,all_attacks!$C$2:$H$166,2,FALSE)</f>
        <v>Poison</v>
      </c>
      <c r="R96" t="e">
        <f>VLOOKUP(N96,all_attacks!$C$2:$H$166,2,FALSE)</f>
        <v>#N/A</v>
      </c>
      <c r="S96" t="e">
        <f>VLOOKUP(O96,all_attacks!$C$2:$H$166,2,FALSE)</f>
        <v>#N/A</v>
      </c>
      <c r="T96" t="str">
        <f>VLOOKUP(L96,all_attacks!$C$2:$H$166,6,FALSE)</f>
        <v>Normal</v>
      </c>
      <c r="U96" t="str">
        <f>VLOOKUP(M96,all_attacks!$C$2:$H$166,6,FALSE)</f>
        <v>Poison</v>
      </c>
      <c r="V96" t="e">
        <f>VLOOKUP(N96,all_attacks!$C$2:$H$166,6,FALSE)</f>
        <v>#N/A</v>
      </c>
      <c r="W96" t="e">
        <f>VLOOKUP(O96,all_attacks!$C$2:$H$166,6,FALSE)</f>
        <v>#N/A</v>
      </c>
      <c r="X96" t="s">
        <v>449</v>
      </c>
      <c r="Y96" t="s">
        <v>451</v>
      </c>
      <c r="Z96" t="str">
        <f t="shared" si="35"/>
        <v>NormalGrass</v>
      </c>
      <c r="AA96" t="str">
        <f t="shared" si="36"/>
        <v>PoisonGrass</v>
      </c>
      <c r="AB96" t="e">
        <f t="shared" si="37"/>
        <v>#N/A</v>
      </c>
      <c r="AC96" t="e">
        <f t="shared" si="38"/>
        <v>#N/A</v>
      </c>
      <c r="AD96" t="str">
        <f t="shared" si="39"/>
        <v>NormalPoison</v>
      </c>
      <c r="AE96" t="str">
        <f t="shared" si="40"/>
        <v>PoisonPoison</v>
      </c>
      <c r="AF96" t="e">
        <f t="shared" si="41"/>
        <v>#N/A</v>
      </c>
      <c r="AG96" t="e">
        <f t="shared" si="42"/>
        <v>#N/A</v>
      </c>
      <c r="AH96">
        <f>VLOOKUP(Z96,type_factors!$C$1:$D$226,2,FALSE)</f>
        <v>1</v>
      </c>
      <c r="AI96">
        <f>VLOOKUP(AA96,type_factors!$C$1:$D$226,2,FALSE)</f>
        <v>2</v>
      </c>
      <c r="AJ96" t="e">
        <f>VLOOKUP(AB96,type_factors!$C$1:$D$226,2,FALSE)</f>
        <v>#N/A</v>
      </c>
      <c r="AK96" t="e">
        <f>VLOOKUP(AC96,type_factors!$C$1:$D$226,2,FALSE)</f>
        <v>#N/A</v>
      </c>
      <c r="AL96">
        <f>VLOOKUP(AD96,type_factors!$C$1:$D$226,2,FALSE)</f>
        <v>1</v>
      </c>
      <c r="AM96">
        <f>VLOOKUP(AE96,type_factors!$C$1:$D$226,2,FALSE)</f>
        <v>0.5</v>
      </c>
      <c r="AN96" t="e">
        <f>VLOOKUP(AF96,type_factors!$C$1:$D$226,2,FALSE)</f>
        <v>#N/A</v>
      </c>
      <c r="AO96" t="e">
        <f>VLOOKUP(AG96,type_factors!$C$1:$D$226,2,FALSE)</f>
        <v>#N/A</v>
      </c>
      <c r="AP96">
        <f t="shared" si="43"/>
        <v>1</v>
      </c>
      <c r="AQ96">
        <f t="shared" si="44"/>
        <v>1</v>
      </c>
      <c r="AR96" t="e">
        <f t="shared" si="45"/>
        <v>#N/A</v>
      </c>
      <c r="AS96" t="e">
        <f t="shared" si="46"/>
        <v>#N/A</v>
      </c>
      <c r="AT96">
        <f t="array" ref="AT96">MAX(IF(ISERROR(AP96:AS96),,AP96:AS96))</f>
        <v>1</v>
      </c>
      <c r="AU96" t="s">
        <v>421</v>
      </c>
      <c r="AV96" t="s">
        <v>449</v>
      </c>
      <c r="AW96" t="str">
        <f t="shared" si="29"/>
        <v>NormalPoison</v>
      </c>
      <c r="AX96" t="str">
        <f t="shared" si="30"/>
        <v>GrassPoison</v>
      </c>
      <c r="AY96" t="str">
        <f t="shared" si="31"/>
        <v>NormalNA</v>
      </c>
      <c r="AZ96" t="str">
        <f t="shared" si="32"/>
        <v>GrassNA</v>
      </c>
      <c r="BA96" s="31">
        <f>VLOOKUP(AW96,type_factors!$C$2:$D$226,2,FALSE)</f>
        <v>1</v>
      </c>
      <c r="BB96" s="31">
        <f>VLOOKUP(AX96,type_factors!$C$2:$D$226,2,FALSE)</f>
        <v>0.5</v>
      </c>
      <c r="BC96" s="30" t="e">
        <f>VLOOKUP(AY96,type_factors!$C$2:$D$226,2,FALSE)</f>
        <v>#N/A</v>
      </c>
      <c r="BD96" s="30" t="e">
        <f>VLOOKUP(AZ96,type_factors!$C$2:$D$226,2,FALSE)</f>
        <v>#N/A</v>
      </c>
      <c r="BE96" s="32">
        <f t="shared" si="33"/>
        <v>1</v>
      </c>
      <c r="BF96" s="32">
        <f t="shared" si="34"/>
        <v>0.5</v>
      </c>
      <c r="BG96">
        <f t="array" ref="BG96">MAX(IF(ISERROR(BE96:BF96),,BE96:BF96))</f>
        <v>1</v>
      </c>
      <c r="BH96">
        <f t="shared" si="47"/>
        <v>1</v>
      </c>
      <c r="BI96">
        <f t="shared" si="48"/>
        <v>0</v>
      </c>
      <c r="BJ96">
        <f t="shared" si="49"/>
        <v>13.75</v>
      </c>
      <c r="BK96">
        <f>squirtle!BP96</f>
        <v>36</v>
      </c>
      <c r="BL96">
        <f>charmander!BV96</f>
        <v>27.5</v>
      </c>
      <c r="BM96">
        <f>nidoking!CZ96</f>
        <v>31</v>
      </c>
    </row>
    <row r="97" spans="1:66" x14ac:dyDescent="0.3">
      <c r="A97">
        <v>96</v>
      </c>
      <c r="B97">
        <v>41</v>
      </c>
      <c r="C97" s="35" t="s">
        <v>58</v>
      </c>
      <c r="D97" s="35" t="str">
        <f>VLOOKUP(C97,all_pokemon!$B$2:$C$151,2,FALSE)</f>
        <v>Drowzee</v>
      </c>
      <c r="E97" s="35" t="s">
        <v>318</v>
      </c>
      <c r="F97" s="35" t="s">
        <v>209</v>
      </c>
      <c r="G97" s="35">
        <v>26</v>
      </c>
      <c r="H97" s="36" t="s">
        <v>59</v>
      </c>
      <c r="I97" s="36" t="s">
        <v>35</v>
      </c>
      <c r="J97" s="36" t="s">
        <v>60</v>
      </c>
      <c r="K97" s="36" t="s">
        <v>87</v>
      </c>
      <c r="L97" s="1" t="str">
        <f>VLOOKUP(H97,all_attacks!$B$2:$C$166,2,FALSE)</f>
        <v>Hypnosis</v>
      </c>
      <c r="M97" s="1" t="str">
        <f>VLOOKUP(I97,all_attacks!$B$2:$C$166,2,FALSE)</f>
        <v>Disable</v>
      </c>
      <c r="N97" s="1" t="str">
        <f>VLOOKUP(J97,all_attacks!$B$2:$C$166,2,FALSE)</f>
        <v>Confusion</v>
      </c>
      <c r="O97" s="1" t="str">
        <f>VLOOKUP(K97,all_attacks!$B$2:$C$166,2,FALSE)</f>
        <v>Headbutt</v>
      </c>
      <c r="P97" t="str">
        <f>VLOOKUP(L97,all_attacks!$C$2:$H$166,2,FALSE)</f>
        <v>Psychic</v>
      </c>
      <c r="Q97" t="str">
        <f>VLOOKUP(M97,all_attacks!$C$2:$H$166,2,FALSE)</f>
        <v>Normal</v>
      </c>
      <c r="R97" t="str">
        <f>VLOOKUP(N97,all_attacks!$C$2:$H$166,2,FALSE)</f>
        <v>Psychic</v>
      </c>
      <c r="S97" t="str">
        <f>VLOOKUP(O97,all_attacks!$C$2:$H$166,2,FALSE)</f>
        <v>Normal</v>
      </c>
      <c r="T97" t="str">
        <f>VLOOKUP(L97,all_attacks!$C$2:$H$166,6,FALSE)</f>
        <v>no_type-specific_Damage</v>
      </c>
      <c r="U97" t="str">
        <f>VLOOKUP(M97,all_attacks!$C$2:$H$166,6,FALSE)</f>
        <v>no_type-specific_Damage</v>
      </c>
      <c r="V97" t="str">
        <f>VLOOKUP(N97,all_attacks!$C$2:$H$166,6,FALSE)</f>
        <v>Psychic</v>
      </c>
      <c r="W97" t="str">
        <f>VLOOKUP(O97,all_attacks!$C$2:$H$166,6,FALSE)</f>
        <v>Normal</v>
      </c>
      <c r="X97" t="s">
        <v>449</v>
      </c>
      <c r="Y97" t="s">
        <v>451</v>
      </c>
      <c r="Z97" t="str">
        <f t="shared" si="35"/>
        <v>no_type-specific_DamageGrass</v>
      </c>
      <c r="AA97" t="str">
        <f t="shared" si="36"/>
        <v>no_type-specific_DamageGrass</v>
      </c>
      <c r="AB97" t="str">
        <f t="shared" si="37"/>
        <v>PsychicGrass</v>
      </c>
      <c r="AC97" t="str">
        <f t="shared" si="38"/>
        <v>NormalGrass</v>
      </c>
      <c r="AD97" t="str">
        <f t="shared" si="39"/>
        <v>no_type-specific_DamagePoison</v>
      </c>
      <c r="AE97" t="str">
        <f t="shared" si="40"/>
        <v>no_type-specific_DamagePoison</v>
      </c>
      <c r="AF97" t="str">
        <f t="shared" si="41"/>
        <v>PsychicPoison</v>
      </c>
      <c r="AG97" t="str">
        <f t="shared" si="42"/>
        <v>NormalPoison</v>
      </c>
      <c r="AH97" t="e">
        <f>VLOOKUP(Z97,type_factors!$C$1:$D$226,2,FALSE)</f>
        <v>#N/A</v>
      </c>
      <c r="AI97" t="e">
        <f>VLOOKUP(AA97,type_factors!$C$1:$D$226,2,FALSE)</f>
        <v>#N/A</v>
      </c>
      <c r="AJ97">
        <f>VLOOKUP(AB97,type_factors!$C$1:$D$226,2,FALSE)</f>
        <v>1</v>
      </c>
      <c r="AK97">
        <f>VLOOKUP(AC97,type_factors!$C$1:$D$226,2,FALSE)</f>
        <v>1</v>
      </c>
      <c r="AL97" t="e">
        <f>VLOOKUP(AD97,type_factors!$C$1:$D$226,2,FALSE)</f>
        <v>#N/A</v>
      </c>
      <c r="AM97" t="e">
        <f>VLOOKUP(AE97,type_factors!$C$1:$D$226,2,FALSE)</f>
        <v>#N/A</v>
      </c>
      <c r="AN97">
        <f>VLOOKUP(AF97,type_factors!$C$1:$D$226,2,FALSE)</f>
        <v>2</v>
      </c>
      <c r="AO97">
        <f>VLOOKUP(AG97,type_factors!$C$1:$D$226,2,FALSE)</f>
        <v>1</v>
      </c>
      <c r="AP97" t="e">
        <f t="shared" si="43"/>
        <v>#N/A</v>
      </c>
      <c r="AQ97" t="e">
        <f t="shared" si="44"/>
        <v>#N/A</v>
      </c>
      <c r="AR97">
        <f t="shared" si="45"/>
        <v>2</v>
      </c>
      <c r="AS97">
        <f t="shared" si="46"/>
        <v>1</v>
      </c>
      <c r="AT97">
        <f t="array" ref="AT97">MAX(IF(ISERROR(AP97:AS97),,AP97:AS97))</f>
        <v>2</v>
      </c>
      <c r="AU97" t="s">
        <v>421</v>
      </c>
      <c r="AV97" t="s">
        <v>449</v>
      </c>
      <c r="AW97" t="str">
        <f t="shared" si="29"/>
        <v>NormalPsychic</v>
      </c>
      <c r="AX97" t="str">
        <f t="shared" si="30"/>
        <v>GrassPsychic</v>
      </c>
      <c r="AY97" t="str">
        <f t="shared" si="31"/>
        <v>NormalNA</v>
      </c>
      <c r="AZ97" t="str">
        <f t="shared" si="32"/>
        <v>GrassNA</v>
      </c>
      <c r="BA97" s="31">
        <f>VLOOKUP(AW97,type_factors!$C$2:$D$226,2,FALSE)</f>
        <v>1</v>
      </c>
      <c r="BB97" s="31">
        <f>VLOOKUP(AX97,type_factors!$C$2:$D$226,2,FALSE)</f>
        <v>1</v>
      </c>
      <c r="BC97" s="30" t="e">
        <f>VLOOKUP(AY97,type_factors!$C$2:$D$226,2,FALSE)</f>
        <v>#N/A</v>
      </c>
      <c r="BD97" s="30" t="e">
        <f>VLOOKUP(AZ97,type_factors!$C$2:$D$226,2,FALSE)</f>
        <v>#N/A</v>
      </c>
      <c r="BE97" s="32">
        <f t="shared" si="33"/>
        <v>1</v>
      </c>
      <c r="BF97" s="32">
        <f t="shared" si="34"/>
        <v>1</v>
      </c>
      <c r="BG97">
        <f t="array" ref="BG97">MAX(IF(ISERROR(BE97:BF97),,BE97:BF97))</f>
        <v>1</v>
      </c>
      <c r="BH97">
        <f t="shared" si="47"/>
        <v>2</v>
      </c>
      <c r="BI97">
        <f t="shared" si="48"/>
        <v>-1</v>
      </c>
      <c r="BJ97">
        <f t="shared" si="49"/>
        <v>12.75</v>
      </c>
      <c r="BK97">
        <f>squirtle!BP97</f>
        <v>36</v>
      </c>
      <c r="BL97">
        <f>charmander!BV97</f>
        <v>27.5</v>
      </c>
      <c r="BM97">
        <f>nidoking!CZ97</f>
        <v>30</v>
      </c>
    </row>
    <row r="98" spans="1:66" x14ac:dyDescent="0.3">
      <c r="A98">
        <v>97</v>
      </c>
      <c r="B98">
        <v>42</v>
      </c>
      <c r="C98" s="35" t="s">
        <v>28</v>
      </c>
      <c r="D98" s="35" t="str">
        <f>VLOOKUP(C98,all_pokemon!$B$2:$C$151,2,FALSE)</f>
        <v>Zubat</v>
      </c>
      <c r="E98" s="35" t="s">
        <v>451</v>
      </c>
      <c r="F98" s="35" t="s">
        <v>448</v>
      </c>
      <c r="G98" s="35">
        <v>23</v>
      </c>
      <c r="H98" s="36" t="s">
        <v>29</v>
      </c>
      <c r="I98" s="36" t="s">
        <v>30</v>
      </c>
      <c r="J98" s="36" t="s">
        <v>50</v>
      </c>
      <c r="K98" s="36" t="s">
        <v>104</v>
      </c>
      <c r="L98" s="1" t="str">
        <f>VLOOKUP(H98,all_attacks!$B$2:$C$166,2,FALSE)</f>
        <v>Leech Life</v>
      </c>
      <c r="M98" s="1" t="str">
        <f>VLOOKUP(I98,all_attacks!$B$2:$C$166,2,FALSE)</f>
        <v>Supersonic</v>
      </c>
      <c r="N98" s="1" t="str">
        <f>VLOOKUP(J98,all_attacks!$B$2:$C$166,2,FALSE)</f>
        <v>Bite</v>
      </c>
      <c r="O98" s="1" t="str">
        <f>VLOOKUP(K98,all_attacks!$B$2:$C$166,2,FALSE)</f>
        <v>Confuse Ray</v>
      </c>
      <c r="P98" t="str">
        <f>VLOOKUP(L98,all_attacks!$C$2:$H$166,2,FALSE)</f>
        <v>Bug</v>
      </c>
      <c r="Q98" t="str">
        <f>VLOOKUP(M98,all_attacks!$C$2:$H$166,2,FALSE)</f>
        <v>Normal</v>
      </c>
      <c r="R98" t="str">
        <f>VLOOKUP(N98,all_attacks!$C$2:$H$166,2,FALSE)</f>
        <v>Normal</v>
      </c>
      <c r="S98" t="str">
        <f>VLOOKUP(O98,all_attacks!$C$2:$H$166,2,FALSE)</f>
        <v>Ghost</v>
      </c>
      <c r="T98" t="str">
        <f>VLOOKUP(L98,all_attacks!$C$2:$H$166,6,FALSE)</f>
        <v>Bug</v>
      </c>
      <c r="U98" t="str">
        <f>VLOOKUP(M98,all_attacks!$C$2:$H$166,6,FALSE)</f>
        <v>no_type-specific_Damage</v>
      </c>
      <c r="V98" t="str">
        <f>VLOOKUP(N98,all_attacks!$C$2:$H$166,6,FALSE)</f>
        <v>Normal</v>
      </c>
      <c r="W98" t="str">
        <f>VLOOKUP(O98,all_attacks!$C$2:$H$166,6,FALSE)</f>
        <v>no_type-specific_Damage</v>
      </c>
      <c r="X98" t="s">
        <v>449</v>
      </c>
      <c r="Y98" t="s">
        <v>451</v>
      </c>
      <c r="Z98" t="str">
        <f t="shared" si="35"/>
        <v>BugGrass</v>
      </c>
      <c r="AA98" t="str">
        <f t="shared" si="36"/>
        <v>no_type-specific_DamageGrass</v>
      </c>
      <c r="AB98" t="str">
        <f t="shared" si="37"/>
        <v>NormalGrass</v>
      </c>
      <c r="AC98" t="str">
        <f t="shared" si="38"/>
        <v>no_type-specific_DamageGrass</v>
      </c>
      <c r="AD98" t="str">
        <f t="shared" si="39"/>
        <v>BugPoison</v>
      </c>
      <c r="AE98" t="str">
        <f t="shared" si="40"/>
        <v>no_type-specific_DamagePoison</v>
      </c>
      <c r="AF98" t="str">
        <f t="shared" si="41"/>
        <v>NormalPoison</v>
      </c>
      <c r="AG98" t="str">
        <f t="shared" si="42"/>
        <v>no_type-specific_DamagePoison</v>
      </c>
      <c r="AH98">
        <f>VLOOKUP(Z98,type_factors!$C$1:$D$226,2,FALSE)</f>
        <v>2</v>
      </c>
      <c r="AI98" t="e">
        <f>VLOOKUP(AA98,type_factors!$C$1:$D$226,2,FALSE)</f>
        <v>#N/A</v>
      </c>
      <c r="AJ98">
        <f>VLOOKUP(AB98,type_factors!$C$1:$D$226,2,FALSE)</f>
        <v>1</v>
      </c>
      <c r="AK98" t="e">
        <f>VLOOKUP(AC98,type_factors!$C$1:$D$226,2,FALSE)</f>
        <v>#N/A</v>
      </c>
      <c r="AL98">
        <f>VLOOKUP(AD98,type_factors!$C$1:$D$226,2,FALSE)</f>
        <v>2</v>
      </c>
      <c r="AM98" t="e">
        <f>VLOOKUP(AE98,type_factors!$C$1:$D$226,2,FALSE)</f>
        <v>#N/A</v>
      </c>
      <c r="AN98">
        <f>VLOOKUP(AF98,type_factors!$C$1:$D$226,2,FALSE)</f>
        <v>1</v>
      </c>
      <c r="AO98" t="e">
        <f>VLOOKUP(AG98,type_factors!$C$1:$D$226,2,FALSE)</f>
        <v>#N/A</v>
      </c>
      <c r="AP98">
        <f t="shared" si="43"/>
        <v>4</v>
      </c>
      <c r="AQ98" t="e">
        <f t="shared" si="44"/>
        <v>#N/A</v>
      </c>
      <c r="AR98">
        <f t="shared" si="45"/>
        <v>1</v>
      </c>
      <c r="AS98" t="e">
        <f t="shared" si="46"/>
        <v>#N/A</v>
      </c>
      <c r="AT98">
        <f t="array" ref="AT98">MAX(IF(ISERROR(AP98:AS98),,AP98:AS98))</f>
        <v>4</v>
      </c>
      <c r="AU98" t="s">
        <v>421</v>
      </c>
      <c r="AV98" t="s">
        <v>449</v>
      </c>
      <c r="AW98" t="str">
        <f t="shared" si="29"/>
        <v>NormalPoison</v>
      </c>
      <c r="AX98" t="str">
        <f t="shared" si="30"/>
        <v>GrassPoison</v>
      </c>
      <c r="AY98" t="str">
        <f t="shared" si="31"/>
        <v>NormalFlying</v>
      </c>
      <c r="AZ98" t="str">
        <f t="shared" si="32"/>
        <v>GrassFlying</v>
      </c>
      <c r="BA98" s="31">
        <f>VLOOKUP(AW98,type_factors!$C$2:$D$226,2,FALSE)</f>
        <v>1</v>
      </c>
      <c r="BB98" s="31">
        <f>VLOOKUP(AX98,type_factors!$C$2:$D$226,2,FALSE)</f>
        <v>0.5</v>
      </c>
      <c r="BC98" s="30">
        <f>VLOOKUP(AY98,type_factors!$C$2:$D$226,2,FALSE)</f>
        <v>1</v>
      </c>
      <c r="BD98" s="30">
        <f>VLOOKUP(AZ98,type_factors!$C$2:$D$226,2,FALSE)</f>
        <v>0.5</v>
      </c>
      <c r="BE98" s="32">
        <f t="shared" ref="BE98:BE129" si="50">IF(AND(ISNUMBER(BA98),ISNUMBER(BC98)),BA98*BC98,BA98)</f>
        <v>1</v>
      </c>
      <c r="BF98" s="32">
        <f t="shared" ref="BF98:BF129" si="51">IF(AND(ISNUMBER(BB98),ISNUMBER(BD98)),BB98*BD98,BB98)</f>
        <v>0.25</v>
      </c>
      <c r="BG98">
        <f t="array" ref="BG98">MAX(IF(ISERROR(BE98:BF98),,BE98:BF98))</f>
        <v>1</v>
      </c>
      <c r="BH98">
        <f t="shared" si="47"/>
        <v>4</v>
      </c>
      <c r="BI98">
        <f t="shared" si="48"/>
        <v>-3</v>
      </c>
      <c r="BJ98">
        <f t="shared" si="49"/>
        <v>9.75</v>
      </c>
      <c r="BK98">
        <f>squirtle!BP98</f>
        <v>37</v>
      </c>
      <c r="BL98">
        <f>charmander!BV98</f>
        <v>27.5</v>
      </c>
      <c r="BM98">
        <f>nidoking!CZ98</f>
        <v>30</v>
      </c>
    </row>
    <row r="99" spans="1:66" x14ac:dyDescent="0.3">
      <c r="A99">
        <v>98</v>
      </c>
      <c r="B99">
        <v>42</v>
      </c>
      <c r="C99" s="35" t="s">
        <v>18</v>
      </c>
      <c r="D99" s="35" t="str">
        <f>VLOOKUP(C99,all_pokemon!$B$2:$C$151,2,FALSE)</f>
        <v>Rattata</v>
      </c>
      <c r="E99" s="35" t="s">
        <v>421</v>
      </c>
      <c r="F99" s="35" t="s">
        <v>209</v>
      </c>
      <c r="G99" s="35">
        <v>23</v>
      </c>
      <c r="H99" s="36" t="s">
        <v>20</v>
      </c>
      <c r="I99" s="36" t="s">
        <v>21</v>
      </c>
      <c r="J99" s="36" t="s">
        <v>44</v>
      </c>
      <c r="K99" s="36" t="s">
        <v>116</v>
      </c>
      <c r="L99" s="1" t="str">
        <f>VLOOKUP(H99,all_attacks!$B$2:$C$166,2,FALSE)</f>
        <v>Tail Whip</v>
      </c>
      <c r="M99" s="1" t="str">
        <f>VLOOKUP(I99,all_attacks!$B$2:$C$166,2,FALSE)</f>
        <v>Quick Attack</v>
      </c>
      <c r="N99" s="1" t="str">
        <f>VLOOKUP(J99,all_attacks!$B$2:$C$166,2,FALSE)</f>
        <v>Hyper Fang</v>
      </c>
      <c r="O99" s="1" t="str">
        <f>VLOOKUP(K99,all_attacks!$B$2:$C$166,2,FALSE)</f>
        <v>Focus Energy</v>
      </c>
      <c r="P99" t="str">
        <f>VLOOKUP(L99,all_attacks!$C$2:$H$166,2,FALSE)</f>
        <v>Normal</v>
      </c>
      <c r="Q99" t="str">
        <f>VLOOKUP(M99,all_attacks!$C$2:$H$166,2,FALSE)</f>
        <v>Normal</v>
      </c>
      <c r="R99" t="str">
        <f>VLOOKUP(N99,all_attacks!$C$2:$H$166,2,FALSE)</f>
        <v>Normal</v>
      </c>
      <c r="S99" t="str">
        <f>VLOOKUP(O99,all_attacks!$C$2:$H$166,2,FALSE)</f>
        <v>Normal</v>
      </c>
      <c r="T99" t="str">
        <f>VLOOKUP(L99,all_attacks!$C$2:$H$166,6,FALSE)</f>
        <v>no_type-specific_Damage</v>
      </c>
      <c r="U99" t="str">
        <f>VLOOKUP(M99,all_attacks!$C$2:$H$166,6,FALSE)</f>
        <v>Normal</v>
      </c>
      <c r="V99" t="str">
        <f>VLOOKUP(N99,all_attacks!$C$2:$H$166,6,FALSE)</f>
        <v>Normal</v>
      </c>
      <c r="W99" t="str">
        <f>VLOOKUP(O99,all_attacks!$C$2:$H$166,6,FALSE)</f>
        <v>no_type-specific_Damage</v>
      </c>
      <c r="X99" t="s">
        <v>449</v>
      </c>
      <c r="Y99" t="s">
        <v>451</v>
      </c>
      <c r="Z99" t="str">
        <f t="shared" si="35"/>
        <v>no_type-specific_DamageGrass</v>
      </c>
      <c r="AA99" t="str">
        <f t="shared" si="36"/>
        <v>NormalGrass</v>
      </c>
      <c r="AB99" t="str">
        <f t="shared" si="37"/>
        <v>NormalGrass</v>
      </c>
      <c r="AC99" t="str">
        <f t="shared" si="38"/>
        <v>no_type-specific_DamageGrass</v>
      </c>
      <c r="AD99" t="str">
        <f t="shared" si="39"/>
        <v>no_type-specific_DamagePoison</v>
      </c>
      <c r="AE99" t="str">
        <f t="shared" si="40"/>
        <v>NormalPoison</v>
      </c>
      <c r="AF99" t="str">
        <f t="shared" si="41"/>
        <v>NormalPoison</v>
      </c>
      <c r="AG99" t="str">
        <f t="shared" si="42"/>
        <v>no_type-specific_DamagePoison</v>
      </c>
      <c r="AH99" t="e">
        <f>VLOOKUP(Z99,type_factors!$C$1:$D$226,2,FALSE)</f>
        <v>#N/A</v>
      </c>
      <c r="AI99">
        <f>VLOOKUP(AA99,type_factors!$C$1:$D$226,2,FALSE)</f>
        <v>1</v>
      </c>
      <c r="AJ99">
        <f>VLOOKUP(AB99,type_factors!$C$1:$D$226,2,FALSE)</f>
        <v>1</v>
      </c>
      <c r="AK99" t="e">
        <f>VLOOKUP(AC99,type_factors!$C$1:$D$226,2,FALSE)</f>
        <v>#N/A</v>
      </c>
      <c r="AL99" t="e">
        <f>VLOOKUP(AD99,type_factors!$C$1:$D$226,2,FALSE)</f>
        <v>#N/A</v>
      </c>
      <c r="AM99">
        <f>VLOOKUP(AE99,type_factors!$C$1:$D$226,2,FALSE)</f>
        <v>1</v>
      </c>
      <c r="AN99">
        <f>VLOOKUP(AF99,type_factors!$C$1:$D$226,2,FALSE)</f>
        <v>1</v>
      </c>
      <c r="AO99" t="e">
        <f>VLOOKUP(AG99,type_factors!$C$1:$D$226,2,FALSE)</f>
        <v>#N/A</v>
      </c>
      <c r="AP99" t="e">
        <f t="shared" si="43"/>
        <v>#N/A</v>
      </c>
      <c r="AQ99">
        <f t="shared" si="44"/>
        <v>1</v>
      </c>
      <c r="AR99">
        <f t="shared" si="45"/>
        <v>1</v>
      </c>
      <c r="AS99" t="e">
        <f t="shared" si="46"/>
        <v>#N/A</v>
      </c>
      <c r="AT99">
        <f t="array" ref="AT99">MAX(IF(ISERROR(AP99:AS99),,AP99:AS99))</f>
        <v>1</v>
      </c>
      <c r="AU99" t="s">
        <v>421</v>
      </c>
      <c r="AV99" t="s">
        <v>449</v>
      </c>
      <c r="AW99" t="str">
        <f t="shared" si="29"/>
        <v>NormalNormal</v>
      </c>
      <c r="AX99" t="str">
        <f t="shared" si="30"/>
        <v>GrassNormal</v>
      </c>
      <c r="AY99" t="str">
        <f t="shared" si="31"/>
        <v>NormalNA</v>
      </c>
      <c r="AZ99" t="str">
        <f t="shared" si="32"/>
        <v>GrassNA</v>
      </c>
      <c r="BA99" s="31">
        <f>VLOOKUP(AW99,type_factors!$C$2:$D$226,2,FALSE)</f>
        <v>1</v>
      </c>
      <c r="BB99" s="31">
        <f>VLOOKUP(AX99,type_factors!$C$2:$D$226,2,FALSE)</f>
        <v>1</v>
      </c>
      <c r="BC99" s="30" t="e">
        <f>VLOOKUP(AY99,type_factors!$C$2:$D$226,2,FALSE)</f>
        <v>#N/A</v>
      </c>
      <c r="BD99" s="30" t="e">
        <f>VLOOKUP(AZ99,type_factors!$C$2:$D$226,2,FALSE)</f>
        <v>#N/A</v>
      </c>
      <c r="BE99" s="32">
        <f t="shared" si="50"/>
        <v>1</v>
      </c>
      <c r="BF99" s="32">
        <f t="shared" si="51"/>
        <v>1</v>
      </c>
      <c r="BG99">
        <f t="array" ref="BG99">MAX(IF(ISERROR(BE99:BF99),,BE99:BF99))</f>
        <v>1</v>
      </c>
      <c r="BH99">
        <f t="shared" si="47"/>
        <v>1</v>
      </c>
      <c r="BI99">
        <f t="shared" si="48"/>
        <v>0</v>
      </c>
      <c r="BJ99">
        <f t="shared" si="49"/>
        <v>9.75</v>
      </c>
      <c r="BK99">
        <f>squirtle!BP99</f>
        <v>38</v>
      </c>
      <c r="BL99">
        <f>charmander!BV99</f>
        <v>27.5</v>
      </c>
      <c r="BM99">
        <f>nidoking!CZ99</f>
        <v>31</v>
      </c>
    </row>
    <row r="100" spans="1:66" x14ac:dyDescent="0.3">
      <c r="A100">
        <v>99</v>
      </c>
      <c r="B100">
        <v>42</v>
      </c>
      <c r="C100" s="35" t="s">
        <v>67</v>
      </c>
      <c r="D100" s="35" t="str">
        <f>VLOOKUP(C100,all_pokemon!$B$2:$C$151,2,FALSE)</f>
        <v>Raticate</v>
      </c>
      <c r="E100" s="35" t="s">
        <v>421</v>
      </c>
      <c r="F100" s="35" t="s">
        <v>209</v>
      </c>
      <c r="G100" s="35">
        <v>23</v>
      </c>
      <c r="H100" s="36" t="s">
        <v>12</v>
      </c>
      <c r="I100" s="36" t="s">
        <v>20</v>
      </c>
      <c r="J100" s="36" t="s">
        <v>21</v>
      </c>
      <c r="K100" s="36" t="s">
        <v>44</v>
      </c>
      <c r="L100" s="1" t="str">
        <f>VLOOKUP(H100,all_attacks!$B$2:$C$166,2,FALSE)</f>
        <v>Tackle</v>
      </c>
      <c r="M100" s="1" t="str">
        <f>VLOOKUP(I100,all_attacks!$B$2:$C$166,2,FALSE)</f>
        <v>Tail Whip</v>
      </c>
      <c r="N100" s="1" t="str">
        <f>VLOOKUP(J100,all_attacks!$B$2:$C$166,2,FALSE)</f>
        <v>Quick Attack</v>
      </c>
      <c r="O100" s="1" t="str">
        <f>VLOOKUP(K100,all_attacks!$B$2:$C$166,2,FALSE)</f>
        <v>Hyper Fang</v>
      </c>
      <c r="P100" t="str">
        <f>VLOOKUP(L100,all_attacks!$C$2:$H$166,2,FALSE)</f>
        <v>Normal</v>
      </c>
      <c r="Q100" t="str">
        <f>VLOOKUP(M100,all_attacks!$C$2:$H$166,2,FALSE)</f>
        <v>Normal</v>
      </c>
      <c r="R100" t="str">
        <f>VLOOKUP(N100,all_attacks!$C$2:$H$166,2,FALSE)</f>
        <v>Normal</v>
      </c>
      <c r="S100" t="str">
        <f>VLOOKUP(O100,all_attacks!$C$2:$H$166,2,FALSE)</f>
        <v>Normal</v>
      </c>
      <c r="T100" t="str">
        <f>VLOOKUP(L100,all_attacks!$C$2:$H$166,6,FALSE)</f>
        <v>Normal</v>
      </c>
      <c r="U100" t="str">
        <f>VLOOKUP(M100,all_attacks!$C$2:$H$166,6,FALSE)</f>
        <v>no_type-specific_Damage</v>
      </c>
      <c r="V100" t="str">
        <f>VLOOKUP(N100,all_attacks!$C$2:$H$166,6,FALSE)</f>
        <v>Normal</v>
      </c>
      <c r="W100" t="str">
        <f>VLOOKUP(O100,all_attacks!$C$2:$H$166,6,FALSE)</f>
        <v>Normal</v>
      </c>
      <c r="X100" t="s">
        <v>449</v>
      </c>
      <c r="Y100" t="s">
        <v>451</v>
      </c>
      <c r="Z100" t="str">
        <f t="shared" si="35"/>
        <v>NormalGrass</v>
      </c>
      <c r="AA100" t="str">
        <f t="shared" si="36"/>
        <v>no_type-specific_DamageGrass</v>
      </c>
      <c r="AB100" t="str">
        <f t="shared" si="37"/>
        <v>NormalGrass</v>
      </c>
      <c r="AC100" t="str">
        <f t="shared" si="38"/>
        <v>NormalGrass</v>
      </c>
      <c r="AD100" t="str">
        <f t="shared" si="39"/>
        <v>NormalPoison</v>
      </c>
      <c r="AE100" t="str">
        <f t="shared" si="40"/>
        <v>no_type-specific_DamagePoison</v>
      </c>
      <c r="AF100" t="str">
        <f t="shared" si="41"/>
        <v>NormalPoison</v>
      </c>
      <c r="AG100" t="str">
        <f t="shared" si="42"/>
        <v>NormalPoison</v>
      </c>
      <c r="AH100">
        <f>VLOOKUP(Z100,type_factors!$C$1:$D$226,2,FALSE)</f>
        <v>1</v>
      </c>
      <c r="AI100" t="e">
        <f>VLOOKUP(AA100,type_factors!$C$1:$D$226,2,FALSE)</f>
        <v>#N/A</v>
      </c>
      <c r="AJ100">
        <f>VLOOKUP(AB100,type_factors!$C$1:$D$226,2,FALSE)</f>
        <v>1</v>
      </c>
      <c r="AK100">
        <f>VLOOKUP(AC100,type_factors!$C$1:$D$226,2,FALSE)</f>
        <v>1</v>
      </c>
      <c r="AL100">
        <f>VLOOKUP(AD100,type_factors!$C$1:$D$226,2,FALSE)</f>
        <v>1</v>
      </c>
      <c r="AM100" t="e">
        <f>VLOOKUP(AE100,type_factors!$C$1:$D$226,2,FALSE)</f>
        <v>#N/A</v>
      </c>
      <c r="AN100">
        <f>VLOOKUP(AF100,type_factors!$C$1:$D$226,2,FALSE)</f>
        <v>1</v>
      </c>
      <c r="AO100">
        <f>VLOOKUP(AG100,type_factors!$C$1:$D$226,2,FALSE)</f>
        <v>1</v>
      </c>
      <c r="AP100">
        <f t="shared" si="43"/>
        <v>1</v>
      </c>
      <c r="AQ100" t="e">
        <f t="shared" si="44"/>
        <v>#N/A</v>
      </c>
      <c r="AR100">
        <f t="shared" si="45"/>
        <v>1</v>
      </c>
      <c r="AS100">
        <f t="shared" si="46"/>
        <v>1</v>
      </c>
      <c r="AT100">
        <f t="array" ref="AT100">MAX(IF(ISERROR(AP100:AS100),,AP100:AS100))</f>
        <v>1</v>
      </c>
      <c r="AU100" t="s">
        <v>421</v>
      </c>
      <c r="AV100" t="s">
        <v>449</v>
      </c>
      <c r="AW100" t="str">
        <f t="shared" si="29"/>
        <v>NormalNormal</v>
      </c>
      <c r="AX100" t="str">
        <f t="shared" si="30"/>
        <v>GrassNormal</v>
      </c>
      <c r="AY100" t="str">
        <f t="shared" si="31"/>
        <v>NormalNA</v>
      </c>
      <c r="AZ100" t="str">
        <f t="shared" si="32"/>
        <v>GrassNA</v>
      </c>
      <c r="BA100" s="31">
        <f>VLOOKUP(AW100,type_factors!$C$2:$D$226,2,FALSE)</f>
        <v>1</v>
      </c>
      <c r="BB100" s="31">
        <f>VLOOKUP(AX100,type_factors!$C$2:$D$226,2,FALSE)</f>
        <v>1</v>
      </c>
      <c r="BC100" s="30" t="e">
        <f>VLOOKUP(AY100,type_factors!$C$2:$D$226,2,FALSE)</f>
        <v>#N/A</v>
      </c>
      <c r="BD100" s="30" t="e">
        <f>VLOOKUP(AZ100,type_factors!$C$2:$D$226,2,FALSE)</f>
        <v>#N/A</v>
      </c>
      <c r="BE100" s="32">
        <f t="shared" si="50"/>
        <v>1</v>
      </c>
      <c r="BF100" s="32">
        <f t="shared" si="51"/>
        <v>1</v>
      </c>
      <c r="BG100">
        <f t="array" ref="BG100">MAX(IF(ISERROR(BE100:BF100),,BE100:BF100))</f>
        <v>1</v>
      </c>
      <c r="BH100">
        <f t="shared" si="47"/>
        <v>1</v>
      </c>
      <c r="BI100">
        <f t="shared" si="48"/>
        <v>0</v>
      </c>
      <c r="BJ100">
        <f t="shared" si="49"/>
        <v>9.75</v>
      </c>
      <c r="BK100">
        <f>squirtle!BP100</f>
        <v>39</v>
      </c>
      <c r="BL100">
        <f>charmander!BV100</f>
        <v>27.5</v>
      </c>
      <c r="BM100">
        <f>nidoking!CZ100</f>
        <v>32</v>
      </c>
    </row>
    <row r="101" spans="1:66" x14ac:dyDescent="0.3">
      <c r="A101">
        <v>100</v>
      </c>
      <c r="B101">
        <v>42</v>
      </c>
      <c r="C101" s="35" t="s">
        <v>28</v>
      </c>
      <c r="D101" s="35" t="str">
        <f>VLOOKUP(C101,all_pokemon!$B$2:$C$151,2,FALSE)</f>
        <v>Zubat</v>
      </c>
      <c r="E101" s="35" t="s">
        <v>451</v>
      </c>
      <c r="F101" s="35" t="s">
        <v>448</v>
      </c>
      <c r="G101" s="35">
        <v>23</v>
      </c>
      <c r="H101" s="36" t="s">
        <v>29</v>
      </c>
      <c r="I101" s="36" t="s">
        <v>30</v>
      </c>
      <c r="J101" s="36" t="s">
        <v>50</v>
      </c>
      <c r="K101" s="36" t="s">
        <v>104</v>
      </c>
      <c r="L101" s="1" t="str">
        <f>VLOOKUP(H101,all_attacks!$B$2:$C$166,2,FALSE)</f>
        <v>Leech Life</v>
      </c>
      <c r="M101" s="1" t="str">
        <f>VLOOKUP(I101,all_attacks!$B$2:$C$166,2,FALSE)</f>
        <v>Supersonic</v>
      </c>
      <c r="N101" s="1" t="str">
        <f>VLOOKUP(J101,all_attacks!$B$2:$C$166,2,FALSE)</f>
        <v>Bite</v>
      </c>
      <c r="O101" s="1" t="str">
        <f>VLOOKUP(K101,all_attacks!$B$2:$C$166,2,FALSE)</f>
        <v>Confuse Ray</v>
      </c>
      <c r="P101" t="str">
        <f>VLOOKUP(L101,all_attacks!$C$2:$H$166,2,FALSE)</f>
        <v>Bug</v>
      </c>
      <c r="Q101" t="str">
        <f>VLOOKUP(M101,all_attacks!$C$2:$H$166,2,FALSE)</f>
        <v>Normal</v>
      </c>
      <c r="R101" t="str">
        <f>VLOOKUP(N101,all_attacks!$C$2:$H$166,2,FALSE)</f>
        <v>Normal</v>
      </c>
      <c r="S101" t="str">
        <f>VLOOKUP(O101,all_attacks!$C$2:$H$166,2,FALSE)</f>
        <v>Ghost</v>
      </c>
      <c r="T101" t="str">
        <f>VLOOKUP(L101,all_attacks!$C$2:$H$166,6,FALSE)</f>
        <v>Bug</v>
      </c>
      <c r="U101" t="str">
        <f>VLOOKUP(M101,all_attacks!$C$2:$H$166,6,FALSE)</f>
        <v>no_type-specific_Damage</v>
      </c>
      <c r="V101" t="str">
        <f>VLOOKUP(N101,all_attacks!$C$2:$H$166,6,FALSE)</f>
        <v>Normal</v>
      </c>
      <c r="W101" t="str">
        <f>VLOOKUP(O101,all_attacks!$C$2:$H$166,6,FALSE)</f>
        <v>no_type-specific_Damage</v>
      </c>
      <c r="X101" t="s">
        <v>449</v>
      </c>
      <c r="Y101" t="s">
        <v>451</v>
      </c>
      <c r="Z101" t="str">
        <f t="shared" si="35"/>
        <v>BugGrass</v>
      </c>
      <c r="AA101" t="str">
        <f t="shared" si="36"/>
        <v>no_type-specific_DamageGrass</v>
      </c>
      <c r="AB101" t="str">
        <f t="shared" si="37"/>
        <v>NormalGrass</v>
      </c>
      <c r="AC101" t="str">
        <f t="shared" si="38"/>
        <v>no_type-specific_DamageGrass</v>
      </c>
      <c r="AD101" t="str">
        <f t="shared" si="39"/>
        <v>BugPoison</v>
      </c>
      <c r="AE101" t="str">
        <f t="shared" si="40"/>
        <v>no_type-specific_DamagePoison</v>
      </c>
      <c r="AF101" t="str">
        <f t="shared" si="41"/>
        <v>NormalPoison</v>
      </c>
      <c r="AG101" t="str">
        <f t="shared" si="42"/>
        <v>no_type-specific_DamagePoison</v>
      </c>
      <c r="AH101">
        <f>VLOOKUP(Z101,type_factors!$C$1:$D$226,2,FALSE)</f>
        <v>2</v>
      </c>
      <c r="AI101" t="e">
        <f>VLOOKUP(AA101,type_factors!$C$1:$D$226,2,FALSE)</f>
        <v>#N/A</v>
      </c>
      <c r="AJ101">
        <f>VLOOKUP(AB101,type_factors!$C$1:$D$226,2,FALSE)</f>
        <v>1</v>
      </c>
      <c r="AK101" t="e">
        <f>VLOOKUP(AC101,type_factors!$C$1:$D$226,2,FALSE)</f>
        <v>#N/A</v>
      </c>
      <c r="AL101">
        <f>VLOOKUP(AD101,type_factors!$C$1:$D$226,2,FALSE)</f>
        <v>2</v>
      </c>
      <c r="AM101" t="e">
        <f>VLOOKUP(AE101,type_factors!$C$1:$D$226,2,FALSE)</f>
        <v>#N/A</v>
      </c>
      <c r="AN101">
        <f>VLOOKUP(AF101,type_factors!$C$1:$D$226,2,FALSE)</f>
        <v>1</v>
      </c>
      <c r="AO101" t="e">
        <f>VLOOKUP(AG101,type_factors!$C$1:$D$226,2,FALSE)</f>
        <v>#N/A</v>
      </c>
      <c r="AP101">
        <f t="shared" si="43"/>
        <v>4</v>
      </c>
      <c r="AQ101" t="e">
        <f t="shared" si="44"/>
        <v>#N/A</v>
      </c>
      <c r="AR101">
        <f t="shared" si="45"/>
        <v>1</v>
      </c>
      <c r="AS101" t="e">
        <f t="shared" si="46"/>
        <v>#N/A</v>
      </c>
      <c r="AT101">
        <f t="array" ref="AT101">MAX(IF(ISERROR(AP101:AS101),,AP101:AS101))</f>
        <v>4</v>
      </c>
      <c r="AU101" t="s">
        <v>421</v>
      </c>
      <c r="AV101" t="s">
        <v>449</v>
      </c>
      <c r="AW101" t="str">
        <f t="shared" si="29"/>
        <v>NormalPoison</v>
      </c>
      <c r="AX101" t="str">
        <f t="shared" si="30"/>
        <v>GrassPoison</v>
      </c>
      <c r="AY101" t="str">
        <f t="shared" si="31"/>
        <v>NormalFlying</v>
      </c>
      <c r="AZ101" t="str">
        <f t="shared" si="32"/>
        <v>GrassFlying</v>
      </c>
      <c r="BA101" s="31">
        <f>VLOOKUP(AW101,type_factors!$C$2:$D$226,2,FALSE)</f>
        <v>1</v>
      </c>
      <c r="BB101" s="31">
        <f>VLOOKUP(AX101,type_factors!$C$2:$D$226,2,FALSE)</f>
        <v>0.5</v>
      </c>
      <c r="BC101" s="30">
        <f>VLOOKUP(AY101,type_factors!$C$2:$D$226,2,FALSE)</f>
        <v>1</v>
      </c>
      <c r="BD101" s="30">
        <f>VLOOKUP(AZ101,type_factors!$C$2:$D$226,2,FALSE)</f>
        <v>0.5</v>
      </c>
      <c r="BE101" s="32">
        <f t="shared" si="50"/>
        <v>1</v>
      </c>
      <c r="BF101" s="32">
        <f t="shared" si="51"/>
        <v>0.25</v>
      </c>
      <c r="BG101">
        <f t="array" ref="BG101">MAX(IF(ISERROR(BE101:BF101),,BE101:BF101))</f>
        <v>1</v>
      </c>
      <c r="BH101">
        <f t="shared" si="47"/>
        <v>4</v>
      </c>
      <c r="BI101">
        <f t="shared" si="48"/>
        <v>-3</v>
      </c>
      <c r="BJ101">
        <f t="shared" si="49"/>
        <v>6.75</v>
      </c>
      <c r="BK101">
        <f>squirtle!BP101</f>
        <v>40</v>
      </c>
      <c r="BL101">
        <f>charmander!BV101</f>
        <v>27.5</v>
      </c>
      <c r="BM101">
        <f>nidoking!CZ101</f>
        <v>32</v>
      </c>
      <c r="BN101" t="s">
        <v>139</v>
      </c>
    </row>
    <row r="102" spans="1:66" x14ac:dyDescent="0.3">
      <c r="A102">
        <v>101</v>
      </c>
      <c r="B102">
        <v>43</v>
      </c>
      <c r="C102" s="35" t="s">
        <v>101</v>
      </c>
      <c r="D102" s="35" t="str">
        <f>VLOOKUP(C102,all_pokemon!$B$2:$C$151,2,FALSE)</f>
        <v>Arbok</v>
      </c>
      <c r="E102" s="35" t="s">
        <v>451</v>
      </c>
      <c r="F102" s="35" t="s">
        <v>209</v>
      </c>
      <c r="G102" s="35">
        <v>33</v>
      </c>
      <c r="H102" s="36" t="s">
        <v>23</v>
      </c>
      <c r="I102" s="36" t="s">
        <v>9</v>
      </c>
      <c r="J102" s="36" t="s">
        <v>50</v>
      </c>
      <c r="K102" s="36" t="s">
        <v>129</v>
      </c>
      <c r="L102" s="1" t="str">
        <f>VLOOKUP(H102,all_attacks!$B$2:$C$166,2,FALSE)</f>
        <v>Leer</v>
      </c>
      <c r="M102" s="1" t="str">
        <f>VLOOKUP(I102,all_attacks!$B$2:$C$166,2,FALSE)</f>
        <v>Poison Sting</v>
      </c>
      <c r="N102" s="1" t="str">
        <f>VLOOKUP(J102,all_attacks!$B$2:$C$166,2,FALSE)</f>
        <v>Bite</v>
      </c>
      <c r="O102" s="1" t="str">
        <f>VLOOKUP(K102,all_attacks!$B$2:$C$166,2,FALSE)</f>
        <v>Glare</v>
      </c>
      <c r="P102" t="str">
        <f>VLOOKUP(L102,all_attacks!$C$2:$H$166,2,FALSE)</f>
        <v>Normal</v>
      </c>
      <c r="Q102" t="str">
        <f>VLOOKUP(M102,all_attacks!$C$2:$H$166,2,FALSE)</f>
        <v>Poison</v>
      </c>
      <c r="R102" t="str">
        <f>VLOOKUP(N102,all_attacks!$C$2:$H$166,2,FALSE)</f>
        <v>Normal</v>
      </c>
      <c r="S102" t="str">
        <f>VLOOKUP(O102,all_attacks!$C$2:$H$166,2,FALSE)</f>
        <v>Normal</v>
      </c>
      <c r="T102" t="str">
        <f>VLOOKUP(L102,all_attacks!$C$2:$H$166,6,FALSE)</f>
        <v>no_type-specific_Damage</v>
      </c>
      <c r="U102" t="str">
        <f>VLOOKUP(M102,all_attacks!$C$2:$H$166,6,FALSE)</f>
        <v>Poison</v>
      </c>
      <c r="V102" t="str">
        <f>VLOOKUP(N102,all_attacks!$C$2:$H$166,6,FALSE)</f>
        <v>Normal</v>
      </c>
      <c r="W102" t="str">
        <f>VLOOKUP(O102,all_attacks!$C$2:$H$166,6,FALSE)</f>
        <v>no_type-specific_Damage</v>
      </c>
      <c r="X102" t="s">
        <v>449</v>
      </c>
      <c r="Y102" t="s">
        <v>451</v>
      </c>
      <c r="Z102" t="str">
        <f t="shared" si="35"/>
        <v>no_type-specific_DamageGrass</v>
      </c>
      <c r="AA102" t="str">
        <f t="shared" si="36"/>
        <v>PoisonGrass</v>
      </c>
      <c r="AB102" t="str">
        <f t="shared" si="37"/>
        <v>NormalGrass</v>
      </c>
      <c r="AC102" t="str">
        <f t="shared" si="38"/>
        <v>no_type-specific_DamageGrass</v>
      </c>
      <c r="AD102" t="str">
        <f t="shared" si="39"/>
        <v>no_type-specific_DamagePoison</v>
      </c>
      <c r="AE102" t="str">
        <f t="shared" si="40"/>
        <v>PoisonPoison</v>
      </c>
      <c r="AF102" t="str">
        <f t="shared" si="41"/>
        <v>NormalPoison</v>
      </c>
      <c r="AG102" t="str">
        <f t="shared" si="42"/>
        <v>no_type-specific_DamagePoison</v>
      </c>
      <c r="AH102" t="e">
        <f>VLOOKUP(Z102,type_factors!$C$1:$D$226,2,FALSE)</f>
        <v>#N/A</v>
      </c>
      <c r="AI102">
        <f>VLOOKUP(AA102,type_factors!$C$1:$D$226,2,FALSE)</f>
        <v>2</v>
      </c>
      <c r="AJ102">
        <f>VLOOKUP(AB102,type_factors!$C$1:$D$226,2,FALSE)</f>
        <v>1</v>
      </c>
      <c r="AK102" t="e">
        <f>VLOOKUP(AC102,type_factors!$C$1:$D$226,2,FALSE)</f>
        <v>#N/A</v>
      </c>
      <c r="AL102" t="e">
        <f>VLOOKUP(AD102,type_factors!$C$1:$D$226,2,FALSE)</f>
        <v>#N/A</v>
      </c>
      <c r="AM102">
        <f>VLOOKUP(AE102,type_factors!$C$1:$D$226,2,FALSE)</f>
        <v>0.5</v>
      </c>
      <c r="AN102">
        <f>VLOOKUP(AF102,type_factors!$C$1:$D$226,2,FALSE)</f>
        <v>1</v>
      </c>
      <c r="AO102" t="e">
        <f>VLOOKUP(AG102,type_factors!$C$1:$D$226,2,FALSE)</f>
        <v>#N/A</v>
      </c>
      <c r="AP102" t="e">
        <f t="shared" si="43"/>
        <v>#N/A</v>
      </c>
      <c r="AQ102">
        <f t="shared" si="44"/>
        <v>1</v>
      </c>
      <c r="AR102">
        <f t="shared" si="45"/>
        <v>1</v>
      </c>
      <c r="AS102" t="e">
        <f t="shared" si="46"/>
        <v>#N/A</v>
      </c>
      <c r="AT102">
        <f t="array" ref="AT102">MAX(IF(ISERROR(AP102:AS102),,AP102:AS102))</f>
        <v>1</v>
      </c>
      <c r="AU102" t="s">
        <v>421</v>
      </c>
      <c r="AV102" t="s">
        <v>449</v>
      </c>
      <c r="AW102" t="str">
        <f t="shared" si="29"/>
        <v>NormalPoison</v>
      </c>
      <c r="AX102" t="str">
        <f t="shared" si="30"/>
        <v>GrassPoison</v>
      </c>
      <c r="AY102" t="str">
        <f t="shared" si="31"/>
        <v>NormalNA</v>
      </c>
      <c r="AZ102" t="str">
        <f t="shared" si="32"/>
        <v>GrassNA</v>
      </c>
      <c r="BA102" s="31">
        <f>VLOOKUP(AW102,type_factors!$C$2:$D$226,2,FALSE)</f>
        <v>1</v>
      </c>
      <c r="BB102" s="31">
        <f>VLOOKUP(AX102,type_factors!$C$2:$D$226,2,FALSE)</f>
        <v>0.5</v>
      </c>
      <c r="BC102" s="30" t="e">
        <f>VLOOKUP(AY102,type_factors!$C$2:$D$226,2,FALSE)</f>
        <v>#N/A</v>
      </c>
      <c r="BD102" s="30" t="e">
        <f>VLOOKUP(AZ102,type_factors!$C$2:$D$226,2,FALSE)</f>
        <v>#N/A</v>
      </c>
      <c r="BE102" s="32">
        <f t="shared" si="50"/>
        <v>1</v>
      </c>
      <c r="BF102" s="32">
        <f t="shared" si="51"/>
        <v>0.5</v>
      </c>
      <c r="BG102">
        <f t="array" ref="BG102">MAX(IF(ISERROR(BE102:BF102),,BE102:BF102))</f>
        <v>1</v>
      </c>
      <c r="BH102">
        <f t="shared" si="47"/>
        <v>1</v>
      </c>
      <c r="BI102">
        <f t="shared" si="48"/>
        <v>0</v>
      </c>
      <c r="BJ102">
        <f t="shared" si="49"/>
        <v>6.75</v>
      </c>
      <c r="BK102">
        <f>squirtle!BP102</f>
        <v>41</v>
      </c>
      <c r="BL102">
        <f>charmander!BV102</f>
        <v>27.5</v>
      </c>
      <c r="BM102">
        <f>nidoking!CZ102</f>
        <v>33</v>
      </c>
    </row>
    <row r="103" spans="1:66" x14ac:dyDescent="0.3">
      <c r="A103">
        <v>102</v>
      </c>
      <c r="B103">
        <v>44</v>
      </c>
      <c r="C103" s="35" t="s">
        <v>133</v>
      </c>
      <c r="D103" s="35" t="str">
        <f>VLOOKUP(C103,all_pokemon!$B$2:$C$151,2,FALSE)</f>
        <v>Pidgeot</v>
      </c>
      <c r="E103" s="35" t="s">
        <v>421</v>
      </c>
      <c r="F103" s="35" t="s">
        <v>448</v>
      </c>
      <c r="G103" s="35">
        <v>37</v>
      </c>
      <c r="H103" s="36" t="s">
        <v>42</v>
      </c>
      <c r="I103" s="36" t="s">
        <v>21</v>
      </c>
      <c r="J103" s="36" t="s">
        <v>94</v>
      </c>
      <c r="K103" s="36" t="s">
        <v>136</v>
      </c>
      <c r="L103" s="1" t="str">
        <f>VLOOKUP(H103,all_attacks!$B$2:$C$166,2,FALSE)</f>
        <v>Sand Attack</v>
      </c>
      <c r="M103" s="1" t="str">
        <f>VLOOKUP(I103,all_attacks!$B$2:$C$166,2,FALSE)</f>
        <v>Quick Attack</v>
      </c>
      <c r="N103" s="1" t="str">
        <f>VLOOKUP(J103,all_attacks!$B$2:$C$166,2,FALSE)</f>
        <v>Whirlwind</v>
      </c>
      <c r="O103" s="1" t="str">
        <f>VLOOKUP(K103,all_attacks!$B$2:$C$166,2,FALSE)</f>
        <v>Wing Attack</v>
      </c>
      <c r="P103" t="str">
        <f>VLOOKUP(L103,all_attacks!$C$2:$H$166,2,FALSE)</f>
        <v>Normal</v>
      </c>
      <c r="Q103" t="str">
        <f>VLOOKUP(M103,all_attacks!$C$2:$H$166,2,FALSE)</f>
        <v>Normal</v>
      </c>
      <c r="R103" t="str">
        <f>VLOOKUP(N103,all_attacks!$C$2:$H$166,2,FALSE)</f>
        <v>Normal</v>
      </c>
      <c r="S103" t="str">
        <f>VLOOKUP(O103,all_attacks!$C$2:$H$166,2,FALSE)</f>
        <v>Flying</v>
      </c>
      <c r="T103" t="str">
        <f>VLOOKUP(L103,all_attacks!$C$2:$H$166,6,FALSE)</f>
        <v>no_type-specific_Damage</v>
      </c>
      <c r="U103" t="str">
        <f>VLOOKUP(M103,all_attacks!$C$2:$H$166,6,FALSE)</f>
        <v>Normal</v>
      </c>
      <c r="V103" t="str">
        <f>VLOOKUP(N103,all_attacks!$C$2:$H$166,6,FALSE)</f>
        <v>no_type-specific_Damage</v>
      </c>
      <c r="W103" t="str">
        <f>VLOOKUP(O103,all_attacks!$C$2:$H$166,6,FALSE)</f>
        <v>Flying</v>
      </c>
      <c r="X103" t="s">
        <v>449</v>
      </c>
      <c r="Y103" t="s">
        <v>451</v>
      </c>
      <c r="Z103" t="str">
        <f t="shared" si="35"/>
        <v>no_type-specific_DamageGrass</v>
      </c>
      <c r="AA103" t="str">
        <f t="shared" si="36"/>
        <v>NormalGrass</v>
      </c>
      <c r="AB103" t="str">
        <f t="shared" si="37"/>
        <v>no_type-specific_DamageGrass</v>
      </c>
      <c r="AC103" t="str">
        <f t="shared" si="38"/>
        <v>FlyingGrass</v>
      </c>
      <c r="AD103" t="str">
        <f t="shared" si="39"/>
        <v>no_type-specific_DamagePoison</v>
      </c>
      <c r="AE103" t="str">
        <f t="shared" si="40"/>
        <v>NormalPoison</v>
      </c>
      <c r="AF103" t="str">
        <f t="shared" si="41"/>
        <v>no_type-specific_DamagePoison</v>
      </c>
      <c r="AG103" t="str">
        <f t="shared" si="42"/>
        <v>FlyingPoison</v>
      </c>
      <c r="AH103" t="e">
        <f>VLOOKUP(Z103,type_factors!$C$1:$D$226,2,FALSE)</f>
        <v>#N/A</v>
      </c>
      <c r="AI103">
        <f>VLOOKUP(AA103,type_factors!$C$1:$D$226,2,FALSE)</f>
        <v>1</v>
      </c>
      <c r="AJ103" t="e">
        <f>VLOOKUP(AB103,type_factors!$C$1:$D$226,2,FALSE)</f>
        <v>#N/A</v>
      </c>
      <c r="AK103">
        <f>VLOOKUP(AC103,type_factors!$C$1:$D$226,2,FALSE)</f>
        <v>2</v>
      </c>
      <c r="AL103" t="e">
        <f>VLOOKUP(AD103,type_factors!$C$1:$D$226,2,FALSE)</f>
        <v>#N/A</v>
      </c>
      <c r="AM103">
        <f>VLOOKUP(AE103,type_factors!$C$1:$D$226,2,FALSE)</f>
        <v>1</v>
      </c>
      <c r="AN103" t="e">
        <f>VLOOKUP(AF103,type_factors!$C$1:$D$226,2,FALSE)</f>
        <v>#N/A</v>
      </c>
      <c r="AO103">
        <f>VLOOKUP(AG103,type_factors!$C$1:$D$226,2,FALSE)</f>
        <v>1</v>
      </c>
      <c r="AP103" t="e">
        <f t="shared" si="43"/>
        <v>#N/A</v>
      </c>
      <c r="AQ103">
        <f t="shared" si="44"/>
        <v>1</v>
      </c>
      <c r="AR103" t="e">
        <f t="shared" si="45"/>
        <v>#N/A</v>
      </c>
      <c r="AS103">
        <f t="shared" si="46"/>
        <v>2</v>
      </c>
      <c r="AT103">
        <f t="array" ref="AT103">MAX(IF(ISERROR(AP103:AS103),,AP103:AS103))</f>
        <v>2</v>
      </c>
      <c r="AU103" t="s">
        <v>421</v>
      </c>
      <c r="AV103" t="s">
        <v>449</v>
      </c>
      <c r="AW103" t="str">
        <f t="shared" si="29"/>
        <v>NormalNormal</v>
      </c>
      <c r="AX103" t="str">
        <f t="shared" si="30"/>
        <v>GrassNormal</v>
      </c>
      <c r="AY103" t="str">
        <f t="shared" si="31"/>
        <v>NormalFlying</v>
      </c>
      <c r="AZ103" t="str">
        <f t="shared" si="32"/>
        <v>GrassFlying</v>
      </c>
      <c r="BA103" s="31">
        <f>VLOOKUP(AW103,type_factors!$C$2:$D$226,2,FALSE)</f>
        <v>1</v>
      </c>
      <c r="BB103" s="31">
        <f>VLOOKUP(AX103,type_factors!$C$2:$D$226,2,FALSE)</f>
        <v>1</v>
      </c>
      <c r="BC103" s="30">
        <f>VLOOKUP(AY103,type_factors!$C$2:$D$226,2,FALSE)</f>
        <v>1</v>
      </c>
      <c r="BD103" s="30">
        <f>VLOOKUP(AZ103,type_factors!$C$2:$D$226,2,FALSE)</f>
        <v>0.5</v>
      </c>
      <c r="BE103" s="32">
        <f t="shared" si="50"/>
        <v>1</v>
      </c>
      <c r="BF103" s="32">
        <f t="shared" si="51"/>
        <v>0.5</v>
      </c>
      <c r="BG103">
        <f t="array" ref="BG103">MAX(IF(ISERROR(BE103:BF103),,BE103:BF103))</f>
        <v>1</v>
      </c>
      <c r="BH103">
        <f t="shared" si="47"/>
        <v>2</v>
      </c>
      <c r="BI103">
        <f t="shared" si="48"/>
        <v>-1</v>
      </c>
      <c r="BJ103">
        <f t="shared" si="49"/>
        <v>5.75</v>
      </c>
      <c r="BK103">
        <f>squirtle!BP103</f>
        <v>42</v>
      </c>
      <c r="BL103">
        <f>charmander!BV103</f>
        <v>27.5</v>
      </c>
      <c r="BM103">
        <f>nidoking!CZ103</f>
        <v>34</v>
      </c>
    </row>
    <row r="104" spans="1:66" x14ac:dyDescent="0.3">
      <c r="A104">
        <v>103</v>
      </c>
      <c r="B104">
        <v>44</v>
      </c>
      <c r="C104" s="35" t="s">
        <v>134</v>
      </c>
      <c r="D104" s="35" t="str">
        <f>VLOOKUP(C104,all_pokemon!$B$2:$C$151,2,FALSE)</f>
        <v>Alakazam</v>
      </c>
      <c r="E104" s="35" t="s">
        <v>318</v>
      </c>
      <c r="F104" s="35" t="s">
        <v>209</v>
      </c>
      <c r="G104" s="35">
        <v>35</v>
      </c>
      <c r="H104" s="36" t="s">
        <v>60</v>
      </c>
      <c r="I104" s="36" t="s">
        <v>35</v>
      </c>
      <c r="J104" s="36" t="s">
        <v>121</v>
      </c>
      <c r="K104" s="36" t="s">
        <v>122</v>
      </c>
      <c r="L104" s="1" t="str">
        <f>VLOOKUP(H104,all_attacks!$B$2:$C$166,2,FALSE)</f>
        <v>Confusion</v>
      </c>
      <c r="M104" s="1" t="str">
        <f>VLOOKUP(I104,all_attacks!$B$2:$C$166,2,FALSE)</f>
        <v>Disable</v>
      </c>
      <c r="N104" s="1" t="str">
        <f>VLOOKUP(J104,all_attacks!$B$2:$C$166,2,FALSE)</f>
        <v>Psybeam</v>
      </c>
      <c r="O104" s="1" t="str">
        <f>VLOOKUP(K104,all_attacks!$B$2:$C$166,2,FALSE)</f>
        <v>Recover</v>
      </c>
      <c r="P104" t="str">
        <f>VLOOKUP(L104,all_attacks!$C$2:$H$166,2,FALSE)</f>
        <v>Psychic</v>
      </c>
      <c r="Q104" t="str">
        <f>VLOOKUP(M104,all_attacks!$C$2:$H$166,2,FALSE)</f>
        <v>Normal</v>
      </c>
      <c r="R104" t="str">
        <f>VLOOKUP(N104,all_attacks!$C$2:$H$166,2,FALSE)</f>
        <v>Psychic</v>
      </c>
      <c r="S104" t="str">
        <f>VLOOKUP(O104,all_attacks!$C$2:$H$166,2,FALSE)</f>
        <v>Normal</v>
      </c>
      <c r="T104" t="str">
        <f>VLOOKUP(L104,all_attacks!$C$2:$H$166,6,FALSE)</f>
        <v>Psychic</v>
      </c>
      <c r="U104" t="str">
        <f>VLOOKUP(M104,all_attacks!$C$2:$H$166,6,FALSE)</f>
        <v>no_type-specific_Damage</v>
      </c>
      <c r="V104" t="str">
        <f>VLOOKUP(N104,all_attacks!$C$2:$H$166,6,FALSE)</f>
        <v>Psychic</v>
      </c>
      <c r="W104" t="str">
        <f>VLOOKUP(O104,all_attacks!$C$2:$H$166,6,FALSE)</f>
        <v>no_type-specific_Damage</v>
      </c>
      <c r="X104" t="s">
        <v>449</v>
      </c>
      <c r="Y104" t="s">
        <v>451</v>
      </c>
      <c r="Z104" t="str">
        <f t="shared" si="35"/>
        <v>PsychicGrass</v>
      </c>
      <c r="AA104" t="str">
        <f t="shared" si="36"/>
        <v>no_type-specific_DamageGrass</v>
      </c>
      <c r="AB104" t="str">
        <f t="shared" si="37"/>
        <v>PsychicGrass</v>
      </c>
      <c r="AC104" t="str">
        <f t="shared" si="38"/>
        <v>no_type-specific_DamageGrass</v>
      </c>
      <c r="AD104" t="str">
        <f t="shared" si="39"/>
        <v>PsychicPoison</v>
      </c>
      <c r="AE104" t="str">
        <f t="shared" si="40"/>
        <v>no_type-specific_DamagePoison</v>
      </c>
      <c r="AF104" t="str">
        <f t="shared" si="41"/>
        <v>PsychicPoison</v>
      </c>
      <c r="AG104" t="str">
        <f t="shared" si="42"/>
        <v>no_type-specific_DamagePoison</v>
      </c>
      <c r="AH104">
        <f>VLOOKUP(Z104,type_factors!$C$1:$D$226,2,FALSE)</f>
        <v>1</v>
      </c>
      <c r="AI104" t="e">
        <f>VLOOKUP(AA104,type_factors!$C$1:$D$226,2,FALSE)</f>
        <v>#N/A</v>
      </c>
      <c r="AJ104">
        <f>VLOOKUP(AB104,type_factors!$C$1:$D$226,2,FALSE)</f>
        <v>1</v>
      </c>
      <c r="AK104" t="e">
        <f>VLOOKUP(AC104,type_factors!$C$1:$D$226,2,FALSE)</f>
        <v>#N/A</v>
      </c>
      <c r="AL104">
        <f>VLOOKUP(AD104,type_factors!$C$1:$D$226,2,FALSE)</f>
        <v>2</v>
      </c>
      <c r="AM104" t="e">
        <f>VLOOKUP(AE104,type_factors!$C$1:$D$226,2,FALSE)</f>
        <v>#N/A</v>
      </c>
      <c r="AN104">
        <f>VLOOKUP(AF104,type_factors!$C$1:$D$226,2,FALSE)</f>
        <v>2</v>
      </c>
      <c r="AO104" t="e">
        <f>VLOOKUP(AG104,type_factors!$C$1:$D$226,2,FALSE)</f>
        <v>#N/A</v>
      </c>
      <c r="AP104">
        <f t="shared" si="43"/>
        <v>2</v>
      </c>
      <c r="AQ104" t="e">
        <f t="shared" si="44"/>
        <v>#N/A</v>
      </c>
      <c r="AR104">
        <f t="shared" si="45"/>
        <v>2</v>
      </c>
      <c r="AS104" t="e">
        <f t="shared" si="46"/>
        <v>#N/A</v>
      </c>
      <c r="AT104">
        <f t="array" ref="AT104">MAX(IF(ISERROR(AP104:AS104),,AP104:AS104))</f>
        <v>2</v>
      </c>
      <c r="AU104" t="s">
        <v>421</v>
      </c>
      <c r="AV104" t="s">
        <v>449</v>
      </c>
      <c r="AW104" t="str">
        <f t="shared" si="29"/>
        <v>NormalPsychic</v>
      </c>
      <c r="AX104" t="str">
        <f t="shared" si="30"/>
        <v>GrassPsychic</v>
      </c>
      <c r="AY104" t="str">
        <f t="shared" si="31"/>
        <v>NormalNA</v>
      </c>
      <c r="AZ104" t="str">
        <f t="shared" si="32"/>
        <v>GrassNA</v>
      </c>
      <c r="BA104" s="31">
        <f>VLOOKUP(AW104,type_factors!$C$2:$D$226,2,FALSE)</f>
        <v>1</v>
      </c>
      <c r="BB104" s="31">
        <f>VLOOKUP(AX104,type_factors!$C$2:$D$226,2,FALSE)</f>
        <v>1</v>
      </c>
      <c r="BC104" s="30" t="e">
        <f>VLOOKUP(AY104,type_factors!$C$2:$D$226,2,FALSE)</f>
        <v>#N/A</v>
      </c>
      <c r="BD104" s="30" t="e">
        <f>VLOOKUP(AZ104,type_factors!$C$2:$D$226,2,FALSE)</f>
        <v>#N/A</v>
      </c>
      <c r="BE104" s="32">
        <f t="shared" si="50"/>
        <v>1</v>
      </c>
      <c r="BF104" s="32">
        <f t="shared" si="51"/>
        <v>1</v>
      </c>
      <c r="BG104">
        <f t="array" ref="BG104">MAX(IF(ISERROR(BE104:BF104),,BE104:BF104))</f>
        <v>1</v>
      </c>
      <c r="BH104">
        <f t="shared" si="47"/>
        <v>2</v>
      </c>
      <c r="BI104">
        <f t="shared" si="48"/>
        <v>-1</v>
      </c>
      <c r="BJ104">
        <f t="shared" si="49"/>
        <v>4.75</v>
      </c>
      <c r="BK104">
        <f>squirtle!BP104</f>
        <v>42</v>
      </c>
      <c r="BL104">
        <f>charmander!BV104</f>
        <v>27.5</v>
      </c>
      <c r="BM104">
        <f>nidoking!CZ104</f>
        <v>36</v>
      </c>
    </row>
    <row r="105" spans="1:66" x14ac:dyDescent="0.3">
      <c r="A105">
        <v>104</v>
      </c>
      <c r="B105">
        <v>44</v>
      </c>
      <c r="C105" s="35" t="s">
        <v>109</v>
      </c>
      <c r="D105" s="35" t="str">
        <f>VLOOKUP(C105,all_pokemon!$B$2:$C$151,2,FALSE)</f>
        <v>Gyarados</v>
      </c>
      <c r="E105" s="35" t="s">
        <v>453</v>
      </c>
      <c r="F105" s="35" t="s">
        <v>448</v>
      </c>
      <c r="G105" s="35">
        <v>35</v>
      </c>
      <c r="H105" s="36" t="s">
        <v>50</v>
      </c>
      <c r="I105" s="36" t="s">
        <v>110</v>
      </c>
      <c r="J105" s="36" t="s">
        <v>23</v>
      </c>
      <c r="K105" s="36" t="s">
        <v>111</v>
      </c>
      <c r="L105" s="1" t="str">
        <f>VLOOKUP(H105,all_attacks!$B$2:$C$166,2,FALSE)</f>
        <v>Bite</v>
      </c>
      <c r="M105" s="1" t="str">
        <f>VLOOKUP(I105,all_attacks!$B$2:$C$166,2,FALSE)</f>
        <v>Dragon Rage</v>
      </c>
      <c r="N105" s="1" t="str">
        <f>VLOOKUP(J105,all_attacks!$B$2:$C$166,2,FALSE)</f>
        <v>Leer</v>
      </c>
      <c r="O105" s="1" t="str">
        <f>VLOOKUP(K105,all_attacks!$B$2:$C$166,2,FALSE)</f>
        <v>Hydro Pump</v>
      </c>
      <c r="P105" t="str">
        <f>VLOOKUP(L105,all_attacks!$C$2:$H$166,2,FALSE)</f>
        <v>Normal</v>
      </c>
      <c r="Q105" t="str">
        <f>VLOOKUP(M105,all_attacks!$C$2:$H$166,2,FALSE)</f>
        <v>Dragon</v>
      </c>
      <c r="R105" t="str">
        <f>VLOOKUP(N105,all_attacks!$C$2:$H$166,2,FALSE)</f>
        <v>Normal</v>
      </c>
      <c r="S105" t="str">
        <f>VLOOKUP(O105,all_attacks!$C$2:$H$166,2,FALSE)</f>
        <v>Water</v>
      </c>
      <c r="T105" t="str">
        <f>VLOOKUP(L105,all_attacks!$C$2:$H$166,6,FALSE)</f>
        <v>Normal</v>
      </c>
      <c r="U105" t="str">
        <f>VLOOKUP(M105,all_attacks!$C$2:$H$166,6,FALSE)</f>
        <v>no_type-specific_Damage</v>
      </c>
      <c r="V105" t="str">
        <f>VLOOKUP(N105,all_attacks!$C$2:$H$166,6,FALSE)</f>
        <v>no_type-specific_Damage</v>
      </c>
      <c r="W105" t="str">
        <f>VLOOKUP(O105,all_attacks!$C$2:$H$166,6,FALSE)</f>
        <v>Water</v>
      </c>
      <c r="X105" t="s">
        <v>449</v>
      </c>
      <c r="Y105" t="s">
        <v>451</v>
      </c>
      <c r="Z105" t="str">
        <f t="shared" si="35"/>
        <v>NormalGrass</v>
      </c>
      <c r="AA105" t="str">
        <f t="shared" si="36"/>
        <v>no_type-specific_DamageGrass</v>
      </c>
      <c r="AB105" t="str">
        <f t="shared" si="37"/>
        <v>no_type-specific_DamageGrass</v>
      </c>
      <c r="AC105" t="str">
        <f t="shared" si="38"/>
        <v>WaterGrass</v>
      </c>
      <c r="AD105" t="str">
        <f t="shared" si="39"/>
        <v>NormalPoison</v>
      </c>
      <c r="AE105" t="str">
        <f t="shared" si="40"/>
        <v>no_type-specific_DamagePoison</v>
      </c>
      <c r="AF105" t="str">
        <f t="shared" si="41"/>
        <v>no_type-specific_DamagePoison</v>
      </c>
      <c r="AG105" t="str">
        <f t="shared" si="42"/>
        <v>WaterPoison</v>
      </c>
      <c r="AH105">
        <f>VLOOKUP(Z105,type_factors!$C$1:$D$226,2,FALSE)</f>
        <v>1</v>
      </c>
      <c r="AI105" t="e">
        <f>VLOOKUP(AA105,type_factors!$C$1:$D$226,2,FALSE)</f>
        <v>#N/A</v>
      </c>
      <c r="AJ105" t="e">
        <f>VLOOKUP(AB105,type_factors!$C$1:$D$226,2,FALSE)</f>
        <v>#N/A</v>
      </c>
      <c r="AK105">
        <f>VLOOKUP(AC105,type_factors!$C$1:$D$226,2,FALSE)</f>
        <v>0.5</v>
      </c>
      <c r="AL105">
        <f>VLOOKUP(AD105,type_factors!$C$1:$D$226,2,FALSE)</f>
        <v>1</v>
      </c>
      <c r="AM105" t="e">
        <f>VLOOKUP(AE105,type_factors!$C$1:$D$226,2,FALSE)</f>
        <v>#N/A</v>
      </c>
      <c r="AN105" t="e">
        <f>VLOOKUP(AF105,type_factors!$C$1:$D$226,2,FALSE)</f>
        <v>#N/A</v>
      </c>
      <c r="AO105">
        <f>VLOOKUP(AG105,type_factors!$C$1:$D$226,2,FALSE)</f>
        <v>1</v>
      </c>
      <c r="AP105">
        <f t="shared" si="43"/>
        <v>1</v>
      </c>
      <c r="AQ105" t="e">
        <f t="shared" si="44"/>
        <v>#N/A</v>
      </c>
      <c r="AR105" t="e">
        <f t="shared" si="45"/>
        <v>#N/A</v>
      </c>
      <c r="AS105">
        <f t="shared" si="46"/>
        <v>0.5</v>
      </c>
      <c r="AT105">
        <f t="array" ref="AT105">MAX(IF(ISERROR(AP105:AS105),,AP105:AS105))</f>
        <v>1</v>
      </c>
      <c r="AU105" t="s">
        <v>421</v>
      </c>
      <c r="AV105" t="s">
        <v>449</v>
      </c>
      <c r="AW105" t="str">
        <f t="shared" si="29"/>
        <v>NormalWater</v>
      </c>
      <c r="AX105" t="str">
        <f t="shared" si="30"/>
        <v>GrassWater</v>
      </c>
      <c r="AY105" t="str">
        <f t="shared" si="31"/>
        <v>NormalFlying</v>
      </c>
      <c r="AZ105" t="str">
        <f t="shared" si="32"/>
        <v>GrassFlying</v>
      </c>
      <c r="BA105" s="31">
        <f>VLOOKUP(AW105,type_factors!$C$2:$D$226,2,FALSE)</f>
        <v>1</v>
      </c>
      <c r="BB105" s="31">
        <f>VLOOKUP(AX105,type_factors!$C$2:$D$226,2,FALSE)</f>
        <v>2</v>
      </c>
      <c r="BC105" s="30">
        <f>VLOOKUP(AY105,type_factors!$C$2:$D$226,2,FALSE)</f>
        <v>1</v>
      </c>
      <c r="BD105" s="30">
        <f>VLOOKUP(AZ105,type_factors!$C$2:$D$226,2,FALSE)</f>
        <v>0.5</v>
      </c>
      <c r="BE105" s="32">
        <f t="shared" si="50"/>
        <v>1</v>
      </c>
      <c r="BF105" s="32">
        <f t="shared" si="51"/>
        <v>1</v>
      </c>
      <c r="BG105">
        <f t="array" ref="BG105">MAX(IF(ISERROR(BE105:BF105),,BE105:BF105))</f>
        <v>1</v>
      </c>
      <c r="BH105">
        <f t="shared" si="47"/>
        <v>1</v>
      </c>
      <c r="BI105">
        <f t="shared" si="48"/>
        <v>0</v>
      </c>
      <c r="BJ105">
        <f t="shared" si="49"/>
        <v>4.75</v>
      </c>
      <c r="BK105">
        <f>squirtle!BP105</f>
        <v>43</v>
      </c>
      <c r="BL105">
        <f>charmander!BV105</f>
        <v>27.5</v>
      </c>
      <c r="BM105">
        <f>nidoking!CZ105</f>
        <v>37</v>
      </c>
    </row>
    <row r="106" spans="1:66" x14ac:dyDescent="0.3">
      <c r="A106">
        <v>105</v>
      </c>
      <c r="B106">
        <v>44</v>
      </c>
      <c r="C106" s="35" t="s">
        <v>108</v>
      </c>
      <c r="D106" s="35" t="str">
        <f>VLOOKUP(C106,all_pokemon!$B$2:$C$151,2,FALSE)</f>
        <v>Exeggcute</v>
      </c>
      <c r="E106" s="35" t="s">
        <v>449</v>
      </c>
      <c r="F106" s="35" t="s">
        <v>318</v>
      </c>
      <c r="G106" s="35">
        <v>38</v>
      </c>
      <c r="H106" s="36" t="s">
        <v>150</v>
      </c>
      <c r="I106" s="36" t="s">
        <v>59</v>
      </c>
      <c r="J106" s="36" t="s">
        <v>45</v>
      </c>
      <c r="K106" s="36" t="s">
        <v>80</v>
      </c>
      <c r="L106" s="1" t="str">
        <f>VLOOKUP(H106,all_attacks!$B$2:$C$166,2,FALSE)</f>
        <v>Reflect</v>
      </c>
      <c r="M106" s="1" t="str">
        <f>VLOOKUP(I106,all_attacks!$B$2:$C$166,2,FALSE)</f>
        <v>Hypnosis</v>
      </c>
      <c r="N106" s="1" t="str">
        <f>VLOOKUP(J106,all_attacks!$B$2:$C$166,2,FALSE)</f>
        <v>Leech Seed</v>
      </c>
      <c r="O106" s="1" t="str">
        <f>VLOOKUP(K106,all_attacks!$B$2:$C$166,2,FALSE)</f>
        <v>Stun Spore</v>
      </c>
      <c r="P106" t="str">
        <f>VLOOKUP(L106,all_attacks!$C$2:$H$166,2,FALSE)</f>
        <v>Psychic</v>
      </c>
      <c r="Q106" t="str">
        <f>VLOOKUP(M106,all_attacks!$C$2:$H$166,2,FALSE)</f>
        <v>Psychic</v>
      </c>
      <c r="R106" t="str">
        <f>VLOOKUP(N106,all_attacks!$C$2:$H$166,2,FALSE)</f>
        <v>Grass</v>
      </c>
      <c r="S106" t="str">
        <f>VLOOKUP(O106,all_attacks!$C$2:$H$166,2,FALSE)</f>
        <v>Grass</v>
      </c>
      <c r="T106" t="str">
        <f>VLOOKUP(L106,all_attacks!$C$2:$H$166,6,FALSE)</f>
        <v>no_type-specific_Damage</v>
      </c>
      <c r="U106" t="str">
        <f>VLOOKUP(M106,all_attacks!$C$2:$H$166,6,FALSE)</f>
        <v>no_type-specific_Damage</v>
      </c>
      <c r="V106" t="str">
        <f>VLOOKUP(N106,all_attacks!$C$2:$H$166,6,FALSE)</f>
        <v>no_type-specific_Damage</v>
      </c>
      <c r="W106" t="str">
        <f>VLOOKUP(O106,all_attacks!$C$2:$H$166,6,FALSE)</f>
        <v>no_type-specific_Damage</v>
      </c>
      <c r="X106" t="s">
        <v>449</v>
      </c>
      <c r="Y106" t="s">
        <v>451</v>
      </c>
      <c r="Z106" t="str">
        <f t="shared" si="35"/>
        <v>no_type-specific_DamageGrass</v>
      </c>
      <c r="AA106" t="str">
        <f t="shared" si="36"/>
        <v>no_type-specific_DamageGrass</v>
      </c>
      <c r="AB106" t="str">
        <f t="shared" si="37"/>
        <v>no_type-specific_DamageGrass</v>
      </c>
      <c r="AC106" t="str">
        <f t="shared" si="38"/>
        <v>no_type-specific_DamageGrass</v>
      </c>
      <c r="AD106" t="str">
        <f t="shared" si="39"/>
        <v>no_type-specific_DamagePoison</v>
      </c>
      <c r="AE106" t="str">
        <f t="shared" si="40"/>
        <v>no_type-specific_DamagePoison</v>
      </c>
      <c r="AF106" t="str">
        <f t="shared" si="41"/>
        <v>no_type-specific_DamagePoison</v>
      </c>
      <c r="AG106" t="str">
        <f t="shared" si="42"/>
        <v>no_type-specific_DamagePoison</v>
      </c>
      <c r="AH106" t="e">
        <f>VLOOKUP(Z106,type_factors!$C$1:$D$226,2,FALSE)</f>
        <v>#N/A</v>
      </c>
      <c r="AI106" t="e">
        <f>VLOOKUP(AA106,type_factors!$C$1:$D$226,2,FALSE)</f>
        <v>#N/A</v>
      </c>
      <c r="AJ106" t="e">
        <f>VLOOKUP(AB106,type_factors!$C$1:$D$226,2,FALSE)</f>
        <v>#N/A</v>
      </c>
      <c r="AK106" t="e">
        <f>VLOOKUP(AC106,type_factors!$C$1:$D$226,2,FALSE)</f>
        <v>#N/A</v>
      </c>
      <c r="AL106" t="e">
        <f>VLOOKUP(AD106,type_factors!$C$1:$D$226,2,FALSE)</f>
        <v>#N/A</v>
      </c>
      <c r="AM106" t="e">
        <f>VLOOKUP(AE106,type_factors!$C$1:$D$226,2,FALSE)</f>
        <v>#N/A</v>
      </c>
      <c r="AN106" t="e">
        <f>VLOOKUP(AF106,type_factors!$C$1:$D$226,2,FALSE)</f>
        <v>#N/A</v>
      </c>
      <c r="AO106" t="e">
        <f>VLOOKUP(AG106,type_factors!$C$1:$D$226,2,FALSE)</f>
        <v>#N/A</v>
      </c>
      <c r="AP106" t="e">
        <f t="shared" si="43"/>
        <v>#N/A</v>
      </c>
      <c r="AQ106" t="e">
        <f t="shared" si="44"/>
        <v>#N/A</v>
      </c>
      <c r="AR106" t="e">
        <f t="shared" si="45"/>
        <v>#N/A</v>
      </c>
      <c r="AS106" t="e">
        <f t="shared" si="46"/>
        <v>#N/A</v>
      </c>
      <c r="AT106">
        <f t="array" ref="AT106">MAX(IF(ISERROR(AP106:AS106),,AP106:AS106))</f>
        <v>0</v>
      </c>
      <c r="AU106" t="s">
        <v>421</v>
      </c>
      <c r="AV106" t="s">
        <v>449</v>
      </c>
      <c r="AW106" t="str">
        <f t="shared" si="29"/>
        <v>NormalGrass</v>
      </c>
      <c r="AX106" t="str">
        <f t="shared" si="30"/>
        <v>GrassGrass</v>
      </c>
      <c r="AY106" t="str">
        <f t="shared" si="31"/>
        <v>NormalPsychic</v>
      </c>
      <c r="AZ106" t="str">
        <f t="shared" si="32"/>
        <v>GrassPsychic</v>
      </c>
      <c r="BA106" s="31">
        <f>VLOOKUP(AW106,type_factors!$C$2:$D$226,2,FALSE)</f>
        <v>1</v>
      </c>
      <c r="BB106" s="31">
        <f>VLOOKUP(AX106,type_factors!$C$2:$D$226,2,FALSE)</f>
        <v>0.5</v>
      </c>
      <c r="BC106" s="30">
        <f>VLOOKUP(AY106,type_factors!$C$2:$D$226,2,FALSE)</f>
        <v>1</v>
      </c>
      <c r="BD106" s="30">
        <f>VLOOKUP(AZ106,type_factors!$C$2:$D$226,2,FALSE)</f>
        <v>1</v>
      </c>
      <c r="BE106" s="32">
        <f t="shared" si="50"/>
        <v>1</v>
      </c>
      <c r="BF106" s="32">
        <f t="shared" si="51"/>
        <v>0.5</v>
      </c>
      <c r="BG106">
        <f t="array" ref="BG106">MAX(IF(ISERROR(BE106:BF106),,BE106:BF106))</f>
        <v>1</v>
      </c>
      <c r="BH106">
        <f t="shared" si="47"/>
        <v>0</v>
      </c>
      <c r="BI106">
        <f t="shared" si="48"/>
        <v>1</v>
      </c>
      <c r="BJ106">
        <f t="shared" si="49"/>
        <v>5.75</v>
      </c>
      <c r="BK106">
        <f>squirtle!BP106</f>
        <v>43</v>
      </c>
      <c r="BL106">
        <f>charmander!BV106</f>
        <v>29.5</v>
      </c>
      <c r="BM106">
        <f>nidoking!CZ106</f>
        <v>36</v>
      </c>
    </row>
    <row r="107" spans="1:66" x14ac:dyDescent="0.3">
      <c r="A107">
        <v>106</v>
      </c>
      <c r="B107">
        <v>44</v>
      </c>
      <c r="C107" s="35" t="s">
        <v>468</v>
      </c>
      <c r="D107" s="35" t="str">
        <f>VLOOKUP(C107,all_pokemon!$B$2:$C$151,2,FALSE)</f>
        <v>Charizard</v>
      </c>
      <c r="E107" s="35" t="s">
        <v>445</v>
      </c>
      <c r="F107" s="35" t="s">
        <v>209</v>
      </c>
      <c r="G107" s="35">
        <v>40</v>
      </c>
      <c r="H107" s="36" t="s">
        <v>105</v>
      </c>
      <c r="I107" s="36" t="s">
        <v>89</v>
      </c>
      <c r="J107" s="36" t="s">
        <v>23</v>
      </c>
      <c r="K107" s="36" t="s">
        <v>90</v>
      </c>
      <c r="L107" s="1" t="str">
        <f>VLOOKUP(H107,all_attacks!$B$2:$C$166,2,FALSE)</f>
        <v>Slash</v>
      </c>
      <c r="M107" s="1" t="str">
        <f>VLOOKUP(I107,all_attacks!$B$2:$C$166,2,FALSE)</f>
        <v>Ember</v>
      </c>
      <c r="N107" s="1" t="str">
        <f>VLOOKUP(J107,all_attacks!$B$2:$C$166,2,FALSE)</f>
        <v>Leer</v>
      </c>
      <c r="O107" s="1" t="str">
        <f>VLOOKUP(K107,all_attacks!$B$2:$C$166,2,FALSE)</f>
        <v>Rage</v>
      </c>
      <c r="P107" t="str">
        <f>VLOOKUP(L107,all_attacks!$C$2:$H$166,2,FALSE)</f>
        <v>Normal</v>
      </c>
      <c r="Q107" t="str">
        <f>VLOOKUP(M107,all_attacks!$C$2:$H$166,2,FALSE)</f>
        <v>Fire</v>
      </c>
      <c r="R107" t="str">
        <f>VLOOKUP(N107,all_attacks!$C$2:$H$166,2,FALSE)</f>
        <v>Normal</v>
      </c>
      <c r="S107" t="str">
        <f>VLOOKUP(O107,all_attacks!$C$2:$H$166,2,FALSE)</f>
        <v>Normal</v>
      </c>
      <c r="T107" t="str">
        <f>VLOOKUP(L107,all_attacks!$C$2:$H$166,6,FALSE)</f>
        <v>Normal</v>
      </c>
      <c r="U107" t="str">
        <f>VLOOKUP(M107,all_attacks!$C$2:$H$166,6,FALSE)</f>
        <v>Fire</v>
      </c>
      <c r="V107" t="str">
        <f>VLOOKUP(N107,all_attacks!$C$2:$H$166,6,FALSE)</f>
        <v>no_type-specific_Damage</v>
      </c>
      <c r="W107" t="str">
        <f>VLOOKUP(O107,all_attacks!$C$2:$H$166,6,FALSE)</f>
        <v>Normal</v>
      </c>
      <c r="X107" t="s">
        <v>449</v>
      </c>
      <c r="Y107" t="s">
        <v>451</v>
      </c>
      <c r="Z107" t="str">
        <f t="shared" si="35"/>
        <v>NormalGrass</v>
      </c>
      <c r="AA107" t="str">
        <f t="shared" si="36"/>
        <v>FireGrass</v>
      </c>
      <c r="AB107" t="str">
        <f t="shared" si="37"/>
        <v>no_type-specific_DamageGrass</v>
      </c>
      <c r="AC107" t="str">
        <f t="shared" si="38"/>
        <v>NormalGrass</v>
      </c>
      <c r="AD107" t="str">
        <f t="shared" si="39"/>
        <v>NormalPoison</v>
      </c>
      <c r="AE107" t="str">
        <f t="shared" si="40"/>
        <v>FirePoison</v>
      </c>
      <c r="AF107" t="str">
        <f t="shared" si="41"/>
        <v>no_type-specific_DamagePoison</v>
      </c>
      <c r="AG107" t="str">
        <f t="shared" si="42"/>
        <v>NormalPoison</v>
      </c>
      <c r="AH107">
        <f>VLOOKUP(Z107,type_factors!$C$1:$D$226,2,FALSE)</f>
        <v>1</v>
      </c>
      <c r="AI107">
        <f>VLOOKUP(AA107,type_factors!$C$1:$D$226,2,FALSE)</f>
        <v>2</v>
      </c>
      <c r="AJ107" t="e">
        <f>VLOOKUP(AB107,type_factors!$C$1:$D$226,2,FALSE)</f>
        <v>#N/A</v>
      </c>
      <c r="AK107">
        <f>VLOOKUP(AC107,type_factors!$C$1:$D$226,2,FALSE)</f>
        <v>1</v>
      </c>
      <c r="AL107">
        <f>VLOOKUP(AD107,type_factors!$C$1:$D$226,2,FALSE)</f>
        <v>1</v>
      </c>
      <c r="AM107">
        <f>VLOOKUP(AE107,type_factors!$C$1:$D$226,2,FALSE)</f>
        <v>1</v>
      </c>
      <c r="AN107" t="e">
        <f>VLOOKUP(AF107,type_factors!$C$1:$D$226,2,FALSE)</f>
        <v>#N/A</v>
      </c>
      <c r="AO107">
        <f>VLOOKUP(AG107,type_factors!$C$1:$D$226,2,FALSE)</f>
        <v>1</v>
      </c>
      <c r="AP107">
        <f t="shared" si="43"/>
        <v>1</v>
      </c>
      <c r="AQ107">
        <f t="shared" si="44"/>
        <v>2</v>
      </c>
      <c r="AR107" t="e">
        <f t="shared" si="45"/>
        <v>#N/A</v>
      </c>
      <c r="AS107">
        <f t="shared" si="46"/>
        <v>1</v>
      </c>
      <c r="AT107">
        <f t="array" ref="AT107">MAX(IF(ISERROR(AP107:AS107),,AP107:AS107))</f>
        <v>2</v>
      </c>
      <c r="AU107" t="s">
        <v>421</v>
      </c>
      <c r="AV107" t="s">
        <v>449</v>
      </c>
      <c r="AW107" t="str">
        <f t="shared" si="29"/>
        <v>NormalFire</v>
      </c>
      <c r="AX107" t="str">
        <f t="shared" si="30"/>
        <v>GrassFire</v>
      </c>
      <c r="AY107" t="str">
        <f t="shared" si="31"/>
        <v>NormalNA</v>
      </c>
      <c r="AZ107" t="str">
        <f t="shared" si="32"/>
        <v>GrassNA</v>
      </c>
      <c r="BA107" s="31">
        <f>VLOOKUP(AW107,type_factors!$C$2:$D$226,2,FALSE)</f>
        <v>1</v>
      </c>
      <c r="BB107" s="31">
        <f>VLOOKUP(AX107,type_factors!$C$2:$D$226,2,FALSE)</f>
        <v>0.5</v>
      </c>
      <c r="BC107" s="30" t="e">
        <f>VLOOKUP(AY107,type_factors!$C$2:$D$226,2,FALSE)</f>
        <v>#N/A</v>
      </c>
      <c r="BD107" s="30" t="e">
        <f>VLOOKUP(AZ107,type_factors!$C$2:$D$226,2,FALSE)</f>
        <v>#N/A</v>
      </c>
      <c r="BE107" s="32">
        <f t="shared" si="50"/>
        <v>1</v>
      </c>
      <c r="BF107" s="32">
        <f t="shared" si="51"/>
        <v>0.5</v>
      </c>
      <c r="BG107">
        <f t="array" ref="BG107">MAX(IF(ISERROR(BE107:BF107),,BE107:BF107))</f>
        <v>1</v>
      </c>
      <c r="BH107">
        <f t="shared" si="47"/>
        <v>2</v>
      </c>
      <c r="BI107">
        <f t="shared" si="48"/>
        <v>-1</v>
      </c>
      <c r="BJ107">
        <f t="shared" si="49"/>
        <v>4.75</v>
      </c>
      <c r="BK107">
        <f>squirtle!BP107</f>
        <v>43</v>
      </c>
      <c r="BL107">
        <f>charmander!BV107</f>
        <v>28.5</v>
      </c>
      <c r="BM107">
        <f>nidoking!CZ107</f>
        <v>37</v>
      </c>
    </row>
    <row r="108" spans="1:66" x14ac:dyDescent="0.3">
      <c r="A108">
        <v>107</v>
      </c>
      <c r="B108">
        <v>45</v>
      </c>
      <c r="C108" s="35" t="s">
        <v>84</v>
      </c>
      <c r="D108" s="35" t="str">
        <f>VLOOKUP(C108,all_pokemon!$B$2:$C$151,2,FALSE)</f>
        <v>Cubone</v>
      </c>
      <c r="E108" s="35" t="s">
        <v>455</v>
      </c>
      <c r="F108" s="35" t="s">
        <v>209</v>
      </c>
      <c r="G108" s="35">
        <v>32</v>
      </c>
      <c r="H108" s="36" t="s">
        <v>86</v>
      </c>
      <c r="I108" s="36" t="s">
        <v>6</v>
      </c>
      <c r="J108" s="36" t="s">
        <v>23</v>
      </c>
      <c r="K108" s="36" t="s">
        <v>116</v>
      </c>
      <c r="L108" s="1" t="str">
        <f>VLOOKUP(H108,all_attacks!$B$2:$C$166,2,FALSE)</f>
        <v>Bone Club</v>
      </c>
      <c r="M108" s="1" t="str">
        <f>VLOOKUP(I108,all_attacks!$B$2:$C$166,2,FALSE)</f>
        <v>Growl</v>
      </c>
      <c r="N108" s="1" t="str">
        <f>VLOOKUP(J108,all_attacks!$B$2:$C$166,2,FALSE)</f>
        <v>Leer</v>
      </c>
      <c r="O108" s="1" t="str">
        <f>VLOOKUP(K108,all_attacks!$B$2:$C$166,2,FALSE)</f>
        <v>Focus Energy</v>
      </c>
      <c r="P108" t="str">
        <f>VLOOKUP(L108,all_attacks!$C$2:$H$166,2,FALSE)</f>
        <v>Ground</v>
      </c>
      <c r="Q108" t="str">
        <f>VLOOKUP(M108,all_attacks!$C$2:$H$166,2,FALSE)</f>
        <v>Normal</v>
      </c>
      <c r="R108" t="str">
        <f>VLOOKUP(N108,all_attacks!$C$2:$H$166,2,FALSE)</f>
        <v>Normal</v>
      </c>
      <c r="S108" t="str">
        <f>VLOOKUP(O108,all_attacks!$C$2:$H$166,2,FALSE)</f>
        <v>Normal</v>
      </c>
      <c r="T108" t="str">
        <f>VLOOKUP(L108,all_attacks!$C$2:$H$166,6,FALSE)</f>
        <v>Ground</v>
      </c>
      <c r="U108" t="str">
        <f>VLOOKUP(M108,all_attacks!$C$2:$H$166,6,FALSE)</f>
        <v>no_type-specific_Damage</v>
      </c>
      <c r="V108" t="str">
        <f>VLOOKUP(N108,all_attacks!$C$2:$H$166,6,FALSE)</f>
        <v>no_type-specific_Damage</v>
      </c>
      <c r="W108" t="str">
        <f>VLOOKUP(O108,all_attacks!$C$2:$H$166,6,FALSE)</f>
        <v>no_type-specific_Damage</v>
      </c>
      <c r="X108" t="s">
        <v>449</v>
      </c>
      <c r="Y108" t="s">
        <v>451</v>
      </c>
      <c r="Z108" t="str">
        <f t="shared" si="35"/>
        <v>GroundGrass</v>
      </c>
      <c r="AA108" t="str">
        <f t="shared" si="36"/>
        <v>no_type-specific_DamageGrass</v>
      </c>
      <c r="AB108" t="str">
        <f t="shared" si="37"/>
        <v>no_type-specific_DamageGrass</v>
      </c>
      <c r="AC108" t="str">
        <f t="shared" si="38"/>
        <v>no_type-specific_DamageGrass</v>
      </c>
      <c r="AD108" t="str">
        <f t="shared" si="39"/>
        <v>GroundPoison</v>
      </c>
      <c r="AE108" t="str">
        <f t="shared" si="40"/>
        <v>no_type-specific_DamagePoison</v>
      </c>
      <c r="AF108" t="str">
        <f t="shared" si="41"/>
        <v>no_type-specific_DamagePoison</v>
      </c>
      <c r="AG108" t="str">
        <f t="shared" si="42"/>
        <v>no_type-specific_DamagePoison</v>
      </c>
      <c r="AH108">
        <f>VLOOKUP(Z108,type_factors!$C$1:$D$226,2,FALSE)</f>
        <v>0.5</v>
      </c>
      <c r="AI108" t="e">
        <f>VLOOKUP(AA108,type_factors!$C$1:$D$226,2,FALSE)</f>
        <v>#N/A</v>
      </c>
      <c r="AJ108" t="e">
        <f>VLOOKUP(AB108,type_factors!$C$1:$D$226,2,FALSE)</f>
        <v>#N/A</v>
      </c>
      <c r="AK108" t="e">
        <f>VLOOKUP(AC108,type_factors!$C$1:$D$226,2,FALSE)</f>
        <v>#N/A</v>
      </c>
      <c r="AL108">
        <f>VLOOKUP(AD108,type_factors!$C$1:$D$226,2,FALSE)</f>
        <v>2</v>
      </c>
      <c r="AM108" t="e">
        <f>VLOOKUP(AE108,type_factors!$C$1:$D$226,2,FALSE)</f>
        <v>#N/A</v>
      </c>
      <c r="AN108" t="e">
        <f>VLOOKUP(AF108,type_factors!$C$1:$D$226,2,FALSE)</f>
        <v>#N/A</v>
      </c>
      <c r="AO108" t="e">
        <f>VLOOKUP(AG108,type_factors!$C$1:$D$226,2,FALSE)</f>
        <v>#N/A</v>
      </c>
      <c r="AP108">
        <f t="shared" si="43"/>
        <v>1</v>
      </c>
      <c r="AQ108" t="e">
        <f t="shared" si="44"/>
        <v>#N/A</v>
      </c>
      <c r="AR108" t="e">
        <f t="shared" si="45"/>
        <v>#N/A</v>
      </c>
      <c r="AS108" t="e">
        <f t="shared" si="46"/>
        <v>#N/A</v>
      </c>
      <c r="AT108">
        <f t="array" ref="AT108">MAX(IF(ISERROR(AP108:AS108),,AP108:AS108))</f>
        <v>1</v>
      </c>
      <c r="AU108" t="s">
        <v>421</v>
      </c>
      <c r="AV108" t="s">
        <v>449</v>
      </c>
      <c r="AW108" t="str">
        <f t="shared" si="29"/>
        <v>NormalGround</v>
      </c>
      <c r="AX108" t="str">
        <f t="shared" si="30"/>
        <v>GrassGround</v>
      </c>
      <c r="AY108" t="str">
        <f t="shared" si="31"/>
        <v>NormalNA</v>
      </c>
      <c r="AZ108" t="str">
        <f t="shared" si="32"/>
        <v>GrassNA</v>
      </c>
      <c r="BA108" s="31">
        <f>VLOOKUP(AW108,type_factors!$C$2:$D$226,2,FALSE)</f>
        <v>1</v>
      </c>
      <c r="BB108" s="31">
        <f>VLOOKUP(AX108,type_factors!$C$2:$D$226,2,FALSE)</f>
        <v>2</v>
      </c>
      <c r="BC108" s="30" t="e">
        <f>VLOOKUP(AY108,type_factors!$C$2:$D$226,2,FALSE)</f>
        <v>#N/A</v>
      </c>
      <c r="BD108" s="30" t="e">
        <f>VLOOKUP(AZ108,type_factors!$C$2:$D$226,2,FALSE)</f>
        <v>#N/A</v>
      </c>
      <c r="BE108" s="32">
        <f t="shared" si="50"/>
        <v>1</v>
      </c>
      <c r="BF108" s="32">
        <f t="shared" si="51"/>
        <v>2</v>
      </c>
      <c r="BG108">
        <f t="array" ref="BG108">MAX(IF(ISERROR(BE108:BF108),,BE108:BF108))</f>
        <v>2</v>
      </c>
      <c r="BH108">
        <f t="shared" si="47"/>
        <v>1</v>
      </c>
      <c r="BI108">
        <f t="shared" si="48"/>
        <v>1</v>
      </c>
      <c r="BJ108">
        <f t="shared" si="49"/>
        <v>5.75</v>
      </c>
      <c r="BK108">
        <f>squirtle!BP108</f>
        <v>44</v>
      </c>
      <c r="BL108">
        <f>charmander!BV108</f>
        <v>29.5</v>
      </c>
      <c r="BM108">
        <f>nidoking!CZ108</f>
        <v>37</v>
      </c>
    </row>
    <row r="109" spans="1:66" x14ac:dyDescent="0.3">
      <c r="A109">
        <v>108</v>
      </c>
      <c r="B109">
        <v>45</v>
      </c>
      <c r="C109" s="35" t="s">
        <v>58</v>
      </c>
      <c r="D109" s="35" t="str">
        <f>VLOOKUP(C109,all_pokemon!$B$2:$C$151,2,FALSE)</f>
        <v>Drowzee</v>
      </c>
      <c r="E109" s="35" t="s">
        <v>318</v>
      </c>
      <c r="F109" s="35" t="s">
        <v>209</v>
      </c>
      <c r="G109" s="35">
        <v>32</v>
      </c>
      <c r="H109" s="36" t="s">
        <v>60</v>
      </c>
      <c r="I109" s="36" t="s">
        <v>87</v>
      </c>
      <c r="J109" s="36" t="s">
        <v>120</v>
      </c>
      <c r="K109" s="36" t="s">
        <v>123</v>
      </c>
      <c r="L109" s="1" t="str">
        <f>VLOOKUP(H109,all_attacks!$B$2:$C$166,2,FALSE)</f>
        <v>Confusion</v>
      </c>
      <c r="M109" s="1" t="str">
        <f>VLOOKUP(I109,all_attacks!$B$2:$C$166,2,FALSE)</f>
        <v>Headbutt</v>
      </c>
      <c r="N109" s="1" t="str">
        <f>VLOOKUP(J109,all_attacks!$B$2:$C$166,2,FALSE)</f>
        <v>Poison Gas</v>
      </c>
      <c r="O109" s="1" t="str">
        <f>VLOOKUP(K109,all_attacks!$B$2:$C$166,2,FALSE)</f>
        <v>Psychic</v>
      </c>
      <c r="P109" t="str">
        <f>VLOOKUP(L109,all_attacks!$C$2:$H$166,2,FALSE)</f>
        <v>Psychic</v>
      </c>
      <c r="Q109" t="str">
        <f>VLOOKUP(M109,all_attacks!$C$2:$H$166,2,FALSE)</f>
        <v>Normal</v>
      </c>
      <c r="R109" t="str">
        <f>VLOOKUP(N109,all_attacks!$C$2:$H$166,2,FALSE)</f>
        <v>Poison</v>
      </c>
      <c r="S109" t="str">
        <f>VLOOKUP(O109,all_attacks!$C$2:$H$166,2,FALSE)</f>
        <v>Psychic</v>
      </c>
      <c r="T109" t="str">
        <f>VLOOKUP(L109,all_attacks!$C$2:$H$166,6,FALSE)</f>
        <v>Psychic</v>
      </c>
      <c r="U109" t="str">
        <f>VLOOKUP(M109,all_attacks!$C$2:$H$166,6,FALSE)</f>
        <v>Normal</v>
      </c>
      <c r="V109" t="str">
        <f>VLOOKUP(N109,all_attacks!$C$2:$H$166,6,FALSE)</f>
        <v>no_type-specific_Damage</v>
      </c>
      <c r="W109" t="str">
        <f>VLOOKUP(O109,all_attacks!$C$2:$H$166,6,FALSE)</f>
        <v>Psychic</v>
      </c>
      <c r="X109" t="s">
        <v>449</v>
      </c>
      <c r="Y109" t="s">
        <v>451</v>
      </c>
      <c r="Z109" t="str">
        <f t="shared" si="35"/>
        <v>PsychicGrass</v>
      </c>
      <c r="AA109" t="str">
        <f t="shared" si="36"/>
        <v>NormalGrass</v>
      </c>
      <c r="AB109" t="str">
        <f t="shared" si="37"/>
        <v>no_type-specific_DamageGrass</v>
      </c>
      <c r="AC109" t="str">
        <f t="shared" si="38"/>
        <v>PsychicGrass</v>
      </c>
      <c r="AD109" t="str">
        <f t="shared" si="39"/>
        <v>PsychicPoison</v>
      </c>
      <c r="AE109" t="str">
        <f t="shared" si="40"/>
        <v>NormalPoison</v>
      </c>
      <c r="AF109" t="str">
        <f t="shared" si="41"/>
        <v>no_type-specific_DamagePoison</v>
      </c>
      <c r="AG109" t="str">
        <f t="shared" si="42"/>
        <v>PsychicPoison</v>
      </c>
      <c r="AH109">
        <f>VLOOKUP(Z109,type_factors!$C$1:$D$226,2,FALSE)</f>
        <v>1</v>
      </c>
      <c r="AI109">
        <f>VLOOKUP(AA109,type_factors!$C$1:$D$226,2,FALSE)</f>
        <v>1</v>
      </c>
      <c r="AJ109" t="e">
        <f>VLOOKUP(AB109,type_factors!$C$1:$D$226,2,FALSE)</f>
        <v>#N/A</v>
      </c>
      <c r="AK109">
        <f>VLOOKUP(AC109,type_factors!$C$1:$D$226,2,FALSE)</f>
        <v>1</v>
      </c>
      <c r="AL109">
        <f>VLOOKUP(AD109,type_factors!$C$1:$D$226,2,FALSE)</f>
        <v>2</v>
      </c>
      <c r="AM109">
        <f>VLOOKUP(AE109,type_factors!$C$1:$D$226,2,FALSE)</f>
        <v>1</v>
      </c>
      <c r="AN109" t="e">
        <f>VLOOKUP(AF109,type_factors!$C$1:$D$226,2,FALSE)</f>
        <v>#N/A</v>
      </c>
      <c r="AO109">
        <f>VLOOKUP(AG109,type_factors!$C$1:$D$226,2,FALSE)</f>
        <v>2</v>
      </c>
      <c r="AP109">
        <f t="shared" si="43"/>
        <v>2</v>
      </c>
      <c r="AQ109">
        <f t="shared" si="44"/>
        <v>1</v>
      </c>
      <c r="AR109" t="e">
        <f t="shared" si="45"/>
        <v>#N/A</v>
      </c>
      <c r="AS109">
        <f t="shared" si="46"/>
        <v>2</v>
      </c>
      <c r="AT109">
        <f t="array" ref="AT109">MAX(IF(ISERROR(AP109:AS109),,AP109:AS109))</f>
        <v>2</v>
      </c>
      <c r="AU109" t="s">
        <v>421</v>
      </c>
      <c r="AV109" t="s">
        <v>449</v>
      </c>
      <c r="AW109" t="str">
        <f t="shared" si="29"/>
        <v>NormalPsychic</v>
      </c>
      <c r="AX109" t="str">
        <f t="shared" si="30"/>
        <v>GrassPsychic</v>
      </c>
      <c r="AY109" t="str">
        <f t="shared" si="31"/>
        <v>NormalNA</v>
      </c>
      <c r="AZ109" t="str">
        <f t="shared" si="32"/>
        <v>GrassNA</v>
      </c>
      <c r="BA109" s="31">
        <f>VLOOKUP(AW109,type_factors!$C$2:$D$226,2,FALSE)</f>
        <v>1</v>
      </c>
      <c r="BB109" s="31">
        <f>VLOOKUP(AX109,type_factors!$C$2:$D$226,2,FALSE)</f>
        <v>1</v>
      </c>
      <c r="BC109" s="30" t="e">
        <f>VLOOKUP(AY109,type_factors!$C$2:$D$226,2,FALSE)</f>
        <v>#N/A</v>
      </c>
      <c r="BD109" s="30" t="e">
        <f>VLOOKUP(AZ109,type_factors!$C$2:$D$226,2,FALSE)</f>
        <v>#N/A</v>
      </c>
      <c r="BE109" s="32">
        <f t="shared" si="50"/>
        <v>1</v>
      </c>
      <c r="BF109" s="32">
        <f t="shared" si="51"/>
        <v>1</v>
      </c>
      <c r="BG109">
        <f t="array" ref="BG109">MAX(IF(ISERROR(BE109:BF109),,BE109:BF109))</f>
        <v>1</v>
      </c>
      <c r="BH109">
        <f t="shared" si="47"/>
        <v>2</v>
      </c>
      <c r="BI109">
        <f t="shared" si="48"/>
        <v>-1</v>
      </c>
      <c r="BJ109">
        <f t="shared" si="49"/>
        <v>4.75</v>
      </c>
      <c r="BK109">
        <f>squirtle!BP109</f>
        <v>44</v>
      </c>
      <c r="BL109">
        <f>charmander!BV109</f>
        <v>29.5</v>
      </c>
      <c r="BM109">
        <f>nidoking!CZ109</f>
        <v>36</v>
      </c>
    </row>
    <row r="110" spans="1:66" x14ac:dyDescent="0.3">
      <c r="A110">
        <v>109</v>
      </c>
      <c r="B110">
        <v>45</v>
      </c>
      <c r="C110" s="35" t="s">
        <v>130</v>
      </c>
      <c r="D110" s="35" t="str">
        <f>VLOOKUP(C110,all_pokemon!$B$2:$C$151,2,FALSE)</f>
        <v>Marowak</v>
      </c>
      <c r="E110" s="35" t="s">
        <v>455</v>
      </c>
      <c r="F110" s="35" t="s">
        <v>209</v>
      </c>
      <c r="G110" s="35">
        <v>32</v>
      </c>
      <c r="H110" s="36" t="s">
        <v>86</v>
      </c>
      <c r="I110" s="36" t="s">
        <v>6</v>
      </c>
      <c r="J110" s="36" t="s">
        <v>23</v>
      </c>
      <c r="K110" s="36" t="s">
        <v>116</v>
      </c>
      <c r="L110" s="1" t="str">
        <f>VLOOKUP(H110,all_attacks!$B$2:$C$166,2,FALSE)</f>
        <v>Bone Club</v>
      </c>
      <c r="M110" s="1" t="str">
        <f>VLOOKUP(I110,all_attacks!$B$2:$C$166,2,FALSE)</f>
        <v>Growl</v>
      </c>
      <c r="N110" s="1" t="str">
        <f>VLOOKUP(J110,all_attacks!$B$2:$C$166,2,FALSE)</f>
        <v>Leer</v>
      </c>
      <c r="O110" s="1" t="str">
        <f>VLOOKUP(K110,all_attacks!$B$2:$C$166,2,FALSE)</f>
        <v>Focus Energy</v>
      </c>
      <c r="P110" t="str">
        <f>VLOOKUP(L110,all_attacks!$C$2:$H$166,2,FALSE)</f>
        <v>Ground</v>
      </c>
      <c r="Q110" t="str">
        <f>VLOOKUP(M110,all_attacks!$C$2:$H$166,2,FALSE)</f>
        <v>Normal</v>
      </c>
      <c r="R110" t="str">
        <f>VLOOKUP(N110,all_attacks!$C$2:$H$166,2,FALSE)</f>
        <v>Normal</v>
      </c>
      <c r="S110" t="str">
        <f>VLOOKUP(O110,all_attacks!$C$2:$H$166,2,FALSE)</f>
        <v>Normal</v>
      </c>
      <c r="T110" t="str">
        <f>VLOOKUP(L110,all_attacks!$C$2:$H$166,6,FALSE)</f>
        <v>Ground</v>
      </c>
      <c r="U110" t="str">
        <f>VLOOKUP(M110,all_attacks!$C$2:$H$166,6,FALSE)</f>
        <v>no_type-specific_Damage</v>
      </c>
      <c r="V110" t="str">
        <f>VLOOKUP(N110,all_attacks!$C$2:$H$166,6,FALSE)</f>
        <v>no_type-specific_Damage</v>
      </c>
      <c r="W110" t="str">
        <f>VLOOKUP(O110,all_attacks!$C$2:$H$166,6,FALSE)</f>
        <v>no_type-specific_Damage</v>
      </c>
      <c r="X110" t="s">
        <v>449</v>
      </c>
      <c r="Y110" t="s">
        <v>451</v>
      </c>
      <c r="Z110" t="str">
        <f t="shared" si="35"/>
        <v>GroundGrass</v>
      </c>
      <c r="AA110" t="str">
        <f t="shared" si="36"/>
        <v>no_type-specific_DamageGrass</v>
      </c>
      <c r="AB110" t="str">
        <f t="shared" si="37"/>
        <v>no_type-specific_DamageGrass</v>
      </c>
      <c r="AC110" t="str">
        <f t="shared" si="38"/>
        <v>no_type-specific_DamageGrass</v>
      </c>
      <c r="AD110" t="str">
        <f t="shared" si="39"/>
        <v>GroundPoison</v>
      </c>
      <c r="AE110" t="str">
        <f t="shared" si="40"/>
        <v>no_type-specific_DamagePoison</v>
      </c>
      <c r="AF110" t="str">
        <f t="shared" si="41"/>
        <v>no_type-specific_DamagePoison</v>
      </c>
      <c r="AG110" t="str">
        <f t="shared" si="42"/>
        <v>no_type-specific_DamagePoison</v>
      </c>
      <c r="AH110">
        <f>VLOOKUP(Z110,type_factors!$C$1:$D$226,2,FALSE)</f>
        <v>0.5</v>
      </c>
      <c r="AI110" t="e">
        <f>VLOOKUP(AA110,type_factors!$C$1:$D$226,2,FALSE)</f>
        <v>#N/A</v>
      </c>
      <c r="AJ110" t="e">
        <f>VLOOKUP(AB110,type_factors!$C$1:$D$226,2,FALSE)</f>
        <v>#N/A</v>
      </c>
      <c r="AK110" t="e">
        <f>VLOOKUP(AC110,type_factors!$C$1:$D$226,2,FALSE)</f>
        <v>#N/A</v>
      </c>
      <c r="AL110">
        <f>VLOOKUP(AD110,type_factors!$C$1:$D$226,2,FALSE)</f>
        <v>2</v>
      </c>
      <c r="AM110" t="e">
        <f>VLOOKUP(AE110,type_factors!$C$1:$D$226,2,FALSE)</f>
        <v>#N/A</v>
      </c>
      <c r="AN110" t="e">
        <f>VLOOKUP(AF110,type_factors!$C$1:$D$226,2,FALSE)</f>
        <v>#N/A</v>
      </c>
      <c r="AO110" t="e">
        <f>VLOOKUP(AG110,type_factors!$C$1:$D$226,2,FALSE)</f>
        <v>#N/A</v>
      </c>
      <c r="AP110">
        <f t="shared" si="43"/>
        <v>1</v>
      </c>
      <c r="AQ110" t="e">
        <f t="shared" si="44"/>
        <v>#N/A</v>
      </c>
      <c r="AR110" t="e">
        <f t="shared" si="45"/>
        <v>#N/A</v>
      </c>
      <c r="AS110" t="e">
        <f t="shared" si="46"/>
        <v>#N/A</v>
      </c>
      <c r="AT110">
        <f t="array" ref="AT110">MAX(IF(ISERROR(AP110:AS110),,AP110:AS110))</f>
        <v>1</v>
      </c>
      <c r="AU110" t="s">
        <v>421</v>
      </c>
      <c r="AV110" t="s">
        <v>449</v>
      </c>
      <c r="AW110" t="str">
        <f t="shared" si="29"/>
        <v>NormalGround</v>
      </c>
      <c r="AX110" t="str">
        <f t="shared" si="30"/>
        <v>GrassGround</v>
      </c>
      <c r="AY110" t="str">
        <f t="shared" si="31"/>
        <v>NormalNA</v>
      </c>
      <c r="AZ110" t="str">
        <f t="shared" si="32"/>
        <v>GrassNA</v>
      </c>
      <c r="BA110" s="31">
        <f>VLOOKUP(AW110,type_factors!$C$2:$D$226,2,FALSE)</f>
        <v>1</v>
      </c>
      <c r="BB110" s="31">
        <f>VLOOKUP(AX110,type_factors!$C$2:$D$226,2,FALSE)</f>
        <v>2</v>
      </c>
      <c r="BC110" s="30" t="e">
        <f>VLOOKUP(AY110,type_factors!$C$2:$D$226,2,FALSE)</f>
        <v>#N/A</v>
      </c>
      <c r="BD110" s="30" t="e">
        <f>VLOOKUP(AZ110,type_factors!$C$2:$D$226,2,FALSE)</f>
        <v>#N/A</v>
      </c>
      <c r="BE110" s="32">
        <f t="shared" si="50"/>
        <v>1</v>
      </c>
      <c r="BF110" s="32">
        <f t="shared" si="51"/>
        <v>2</v>
      </c>
      <c r="BG110">
        <f t="array" ref="BG110">MAX(IF(ISERROR(BE110:BF110),,BE110:BF110))</f>
        <v>2</v>
      </c>
      <c r="BH110">
        <f t="shared" si="47"/>
        <v>1</v>
      </c>
      <c r="BI110">
        <f t="shared" si="48"/>
        <v>1</v>
      </c>
      <c r="BJ110">
        <f t="shared" si="49"/>
        <v>5.75</v>
      </c>
      <c r="BK110">
        <f>squirtle!BP110</f>
        <v>45</v>
      </c>
      <c r="BL110">
        <f>charmander!BV110</f>
        <v>30.5</v>
      </c>
      <c r="BM110">
        <f>nidoking!CZ110</f>
        <v>36</v>
      </c>
    </row>
    <row r="111" spans="1:66" x14ac:dyDescent="0.3">
      <c r="A111">
        <v>110</v>
      </c>
      <c r="B111">
        <v>46</v>
      </c>
      <c r="C111" s="35" t="s">
        <v>131</v>
      </c>
      <c r="D111" s="35" t="str">
        <f>VLOOKUP(C111,all_pokemon!$B$2:$C$151,2,FALSE)</f>
        <v>Nidorino</v>
      </c>
      <c r="E111" s="35" t="s">
        <v>451</v>
      </c>
      <c r="F111" s="35" t="s">
        <v>209</v>
      </c>
      <c r="G111" s="35">
        <v>37</v>
      </c>
      <c r="H111" s="36" t="s">
        <v>53</v>
      </c>
      <c r="I111" s="36" t="s">
        <v>9</v>
      </c>
      <c r="J111" s="36" t="s">
        <v>116</v>
      </c>
      <c r="K111" s="36" t="s">
        <v>68</v>
      </c>
      <c r="L111" s="1" t="str">
        <f>VLOOKUP(H111,all_attacks!$B$2:$C$166,2,FALSE)</f>
        <v>Horn Attack</v>
      </c>
      <c r="M111" s="1" t="str">
        <f>VLOOKUP(I111,all_attacks!$B$2:$C$166,2,FALSE)</f>
        <v>Poison Sting</v>
      </c>
      <c r="N111" s="1" t="str">
        <f>VLOOKUP(J111,all_attacks!$B$2:$C$166,2,FALSE)</f>
        <v>Focus Energy</v>
      </c>
      <c r="O111" s="1" t="str">
        <f>VLOOKUP(K111,all_attacks!$B$2:$C$166,2,FALSE)</f>
        <v>Fury Attack</v>
      </c>
      <c r="P111" t="str">
        <f>VLOOKUP(L111,all_attacks!$C$2:$H$166,2,FALSE)</f>
        <v>Normal</v>
      </c>
      <c r="Q111" t="str">
        <f>VLOOKUP(M111,all_attacks!$C$2:$H$166,2,FALSE)</f>
        <v>Poison</v>
      </c>
      <c r="R111" t="str">
        <f>VLOOKUP(N111,all_attacks!$C$2:$H$166,2,FALSE)</f>
        <v>Normal</v>
      </c>
      <c r="S111" t="str">
        <f>VLOOKUP(O111,all_attacks!$C$2:$H$166,2,FALSE)</f>
        <v>Normal</v>
      </c>
      <c r="T111" t="str">
        <f>VLOOKUP(L111,all_attacks!$C$2:$H$166,6,FALSE)</f>
        <v>Normal</v>
      </c>
      <c r="U111" t="str">
        <f>VLOOKUP(M111,all_attacks!$C$2:$H$166,6,FALSE)</f>
        <v>Poison</v>
      </c>
      <c r="V111" t="str">
        <f>VLOOKUP(N111,all_attacks!$C$2:$H$166,6,FALSE)</f>
        <v>no_type-specific_Damage</v>
      </c>
      <c r="W111" t="str">
        <f>VLOOKUP(O111,all_attacks!$C$2:$H$166,6,FALSE)</f>
        <v>Normal</v>
      </c>
      <c r="X111" t="s">
        <v>449</v>
      </c>
      <c r="Y111" t="s">
        <v>451</v>
      </c>
      <c r="Z111" t="str">
        <f t="shared" si="35"/>
        <v>NormalGrass</v>
      </c>
      <c r="AA111" t="str">
        <f t="shared" si="36"/>
        <v>PoisonGrass</v>
      </c>
      <c r="AB111" t="str">
        <f t="shared" si="37"/>
        <v>no_type-specific_DamageGrass</v>
      </c>
      <c r="AC111" t="str">
        <f t="shared" si="38"/>
        <v>NormalGrass</v>
      </c>
      <c r="AD111" t="str">
        <f t="shared" si="39"/>
        <v>NormalPoison</v>
      </c>
      <c r="AE111" t="str">
        <f t="shared" si="40"/>
        <v>PoisonPoison</v>
      </c>
      <c r="AF111" t="str">
        <f t="shared" si="41"/>
        <v>no_type-specific_DamagePoison</v>
      </c>
      <c r="AG111" t="str">
        <f t="shared" si="42"/>
        <v>NormalPoison</v>
      </c>
      <c r="AH111">
        <f>VLOOKUP(Z111,type_factors!$C$1:$D$226,2,FALSE)</f>
        <v>1</v>
      </c>
      <c r="AI111">
        <f>VLOOKUP(AA111,type_factors!$C$1:$D$226,2,FALSE)</f>
        <v>2</v>
      </c>
      <c r="AJ111" t="e">
        <f>VLOOKUP(AB111,type_factors!$C$1:$D$226,2,FALSE)</f>
        <v>#N/A</v>
      </c>
      <c r="AK111">
        <f>VLOOKUP(AC111,type_factors!$C$1:$D$226,2,FALSE)</f>
        <v>1</v>
      </c>
      <c r="AL111">
        <f>VLOOKUP(AD111,type_factors!$C$1:$D$226,2,FALSE)</f>
        <v>1</v>
      </c>
      <c r="AM111">
        <f>VLOOKUP(AE111,type_factors!$C$1:$D$226,2,FALSE)</f>
        <v>0.5</v>
      </c>
      <c r="AN111" t="e">
        <f>VLOOKUP(AF111,type_factors!$C$1:$D$226,2,FALSE)</f>
        <v>#N/A</v>
      </c>
      <c r="AO111">
        <f>VLOOKUP(AG111,type_factors!$C$1:$D$226,2,FALSE)</f>
        <v>1</v>
      </c>
      <c r="AP111">
        <f t="shared" si="43"/>
        <v>1</v>
      </c>
      <c r="AQ111">
        <f t="shared" si="44"/>
        <v>1</v>
      </c>
      <c r="AR111" t="e">
        <f t="shared" si="45"/>
        <v>#N/A</v>
      </c>
      <c r="AS111">
        <f t="shared" si="46"/>
        <v>1</v>
      </c>
      <c r="AT111">
        <f t="array" ref="AT111">MAX(IF(ISERROR(AP111:AS111),,AP111:AS111))</f>
        <v>1</v>
      </c>
      <c r="AU111" t="s">
        <v>421</v>
      </c>
      <c r="AV111" t="s">
        <v>449</v>
      </c>
      <c r="AW111" t="str">
        <f t="shared" si="29"/>
        <v>NormalPoison</v>
      </c>
      <c r="AX111" t="str">
        <f t="shared" si="30"/>
        <v>GrassPoison</v>
      </c>
      <c r="AY111" t="str">
        <f t="shared" si="31"/>
        <v>NormalNA</v>
      </c>
      <c r="AZ111" t="str">
        <f t="shared" si="32"/>
        <v>GrassNA</v>
      </c>
      <c r="BA111" s="31">
        <f>VLOOKUP(AW111,type_factors!$C$2:$D$226,2,FALSE)</f>
        <v>1</v>
      </c>
      <c r="BB111" s="31">
        <f>VLOOKUP(AX111,type_factors!$C$2:$D$226,2,FALSE)</f>
        <v>0.5</v>
      </c>
      <c r="BC111" s="30" t="e">
        <f>VLOOKUP(AY111,type_factors!$C$2:$D$226,2,FALSE)</f>
        <v>#N/A</v>
      </c>
      <c r="BD111" s="30" t="e">
        <f>VLOOKUP(AZ111,type_factors!$C$2:$D$226,2,FALSE)</f>
        <v>#N/A</v>
      </c>
      <c r="BE111" s="32">
        <f t="shared" si="50"/>
        <v>1</v>
      </c>
      <c r="BF111" s="32">
        <f t="shared" si="51"/>
        <v>0.5</v>
      </c>
      <c r="BG111">
        <f t="array" ref="BG111">MAX(IF(ISERROR(BE111:BF111),,BE111:BF111))</f>
        <v>1</v>
      </c>
      <c r="BH111">
        <f t="shared" si="47"/>
        <v>1</v>
      </c>
      <c r="BI111">
        <f t="shared" si="48"/>
        <v>0</v>
      </c>
      <c r="BJ111">
        <f t="shared" si="49"/>
        <v>5.75</v>
      </c>
      <c r="BK111">
        <f>squirtle!BP111</f>
        <v>46</v>
      </c>
      <c r="BL111">
        <f>charmander!BV111</f>
        <v>30.5</v>
      </c>
      <c r="BM111">
        <f>nidoking!CZ111</f>
        <v>37</v>
      </c>
    </row>
    <row r="112" spans="1:66" x14ac:dyDescent="0.3">
      <c r="A112">
        <v>111</v>
      </c>
      <c r="B112">
        <v>46</v>
      </c>
      <c r="C112" s="35" t="s">
        <v>103</v>
      </c>
      <c r="D112" s="35" t="str">
        <f>VLOOKUP(C112,all_pokemon!$B$2:$C$151,2,FALSE)</f>
        <v>Kangaskhan</v>
      </c>
      <c r="E112" s="35" t="s">
        <v>421</v>
      </c>
      <c r="F112" s="35" t="s">
        <v>209</v>
      </c>
      <c r="G112" s="35">
        <v>35</v>
      </c>
      <c r="H112" s="36" t="s">
        <v>107</v>
      </c>
      <c r="I112" s="36" t="s">
        <v>90</v>
      </c>
      <c r="J112" s="36" t="s">
        <v>50</v>
      </c>
      <c r="K112" s="36" t="s">
        <v>20</v>
      </c>
      <c r="L112" s="1" t="str">
        <f>VLOOKUP(H112,all_attacks!$B$2:$C$166,2,FALSE)</f>
        <v>Comet Punch</v>
      </c>
      <c r="M112" s="1" t="str">
        <f>VLOOKUP(I112,all_attacks!$B$2:$C$166,2,FALSE)</f>
        <v>Rage</v>
      </c>
      <c r="N112" s="1" t="str">
        <f>VLOOKUP(J112,all_attacks!$B$2:$C$166,2,FALSE)</f>
        <v>Bite</v>
      </c>
      <c r="O112" s="1" t="str">
        <f>VLOOKUP(K112,all_attacks!$B$2:$C$166,2,FALSE)</f>
        <v>Tail Whip</v>
      </c>
      <c r="P112" t="str">
        <f>VLOOKUP(L112,all_attacks!$C$2:$H$166,2,FALSE)</f>
        <v>Normal</v>
      </c>
      <c r="Q112" t="str">
        <f>VLOOKUP(M112,all_attacks!$C$2:$H$166,2,FALSE)</f>
        <v>Normal</v>
      </c>
      <c r="R112" t="str">
        <f>VLOOKUP(N112,all_attacks!$C$2:$H$166,2,FALSE)</f>
        <v>Normal</v>
      </c>
      <c r="S112" t="str">
        <f>VLOOKUP(O112,all_attacks!$C$2:$H$166,2,FALSE)</f>
        <v>Normal</v>
      </c>
      <c r="T112" t="str">
        <f>VLOOKUP(L112,all_attacks!$C$2:$H$166,6,FALSE)</f>
        <v>Normal</v>
      </c>
      <c r="U112" t="str">
        <f>VLOOKUP(M112,all_attacks!$C$2:$H$166,6,FALSE)</f>
        <v>Normal</v>
      </c>
      <c r="V112" t="str">
        <f>VLOOKUP(N112,all_attacks!$C$2:$H$166,6,FALSE)</f>
        <v>Normal</v>
      </c>
      <c r="W112" t="str">
        <f>VLOOKUP(O112,all_attacks!$C$2:$H$166,6,FALSE)</f>
        <v>no_type-specific_Damage</v>
      </c>
      <c r="X112" t="s">
        <v>449</v>
      </c>
      <c r="Y112" t="s">
        <v>451</v>
      </c>
      <c r="Z112" t="str">
        <f t="shared" si="35"/>
        <v>NormalGrass</v>
      </c>
      <c r="AA112" t="str">
        <f t="shared" si="36"/>
        <v>NormalGrass</v>
      </c>
      <c r="AB112" t="str">
        <f t="shared" si="37"/>
        <v>NormalGrass</v>
      </c>
      <c r="AC112" t="str">
        <f t="shared" si="38"/>
        <v>no_type-specific_DamageGrass</v>
      </c>
      <c r="AD112" t="str">
        <f t="shared" si="39"/>
        <v>NormalPoison</v>
      </c>
      <c r="AE112" t="str">
        <f t="shared" si="40"/>
        <v>NormalPoison</v>
      </c>
      <c r="AF112" t="str">
        <f t="shared" si="41"/>
        <v>NormalPoison</v>
      </c>
      <c r="AG112" t="str">
        <f t="shared" si="42"/>
        <v>no_type-specific_DamagePoison</v>
      </c>
      <c r="AH112">
        <f>VLOOKUP(Z112,type_factors!$C$1:$D$226,2,FALSE)</f>
        <v>1</v>
      </c>
      <c r="AI112">
        <f>VLOOKUP(AA112,type_factors!$C$1:$D$226,2,FALSE)</f>
        <v>1</v>
      </c>
      <c r="AJ112">
        <f>VLOOKUP(AB112,type_factors!$C$1:$D$226,2,FALSE)</f>
        <v>1</v>
      </c>
      <c r="AK112" t="e">
        <f>VLOOKUP(AC112,type_factors!$C$1:$D$226,2,FALSE)</f>
        <v>#N/A</v>
      </c>
      <c r="AL112">
        <f>VLOOKUP(AD112,type_factors!$C$1:$D$226,2,FALSE)</f>
        <v>1</v>
      </c>
      <c r="AM112">
        <f>VLOOKUP(AE112,type_factors!$C$1:$D$226,2,FALSE)</f>
        <v>1</v>
      </c>
      <c r="AN112">
        <f>VLOOKUP(AF112,type_factors!$C$1:$D$226,2,FALSE)</f>
        <v>1</v>
      </c>
      <c r="AO112" t="e">
        <f>VLOOKUP(AG112,type_factors!$C$1:$D$226,2,FALSE)</f>
        <v>#N/A</v>
      </c>
      <c r="AP112">
        <f t="shared" si="43"/>
        <v>1</v>
      </c>
      <c r="AQ112">
        <f t="shared" si="44"/>
        <v>1</v>
      </c>
      <c r="AR112">
        <f t="shared" si="45"/>
        <v>1</v>
      </c>
      <c r="AS112" t="e">
        <f t="shared" si="46"/>
        <v>#N/A</v>
      </c>
      <c r="AT112">
        <f t="array" ref="AT112">MAX(IF(ISERROR(AP112:AS112),,AP112:AS112))</f>
        <v>1</v>
      </c>
      <c r="AU112" t="s">
        <v>421</v>
      </c>
      <c r="AV112" t="s">
        <v>449</v>
      </c>
      <c r="AW112" t="str">
        <f t="shared" si="29"/>
        <v>NormalNormal</v>
      </c>
      <c r="AX112" t="str">
        <f t="shared" si="30"/>
        <v>GrassNormal</v>
      </c>
      <c r="AY112" t="str">
        <f t="shared" si="31"/>
        <v>NormalNA</v>
      </c>
      <c r="AZ112" t="str">
        <f t="shared" si="32"/>
        <v>GrassNA</v>
      </c>
      <c r="BA112" s="31">
        <f>VLOOKUP(AW112,type_factors!$C$2:$D$226,2,FALSE)</f>
        <v>1</v>
      </c>
      <c r="BB112" s="31">
        <f>VLOOKUP(AX112,type_factors!$C$2:$D$226,2,FALSE)</f>
        <v>1</v>
      </c>
      <c r="BC112" s="30" t="e">
        <f>VLOOKUP(AY112,type_factors!$C$2:$D$226,2,FALSE)</f>
        <v>#N/A</v>
      </c>
      <c r="BD112" s="30" t="e">
        <f>VLOOKUP(AZ112,type_factors!$C$2:$D$226,2,FALSE)</f>
        <v>#N/A</v>
      </c>
      <c r="BE112" s="32">
        <f t="shared" si="50"/>
        <v>1</v>
      </c>
      <c r="BF112" s="32">
        <f t="shared" si="51"/>
        <v>1</v>
      </c>
      <c r="BG112">
        <f t="array" ref="BG112">MAX(IF(ISERROR(BE112:BF112),,BE112:BF112))</f>
        <v>1</v>
      </c>
      <c r="BH112">
        <f t="shared" si="47"/>
        <v>1</v>
      </c>
      <c r="BI112">
        <f t="shared" si="48"/>
        <v>0</v>
      </c>
      <c r="BJ112">
        <f t="shared" si="49"/>
        <v>5.75</v>
      </c>
      <c r="BK112">
        <f>squirtle!BP112</f>
        <v>47</v>
      </c>
      <c r="BL112">
        <f>charmander!BV112</f>
        <v>30.5</v>
      </c>
      <c r="BM112">
        <f>nidoking!CZ112</f>
        <v>38</v>
      </c>
    </row>
    <row r="113" spans="1:66" x14ac:dyDescent="0.3">
      <c r="A113">
        <v>112</v>
      </c>
      <c r="B113">
        <v>46</v>
      </c>
      <c r="C113" s="35" t="s">
        <v>102</v>
      </c>
      <c r="D113" s="35" t="str">
        <f>VLOOKUP(C113,all_pokemon!$B$2:$C$151,2,FALSE)</f>
        <v>Rhyhorn</v>
      </c>
      <c r="E113" s="35" t="s">
        <v>455</v>
      </c>
      <c r="F113" s="35" t="s">
        <v>456</v>
      </c>
      <c r="G113" s="35">
        <v>37</v>
      </c>
      <c r="H113" s="36" t="s">
        <v>53</v>
      </c>
      <c r="I113" s="36" t="s">
        <v>140</v>
      </c>
      <c r="J113" s="36" t="s">
        <v>20</v>
      </c>
      <c r="K113" s="36" t="s">
        <v>209</v>
      </c>
      <c r="L113" s="1" t="str">
        <f>VLOOKUP(H113,all_attacks!$B$2:$C$166,2,FALSE)</f>
        <v>Horn Attack</v>
      </c>
      <c r="M113" s="1" t="str">
        <f>VLOOKUP(I113,all_attacks!$B$2:$C$166,2,FALSE)</f>
        <v>Stomp</v>
      </c>
      <c r="N113" s="1" t="str">
        <f>VLOOKUP(J113,all_attacks!$B$2:$C$166,2,FALSE)</f>
        <v>Tail Whip</v>
      </c>
      <c r="O113" s="1" t="e">
        <f>VLOOKUP(K113,all_attacks!$B$2:$C$166,2,FALSE)</f>
        <v>#N/A</v>
      </c>
      <c r="P113" t="str">
        <f>VLOOKUP(L113,all_attacks!$C$2:$H$166,2,FALSE)</f>
        <v>Normal</v>
      </c>
      <c r="Q113" t="str">
        <f>VLOOKUP(M113,all_attacks!$C$2:$H$166,2,FALSE)</f>
        <v>Normal</v>
      </c>
      <c r="R113" t="str">
        <f>VLOOKUP(N113,all_attacks!$C$2:$H$166,2,FALSE)</f>
        <v>Normal</v>
      </c>
      <c r="S113" t="e">
        <f>VLOOKUP(O113,all_attacks!$C$2:$H$166,2,FALSE)</f>
        <v>#N/A</v>
      </c>
      <c r="T113" t="str">
        <f>VLOOKUP(L113,all_attacks!$C$2:$H$166,6,FALSE)</f>
        <v>Normal</v>
      </c>
      <c r="U113" t="str">
        <f>VLOOKUP(M113,all_attacks!$C$2:$H$166,6,FALSE)</f>
        <v>Normal</v>
      </c>
      <c r="V113" t="str">
        <f>VLOOKUP(N113,all_attacks!$C$2:$H$166,6,FALSE)</f>
        <v>no_type-specific_Damage</v>
      </c>
      <c r="W113" t="e">
        <f>VLOOKUP(O113,all_attacks!$C$2:$H$166,6,FALSE)</f>
        <v>#N/A</v>
      </c>
      <c r="X113" t="s">
        <v>449</v>
      </c>
      <c r="Y113" t="s">
        <v>451</v>
      </c>
      <c r="Z113" t="str">
        <f t="shared" si="35"/>
        <v>NormalGrass</v>
      </c>
      <c r="AA113" t="str">
        <f t="shared" si="36"/>
        <v>NormalGrass</v>
      </c>
      <c r="AB113" t="str">
        <f t="shared" si="37"/>
        <v>no_type-specific_DamageGrass</v>
      </c>
      <c r="AC113" t="e">
        <f t="shared" si="38"/>
        <v>#N/A</v>
      </c>
      <c r="AD113" t="str">
        <f t="shared" si="39"/>
        <v>NormalPoison</v>
      </c>
      <c r="AE113" t="str">
        <f t="shared" si="40"/>
        <v>NormalPoison</v>
      </c>
      <c r="AF113" t="str">
        <f t="shared" si="41"/>
        <v>no_type-specific_DamagePoison</v>
      </c>
      <c r="AG113" t="e">
        <f t="shared" si="42"/>
        <v>#N/A</v>
      </c>
      <c r="AH113">
        <f>VLOOKUP(Z113,type_factors!$C$1:$D$226,2,FALSE)</f>
        <v>1</v>
      </c>
      <c r="AI113">
        <f>VLOOKUP(AA113,type_factors!$C$1:$D$226,2,FALSE)</f>
        <v>1</v>
      </c>
      <c r="AJ113" t="e">
        <f>VLOOKUP(AB113,type_factors!$C$1:$D$226,2,FALSE)</f>
        <v>#N/A</v>
      </c>
      <c r="AK113" t="e">
        <f>VLOOKUP(AC113,type_factors!$C$1:$D$226,2,FALSE)</f>
        <v>#N/A</v>
      </c>
      <c r="AL113">
        <f>VLOOKUP(AD113,type_factors!$C$1:$D$226,2,FALSE)</f>
        <v>1</v>
      </c>
      <c r="AM113">
        <f>VLOOKUP(AE113,type_factors!$C$1:$D$226,2,FALSE)</f>
        <v>1</v>
      </c>
      <c r="AN113" t="e">
        <f>VLOOKUP(AF113,type_factors!$C$1:$D$226,2,FALSE)</f>
        <v>#N/A</v>
      </c>
      <c r="AO113" t="e">
        <f>VLOOKUP(AG113,type_factors!$C$1:$D$226,2,FALSE)</f>
        <v>#N/A</v>
      </c>
      <c r="AP113">
        <f t="shared" si="43"/>
        <v>1</v>
      </c>
      <c r="AQ113">
        <f t="shared" si="44"/>
        <v>1</v>
      </c>
      <c r="AR113" t="e">
        <f t="shared" si="45"/>
        <v>#N/A</v>
      </c>
      <c r="AS113" t="e">
        <f t="shared" si="46"/>
        <v>#N/A</v>
      </c>
      <c r="AT113">
        <f t="array" ref="AT113">MAX(IF(ISERROR(AP113:AS113),,AP113:AS113))</f>
        <v>1</v>
      </c>
      <c r="AU113" t="s">
        <v>421</v>
      </c>
      <c r="AV113" t="s">
        <v>449</v>
      </c>
      <c r="AW113" t="str">
        <f t="shared" si="29"/>
        <v>NormalGround</v>
      </c>
      <c r="AX113" t="str">
        <f t="shared" si="30"/>
        <v>GrassGround</v>
      </c>
      <c r="AY113" t="str">
        <f t="shared" si="31"/>
        <v>NormalRock</v>
      </c>
      <c r="AZ113" t="str">
        <f t="shared" si="32"/>
        <v>GrassRock</v>
      </c>
      <c r="BA113" s="31">
        <f>VLOOKUP(AW113,type_factors!$C$2:$D$226,2,FALSE)</f>
        <v>1</v>
      </c>
      <c r="BB113" s="31">
        <f>VLOOKUP(AX113,type_factors!$C$2:$D$226,2,FALSE)</f>
        <v>2</v>
      </c>
      <c r="BC113" s="30">
        <f>VLOOKUP(AY113,type_factors!$C$2:$D$226,2,FALSE)</f>
        <v>0.5</v>
      </c>
      <c r="BD113" s="30">
        <f>VLOOKUP(AZ113,type_factors!$C$2:$D$226,2,FALSE)</f>
        <v>2</v>
      </c>
      <c r="BE113" s="32">
        <f t="shared" si="50"/>
        <v>0.5</v>
      </c>
      <c r="BF113" s="32">
        <f t="shared" si="51"/>
        <v>4</v>
      </c>
      <c r="BG113">
        <f t="array" ref="BG113">MAX(IF(ISERROR(BE113:BF113),,BE113:BF113))</f>
        <v>4</v>
      </c>
      <c r="BH113">
        <f t="shared" si="47"/>
        <v>1</v>
      </c>
      <c r="BI113">
        <f t="shared" si="48"/>
        <v>3</v>
      </c>
      <c r="BJ113">
        <f t="shared" si="49"/>
        <v>8.75</v>
      </c>
      <c r="BK113">
        <f>squirtle!BP113</f>
        <v>50</v>
      </c>
      <c r="BL113">
        <f>charmander!BV113</f>
        <v>30.5</v>
      </c>
      <c r="BM113">
        <f>nidoking!CZ113</f>
        <v>41</v>
      </c>
    </row>
    <row r="114" spans="1:66" x14ac:dyDescent="0.3">
      <c r="A114">
        <v>113</v>
      </c>
      <c r="B114">
        <v>46</v>
      </c>
      <c r="C114" s="35" t="s">
        <v>132</v>
      </c>
      <c r="D114" s="35" t="str">
        <f>VLOOKUP(C114,all_pokemon!$B$2:$C$151,2,FALSE)</f>
        <v>Nidoqueen</v>
      </c>
      <c r="E114" s="35" t="s">
        <v>451</v>
      </c>
      <c r="F114" s="35" t="s">
        <v>455</v>
      </c>
      <c r="G114" s="35">
        <v>41</v>
      </c>
      <c r="H114" s="36" t="s">
        <v>5</v>
      </c>
      <c r="I114" s="36" t="s">
        <v>20</v>
      </c>
      <c r="J114" s="36" t="s">
        <v>69</v>
      </c>
      <c r="K114" s="36" t="s">
        <v>9</v>
      </c>
      <c r="L114" s="1" t="str">
        <f>VLOOKUP(H114,all_attacks!$B$2:$C$166,2,FALSE)</f>
        <v>Scratch</v>
      </c>
      <c r="M114" s="1" t="str">
        <f>VLOOKUP(I114,all_attacks!$B$2:$C$166,2,FALSE)</f>
        <v>Tail Whip</v>
      </c>
      <c r="N114" s="1" t="str">
        <f>VLOOKUP(J114,all_attacks!$B$2:$C$166,2,FALSE)</f>
        <v>Body Slam</v>
      </c>
      <c r="O114" s="1" t="str">
        <f>VLOOKUP(K114,all_attacks!$B$2:$C$166,2,FALSE)</f>
        <v>Poison Sting</v>
      </c>
      <c r="P114" t="str">
        <f>VLOOKUP(L114,all_attacks!$C$2:$H$166,2,FALSE)</f>
        <v>Normal</v>
      </c>
      <c r="Q114" t="str">
        <f>VLOOKUP(M114,all_attacks!$C$2:$H$166,2,FALSE)</f>
        <v>Normal</v>
      </c>
      <c r="R114" t="str">
        <f>VLOOKUP(N114,all_attacks!$C$2:$H$166,2,FALSE)</f>
        <v>Normal</v>
      </c>
      <c r="S114" t="str">
        <f>VLOOKUP(O114,all_attacks!$C$2:$H$166,2,FALSE)</f>
        <v>Poison</v>
      </c>
      <c r="T114" t="str">
        <f>VLOOKUP(L114,all_attacks!$C$2:$H$166,6,FALSE)</f>
        <v>Normal</v>
      </c>
      <c r="U114" t="str">
        <f>VLOOKUP(M114,all_attacks!$C$2:$H$166,6,FALSE)</f>
        <v>no_type-specific_Damage</v>
      </c>
      <c r="V114" t="str">
        <f>VLOOKUP(N114,all_attacks!$C$2:$H$166,6,FALSE)</f>
        <v>Normal</v>
      </c>
      <c r="W114" t="str">
        <f>VLOOKUP(O114,all_attacks!$C$2:$H$166,6,FALSE)</f>
        <v>Poison</v>
      </c>
      <c r="X114" t="s">
        <v>449</v>
      </c>
      <c r="Y114" t="s">
        <v>451</v>
      </c>
      <c r="Z114" t="str">
        <f t="shared" si="35"/>
        <v>NormalGrass</v>
      </c>
      <c r="AA114" t="str">
        <f t="shared" si="36"/>
        <v>no_type-specific_DamageGrass</v>
      </c>
      <c r="AB114" t="str">
        <f t="shared" si="37"/>
        <v>NormalGrass</v>
      </c>
      <c r="AC114" t="str">
        <f t="shared" si="38"/>
        <v>PoisonGrass</v>
      </c>
      <c r="AD114" t="str">
        <f t="shared" si="39"/>
        <v>NormalPoison</v>
      </c>
      <c r="AE114" t="str">
        <f t="shared" si="40"/>
        <v>no_type-specific_DamagePoison</v>
      </c>
      <c r="AF114" t="str">
        <f t="shared" si="41"/>
        <v>NormalPoison</v>
      </c>
      <c r="AG114" t="str">
        <f t="shared" si="42"/>
        <v>PoisonPoison</v>
      </c>
      <c r="AH114">
        <f>VLOOKUP(Z114,type_factors!$C$1:$D$226,2,FALSE)</f>
        <v>1</v>
      </c>
      <c r="AI114" t="e">
        <f>VLOOKUP(AA114,type_factors!$C$1:$D$226,2,FALSE)</f>
        <v>#N/A</v>
      </c>
      <c r="AJ114">
        <f>VLOOKUP(AB114,type_factors!$C$1:$D$226,2,FALSE)</f>
        <v>1</v>
      </c>
      <c r="AK114">
        <f>VLOOKUP(AC114,type_factors!$C$1:$D$226,2,FALSE)</f>
        <v>2</v>
      </c>
      <c r="AL114">
        <f>VLOOKUP(AD114,type_factors!$C$1:$D$226,2,FALSE)</f>
        <v>1</v>
      </c>
      <c r="AM114" t="e">
        <f>VLOOKUP(AE114,type_factors!$C$1:$D$226,2,FALSE)</f>
        <v>#N/A</v>
      </c>
      <c r="AN114">
        <f>VLOOKUP(AF114,type_factors!$C$1:$D$226,2,FALSE)</f>
        <v>1</v>
      </c>
      <c r="AO114">
        <f>VLOOKUP(AG114,type_factors!$C$1:$D$226,2,FALSE)</f>
        <v>0.5</v>
      </c>
      <c r="AP114">
        <f t="shared" si="43"/>
        <v>1</v>
      </c>
      <c r="AQ114" t="e">
        <f t="shared" si="44"/>
        <v>#N/A</v>
      </c>
      <c r="AR114">
        <f t="shared" si="45"/>
        <v>1</v>
      </c>
      <c r="AS114">
        <f t="shared" si="46"/>
        <v>1</v>
      </c>
      <c r="AT114">
        <f t="array" ref="AT114">MAX(IF(ISERROR(AP114:AS114),,AP114:AS114))</f>
        <v>1</v>
      </c>
      <c r="AU114" t="s">
        <v>421</v>
      </c>
      <c r="AV114" t="s">
        <v>449</v>
      </c>
      <c r="AW114" t="str">
        <f t="shared" si="29"/>
        <v>NormalPoison</v>
      </c>
      <c r="AX114" t="str">
        <f t="shared" si="30"/>
        <v>GrassPoison</v>
      </c>
      <c r="AY114" t="str">
        <f t="shared" si="31"/>
        <v>NormalGround</v>
      </c>
      <c r="AZ114" t="str">
        <f t="shared" si="32"/>
        <v>GrassGround</v>
      </c>
      <c r="BA114" s="31">
        <f>VLOOKUP(AW114,type_factors!$C$2:$D$226,2,FALSE)</f>
        <v>1</v>
      </c>
      <c r="BB114" s="31">
        <f>VLOOKUP(AX114,type_factors!$C$2:$D$226,2,FALSE)</f>
        <v>0.5</v>
      </c>
      <c r="BC114" s="30">
        <f>VLOOKUP(AY114,type_factors!$C$2:$D$226,2,FALSE)</f>
        <v>1</v>
      </c>
      <c r="BD114" s="30">
        <f>VLOOKUP(AZ114,type_factors!$C$2:$D$226,2,FALSE)</f>
        <v>2</v>
      </c>
      <c r="BE114" s="32">
        <f t="shared" si="50"/>
        <v>1</v>
      </c>
      <c r="BF114" s="32">
        <f t="shared" si="51"/>
        <v>1</v>
      </c>
      <c r="BG114">
        <f t="array" ref="BG114">MAX(IF(ISERROR(BE114:BF114),,BE114:BF114))</f>
        <v>1</v>
      </c>
      <c r="BH114">
        <f t="shared" si="47"/>
        <v>1</v>
      </c>
      <c r="BI114">
        <f t="shared" si="48"/>
        <v>0</v>
      </c>
      <c r="BJ114">
        <f t="shared" si="49"/>
        <v>8.75</v>
      </c>
      <c r="BK114">
        <f>squirtle!BP114</f>
        <v>51</v>
      </c>
      <c r="BL114">
        <f>charmander!BV114</f>
        <v>30.5</v>
      </c>
      <c r="BM114">
        <f>nidoking!CZ114</f>
        <v>42</v>
      </c>
    </row>
    <row r="115" spans="1:66" x14ac:dyDescent="0.3">
      <c r="A115">
        <v>114</v>
      </c>
      <c r="B115">
        <v>47</v>
      </c>
      <c r="C115" s="35" t="s">
        <v>58</v>
      </c>
      <c r="D115" s="35" t="str">
        <f>VLOOKUP(C115,all_pokemon!$B$2:$C$151,2,FALSE)</f>
        <v>Drowzee</v>
      </c>
      <c r="E115" s="35" t="s">
        <v>318</v>
      </c>
      <c r="F115" s="35" t="s">
        <v>209</v>
      </c>
      <c r="G115" s="35">
        <v>31</v>
      </c>
      <c r="H115" s="36" t="s">
        <v>35</v>
      </c>
      <c r="I115" s="36" t="s">
        <v>60</v>
      </c>
      <c r="J115" s="36" t="s">
        <v>87</v>
      </c>
      <c r="K115" s="36" t="s">
        <v>120</v>
      </c>
      <c r="L115" s="1" t="str">
        <f>VLOOKUP(H115,all_attacks!$B$2:$C$166,2,FALSE)</f>
        <v>Disable</v>
      </c>
      <c r="M115" s="1" t="str">
        <f>VLOOKUP(I115,all_attacks!$B$2:$C$166,2,FALSE)</f>
        <v>Confusion</v>
      </c>
      <c r="N115" s="1" t="str">
        <f>VLOOKUP(J115,all_attacks!$B$2:$C$166,2,FALSE)</f>
        <v>Headbutt</v>
      </c>
      <c r="O115" s="1" t="str">
        <f>VLOOKUP(K115,all_attacks!$B$2:$C$166,2,FALSE)</f>
        <v>Poison Gas</v>
      </c>
      <c r="P115" t="str">
        <f>VLOOKUP(L115,all_attacks!$C$2:$H$166,2,FALSE)</f>
        <v>Normal</v>
      </c>
      <c r="Q115" t="str">
        <f>VLOOKUP(M115,all_attacks!$C$2:$H$166,2,FALSE)</f>
        <v>Psychic</v>
      </c>
      <c r="R115" t="str">
        <f>VLOOKUP(N115,all_attacks!$C$2:$H$166,2,FALSE)</f>
        <v>Normal</v>
      </c>
      <c r="S115" t="str">
        <f>VLOOKUP(O115,all_attacks!$C$2:$H$166,2,FALSE)</f>
        <v>Poison</v>
      </c>
      <c r="T115" t="str">
        <f>VLOOKUP(L115,all_attacks!$C$2:$H$166,6,FALSE)</f>
        <v>no_type-specific_Damage</v>
      </c>
      <c r="U115" t="str">
        <f>VLOOKUP(M115,all_attacks!$C$2:$H$166,6,FALSE)</f>
        <v>Psychic</v>
      </c>
      <c r="V115" t="str">
        <f>VLOOKUP(N115,all_attacks!$C$2:$H$166,6,FALSE)</f>
        <v>Normal</v>
      </c>
      <c r="W115" t="str">
        <f>VLOOKUP(O115,all_attacks!$C$2:$H$166,6,FALSE)</f>
        <v>no_type-specific_Damage</v>
      </c>
      <c r="X115" t="s">
        <v>449</v>
      </c>
      <c r="Y115" t="s">
        <v>451</v>
      </c>
      <c r="Z115" t="str">
        <f t="shared" si="35"/>
        <v>no_type-specific_DamageGrass</v>
      </c>
      <c r="AA115" t="str">
        <f t="shared" si="36"/>
        <v>PsychicGrass</v>
      </c>
      <c r="AB115" t="str">
        <f t="shared" si="37"/>
        <v>NormalGrass</v>
      </c>
      <c r="AC115" t="str">
        <f t="shared" si="38"/>
        <v>no_type-specific_DamageGrass</v>
      </c>
      <c r="AD115" t="str">
        <f t="shared" si="39"/>
        <v>no_type-specific_DamagePoison</v>
      </c>
      <c r="AE115" t="str">
        <f t="shared" si="40"/>
        <v>PsychicPoison</v>
      </c>
      <c r="AF115" t="str">
        <f t="shared" si="41"/>
        <v>NormalPoison</v>
      </c>
      <c r="AG115" t="str">
        <f t="shared" si="42"/>
        <v>no_type-specific_DamagePoison</v>
      </c>
      <c r="AH115" t="e">
        <f>VLOOKUP(Z115,type_factors!$C$1:$D$226,2,FALSE)</f>
        <v>#N/A</v>
      </c>
      <c r="AI115">
        <f>VLOOKUP(AA115,type_factors!$C$1:$D$226,2,FALSE)</f>
        <v>1</v>
      </c>
      <c r="AJ115">
        <f>VLOOKUP(AB115,type_factors!$C$1:$D$226,2,FALSE)</f>
        <v>1</v>
      </c>
      <c r="AK115" t="e">
        <f>VLOOKUP(AC115,type_factors!$C$1:$D$226,2,FALSE)</f>
        <v>#N/A</v>
      </c>
      <c r="AL115" t="e">
        <f>VLOOKUP(AD115,type_factors!$C$1:$D$226,2,FALSE)</f>
        <v>#N/A</v>
      </c>
      <c r="AM115">
        <f>VLOOKUP(AE115,type_factors!$C$1:$D$226,2,FALSE)</f>
        <v>2</v>
      </c>
      <c r="AN115">
        <f>VLOOKUP(AF115,type_factors!$C$1:$D$226,2,FALSE)</f>
        <v>1</v>
      </c>
      <c r="AO115" t="e">
        <f>VLOOKUP(AG115,type_factors!$C$1:$D$226,2,FALSE)</f>
        <v>#N/A</v>
      </c>
      <c r="AP115" t="e">
        <f t="shared" si="43"/>
        <v>#N/A</v>
      </c>
      <c r="AQ115">
        <f t="shared" si="44"/>
        <v>2</v>
      </c>
      <c r="AR115">
        <f t="shared" si="45"/>
        <v>1</v>
      </c>
      <c r="AS115" t="e">
        <f t="shared" si="46"/>
        <v>#N/A</v>
      </c>
      <c r="AT115">
        <f t="array" ref="AT115">MAX(IF(ISERROR(AP115:AS115),,AP115:AS115))</f>
        <v>2</v>
      </c>
      <c r="AU115" t="s">
        <v>421</v>
      </c>
      <c r="AV115" t="s">
        <v>449</v>
      </c>
      <c r="AW115" t="str">
        <f t="shared" si="29"/>
        <v>NormalPsychic</v>
      </c>
      <c r="AX115" t="str">
        <f t="shared" si="30"/>
        <v>GrassPsychic</v>
      </c>
      <c r="AY115" t="str">
        <f t="shared" si="31"/>
        <v>NormalNA</v>
      </c>
      <c r="AZ115" t="str">
        <f t="shared" si="32"/>
        <v>GrassNA</v>
      </c>
      <c r="BA115" s="31">
        <f>VLOOKUP(AW115,type_factors!$C$2:$D$226,2,FALSE)</f>
        <v>1</v>
      </c>
      <c r="BB115" s="31">
        <f>VLOOKUP(AX115,type_factors!$C$2:$D$226,2,FALSE)</f>
        <v>1</v>
      </c>
      <c r="BC115" s="30" t="e">
        <f>VLOOKUP(AY115,type_factors!$C$2:$D$226,2,FALSE)</f>
        <v>#N/A</v>
      </c>
      <c r="BD115" s="30" t="e">
        <f>VLOOKUP(AZ115,type_factors!$C$2:$D$226,2,FALSE)</f>
        <v>#N/A</v>
      </c>
      <c r="BE115" s="32">
        <f t="shared" si="50"/>
        <v>1</v>
      </c>
      <c r="BF115" s="32">
        <f t="shared" si="51"/>
        <v>1</v>
      </c>
      <c r="BG115">
        <f t="array" ref="BG115">MAX(IF(ISERROR(BE115:BF115),,BE115:BF115))</f>
        <v>1</v>
      </c>
      <c r="BH115">
        <f t="shared" si="47"/>
        <v>2</v>
      </c>
      <c r="BI115">
        <f t="shared" si="48"/>
        <v>-1</v>
      </c>
      <c r="BJ115">
        <f t="shared" si="49"/>
        <v>7.75</v>
      </c>
      <c r="BK115">
        <f>squirtle!BP115</f>
        <v>51</v>
      </c>
      <c r="BL115">
        <f>charmander!BV115</f>
        <v>30.5</v>
      </c>
      <c r="BM115">
        <f>nidoking!CZ115</f>
        <v>41</v>
      </c>
    </row>
    <row r="116" spans="1:66" x14ac:dyDescent="0.3">
      <c r="A116">
        <v>115</v>
      </c>
      <c r="B116">
        <v>47</v>
      </c>
      <c r="C116" s="35" t="s">
        <v>58</v>
      </c>
      <c r="D116" s="35" t="str">
        <f>VLOOKUP(C116,all_pokemon!$B$2:$C$151,2,FALSE)</f>
        <v>Drowzee</v>
      </c>
      <c r="E116" s="35" t="s">
        <v>318</v>
      </c>
      <c r="F116" s="35" t="s">
        <v>209</v>
      </c>
      <c r="G116" s="35">
        <v>31</v>
      </c>
      <c r="H116" s="36" t="s">
        <v>35</v>
      </c>
      <c r="I116" s="36" t="s">
        <v>60</v>
      </c>
      <c r="J116" s="36" t="s">
        <v>87</v>
      </c>
      <c r="K116" s="36" t="s">
        <v>120</v>
      </c>
      <c r="L116" s="1" t="str">
        <f>VLOOKUP(H116,all_attacks!$B$2:$C$166,2,FALSE)</f>
        <v>Disable</v>
      </c>
      <c r="M116" s="1" t="str">
        <f>VLOOKUP(I116,all_attacks!$B$2:$C$166,2,FALSE)</f>
        <v>Confusion</v>
      </c>
      <c r="N116" s="1" t="str">
        <f>VLOOKUP(J116,all_attacks!$B$2:$C$166,2,FALSE)</f>
        <v>Headbutt</v>
      </c>
      <c r="O116" s="1" t="str">
        <f>VLOOKUP(K116,all_attacks!$B$2:$C$166,2,FALSE)</f>
        <v>Poison Gas</v>
      </c>
      <c r="P116" t="str">
        <f>VLOOKUP(L116,all_attacks!$C$2:$H$166,2,FALSE)</f>
        <v>Normal</v>
      </c>
      <c r="Q116" t="str">
        <f>VLOOKUP(M116,all_attacks!$C$2:$H$166,2,FALSE)</f>
        <v>Psychic</v>
      </c>
      <c r="R116" t="str">
        <f>VLOOKUP(N116,all_attacks!$C$2:$H$166,2,FALSE)</f>
        <v>Normal</v>
      </c>
      <c r="S116" t="str">
        <f>VLOOKUP(O116,all_attacks!$C$2:$H$166,2,FALSE)</f>
        <v>Poison</v>
      </c>
      <c r="T116" t="str">
        <f>VLOOKUP(L116,all_attacks!$C$2:$H$166,6,FALSE)</f>
        <v>no_type-specific_Damage</v>
      </c>
      <c r="U116" t="str">
        <f>VLOOKUP(M116,all_attacks!$C$2:$H$166,6,FALSE)</f>
        <v>Psychic</v>
      </c>
      <c r="V116" t="str">
        <f>VLOOKUP(N116,all_attacks!$C$2:$H$166,6,FALSE)</f>
        <v>Normal</v>
      </c>
      <c r="W116" t="str">
        <f>VLOOKUP(O116,all_attacks!$C$2:$H$166,6,FALSE)</f>
        <v>no_type-specific_Damage</v>
      </c>
      <c r="X116" t="s">
        <v>449</v>
      </c>
      <c r="Y116" t="s">
        <v>451</v>
      </c>
      <c r="Z116" t="str">
        <f t="shared" si="35"/>
        <v>no_type-specific_DamageGrass</v>
      </c>
      <c r="AA116" t="str">
        <f t="shared" si="36"/>
        <v>PsychicGrass</v>
      </c>
      <c r="AB116" t="str">
        <f t="shared" si="37"/>
        <v>NormalGrass</v>
      </c>
      <c r="AC116" t="str">
        <f t="shared" si="38"/>
        <v>no_type-specific_DamageGrass</v>
      </c>
      <c r="AD116" t="str">
        <f t="shared" si="39"/>
        <v>no_type-specific_DamagePoison</v>
      </c>
      <c r="AE116" t="str">
        <f t="shared" si="40"/>
        <v>PsychicPoison</v>
      </c>
      <c r="AF116" t="str">
        <f t="shared" si="41"/>
        <v>NormalPoison</v>
      </c>
      <c r="AG116" t="str">
        <f t="shared" si="42"/>
        <v>no_type-specific_DamagePoison</v>
      </c>
      <c r="AH116" t="e">
        <f>VLOOKUP(Z116,type_factors!$C$1:$D$226,2,FALSE)</f>
        <v>#N/A</v>
      </c>
      <c r="AI116">
        <f>VLOOKUP(AA116,type_factors!$C$1:$D$226,2,FALSE)</f>
        <v>1</v>
      </c>
      <c r="AJ116">
        <f>VLOOKUP(AB116,type_factors!$C$1:$D$226,2,FALSE)</f>
        <v>1</v>
      </c>
      <c r="AK116" t="e">
        <f>VLOOKUP(AC116,type_factors!$C$1:$D$226,2,FALSE)</f>
        <v>#N/A</v>
      </c>
      <c r="AL116" t="e">
        <f>VLOOKUP(AD116,type_factors!$C$1:$D$226,2,FALSE)</f>
        <v>#N/A</v>
      </c>
      <c r="AM116">
        <f>VLOOKUP(AE116,type_factors!$C$1:$D$226,2,FALSE)</f>
        <v>2</v>
      </c>
      <c r="AN116">
        <f>VLOOKUP(AF116,type_factors!$C$1:$D$226,2,FALSE)</f>
        <v>1</v>
      </c>
      <c r="AO116" t="e">
        <f>VLOOKUP(AG116,type_factors!$C$1:$D$226,2,FALSE)</f>
        <v>#N/A</v>
      </c>
      <c r="AP116" t="e">
        <f t="shared" si="43"/>
        <v>#N/A</v>
      </c>
      <c r="AQ116">
        <f t="shared" si="44"/>
        <v>2</v>
      </c>
      <c r="AR116">
        <f t="shared" si="45"/>
        <v>1</v>
      </c>
      <c r="AS116" t="e">
        <f t="shared" si="46"/>
        <v>#N/A</v>
      </c>
      <c r="AT116">
        <f t="array" ref="AT116">MAX(IF(ISERROR(AP116:AS116),,AP116:AS116))</f>
        <v>2</v>
      </c>
      <c r="AU116" t="s">
        <v>421</v>
      </c>
      <c r="AV116" t="s">
        <v>449</v>
      </c>
      <c r="AW116" t="str">
        <f t="shared" si="29"/>
        <v>NormalPsychic</v>
      </c>
      <c r="AX116" t="str">
        <f t="shared" si="30"/>
        <v>GrassPsychic</v>
      </c>
      <c r="AY116" t="str">
        <f t="shared" si="31"/>
        <v>NormalNA</v>
      </c>
      <c r="AZ116" t="str">
        <f t="shared" si="32"/>
        <v>GrassNA</v>
      </c>
      <c r="BA116" s="31">
        <f>VLOOKUP(AW116,type_factors!$C$2:$D$226,2,FALSE)</f>
        <v>1</v>
      </c>
      <c r="BB116" s="31">
        <f>VLOOKUP(AX116,type_factors!$C$2:$D$226,2,FALSE)</f>
        <v>1</v>
      </c>
      <c r="BC116" s="30" t="e">
        <f>VLOOKUP(AY116,type_factors!$C$2:$D$226,2,FALSE)</f>
        <v>#N/A</v>
      </c>
      <c r="BD116" s="30" t="e">
        <f>VLOOKUP(AZ116,type_factors!$C$2:$D$226,2,FALSE)</f>
        <v>#N/A</v>
      </c>
      <c r="BE116" s="32">
        <f t="shared" si="50"/>
        <v>1</v>
      </c>
      <c r="BF116" s="32">
        <f t="shared" si="51"/>
        <v>1</v>
      </c>
      <c r="BG116">
        <f t="array" ref="BG116">MAX(IF(ISERROR(BE116:BF116),,BE116:BF116))</f>
        <v>1</v>
      </c>
      <c r="BH116">
        <f t="shared" si="47"/>
        <v>2</v>
      </c>
      <c r="BI116">
        <f t="shared" si="48"/>
        <v>-1</v>
      </c>
      <c r="BJ116">
        <f t="shared" si="49"/>
        <v>6.75</v>
      </c>
      <c r="BK116">
        <f>squirtle!BP116</f>
        <v>51</v>
      </c>
      <c r="BL116">
        <f>charmander!BV116</f>
        <v>30.5</v>
      </c>
      <c r="BM116">
        <f>nidoking!CZ116</f>
        <v>40</v>
      </c>
    </row>
    <row r="117" spans="1:66" x14ac:dyDescent="0.3">
      <c r="A117">
        <v>116</v>
      </c>
      <c r="B117">
        <v>47</v>
      </c>
      <c r="C117" s="35" t="s">
        <v>58</v>
      </c>
      <c r="D117" s="35" t="str">
        <f>VLOOKUP(C117,all_pokemon!$B$2:$C$151,2,FALSE)</f>
        <v>Drowzee</v>
      </c>
      <c r="E117" s="35" t="s">
        <v>318</v>
      </c>
      <c r="F117" s="35" t="s">
        <v>209</v>
      </c>
      <c r="G117" s="35">
        <v>31</v>
      </c>
      <c r="H117" s="36" t="s">
        <v>35</v>
      </c>
      <c r="I117" s="36" t="s">
        <v>60</v>
      </c>
      <c r="J117" s="36" t="s">
        <v>87</v>
      </c>
      <c r="K117" s="36" t="s">
        <v>120</v>
      </c>
      <c r="L117" s="1" t="str">
        <f>VLOOKUP(H117,all_attacks!$B$2:$C$166,2,FALSE)</f>
        <v>Disable</v>
      </c>
      <c r="M117" s="1" t="str">
        <f>VLOOKUP(I117,all_attacks!$B$2:$C$166,2,FALSE)</f>
        <v>Confusion</v>
      </c>
      <c r="N117" s="1" t="str">
        <f>VLOOKUP(J117,all_attacks!$B$2:$C$166,2,FALSE)</f>
        <v>Headbutt</v>
      </c>
      <c r="O117" s="1" t="str">
        <f>VLOOKUP(K117,all_attacks!$B$2:$C$166,2,FALSE)</f>
        <v>Poison Gas</v>
      </c>
      <c r="P117" t="str">
        <f>VLOOKUP(L117,all_attacks!$C$2:$H$166,2,FALSE)</f>
        <v>Normal</v>
      </c>
      <c r="Q117" t="str">
        <f>VLOOKUP(M117,all_attacks!$C$2:$H$166,2,FALSE)</f>
        <v>Psychic</v>
      </c>
      <c r="R117" t="str">
        <f>VLOOKUP(N117,all_attacks!$C$2:$H$166,2,FALSE)</f>
        <v>Normal</v>
      </c>
      <c r="S117" t="str">
        <f>VLOOKUP(O117,all_attacks!$C$2:$H$166,2,FALSE)</f>
        <v>Poison</v>
      </c>
      <c r="T117" t="str">
        <f>VLOOKUP(L117,all_attacks!$C$2:$H$166,6,FALSE)</f>
        <v>no_type-specific_Damage</v>
      </c>
      <c r="U117" t="str">
        <f>VLOOKUP(M117,all_attacks!$C$2:$H$166,6,FALSE)</f>
        <v>Psychic</v>
      </c>
      <c r="V117" t="str">
        <f>VLOOKUP(N117,all_attacks!$C$2:$H$166,6,FALSE)</f>
        <v>Normal</v>
      </c>
      <c r="W117" t="str">
        <f>VLOOKUP(O117,all_attacks!$C$2:$H$166,6,FALSE)</f>
        <v>no_type-specific_Damage</v>
      </c>
      <c r="X117" t="s">
        <v>449</v>
      </c>
      <c r="Y117" t="s">
        <v>451</v>
      </c>
      <c r="Z117" t="str">
        <f t="shared" si="35"/>
        <v>no_type-specific_DamageGrass</v>
      </c>
      <c r="AA117" t="str">
        <f t="shared" si="36"/>
        <v>PsychicGrass</v>
      </c>
      <c r="AB117" t="str">
        <f t="shared" si="37"/>
        <v>NormalGrass</v>
      </c>
      <c r="AC117" t="str">
        <f t="shared" si="38"/>
        <v>no_type-specific_DamageGrass</v>
      </c>
      <c r="AD117" t="str">
        <f t="shared" si="39"/>
        <v>no_type-specific_DamagePoison</v>
      </c>
      <c r="AE117" t="str">
        <f t="shared" si="40"/>
        <v>PsychicPoison</v>
      </c>
      <c r="AF117" t="str">
        <f t="shared" si="41"/>
        <v>NormalPoison</v>
      </c>
      <c r="AG117" t="str">
        <f t="shared" si="42"/>
        <v>no_type-specific_DamagePoison</v>
      </c>
      <c r="AH117" t="e">
        <f>VLOOKUP(Z117,type_factors!$C$1:$D$226,2,FALSE)</f>
        <v>#N/A</v>
      </c>
      <c r="AI117">
        <f>VLOOKUP(AA117,type_factors!$C$1:$D$226,2,FALSE)</f>
        <v>1</v>
      </c>
      <c r="AJ117">
        <f>VLOOKUP(AB117,type_factors!$C$1:$D$226,2,FALSE)</f>
        <v>1</v>
      </c>
      <c r="AK117" t="e">
        <f>VLOOKUP(AC117,type_factors!$C$1:$D$226,2,FALSE)</f>
        <v>#N/A</v>
      </c>
      <c r="AL117" t="e">
        <f>VLOOKUP(AD117,type_factors!$C$1:$D$226,2,FALSE)</f>
        <v>#N/A</v>
      </c>
      <c r="AM117">
        <f>VLOOKUP(AE117,type_factors!$C$1:$D$226,2,FALSE)</f>
        <v>2</v>
      </c>
      <c r="AN117">
        <f>VLOOKUP(AF117,type_factors!$C$1:$D$226,2,FALSE)</f>
        <v>1</v>
      </c>
      <c r="AO117" t="e">
        <f>VLOOKUP(AG117,type_factors!$C$1:$D$226,2,FALSE)</f>
        <v>#N/A</v>
      </c>
      <c r="AP117" t="e">
        <f t="shared" si="43"/>
        <v>#N/A</v>
      </c>
      <c r="AQ117">
        <f t="shared" si="44"/>
        <v>2</v>
      </c>
      <c r="AR117">
        <f t="shared" si="45"/>
        <v>1</v>
      </c>
      <c r="AS117" t="e">
        <f t="shared" si="46"/>
        <v>#N/A</v>
      </c>
      <c r="AT117">
        <f t="array" ref="AT117">MAX(IF(ISERROR(AP117:AS117),,AP117:AS117))</f>
        <v>2</v>
      </c>
      <c r="AU117" t="s">
        <v>421</v>
      </c>
      <c r="AV117" t="s">
        <v>449</v>
      </c>
      <c r="AW117" t="str">
        <f t="shared" si="29"/>
        <v>NormalPsychic</v>
      </c>
      <c r="AX117" t="str">
        <f t="shared" si="30"/>
        <v>GrassPsychic</v>
      </c>
      <c r="AY117" t="str">
        <f t="shared" si="31"/>
        <v>NormalNA</v>
      </c>
      <c r="AZ117" t="str">
        <f t="shared" si="32"/>
        <v>GrassNA</v>
      </c>
      <c r="BA117" s="31">
        <f>VLOOKUP(AW117,type_factors!$C$2:$D$226,2,FALSE)</f>
        <v>1</v>
      </c>
      <c r="BB117" s="31">
        <f>VLOOKUP(AX117,type_factors!$C$2:$D$226,2,FALSE)</f>
        <v>1</v>
      </c>
      <c r="BC117" s="30" t="e">
        <f>VLOOKUP(AY117,type_factors!$C$2:$D$226,2,FALSE)</f>
        <v>#N/A</v>
      </c>
      <c r="BD117" s="30" t="e">
        <f>VLOOKUP(AZ117,type_factors!$C$2:$D$226,2,FALSE)</f>
        <v>#N/A</v>
      </c>
      <c r="BE117" s="32">
        <f t="shared" si="50"/>
        <v>1</v>
      </c>
      <c r="BF117" s="32">
        <f t="shared" si="51"/>
        <v>1</v>
      </c>
      <c r="BG117">
        <f t="array" ref="BG117">MAX(IF(ISERROR(BE117:BF117),,BE117:BF117))</f>
        <v>1</v>
      </c>
      <c r="BH117">
        <f t="shared" si="47"/>
        <v>2</v>
      </c>
      <c r="BI117">
        <f t="shared" si="48"/>
        <v>-1</v>
      </c>
      <c r="BJ117">
        <f t="shared" si="49"/>
        <v>5.75</v>
      </c>
      <c r="BK117">
        <f>squirtle!BP117</f>
        <v>51</v>
      </c>
      <c r="BL117">
        <f>charmander!BV117</f>
        <v>30.5</v>
      </c>
      <c r="BM117">
        <f>nidoking!CZ117</f>
        <v>39</v>
      </c>
    </row>
    <row r="118" spans="1:66" x14ac:dyDescent="0.3">
      <c r="A118">
        <v>117</v>
      </c>
      <c r="B118">
        <v>47</v>
      </c>
      <c r="C118" s="35" t="s">
        <v>71</v>
      </c>
      <c r="D118" s="35" t="str">
        <f>VLOOKUP(C118,all_pokemon!$B$2:$C$151,2,FALSE)</f>
        <v>Kadabra</v>
      </c>
      <c r="E118" s="35" t="s">
        <v>318</v>
      </c>
      <c r="F118" s="35" t="s">
        <v>209</v>
      </c>
      <c r="G118" s="35">
        <v>31</v>
      </c>
      <c r="H118" s="36" t="s">
        <v>60</v>
      </c>
      <c r="I118" s="36" t="s">
        <v>35</v>
      </c>
      <c r="J118" s="36" t="s">
        <v>121</v>
      </c>
      <c r="K118" s="36" t="s">
        <v>122</v>
      </c>
      <c r="L118" s="1" t="str">
        <f>VLOOKUP(H118,all_attacks!$B$2:$C$166,2,FALSE)</f>
        <v>Confusion</v>
      </c>
      <c r="M118" s="1" t="str">
        <f>VLOOKUP(I118,all_attacks!$B$2:$C$166,2,FALSE)</f>
        <v>Disable</v>
      </c>
      <c r="N118" s="1" t="str">
        <f>VLOOKUP(J118,all_attacks!$B$2:$C$166,2,FALSE)</f>
        <v>Psybeam</v>
      </c>
      <c r="O118" s="1" t="str">
        <f>VLOOKUP(K118,all_attacks!$B$2:$C$166,2,FALSE)</f>
        <v>Recover</v>
      </c>
      <c r="P118" t="str">
        <f>VLOOKUP(L118,all_attacks!$C$2:$H$166,2,FALSE)</f>
        <v>Psychic</v>
      </c>
      <c r="Q118" t="str">
        <f>VLOOKUP(M118,all_attacks!$C$2:$H$166,2,FALSE)</f>
        <v>Normal</v>
      </c>
      <c r="R118" t="str">
        <f>VLOOKUP(N118,all_attacks!$C$2:$H$166,2,FALSE)</f>
        <v>Psychic</v>
      </c>
      <c r="S118" t="str">
        <f>VLOOKUP(O118,all_attacks!$C$2:$H$166,2,FALSE)</f>
        <v>Normal</v>
      </c>
      <c r="T118" t="str">
        <f>VLOOKUP(L118,all_attacks!$C$2:$H$166,6,FALSE)</f>
        <v>Psychic</v>
      </c>
      <c r="U118" t="str">
        <f>VLOOKUP(M118,all_attacks!$C$2:$H$166,6,FALSE)</f>
        <v>no_type-specific_Damage</v>
      </c>
      <c r="V118" t="str">
        <f>VLOOKUP(N118,all_attacks!$C$2:$H$166,6,FALSE)</f>
        <v>Psychic</v>
      </c>
      <c r="W118" t="str">
        <f>VLOOKUP(O118,all_attacks!$C$2:$H$166,6,FALSE)</f>
        <v>no_type-specific_Damage</v>
      </c>
      <c r="X118" t="s">
        <v>449</v>
      </c>
      <c r="Y118" t="s">
        <v>451</v>
      </c>
      <c r="Z118" t="str">
        <f t="shared" si="35"/>
        <v>PsychicGrass</v>
      </c>
      <c r="AA118" t="str">
        <f t="shared" si="36"/>
        <v>no_type-specific_DamageGrass</v>
      </c>
      <c r="AB118" t="str">
        <f t="shared" si="37"/>
        <v>PsychicGrass</v>
      </c>
      <c r="AC118" t="str">
        <f t="shared" si="38"/>
        <v>no_type-specific_DamageGrass</v>
      </c>
      <c r="AD118" t="str">
        <f t="shared" si="39"/>
        <v>PsychicPoison</v>
      </c>
      <c r="AE118" t="str">
        <f t="shared" si="40"/>
        <v>no_type-specific_DamagePoison</v>
      </c>
      <c r="AF118" t="str">
        <f t="shared" si="41"/>
        <v>PsychicPoison</v>
      </c>
      <c r="AG118" t="str">
        <f t="shared" si="42"/>
        <v>no_type-specific_DamagePoison</v>
      </c>
      <c r="AH118">
        <f>VLOOKUP(Z118,type_factors!$C$1:$D$226,2,FALSE)</f>
        <v>1</v>
      </c>
      <c r="AI118" t="e">
        <f>VLOOKUP(AA118,type_factors!$C$1:$D$226,2,FALSE)</f>
        <v>#N/A</v>
      </c>
      <c r="AJ118">
        <f>VLOOKUP(AB118,type_factors!$C$1:$D$226,2,FALSE)</f>
        <v>1</v>
      </c>
      <c r="AK118" t="e">
        <f>VLOOKUP(AC118,type_factors!$C$1:$D$226,2,FALSE)</f>
        <v>#N/A</v>
      </c>
      <c r="AL118">
        <f>VLOOKUP(AD118,type_factors!$C$1:$D$226,2,FALSE)</f>
        <v>2</v>
      </c>
      <c r="AM118" t="e">
        <f>VLOOKUP(AE118,type_factors!$C$1:$D$226,2,FALSE)</f>
        <v>#N/A</v>
      </c>
      <c r="AN118">
        <f>VLOOKUP(AF118,type_factors!$C$1:$D$226,2,FALSE)</f>
        <v>2</v>
      </c>
      <c r="AO118" t="e">
        <f>VLOOKUP(AG118,type_factors!$C$1:$D$226,2,FALSE)</f>
        <v>#N/A</v>
      </c>
      <c r="AP118">
        <f t="shared" si="43"/>
        <v>2</v>
      </c>
      <c r="AQ118" t="e">
        <f t="shared" si="44"/>
        <v>#N/A</v>
      </c>
      <c r="AR118">
        <f t="shared" si="45"/>
        <v>2</v>
      </c>
      <c r="AS118" t="e">
        <f t="shared" si="46"/>
        <v>#N/A</v>
      </c>
      <c r="AT118">
        <f t="array" ref="AT118">MAX(IF(ISERROR(AP118:AS118),,AP118:AS118))</f>
        <v>2</v>
      </c>
      <c r="AU118" t="s">
        <v>421</v>
      </c>
      <c r="AV118" t="s">
        <v>449</v>
      </c>
      <c r="AW118" t="str">
        <f t="shared" si="29"/>
        <v>NormalPsychic</v>
      </c>
      <c r="AX118" t="str">
        <f t="shared" si="30"/>
        <v>GrassPsychic</v>
      </c>
      <c r="AY118" t="str">
        <f t="shared" si="31"/>
        <v>NormalNA</v>
      </c>
      <c r="AZ118" t="str">
        <f t="shared" si="32"/>
        <v>GrassNA</v>
      </c>
      <c r="BA118" s="31">
        <f>VLOOKUP(AW118,type_factors!$C$2:$D$226,2,FALSE)</f>
        <v>1</v>
      </c>
      <c r="BB118" s="31">
        <f>VLOOKUP(AX118,type_factors!$C$2:$D$226,2,FALSE)</f>
        <v>1</v>
      </c>
      <c r="BC118" s="30" t="e">
        <f>VLOOKUP(AY118,type_factors!$C$2:$D$226,2,FALSE)</f>
        <v>#N/A</v>
      </c>
      <c r="BD118" s="30" t="e">
        <f>VLOOKUP(AZ118,type_factors!$C$2:$D$226,2,FALSE)</f>
        <v>#N/A</v>
      </c>
      <c r="BE118" s="32">
        <f t="shared" si="50"/>
        <v>1</v>
      </c>
      <c r="BF118" s="32">
        <f t="shared" si="51"/>
        <v>1</v>
      </c>
      <c r="BG118">
        <f t="array" ref="BG118">MAX(IF(ISERROR(BE118:BF118),,BE118:BF118))</f>
        <v>1</v>
      </c>
      <c r="BH118">
        <f t="shared" si="47"/>
        <v>2</v>
      </c>
      <c r="BI118">
        <f t="shared" si="48"/>
        <v>-1</v>
      </c>
      <c r="BJ118">
        <f t="shared" si="49"/>
        <v>4.75</v>
      </c>
      <c r="BK118">
        <f>squirtle!BP118</f>
        <v>51</v>
      </c>
      <c r="BL118">
        <f>charmander!BV118</f>
        <v>30.5</v>
      </c>
      <c r="BM118">
        <f>nidoking!CZ118</f>
        <v>38</v>
      </c>
    </row>
    <row r="119" spans="1:66" x14ac:dyDescent="0.3">
      <c r="A119">
        <v>118</v>
      </c>
      <c r="B119">
        <v>48</v>
      </c>
      <c r="C119" s="35" t="s">
        <v>58</v>
      </c>
      <c r="D119" s="35" t="str">
        <f>VLOOKUP(C119,all_pokemon!$B$2:$C$151,2,FALSE)</f>
        <v>Drowzee</v>
      </c>
      <c r="E119" s="35" t="s">
        <v>318</v>
      </c>
      <c r="F119" s="35" t="s">
        <v>209</v>
      </c>
      <c r="G119" s="35">
        <v>34</v>
      </c>
      <c r="H119" s="36" t="s">
        <v>60</v>
      </c>
      <c r="I119" s="36" t="s">
        <v>87</v>
      </c>
      <c r="J119" s="36" t="s">
        <v>120</v>
      </c>
      <c r="K119" s="36" t="s">
        <v>123</v>
      </c>
      <c r="L119" s="1" t="str">
        <f>VLOOKUP(H119,all_attacks!$B$2:$C$166,2,FALSE)</f>
        <v>Confusion</v>
      </c>
      <c r="M119" s="1" t="str">
        <f>VLOOKUP(I119,all_attacks!$B$2:$C$166,2,FALSE)</f>
        <v>Headbutt</v>
      </c>
      <c r="N119" s="1" t="str">
        <f>VLOOKUP(J119,all_attacks!$B$2:$C$166,2,FALSE)</f>
        <v>Poison Gas</v>
      </c>
      <c r="O119" s="1" t="str">
        <f>VLOOKUP(K119,all_attacks!$B$2:$C$166,2,FALSE)</f>
        <v>Psychic</v>
      </c>
      <c r="P119" t="str">
        <f>VLOOKUP(L119,all_attacks!$C$2:$H$166,2,FALSE)</f>
        <v>Psychic</v>
      </c>
      <c r="Q119" t="str">
        <f>VLOOKUP(M119,all_attacks!$C$2:$H$166,2,FALSE)</f>
        <v>Normal</v>
      </c>
      <c r="R119" t="str">
        <f>VLOOKUP(N119,all_attacks!$C$2:$H$166,2,FALSE)</f>
        <v>Poison</v>
      </c>
      <c r="S119" t="str">
        <f>VLOOKUP(O119,all_attacks!$C$2:$H$166,2,FALSE)</f>
        <v>Psychic</v>
      </c>
      <c r="T119" t="str">
        <f>VLOOKUP(L119,all_attacks!$C$2:$H$166,6,FALSE)</f>
        <v>Psychic</v>
      </c>
      <c r="U119" t="str">
        <f>VLOOKUP(M119,all_attacks!$C$2:$H$166,6,FALSE)</f>
        <v>Normal</v>
      </c>
      <c r="V119" t="str">
        <f>VLOOKUP(N119,all_attacks!$C$2:$H$166,6,FALSE)</f>
        <v>no_type-specific_Damage</v>
      </c>
      <c r="W119" t="str">
        <f>VLOOKUP(O119,all_attacks!$C$2:$H$166,6,FALSE)</f>
        <v>Psychic</v>
      </c>
      <c r="X119" t="s">
        <v>449</v>
      </c>
      <c r="Y119" t="s">
        <v>451</v>
      </c>
      <c r="Z119" t="str">
        <f t="shared" si="35"/>
        <v>PsychicGrass</v>
      </c>
      <c r="AA119" t="str">
        <f t="shared" si="36"/>
        <v>NormalGrass</v>
      </c>
      <c r="AB119" t="str">
        <f t="shared" si="37"/>
        <v>no_type-specific_DamageGrass</v>
      </c>
      <c r="AC119" t="str">
        <f t="shared" si="38"/>
        <v>PsychicGrass</v>
      </c>
      <c r="AD119" t="str">
        <f t="shared" si="39"/>
        <v>PsychicPoison</v>
      </c>
      <c r="AE119" t="str">
        <f t="shared" si="40"/>
        <v>NormalPoison</v>
      </c>
      <c r="AF119" t="str">
        <f t="shared" si="41"/>
        <v>no_type-specific_DamagePoison</v>
      </c>
      <c r="AG119" t="str">
        <f t="shared" si="42"/>
        <v>PsychicPoison</v>
      </c>
      <c r="AH119">
        <f>VLOOKUP(Z119,type_factors!$C$1:$D$226,2,FALSE)</f>
        <v>1</v>
      </c>
      <c r="AI119">
        <f>VLOOKUP(AA119,type_factors!$C$1:$D$226,2,FALSE)</f>
        <v>1</v>
      </c>
      <c r="AJ119" t="e">
        <f>VLOOKUP(AB119,type_factors!$C$1:$D$226,2,FALSE)</f>
        <v>#N/A</v>
      </c>
      <c r="AK119">
        <f>VLOOKUP(AC119,type_factors!$C$1:$D$226,2,FALSE)</f>
        <v>1</v>
      </c>
      <c r="AL119">
        <f>VLOOKUP(AD119,type_factors!$C$1:$D$226,2,FALSE)</f>
        <v>2</v>
      </c>
      <c r="AM119">
        <f>VLOOKUP(AE119,type_factors!$C$1:$D$226,2,FALSE)</f>
        <v>1</v>
      </c>
      <c r="AN119" t="e">
        <f>VLOOKUP(AF119,type_factors!$C$1:$D$226,2,FALSE)</f>
        <v>#N/A</v>
      </c>
      <c r="AO119">
        <f>VLOOKUP(AG119,type_factors!$C$1:$D$226,2,FALSE)</f>
        <v>2</v>
      </c>
      <c r="AP119">
        <f t="shared" si="43"/>
        <v>2</v>
      </c>
      <c r="AQ119">
        <f t="shared" si="44"/>
        <v>1</v>
      </c>
      <c r="AR119" t="e">
        <f t="shared" si="45"/>
        <v>#N/A</v>
      </c>
      <c r="AS119">
        <f t="shared" si="46"/>
        <v>2</v>
      </c>
      <c r="AT119">
        <f t="array" ref="AT119">MAX(IF(ISERROR(AP119:AS119),,AP119:AS119))</f>
        <v>2</v>
      </c>
      <c r="AU119" t="s">
        <v>421</v>
      </c>
      <c r="AV119" t="s">
        <v>449</v>
      </c>
      <c r="AW119" t="str">
        <f t="shared" si="29"/>
        <v>NormalPsychic</v>
      </c>
      <c r="AX119" t="str">
        <f t="shared" si="30"/>
        <v>GrassPsychic</v>
      </c>
      <c r="AY119" t="str">
        <f t="shared" si="31"/>
        <v>NormalNA</v>
      </c>
      <c r="AZ119" t="str">
        <f t="shared" si="32"/>
        <v>GrassNA</v>
      </c>
      <c r="BA119" s="31">
        <f>VLOOKUP(AW119,type_factors!$C$2:$D$226,2,FALSE)</f>
        <v>1</v>
      </c>
      <c r="BB119" s="31">
        <f>VLOOKUP(AX119,type_factors!$C$2:$D$226,2,FALSE)</f>
        <v>1</v>
      </c>
      <c r="BC119" s="30" t="e">
        <f>VLOOKUP(AY119,type_factors!$C$2:$D$226,2,FALSE)</f>
        <v>#N/A</v>
      </c>
      <c r="BD119" s="30" t="e">
        <f>VLOOKUP(AZ119,type_factors!$C$2:$D$226,2,FALSE)</f>
        <v>#N/A</v>
      </c>
      <c r="BE119" s="32">
        <f t="shared" si="50"/>
        <v>1</v>
      </c>
      <c r="BF119" s="32">
        <f t="shared" si="51"/>
        <v>1</v>
      </c>
      <c r="BG119">
        <f t="array" ref="BG119">MAX(IF(ISERROR(BE119:BF119),,BE119:BF119))</f>
        <v>1</v>
      </c>
      <c r="BH119">
        <f t="shared" si="47"/>
        <v>2</v>
      </c>
      <c r="BI119">
        <f t="shared" si="48"/>
        <v>-1</v>
      </c>
      <c r="BJ119">
        <f t="shared" si="49"/>
        <v>3.75</v>
      </c>
      <c r="BK119">
        <f>squirtle!BP119</f>
        <v>51</v>
      </c>
      <c r="BL119">
        <f>charmander!BV119</f>
        <v>30.5</v>
      </c>
      <c r="BM119">
        <f>nidoking!CZ119</f>
        <v>37</v>
      </c>
    </row>
    <row r="120" spans="1:66" x14ac:dyDescent="0.3">
      <c r="A120">
        <v>119</v>
      </c>
      <c r="B120">
        <v>48</v>
      </c>
      <c r="C120" s="35" t="s">
        <v>117</v>
      </c>
      <c r="D120" s="35" t="str">
        <f>VLOOKUP(C120,all_pokemon!$B$2:$C$151,2,FALSE)</f>
        <v>Hypno</v>
      </c>
      <c r="E120" s="35" t="s">
        <v>318</v>
      </c>
      <c r="F120" s="35" t="s">
        <v>209</v>
      </c>
      <c r="G120" s="35">
        <v>34</v>
      </c>
      <c r="H120" s="36" t="s">
        <v>35</v>
      </c>
      <c r="I120" s="36" t="s">
        <v>60</v>
      </c>
      <c r="J120" s="36" t="s">
        <v>87</v>
      </c>
      <c r="K120" s="36" t="s">
        <v>120</v>
      </c>
      <c r="L120" s="1" t="str">
        <f>VLOOKUP(H120,all_attacks!$B$2:$C$166,2,FALSE)</f>
        <v>Disable</v>
      </c>
      <c r="M120" s="1" t="str">
        <f>VLOOKUP(I120,all_attacks!$B$2:$C$166,2,FALSE)</f>
        <v>Confusion</v>
      </c>
      <c r="N120" s="1" t="str">
        <f>VLOOKUP(J120,all_attacks!$B$2:$C$166,2,FALSE)</f>
        <v>Headbutt</v>
      </c>
      <c r="O120" s="1" t="str">
        <f>VLOOKUP(K120,all_attacks!$B$2:$C$166,2,FALSE)</f>
        <v>Poison Gas</v>
      </c>
      <c r="P120" t="str">
        <f>VLOOKUP(L120,all_attacks!$C$2:$H$166,2,FALSE)</f>
        <v>Normal</v>
      </c>
      <c r="Q120" t="str">
        <f>VLOOKUP(M120,all_attacks!$C$2:$H$166,2,FALSE)</f>
        <v>Psychic</v>
      </c>
      <c r="R120" t="str">
        <f>VLOOKUP(N120,all_attacks!$C$2:$H$166,2,FALSE)</f>
        <v>Normal</v>
      </c>
      <c r="S120" t="str">
        <f>VLOOKUP(O120,all_attacks!$C$2:$H$166,2,FALSE)</f>
        <v>Poison</v>
      </c>
      <c r="T120" t="str">
        <f>VLOOKUP(L120,all_attacks!$C$2:$H$166,6,FALSE)</f>
        <v>no_type-specific_Damage</v>
      </c>
      <c r="U120" t="str">
        <f>VLOOKUP(M120,all_attacks!$C$2:$H$166,6,FALSE)</f>
        <v>Psychic</v>
      </c>
      <c r="V120" t="str">
        <f>VLOOKUP(N120,all_attacks!$C$2:$H$166,6,FALSE)</f>
        <v>Normal</v>
      </c>
      <c r="W120" t="str">
        <f>VLOOKUP(O120,all_attacks!$C$2:$H$166,6,FALSE)</f>
        <v>no_type-specific_Damage</v>
      </c>
      <c r="X120" t="s">
        <v>449</v>
      </c>
      <c r="Y120" t="s">
        <v>451</v>
      </c>
      <c r="Z120" t="str">
        <f t="shared" si="35"/>
        <v>no_type-specific_DamageGrass</v>
      </c>
      <c r="AA120" t="str">
        <f t="shared" si="36"/>
        <v>PsychicGrass</v>
      </c>
      <c r="AB120" t="str">
        <f t="shared" si="37"/>
        <v>NormalGrass</v>
      </c>
      <c r="AC120" t="str">
        <f t="shared" si="38"/>
        <v>no_type-specific_DamageGrass</v>
      </c>
      <c r="AD120" t="str">
        <f t="shared" si="39"/>
        <v>no_type-specific_DamagePoison</v>
      </c>
      <c r="AE120" t="str">
        <f t="shared" si="40"/>
        <v>PsychicPoison</v>
      </c>
      <c r="AF120" t="str">
        <f t="shared" si="41"/>
        <v>NormalPoison</v>
      </c>
      <c r="AG120" t="str">
        <f t="shared" si="42"/>
        <v>no_type-specific_DamagePoison</v>
      </c>
      <c r="AH120" t="e">
        <f>VLOOKUP(Z120,type_factors!$C$1:$D$226,2,FALSE)</f>
        <v>#N/A</v>
      </c>
      <c r="AI120">
        <f>VLOOKUP(AA120,type_factors!$C$1:$D$226,2,FALSE)</f>
        <v>1</v>
      </c>
      <c r="AJ120">
        <f>VLOOKUP(AB120,type_factors!$C$1:$D$226,2,FALSE)</f>
        <v>1</v>
      </c>
      <c r="AK120" t="e">
        <f>VLOOKUP(AC120,type_factors!$C$1:$D$226,2,FALSE)</f>
        <v>#N/A</v>
      </c>
      <c r="AL120" t="e">
        <f>VLOOKUP(AD120,type_factors!$C$1:$D$226,2,FALSE)</f>
        <v>#N/A</v>
      </c>
      <c r="AM120">
        <f>VLOOKUP(AE120,type_factors!$C$1:$D$226,2,FALSE)</f>
        <v>2</v>
      </c>
      <c r="AN120">
        <f>VLOOKUP(AF120,type_factors!$C$1:$D$226,2,FALSE)</f>
        <v>1</v>
      </c>
      <c r="AO120" t="e">
        <f>VLOOKUP(AG120,type_factors!$C$1:$D$226,2,FALSE)</f>
        <v>#N/A</v>
      </c>
      <c r="AP120" t="e">
        <f t="shared" si="43"/>
        <v>#N/A</v>
      </c>
      <c r="AQ120">
        <f t="shared" si="44"/>
        <v>2</v>
      </c>
      <c r="AR120">
        <f t="shared" si="45"/>
        <v>1</v>
      </c>
      <c r="AS120" t="e">
        <f t="shared" si="46"/>
        <v>#N/A</v>
      </c>
      <c r="AT120">
        <f t="array" ref="AT120">MAX(IF(ISERROR(AP120:AS120),,AP120:AS120))</f>
        <v>2</v>
      </c>
      <c r="AU120" t="s">
        <v>421</v>
      </c>
      <c r="AV120" t="s">
        <v>449</v>
      </c>
      <c r="AW120" t="str">
        <f t="shared" ref="AW120:AW177" si="52">AU120&amp;$E120</f>
        <v>NormalPsychic</v>
      </c>
      <c r="AX120" t="str">
        <f t="shared" ref="AX120:AX177" si="53">AV120&amp;$E120</f>
        <v>GrassPsychic</v>
      </c>
      <c r="AY120" t="str">
        <f t="shared" ref="AY120:AY177" si="54">AU120&amp;$F120</f>
        <v>NormalNA</v>
      </c>
      <c r="AZ120" t="str">
        <f t="shared" ref="AZ120:AZ177" si="55">AV120&amp;$F120</f>
        <v>GrassNA</v>
      </c>
      <c r="BA120" s="31">
        <f>VLOOKUP(AW120,type_factors!$C$2:$D$226,2,FALSE)</f>
        <v>1</v>
      </c>
      <c r="BB120" s="31">
        <f>VLOOKUP(AX120,type_factors!$C$2:$D$226,2,FALSE)</f>
        <v>1</v>
      </c>
      <c r="BC120" s="30" t="e">
        <f>VLOOKUP(AY120,type_factors!$C$2:$D$226,2,FALSE)</f>
        <v>#N/A</v>
      </c>
      <c r="BD120" s="30" t="e">
        <f>VLOOKUP(AZ120,type_factors!$C$2:$D$226,2,FALSE)</f>
        <v>#N/A</v>
      </c>
      <c r="BE120" s="32">
        <f t="shared" si="50"/>
        <v>1</v>
      </c>
      <c r="BF120" s="32">
        <f t="shared" si="51"/>
        <v>1</v>
      </c>
      <c r="BG120">
        <f t="array" ref="BG120">MAX(IF(ISERROR(BE120:BF120),,BE120:BF120))</f>
        <v>1</v>
      </c>
      <c r="BH120">
        <f t="shared" si="47"/>
        <v>2</v>
      </c>
      <c r="BI120">
        <f t="shared" si="48"/>
        <v>-1</v>
      </c>
      <c r="BJ120">
        <f t="shared" si="49"/>
        <v>2.75</v>
      </c>
      <c r="BK120">
        <f>squirtle!BP120</f>
        <v>51</v>
      </c>
      <c r="BL120">
        <f>charmander!BV120</f>
        <v>30.5</v>
      </c>
      <c r="BM120">
        <f>nidoking!CZ120</f>
        <v>36</v>
      </c>
    </row>
    <row r="121" spans="1:66" x14ac:dyDescent="0.3">
      <c r="A121">
        <v>120</v>
      </c>
      <c r="B121">
        <v>49</v>
      </c>
      <c r="C121" s="35" t="s">
        <v>33</v>
      </c>
      <c r="D121" s="35" t="str">
        <f>VLOOKUP(C121,all_pokemon!$B$2:$C$151,2,FALSE)</f>
        <v>Koffing</v>
      </c>
      <c r="E121" s="35" t="s">
        <v>451</v>
      </c>
      <c r="F121" s="35" t="s">
        <v>209</v>
      </c>
      <c r="G121" s="35">
        <v>37</v>
      </c>
      <c r="H121" s="36" t="s">
        <v>12</v>
      </c>
      <c r="I121" s="36" t="s">
        <v>36</v>
      </c>
      <c r="J121" s="36" t="s">
        <v>125</v>
      </c>
      <c r="K121" s="36" t="s">
        <v>124</v>
      </c>
      <c r="L121" s="1" t="str">
        <f>VLOOKUP(H121,all_attacks!$B$2:$C$166,2,FALSE)</f>
        <v>Tackle</v>
      </c>
      <c r="M121" s="1" t="str">
        <f>VLOOKUP(I121,all_attacks!$B$2:$C$166,2,FALSE)</f>
        <v>Smog</v>
      </c>
      <c r="N121" s="1" t="str">
        <f>VLOOKUP(J121,all_attacks!$B$2:$C$166,2,FALSE)</f>
        <v>Sludge</v>
      </c>
      <c r="O121" s="1" t="str">
        <f>VLOOKUP(K121,all_attacks!$B$2:$C$166,2,FALSE)</f>
        <v>Smokescreen</v>
      </c>
      <c r="P121" t="str">
        <f>VLOOKUP(L121,all_attacks!$C$2:$H$166,2,FALSE)</f>
        <v>Normal</v>
      </c>
      <c r="Q121" t="str">
        <f>VLOOKUP(M121,all_attacks!$C$2:$H$166,2,FALSE)</f>
        <v>Poison</v>
      </c>
      <c r="R121" t="str">
        <f>VLOOKUP(N121,all_attacks!$C$2:$H$166,2,FALSE)</f>
        <v>Poison</v>
      </c>
      <c r="S121" t="str">
        <f>VLOOKUP(O121,all_attacks!$C$2:$H$166,2,FALSE)</f>
        <v>Normal</v>
      </c>
      <c r="T121" t="str">
        <f>VLOOKUP(L121,all_attacks!$C$2:$H$166,6,FALSE)</f>
        <v>Normal</v>
      </c>
      <c r="U121" t="str">
        <f>VLOOKUP(M121,all_attacks!$C$2:$H$166,6,FALSE)</f>
        <v>Poison</v>
      </c>
      <c r="V121" t="str">
        <f>VLOOKUP(N121,all_attacks!$C$2:$H$166,6,FALSE)</f>
        <v>Poison</v>
      </c>
      <c r="W121" t="str">
        <f>VLOOKUP(O121,all_attacks!$C$2:$H$166,6,FALSE)</f>
        <v>no_type-specific_Damage</v>
      </c>
      <c r="X121" t="s">
        <v>449</v>
      </c>
      <c r="Y121" t="s">
        <v>451</v>
      </c>
      <c r="Z121" t="str">
        <f t="shared" si="35"/>
        <v>NormalGrass</v>
      </c>
      <c r="AA121" t="str">
        <f t="shared" si="36"/>
        <v>PoisonGrass</v>
      </c>
      <c r="AB121" t="str">
        <f t="shared" si="37"/>
        <v>PoisonGrass</v>
      </c>
      <c r="AC121" t="str">
        <f t="shared" si="38"/>
        <v>no_type-specific_DamageGrass</v>
      </c>
      <c r="AD121" t="str">
        <f t="shared" si="39"/>
        <v>NormalPoison</v>
      </c>
      <c r="AE121" t="str">
        <f t="shared" si="40"/>
        <v>PoisonPoison</v>
      </c>
      <c r="AF121" t="str">
        <f t="shared" si="41"/>
        <v>PoisonPoison</v>
      </c>
      <c r="AG121" t="str">
        <f t="shared" si="42"/>
        <v>no_type-specific_DamagePoison</v>
      </c>
      <c r="AH121">
        <f>VLOOKUP(Z121,type_factors!$C$1:$D$226,2,FALSE)</f>
        <v>1</v>
      </c>
      <c r="AI121">
        <f>VLOOKUP(AA121,type_factors!$C$1:$D$226,2,FALSE)</f>
        <v>2</v>
      </c>
      <c r="AJ121">
        <f>VLOOKUP(AB121,type_factors!$C$1:$D$226,2,FALSE)</f>
        <v>2</v>
      </c>
      <c r="AK121" t="e">
        <f>VLOOKUP(AC121,type_factors!$C$1:$D$226,2,FALSE)</f>
        <v>#N/A</v>
      </c>
      <c r="AL121">
        <f>VLOOKUP(AD121,type_factors!$C$1:$D$226,2,FALSE)</f>
        <v>1</v>
      </c>
      <c r="AM121">
        <f>VLOOKUP(AE121,type_factors!$C$1:$D$226,2,FALSE)</f>
        <v>0.5</v>
      </c>
      <c r="AN121">
        <f>VLOOKUP(AF121,type_factors!$C$1:$D$226,2,FALSE)</f>
        <v>0.5</v>
      </c>
      <c r="AO121" t="e">
        <f>VLOOKUP(AG121,type_factors!$C$1:$D$226,2,FALSE)</f>
        <v>#N/A</v>
      </c>
      <c r="AP121">
        <f t="shared" si="43"/>
        <v>1</v>
      </c>
      <c r="AQ121">
        <f t="shared" si="44"/>
        <v>1</v>
      </c>
      <c r="AR121">
        <f t="shared" si="45"/>
        <v>1</v>
      </c>
      <c r="AS121" t="e">
        <f t="shared" si="46"/>
        <v>#N/A</v>
      </c>
      <c r="AT121">
        <f t="array" ref="AT121">MAX(IF(ISERROR(AP121:AS121),,AP121:AS121))</f>
        <v>1</v>
      </c>
      <c r="AU121" t="s">
        <v>421</v>
      </c>
      <c r="AV121" t="s">
        <v>449</v>
      </c>
      <c r="AW121" t="str">
        <f t="shared" si="52"/>
        <v>NormalPoison</v>
      </c>
      <c r="AX121" t="str">
        <f t="shared" si="53"/>
        <v>GrassPoison</v>
      </c>
      <c r="AY121" t="str">
        <f t="shared" si="54"/>
        <v>NormalNA</v>
      </c>
      <c r="AZ121" t="str">
        <f t="shared" si="55"/>
        <v>GrassNA</v>
      </c>
      <c r="BA121" s="31">
        <f>VLOOKUP(AW121,type_factors!$C$2:$D$226,2,FALSE)</f>
        <v>1</v>
      </c>
      <c r="BB121" s="31">
        <f>VLOOKUP(AX121,type_factors!$C$2:$D$226,2,FALSE)</f>
        <v>0.5</v>
      </c>
      <c r="BC121" s="30" t="e">
        <f>VLOOKUP(AY121,type_factors!$C$2:$D$226,2,FALSE)</f>
        <v>#N/A</v>
      </c>
      <c r="BD121" s="30" t="e">
        <f>VLOOKUP(AZ121,type_factors!$C$2:$D$226,2,FALSE)</f>
        <v>#N/A</v>
      </c>
      <c r="BE121" s="32">
        <f t="shared" si="50"/>
        <v>1</v>
      </c>
      <c r="BF121" s="32">
        <f t="shared" si="51"/>
        <v>0.5</v>
      </c>
      <c r="BG121">
        <f t="array" ref="BG121">MAX(IF(ISERROR(BE121:BF121),,BE121:BF121))</f>
        <v>1</v>
      </c>
      <c r="BH121">
        <f t="shared" si="47"/>
        <v>1</v>
      </c>
      <c r="BI121">
        <f t="shared" si="48"/>
        <v>0</v>
      </c>
      <c r="BJ121">
        <f t="shared" si="49"/>
        <v>2.75</v>
      </c>
      <c r="BK121">
        <f>squirtle!BP121</f>
        <v>52</v>
      </c>
      <c r="BL121">
        <f>charmander!BV121</f>
        <v>30.5</v>
      </c>
      <c r="BM121">
        <f>nidoking!CZ121</f>
        <v>37</v>
      </c>
    </row>
    <row r="122" spans="1:66" x14ac:dyDescent="0.3">
      <c r="A122">
        <v>121</v>
      </c>
      <c r="B122">
        <v>49</v>
      </c>
      <c r="C122" s="35" t="s">
        <v>118</v>
      </c>
      <c r="D122" s="35" t="str">
        <f>VLOOKUP(C122,all_pokemon!$B$2:$C$151,2,FALSE)</f>
        <v>Muk</v>
      </c>
      <c r="E122" s="35" t="s">
        <v>451</v>
      </c>
      <c r="F122" s="35" t="s">
        <v>209</v>
      </c>
      <c r="G122" s="35">
        <v>39</v>
      </c>
      <c r="H122" s="36" t="s">
        <v>35</v>
      </c>
      <c r="I122" s="36" t="s">
        <v>120</v>
      </c>
      <c r="J122" s="36" t="s">
        <v>126</v>
      </c>
      <c r="K122" s="36" t="s">
        <v>125</v>
      </c>
      <c r="L122" s="1" t="str">
        <f>VLOOKUP(H122,all_attacks!$B$2:$C$166,2,FALSE)</f>
        <v>Disable</v>
      </c>
      <c r="M122" s="1" t="str">
        <f>VLOOKUP(I122,all_attacks!$B$2:$C$166,2,FALSE)</f>
        <v>Poison Gas</v>
      </c>
      <c r="N122" s="1" t="str">
        <f>VLOOKUP(J122,all_attacks!$B$2:$C$166,2,FALSE)</f>
        <v>Minimize</v>
      </c>
      <c r="O122" s="1" t="str">
        <f>VLOOKUP(K122,all_attacks!$B$2:$C$166,2,FALSE)</f>
        <v>Sludge</v>
      </c>
      <c r="P122" t="str">
        <f>VLOOKUP(L122,all_attacks!$C$2:$H$166,2,FALSE)</f>
        <v>Normal</v>
      </c>
      <c r="Q122" t="str">
        <f>VLOOKUP(M122,all_attacks!$C$2:$H$166,2,FALSE)</f>
        <v>Poison</v>
      </c>
      <c r="R122" t="str">
        <f>VLOOKUP(N122,all_attacks!$C$2:$H$166,2,FALSE)</f>
        <v>Normal</v>
      </c>
      <c r="S122" t="str">
        <f>VLOOKUP(O122,all_attacks!$C$2:$H$166,2,FALSE)</f>
        <v>Poison</v>
      </c>
      <c r="T122" t="str">
        <f>VLOOKUP(L122,all_attacks!$C$2:$H$166,6,FALSE)</f>
        <v>no_type-specific_Damage</v>
      </c>
      <c r="U122" t="str">
        <f>VLOOKUP(M122,all_attacks!$C$2:$H$166,6,FALSE)</f>
        <v>no_type-specific_Damage</v>
      </c>
      <c r="V122" t="str">
        <f>VLOOKUP(N122,all_attacks!$C$2:$H$166,6,FALSE)</f>
        <v>no_type-specific_Damage</v>
      </c>
      <c r="W122" t="str">
        <f>VLOOKUP(O122,all_attacks!$C$2:$H$166,6,FALSE)</f>
        <v>Poison</v>
      </c>
      <c r="X122" t="s">
        <v>449</v>
      </c>
      <c r="Y122" t="s">
        <v>451</v>
      </c>
      <c r="Z122" t="str">
        <f t="shared" si="35"/>
        <v>no_type-specific_DamageGrass</v>
      </c>
      <c r="AA122" t="str">
        <f t="shared" si="36"/>
        <v>no_type-specific_DamageGrass</v>
      </c>
      <c r="AB122" t="str">
        <f t="shared" si="37"/>
        <v>no_type-specific_DamageGrass</v>
      </c>
      <c r="AC122" t="str">
        <f t="shared" si="38"/>
        <v>PoisonGrass</v>
      </c>
      <c r="AD122" t="str">
        <f t="shared" si="39"/>
        <v>no_type-specific_DamagePoison</v>
      </c>
      <c r="AE122" t="str">
        <f t="shared" si="40"/>
        <v>no_type-specific_DamagePoison</v>
      </c>
      <c r="AF122" t="str">
        <f t="shared" si="41"/>
        <v>no_type-specific_DamagePoison</v>
      </c>
      <c r="AG122" t="str">
        <f t="shared" si="42"/>
        <v>PoisonPoison</v>
      </c>
      <c r="AH122" t="e">
        <f>VLOOKUP(Z122,type_factors!$C$1:$D$226,2,FALSE)</f>
        <v>#N/A</v>
      </c>
      <c r="AI122" t="e">
        <f>VLOOKUP(AA122,type_factors!$C$1:$D$226,2,FALSE)</f>
        <v>#N/A</v>
      </c>
      <c r="AJ122" t="e">
        <f>VLOOKUP(AB122,type_factors!$C$1:$D$226,2,FALSE)</f>
        <v>#N/A</v>
      </c>
      <c r="AK122">
        <f>VLOOKUP(AC122,type_factors!$C$1:$D$226,2,FALSE)</f>
        <v>2</v>
      </c>
      <c r="AL122" t="e">
        <f>VLOOKUP(AD122,type_factors!$C$1:$D$226,2,FALSE)</f>
        <v>#N/A</v>
      </c>
      <c r="AM122" t="e">
        <f>VLOOKUP(AE122,type_factors!$C$1:$D$226,2,FALSE)</f>
        <v>#N/A</v>
      </c>
      <c r="AN122" t="e">
        <f>VLOOKUP(AF122,type_factors!$C$1:$D$226,2,FALSE)</f>
        <v>#N/A</v>
      </c>
      <c r="AO122">
        <f>VLOOKUP(AG122,type_factors!$C$1:$D$226,2,FALSE)</f>
        <v>0.5</v>
      </c>
      <c r="AP122" t="e">
        <f t="shared" si="43"/>
        <v>#N/A</v>
      </c>
      <c r="AQ122" t="e">
        <f t="shared" si="44"/>
        <v>#N/A</v>
      </c>
      <c r="AR122" t="e">
        <f t="shared" si="45"/>
        <v>#N/A</v>
      </c>
      <c r="AS122">
        <f t="shared" si="46"/>
        <v>1</v>
      </c>
      <c r="AT122">
        <f t="array" ref="AT122">MAX(IF(ISERROR(AP122:AS122),,AP122:AS122))</f>
        <v>1</v>
      </c>
      <c r="AU122" t="s">
        <v>421</v>
      </c>
      <c r="AV122" t="s">
        <v>449</v>
      </c>
      <c r="AW122" t="str">
        <f t="shared" si="52"/>
        <v>NormalPoison</v>
      </c>
      <c r="AX122" t="str">
        <f t="shared" si="53"/>
        <v>GrassPoison</v>
      </c>
      <c r="AY122" t="str">
        <f t="shared" si="54"/>
        <v>NormalNA</v>
      </c>
      <c r="AZ122" t="str">
        <f t="shared" si="55"/>
        <v>GrassNA</v>
      </c>
      <c r="BA122" s="31">
        <f>VLOOKUP(AW122,type_factors!$C$2:$D$226,2,FALSE)</f>
        <v>1</v>
      </c>
      <c r="BB122" s="31">
        <f>VLOOKUP(AX122,type_factors!$C$2:$D$226,2,FALSE)</f>
        <v>0.5</v>
      </c>
      <c r="BC122" s="30" t="e">
        <f>VLOOKUP(AY122,type_factors!$C$2:$D$226,2,FALSE)</f>
        <v>#N/A</v>
      </c>
      <c r="BD122" s="30" t="e">
        <f>VLOOKUP(AZ122,type_factors!$C$2:$D$226,2,FALSE)</f>
        <v>#N/A</v>
      </c>
      <c r="BE122" s="32">
        <f t="shared" si="50"/>
        <v>1</v>
      </c>
      <c r="BF122" s="32">
        <f t="shared" si="51"/>
        <v>0.5</v>
      </c>
      <c r="BG122">
        <f t="array" ref="BG122">MAX(IF(ISERROR(BE122:BF122),,BE122:BF122))</f>
        <v>1</v>
      </c>
      <c r="BH122">
        <f t="shared" si="47"/>
        <v>1</v>
      </c>
      <c r="BI122">
        <f t="shared" si="48"/>
        <v>0</v>
      </c>
      <c r="BJ122">
        <f t="shared" si="49"/>
        <v>2.75</v>
      </c>
      <c r="BK122">
        <f>squirtle!BP122</f>
        <v>53</v>
      </c>
      <c r="BL122">
        <f>charmander!BV122</f>
        <v>30.5</v>
      </c>
      <c r="BM122">
        <f>nidoking!CZ122</f>
        <v>38.75</v>
      </c>
    </row>
    <row r="123" spans="1:66" x14ac:dyDescent="0.3">
      <c r="A123">
        <v>122</v>
      </c>
      <c r="B123">
        <v>49</v>
      </c>
      <c r="C123" s="35" t="s">
        <v>33</v>
      </c>
      <c r="D123" s="35" t="str">
        <f>VLOOKUP(C123,all_pokemon!$B$2:$C$151,2,FALSE)</f>
        <v>Koffing</v>
      </c>
      <c r="E123" s="35" t="s">
        <v>451</v>
      </c>
      <c r="F123" s="35" t="s">
        <v>209</v>
      </c>
      <c r="G123" s="35">
        <v>37</v>
      </c>
      <c r="H123" s="36" t="s">
        <v>12</v>
      </c>
      <c r="I123" s="36" t="s">
        <v>36</v>
      </c>
      <c r="J123" s="36" t="s">
        <v>125</v>
      </c>
      <c r="K123" s="36" t="s">
        <v>124</v>
      </c>
      <c r="L123" s="1" t="str">
        <f>VLOOKUP(H123,all_attacks!$B$2:$C$166,2,FALSE)</f>
        <v>Tackle</v>
      </c>
      <c r="M123" s="1" t="str">
        <f>VLOOKUP(I123,all_attacks!$B$2:$C$166,2,FALSE)</f>
        <v>Smog</v>
      </c>
      <c r="N123" s="1" t="str">
        <f>VLOOKUP(J123,all_attacks!$B$2:$C$166,2,FALSE)</f>
        <v>Sludge</v>
      </c>
      <c r="O123" s="1" t="str">
        <f>VLOOKUP(K123,all_attacks!$B$2:$C$166,2,FALSE)</f>
        <v>Smokescreen</v>
      </c>
      <c r="P123" t="str">
        <f>VLOOKUP(L123,all_attacks!$C$2:$H$166,2,FALSE)</f>
        <v>Normal</v>
      </c>
      <c r="Q123" t="str">
        <f>VLOOKUP(M123,all_attacks!$C$2:$H$166,2,FALSE)</f>
        <v>Poison</v>
      </c>
      <c r="R123" t="str">
        <f>VLOOKUP(N123,all_attacks!$C$2:$H$166,2,FALSE)</f>
        <v>Poison</v>
      </c>
      <c r="S123" t="str">
        <f>VLOOKUP(O123,all_attacks!$C$2:$H$166,2,FALSE)</f>
        <v>Normal</v>
      </c>
      <c r="T123" t="str">
        <f>VLOOKUP(L123,all_attacks!$C$2:$H$166,6,FALSE)</f>
        <v>Normal</v>
      </c>
      <c r="U123" t="str">
        <f>VLOOKUP(M123,all_attacks!$C$2:$H$166,6,FALSE)</f>
        <v>Poison</v>
      </c>
      <c r="V123" t="str">
        <f>VLOOKUP(N123,all_attacks!$C$2:$H$166,6,FALSE)</f>
        <v>Poison</v>
      </c>
      <c r="W123" t="str">
        <f>VLOOKUP(O123,all_attacks!$C$2:$H$166,6,FALSE)</f>
        <v>no_type-specific_Damage</v>
      </c>
      <c r="X123" t="s">
        <v>449</v>
      </c>
      <c r="Y123" t="s">
        <v>451</v>
      </c>
      <c r="Z123" t="str">
        <f t="shared" si="35"/>
        <v>NormalGrass</v>
      </c>
      <c r="AA123" t="str">
        <f t="shared" si="36"/>
        <v>PoisonGrass</v>
      </c>
      <c r="AB123" t="str">
        <f t="shared" si="37"/>
        <v>PoisonGrass</v>
      </c>
      <c r="AC123" t="str">
        <f t="shared" si="38"/>
        <v>no_type-specific_DamageGrass</v>
      </c>
      <c r="AD123" t="str">
        <f t="shared" si="39"/>
        <v>NormalPoison</v>
      </c>
      <c r="AE123" t="str">
        <f t="shared" si="40"/>
        <v>PoisonPoison</v>
      </c>
      <c r="AF123" t="str">
        <f t="shared" si="41"/>
        <v>PoisonPoison</v>
      </c>
      <c r="AG123" t="str">
        <f t="shared" si="42"/>
        <v>no_type-specific_DamagePoison</v>
      </c>
      <c r="AH123">
        <f>VLOOKUP(Z123,type_factors!$C$1:$D$226,2,FALSE)</f>
        <v>1</v>
      </c>
      <c r="AI123">
        <f>VLOOKUP(AA123,type_factors!$C$1:$D$226,2,FALSE)</f>
        <v>2</v>
      </c>
      <c r="AJ123">
        <f>VLOOKUP(AB123,type_factors!$C$1:$D$226,2,FALSE)</f>
        <v>2</v>
      </c>
      <c r="AK123" t="e">
        <f>VLOOKUP(AC123,type_factors!$C$1:$D$226,2,FALSE)</f>
        <v>#N/A</v>
      </c>
      <c r="AL123">
        <f>VLOOKUP(AD123,type_factors!$C$1:$D$226,2,FALSE)</f>
        <v>1</v>
      </c>
      <c r="AM123">
        <f>VLOOKUP(AE123,type_factors!$C$1:$D$226,2,FALSE)</f>
        <v>0.5</v>
      </c>
      <c r="AN123">
        <f>VLOOKUP(AF123,type_factors!$C$1:$D$226,2,FALSE)</f>
        <v>0.5</v>
      </c>
      <c r="AO123" t="e">
        <f>VLOOKUP(AG123,type_factors!$C$1:$D$226,2,FALSE)</f>
        <v>#N/A</v>
      </c>
      <c r="AP123">
        <f t="shared" si="43"/>
        <v>1</v>
      </c>
      <c r="AQ123">
        <f t="shared" si="44"/>
        <v>1</v>
      </c>
      <c r="AR123">
        <f t="shared" si="45"/>
        <v>1</v>
      </c>
      <c r="AS123" t="e">
        <f t="shared" si="46"/>
        <v>#N/A</v>
      </c>
      <c r="AT123">
        <f t="array" ref="AT123">MAX(IF(ISERROR(AP123:AS123),,AP123:AS123))</f>
        <v>1</v>
      </c>
      <c r="AU123" t="s">
        <v>421</v>
      </c>
      <c r="AV123" t="s">
        <v>449</v>
      </c>
      <c r="AW123" t="str">
        <f t="shared" si="52"/>
        <v>NormalPoison</v>
      </c>
      <c r="AX123" t="str">
        <f t="shared" si="53"/>
        <v>GrassPoison</v>
      </c>
      <c r="AY123" t="str">
        <f t="shared" si="54"/>
        <v>NormalNA</v>
      </c>
      <c r="AZ123" t="str">
        <f t="shared" si="55"/>
        <v>GrassNA</v>
      </c>
      <c r="BA123" s="31">
        <f>VLOOKUP(AW123,type_factors!$C$2:$D$226,2,FALSE)</f>
        <v>1</v>
      </c>
      <c r="BB123" s="31">
        <f>VLOOKUP(AX123,type_factors!$C$2:$D$226,2,FALSE)</f>
        <v>0.5</v>
      </c>
      <c r="BC123" s="30" t="e">
        <f>VLOOKUP(AY123,type_factors!$C$2:$D$226,2,FALSE)</f>
        <v>#N/A</v>
      </c>
      <c r="BD123" s="30" t="e">
        <f>VLOOKUP(AZ123,type_factors!$C$2:$D$226,2,FALSE)</f>
        <v>#N/A</v>
      </c>
      <c r="BE123" s="32">
        <f t="shared" si="50"/>
        <v>1</v>
      </c>
      <c r="BF123" s="32">
        <f t="shared" si="51"/>
        <v>0.5</v>
      </c>
      <c r="BG123">
        <f t="array" ref="BG123">MAX(IF(ISERROR(BE123:BF123),,BE123:BF123))</f>
        <v>1</v>
      </c>
      <c r="BH123">
        <f t="shared" si="47"/>
        <v>1</v>
      </c>
      <c r="BI123">
        <f t="shared" si="48"/>
        <v>0</v>
      </c>
      <c r="BJ123">
        <f t="shared" si="49"/>
        <v>2.75</v>
      </c>
      <c r="BK123">
        <f>squirtle!BP123</f>
        <v>54</v>
      </c>
      <c r="BL123">
        <f>charmander!BV123</f>
        <v>30.5</v>
      </c>
      <c r="BM123">
        <f>nidoking!CZ123</f>
        <v>39.75</v>
      </c>
    </row>
    <row r="124" spans="1:66" x14ac:dyDescent="0.3">
      <c r="A124">
        <v>123</v>
      </c>
      <c r="B124">
        <v>49</v>
      </c>
      <c r="C124" s="35" t="s">
        <v>119</v>
      </c>
      <c r="D124" s="35" t="str">
        <f>VLOOKUP(C124,all_pokemon!$B$2:$C$151,2,FALSE)</f>
        <v>Weezing</v>
      </c>
      <c r="E124" s="35" t="s">
        <v>451</v>
      </c>
      <c r="F124" s="35" t="s">
        <v>209</v>
      </c>
      <c r="G124" s="35">
        <v>43</v>
      </c>
      <c r="H124" s="36" t="s">
        <v>36</v>
      </c>
      <c r="I124" s="36" t="s">
        <v>125</v>
      </c>
      <c r="J124" s="36" t="s">
        <v>127</v>
      </c>
      <c r="K124" s="36" t="s">
        <v>128</v>
      </c>
      <c r="L124" s="1" t="str">
        <f>VLOOKUP(H124,all_attacks!$B$2:$C$166,2,FALSE)</f>
        <v>Smog</v>
      </c>
      <c r="M124" s="1" t="str">
        <f>VLOOKUP(I124,all_attacks!$B$2:$C$166,2,FALSE)</f>
        <v>Sludge</v>
      </c>
      <c r="N124" s="1" t="str">
        <f>VLOOKUP(J124,all_attacks!$B$2:$C$166,2,FALSE)</f>
        <v>Toxic</v>
      </c>
      <c r="O124" s="1" t="str">
        <f>VLOOKUP(K124,all_attacks!$B$2:$C$166,2,FALSE)</f>
        <v>Self-Destruct</v>
      </c>
      <c r="P124" t="str">
        <f>VLOOKUP(L124,all_attacks!$C$2:$H$166,2,FALSE)</f>
        <v>Poison</v>
      </c>
      <c r="Q124" t="str">
        <f>VLOOKUP(M124,all_attacks!$C$2:$H$166,2,FALSE)</f>
        <v>Poison</v>
      </c>
      <c r="R124" t="str">
        <f>VLOOKUP(N124,all_attacks!$C$2:$H$166,2,FALSE)</f>
        <v>Poison</v>
      </c>
      <c r="S124" t="str">
        <f>VLOOKUP(O124,all_attacks!$C$2:$H$166,2,FALSE)</f>
        <v>Normal</v>
      </c>
      <c r="T124" t="str">
        <f>VLOOKUP(L124,all_attacks!$C$2:$H$166,6,FALSE)</f>
        <v>Poison</v>
      </c>
      <c r="U124" t="str">
        <f>VLOOKUP(M124,all_attacks!$C$2:$H$166,6,FALSE)</f>
        <v>Poison</v>
      </c>
      <c r="V124" t="str">
        <f>VLOOKUP(N124,all_attacks!$C$2:$H$166,6,FALSE)</f>
        <v>no_type-specific_Damage</v>
      </c>
      <c r="W124" t="str">
        <f>VLOOKUP(O124,all_attacks!$C$2:$H$166,6,FALSE)</f>
        <v>Normal</v>
      </c>
      <c r="X124" t="s">
        <v>449</v>
      </c>
      <c r="Y124" t="s">
        <v>451</v>
      </c>
      <c r="Z124" t="str">
        <f t="shared" si="35"/>
        <v>PoisonGrass</v>
      </c>
      <c r="AA124" t="str">
        <f t="shared" si="36"/>
        <v>PoisonGrass</v>
      </c>
      <c r="AB124" t="str">
        <f t="shared" si="37"/>
        <v>no_type-specific_DamageGrass</v>
      </c>
      <c r="AC124" t="str">
        <f t="shared" si="38"/>
        <v>NormalGrass</v>
      </c>
      <c r="AD124" t="str">
        <f t="shared" si="39"/>
        <v>PoisonPoison</v>
      </c>
      <c r="AE124" t="str">
        <f t="shared" si="40"/>
        <v>PoisonPoison</v>
      </c>
      <c r="AF124" t="str">
        <f t="shared" si="41"/>
        <v>no_type-specific_DamagePoison</v>
      </c>
      <c r="AG124" t="str">
        <f t="shared" si="42"/>
        <v>NormalPoison</v>
      </c>
      <c r="AH124">
        <f>VLOOKUP(Z124,type_factors!$C$1:$D$226,2,FALSE)</f>
        <v>2</v>
      </c>
      <c r="AI124">
        <f>VLOOKUP(AA124,type_factors!$C$1:$D$226,2,FALSE)</f>
        <v>2</v>
      </c>
      <c r="AJ124" t="e">
        <f>VLOOKUP(AB124,type_factors!$C$1:$D$226,2,FALSE)</f>
        <v>#N/A</v>
      </c>
      <c r="AK124">
        <f>VLOOKUP(AC124,type_factors!$C$1:$D$226,2,FALSE)</f>
        <v>1</v>
      </c>
      <c r="AL124">
        <f>VLOOKUP(AD124,type_factors!$C$1:$D$226,2,FALSE)</f>
        <v>0.5</v>
      </c>
      <c r="AM124">
        <f>VLOOKUP(AE124,type_factors!$C$1:$D$226,2,FALSE)</f>
        <v>0.5</v>
      </c>
      <c r="AN124" t="e">
        <f>VLOOKUP(AF124,type_factors!$C$1:$D$226,2,FALSE)</f>
        <v>#N/A</v>
      </c>
      <c r="AO124">
        <f>VLOOKUP(AG124,type_factors!$C$1:$D$226,2,FALSE)</f>
        <v>1</v>
      </c>
      <c r="AP124">
        <f t="shared" si="43"/>
        <v>1</v>
      </c>
      <c r="AQ124">
        <f t="shared" si="44"/>
        <v>1</v>
      </c>
      <c r="AR124" t="e">
        <f t="shared" si="45"/>
        <v>#N/A</v>
      </c>
      <c r="AS124">
        <f t="shared" si="46"/>
        <v>1</v>
      </c>
      <c r="AT124">
        <f t="array" ref="AT124">MAX(IF(ISERROR(AP124:AS124),,AP124:AS124))</f>
        <v>1</v>
      </c>
      <c r="AU124" t="s">
        <v>421</v>
      </c>
      <c r="AV124" t="s">
        <v>449</v>
      </c>
      <c r="AW124" t="str">
        <f t="shared" si="52"/>
        <v>NormalPoison</v>
      </c>
      <c r="AX124" t="str">
        <f t="shared" si="53"/>
        <v>GrassPoison</v>
      </c>
      <c r="AY124" t="str">
        <f t="shared" si="54"/>
        <v>NormalNA</v>
      </c>
      <c r="AZ124" t="str">
        <f t="shared" si="55"/>
        <v>GrassNA</v>
      </c>
      <c r="BA124" s="31">
        <f>VLOOKUP(AW124,type_factors!$C$2:$D$226,2,FALSE)</f>
        <v>1</v>
      </c>
      <c r="BB124" s="31">
        <f>VLOOKUP(AX124,type_factors!$C$2:$D$226,2,FALSE)</f>
        <v>0.5</v>
      </c>
      <c r="BC124" s="30" t="e">
        <f>VLOOKUP(AY124,type_factors!$C$2:$D$226,2,FALSE)</f>
        <v>#N/A</v>
      </c>
      <c r="BD124" s="30" t="e">
        <f>VLOOKUP(AZ124,type_factors!$C$2:$D$226,2,FALSE)</f>
        <v>#N/A</v>
      </c>
      <c r="BE124" s="32">
        <f t="shared" si="50"/>
        <v>1</v>
      </c>
      <c r="BF124" s="32">
        <f t="shared" si="51"/>
        <v>0.5</v>
      </c>
      <c r="BG124">
        <f t="array" ref="BG124">MAX(IF(ISERROR(BE124:BF124),,BE124:BF124))</f>
        <v>1</v>
      </c>
      <c r="BH124">
        <f t="shared" si="47"/>
        <v>1</v>
      </c>
      <c r="BI124">
        <f t="shared" si="48"/>
        <v>0</v>
      </c>
      <c r="BJ124">
        <f t="shared" si="49"/>
        <v>2.75</v>
      </c>
      <c r="BK124">
        <f>squirtle!BP124</f>
        <v>55</v>
      </c>
      <c r="BL124">
        <f>charmander!BV124</f>
        <v>30.5</v>
      </c>
      <c r="BM124">
        <f>nidoking!CZ124</f>
        <v>40.75</v>
      </c>
    </row>
    <row r="125" spans="1:66" x14ac:dyDescent="0.3">
      <c r="A125">
        <v>124</v>
      </c>
      <c r="B125">
        <v>50</v>
      </c>
      <c r="C125" s="35" t="s">
        <v>108</v>
      </c>
      <c r="D125" s="35" t="str">
        <f>VLOOKUP(C125,all_pokemon!$B$2:$C$151,2,FALSE)</f>
        <v>Exeggcute</v>
      </c>
      <c r="E125" s="35" t="s">
        <v>449</v>
      </c>
      <c r="F125" s="35" t="s">
        <v>318</v>
      </c>
      <c r="G125" s="35">
        <v>26</v>
      </c>
      <c r="H125" s="36" t="s">
        <v>196</v>
      </c>
      <c r="I125" s="36" t="s">
        <v>59</v>
      </c>
      <c r="J125" s="36" t="s">
        <v>150</v>
      </c>
      <c r="K125" s="36" t="s">
        <v>209</v>
      </c>
      <c r="L125" s="1" t="str">
        <f>VLOOKUP(H125,all_attacks!$B$2:$C$166,2,FALSE)</f>
        <v>Barrage</v>
      </c>
      <c r="M125" s="1" t="str">
        <f>VLOOKUP(I125,all_attacks!$B$2:$C$166,2,FALSE)</f>
        <v>Hypnosis</v>
      </c>
      <c r="N125" s="1" t="str">
        <f>VLOOKUP(J125,all_attacks!$B$2:$C$166,2,FALSE)</f>
        <v>Reflect</v>
      </c>
      <c r="O125" s="1" t="e">
        <f>VLOOKUP(K125,all_attacks!$B$2:$C$166,2,FALSE)</f>
        <v>#N/A</v>
      </c>
      <c r="P125" t="str">
        <f>VLOOKUP(L125,all_attacks!$C$2:$H$166,2,FALSE)</f>
        <v>Normal</v>
      </c>
      <c r="Q125" t="str">
        <f>VLOOKUP(M125,all_attacks!$C$2:$H$166,2,FALSE)</f>
        <v>Psychic</v>
      </c>
      <c r="R125" t="str">
        <f>VLOOKUP(N125,all_attacks!$C$2:$H$166,2,FALSE)</f>
        <v>Psychic</v>
      </c>
      <c r="S125" t="e">
        <f>VLOOKUP(O125,all_attacks!$C$2:$H$166,2,FALSE)</f>
        <v>#N/A</v>
      </c>
      <c r="T125" t="str">
        <f>VLOOKUP(L125,all_attacks!$C$2:$H$166,6,FALSE)</f>
        <v>Normal</v>
      </c>
      <c r="U125" t="str">
        <f>VLOOKUP(M125,all_attacks!$C$2:$H$166,6,FALSE)</f>
        <v>no_type-specific_Damage</v>
      </c>
      <c r="V125" t="str">
        <f>VLOOKUP(N125,all_attacks!$C$2:$H$166,6,FALSE)</f>
        <v>no_type-specific_Damage</v>
      </c>
      <c r="W125" t="e">
        <f>VLOOKUP(O125,all_attacks!$C$2:$H$166,6,FALSE)</f>
        <v>#N/A</v>
      </c>
      <c r="X125" t="s">
        <v>449</v>
      </c>
      <c r="Y125" t="s">
        <v>451</v>
      </c>
      <c r="Z125" t="str">
        <f t="shared" si="35"/>
        <v>NormalGrass</v>
      </c>
      <c r="AA125" t="str">
        <f t="shared" si="36"/>
        <v>no_type-specific_DamageGrass</v>
      </c>
      <c r="AB125" t="str">
        <f t="shared" si="37"/>
        <v>no_type-specific_DamageGrass</v>
      </c>
      <c r="AC125" t="e">
        <f t="shared" si="38"/>
        <v>#N/A</v>
      </c>
      <c r="AD125" t="str">
        <f t="shared" si="39"/>
        <v>NormalPoison</v>
      </c>
      <c r="AE125" t="str">
        <f t="shared" si="40"/>
        <v>no_type-specific_DamagePoison</v>
      </c>
      <c r="AF125" t="str">
        <f t="shared" si="41"/>
        <v>no_type-specific_DamagePoison</v>
      </c>
      <c r="AG125" t="e">
        <f t="shared" si="42"/>
        <v>#N/A</v>
      </c>
      <c r="AH125">
        <f>VLOOKUP(Z125,type_factors!$C$1:$D$226,2,FALSE)</f>
        <v>1</v>
      </c>
      <c r="AI125" t="e">
        <f>VLOOKUP(AA125,type_factors!$C$1:$D$226,2,FALSE)</f>
        <v>#N/A</v>
      </c>
      <c r="AJ125" t="e">
        <f>VLOOKUP(AB125,type_factors!$C$1:$D$226,2,FALSE)</f>
        <v>#N/A</v>
      </c>
      <c r="AK125" t="e">
        <f>VLOOKUP(AC125,type_factors!$C$1:$D$226,2,FALSE)</f>
        <v>#N/A</v>
      </c>
      <c r="AL125">
        <f>VLOOKUP(AD125,type_factors!$C$1:$D$226,2,FALSE)</f>
        <v>1</v>
      </c>
      <c r="AM125" t="e">
        <f>VLOOKUP(AE125,type_factors!$C$1:$D$226,2,FALSE)</f>
        <v>#N/A</v>
      </c>
      <c r="AN125" t="e">
        <f>VLOOKUP(AF125,type_factors!$C$1:$D$226,2,FALSE)</f>
        <v>#N/A</v>
      </c>
      <c r="AO125" t="e">
        <f>VLOOKUP(AG125,type_factors!$C$1:$D$226,2,FALSE)</f>
        <v>#N/A</v>
      </c>
      <c r="AP125">
        <f t="shared" si="43"/>
        <v>1</v>
      </c>
      <c r="AQ125" t="e">
        <f t="shared" si="44"/>
        <v>#N/A</v>
      </c>
      <c r="AR125" t="e">
        <f t="shared" si="45"/>
        <v>#N/A</v>
      </c>
      <c r="AS125" t="e">
        <f t="shared" si="46"/>
        <v>#N/A</v>
      </c>
      <c r="AT125">
        <f t="array" ref="AT125">MAX(IF(ISERROR(AP125:AS125),,AP125:AS125))</f>
        <v>1</v>
      </c>
      <c r="AU125" t="s">
        <v>421</v>
      </c>
      <c r="AV125" t="s">
        <v>449</v>
      </c>
      <c r="AW125" t="str">
        <f t="shared" si="52"/>
        <v>NormalGrass</v>
      </c>
      <c r="AX125" t="str">
        <f t="shared" si="53"/>
        <v>GrassGrass</v>
      </c>
      <c r="AY125" t="str">
        <f t="shared" si="54"/>
        <v>NormalPsychic</v>
      </c>
      <c r="AZ125" t="str">
        <f t="shared" si="55"/>
        <v>GrassPsychic</v>
      </c>
      <c r="BA125" s="31">
        <f>VLOOKUP(AW125,type_factors!$C$2:$D$226,2,FALSE)</f>
        <v>1</v>
      </c>
      <c r="BB125" s="31">
        <f>VLOOKUP(AX125,type_factors!$C$2:$D$226,2,FALSE)</f>
        <v>0.5</v>
      </c>
      <c r="BC125" s="30">
        <f>VLOOKUP(AY125,type_factors!$C$2:$D$226,2,FALSE)</f>
        <v>1</v>
      </c>
      <c r="BD125" s="30">
        <f>VLOOKUP(AZ125,type_factors!$C$2:$D$226,2,FALSE)</f>
        <v>1</v>
      </c>
      <c r="BE125" s="32">
        <f t="shared" si="50"/>
        <v>1</v>
      </c>
      <c r="BF125" s="32">
        <f t="shared" si="51"/>
        <v>0.5</v>
      </c>
      <c r="BG125">
        <f t="array" ref="BG125">MAX(IF(ISERROR(BE125:BF125),,BE125:BF125))</f>
        <v>1</v>
      </c>
      <c r="BH125">
        <f t="shared" si="47"/>
        <v>1</v>
      </c>
      <c r="BI125">
        <f t="shared" si="48"/>
        <v>0</v>
      </c>
      <c r="BJ125">
        <f t="shared" si="49"/>
        <v>2.75</v>
      </c>
      <c r="BK125">
        <f>squirtle!BP125</f>
        <v>56</v>
      </c>
      <c r="BL125">
        <f>charmander!BV125</f>
        <v>31.5</v>
      </c>
      <c r="BM125">
        <f>nidoking!CZ125</f>
        <v>41.75</v>
      </c>
    </row>
    <row r="126" spans="1:66" x14ac:dyDescent="0.3">
      <c r="A126">
        <v>125</v>
      </c>
      <c r="B126">
        <v>51</v>
      </c>
      <c r="C126" s="35" t="s">
        <v>197</v>
      </c>
      <c r="D126" s="35" t="str">
        <f>VLOOKUP(C126,all_pokemon!$B$2:$C$151,2,FALSE)</f>
        <v>Victreebel</v>
      </c>
      <c r="E126" s="35" t="s">
        <v>449</v>
      </c>
      <c r="F126" s="35" t="s">
        <v>451</v>
      </c>
      <c r="G126" s="35">
        <v>29</v>
      </c>
      <c r="H126" s="36" t="s">
        <v>138</v>
      </c>
      <c r="I126" s="36" t="s">
        <v>22</v>
      </c>
      <c r="J126" s="36" t="s">
        <v>79</v>
      </c>
      <c r="K126" s="36" t="s">
        <v>82</v>
      </c>
      <c r="L126" s="1" t="str">
        <f>VLOOKUP(H126,all_attacks!$B$2:$C$166,2,FALSE)</f>
        <v>Razor Leaf</v>
      </c>
      <c r="M126" s="1" t="str">
        <f>VLOOKUP(I126,all_attacks!$B$2:$C$166,2,FALSE)</f>
        <v>Wrap</v>
      </c>
      <c r="N126" s="1" t="str">
        <f>VLOOKUP(J126,all_attacks!$B$2:$C$166,2,FALSE)</f>
        <v>Poison Powder</v>
      </c>
      <c r="O126" s="1" t="str">
        <f>VLOOKUP(K126,all_attacks!$B$2:$C$166,2,FALSE)</f>
        <v>Sleep Powder</v>
      </c>
      <c r="P126" t="str">
        <f>VLOOKUP(L126,all_attacks!$C$2:$H$166,2,FALSE)</f>
        <v>Grass</v>
      </c>
      <c r="Q126" t="str">
        <f>VLOOKUP(M126,all_attacks!$C$2:$H$166,2,FALSE)</f>
        <v>Normal</v>
      </c>
      <c r="R126" t="str">
        <f>VLOOKUP(N126,all_attacks!$C$2:$H$166,2,FALSE)</f>
        <v>Poison</v>
      </c>
      <c r="S126" t="str">
        <f>VLOOKUP(O126,all_attacks!$C$2:$H$166,2,FALSE)</f>
        <v>Grass</v>
      </c>
      <c r="T126" t="str">
        <f>VLOOKUP(L126,all_attacks!$C$2:$H$166,6,FALSE)</f>
        <v>Grass</v>
      </c>
      <c r="U126" t="str">
        <f>VLOOKUP(M126,all_attacks!$C$2:$H$166,6,FALSE)</f>
        <v>Normal</v>
      </c>
      <c r="V126" t="str">
        <f>VLOOKUP(N126,all_attacks!$C$2:$H$166,6,FALSE)</f>
        <v>no_type-specific_Damage</v>
      </c>
      <c r="W126" t="str">
        <f>VLOOKUP(O126,all_attacks!$C$2:$H$166,6,FALSE)</f>
        <v>no_type-specific_Damage</v>
      </c>
      <c r="X126" t="s">
        <v>449</v>
      </c>
      <c r="Y126" t="s">
        <v>451</v>
      </c>
      <c r="Z126" t="str">
        <f t="shared" si="35"/>
        <v>GrassGrass</v>
      </c>
      <c r="AA126" t="str">
        <f t="shared" si="36"/>
        <v>NormalGrass</v>
      </c>
      <c r="AB126" t="str">
        <f t="shared" si="37"/>
        <v>no_type-specific_DamageGrass</v>
      </c>
      <c r="AC126" t="str">
        <f t="shared" si="38"/>
        <v>no_type-specific_DamageGrass</v>
      </c>
      <c r="AD126" t="str">
        <f t="shared" si="39"/>
        <v>GrassPoison</v>
      </c>
      <c r="AE126" t="str">
        <f t="shared" si="40"/>
        <v>NormalPoison</v>
      </c>
      <c r="AF126" t="str">
        <f t="shared" si="41"/>
        <v>no_type-specific_DamagePoison</v>
      </c>
      <c r="AG126" t="str">
        <f t="shared" si="42"/>
        <v>no_type-specific_DamagePoison</v>
      </c>
      <c r="AH126">
        <f>VLOOKUP(Z126,type_factors!$C$1:$D$226,2,FALSE)</f>
        <v>0.5</v>
      </c>
      <c r="AI126">
        <f>VLOOKUP(AA126,type_factors!$C$1:$D$226,2,FALSE)</f>
        <v>1</v>
      </c>
      <c r="AJ126" t="e">
        <f>VLOOKUP(AB126,type_factors!$C$1:$D$226,2,FALSE)</f>
        <v>#N/A</v>
      </c>
      <c r="AK126" t="e">
        <f>VLOOKUP(AC126,type_factors!$C$1:$D$226,2,FALSE)</f>
        <v>#N/A</v>
      </c>
      <c r="AL126">
        <f>VLOOKUP(AD126,type_factors!$C$1:$D$226,2,FALSE)</f>
        <v>0.5</v>
      </c>
      <c r="AM126">
        <f>VLOOKUP(AE126,type_factors!$C$1:$D$226,2,FALSE)</f>
        <v>1</v>
      </c>
      <c r="AN126" t="e">
        <f>VLOOKUP(AF126,type_factors!$C$1:$D$226,2,FALSE)</f>
        <v>#N/A</v>
      </c>
      <c r="AO126" t="e">
        <f>VLOOKUP(AG126,type_factors!$C$1:$D$226,2,FALSE)</f>
        <v>#N/A</v>
      </c>
      <c r="AP126">
        <f t="shared" si="43"/>
        <v>0.25</v>
      </c>
      <c r="AQ126">
        <f t="shared" si="44"/>
        <v>1</v>
      </c>
      <c r="AR126" t="e">
        <f t="shared" si="45"/>
        <v>#N/A</v>
      </c>
      <c r="AS126" t="e">
        <f t="shared" si="46"/>
        <v>#N/A</v>
      </c>
      <c r="AT126">
        <f t="array" ref="AT126">MAX(IF(ISERROR(AP126:AS126),,AP126:AS126))</f>
        <v>1</v>
      </c>
      <c r="AU126" t="s">
        <v>421</v>
      </c>
      <c r="AV126" t="s">
        <v>449</v>
      </c>
      <c r="AW126" t="str">
        <f t="shared" si="52"/>
        <v>NormalGrass</v>
      </c>
      <c r="AX126" t="str">
        <f t="shared" si="53"/>
        <v>GrassGrass</v>
      </c>
      <c r="AY126" t="str">
        <f t="shared" si="54"/>
        <v>NormalPoison</v>
      </c>
      <c r="AZ126" t="str">
        <f t="shared" si="55"/>
        <v>GrassPoison</v>
      </c>
      <c r="BA126" s="31">
        <f>VLOOKUP(AW126,type_factors!$C$2:$D$226,2,FALSE)</f>
        <v>1</v>
      </c>
      <c r="BB126" s="31">
        <f>VLOOKUP(AX126,type_factors!$C$2:$D$226,2,FALSE)</f>
        <v>0.5</v>
      </c>
      <c r="BC126" s="30">
        <f>VLOOKUP(AY126,type_factors!$C$2:$D$226,2,FALSE)</f>
        <v>1</v>
      </c>
      <c r="BD126" s="30">
        <f>VLOOKUP(AZ126,type_factors!$C$2:$D$226,2,FALSE)</f>
        <v>0.5</v>
      </c>
      <c r="BE126" s="32">
        <f t="shared" si="50"/>
        <v>1</v>
      </c>
      <c r="BF126" s="32">
        <f t="shared" si="51"/>
        <v>0.25</v>
      </c>
      <c r="BG126">
        <f t="array" ref="BG126">MAX(IF(ISERROR(BE126:BF126),,BE126:BF126))</f>
        <v>1</v>
      </c>
      <c r="BH126">
        <f t="shared" si="47"/>
        <v>1</v>
      </c>
      <c r="BI126">
        <f t="shared" si="48"/>
        <v>0</v>
      </c>
      <c r="BJ126">
        <f t="shared" si="49"/>
        <v>2.75</v>
      </c>
      <c r="BK126">
        <f>squirtle!BP126</f>
        <v>56</v>
      </c>
      <c r="BL126">
        <f>charmander!BV126</f>
        <v>32.5</v>
      </c>
      <c r="BM126">
        <f>nidoking!CZ126</f>
        <v>42.75</v>
      </c>
      <c r="BN126" t="s">
        <v>194</v>
      </c>
    </row>
    <row r="127" spans="1:66" x14ac:dyDescent="0.3">
      <c r="A127">
        <v>126</v>
      </c>
      <c r="B127">
        <v>51</v>
      </c>
      <c r="C127" s="35" t="s">
        <v>198</v>
      </c>
      <c r="D127" s="35" t="str">
        <f>VLOOKUP(C127,all_pokemon!$B$2:$C$151,2,FALSE)</f>
        <v>Tangela</v>
      </c>
      <c r="E127" s="35" t="s">
        <v>449</v>
      </c>
      <c r="F127" s="35" t="s">
        <v>209</v>
      </c>
      <c r="G127" s="35">
        <v>24</v>
      </c>
      <c r="H127" s="36" t="s">
        <v>199</v>
      </c>
      <c r="I127" s="36" t="s">
        <v>51</v>
      </c>
      <c r="J127" s="36" t="s">
        <v>209</v>
      </c>
      <c r="K127" s="36" t="s">
        <v>209</v>
      </c>
      <c r="L127" s="1" t="str">
        <f>VLOOKUP(H127,all_attacks!$B$2:$C$166,2,FALSE)</f>
        <v>Constrict</v>
      </c>
      <c r="M127" s="1" t="str">
        <f>VLOOKUP(I127,all_attacks!$B$2:$C$166,2,FALSE)</f>
        <v>Bind</v>
      </c>
      <c r="N127" s="1" t="e">
        <f>VLOOKUP(J127,all_attacks!$B$2:$C$166,2,FALSE)</f>
        <v>#N/A</v>
      </c>
      <c r="O127" s="1" t="e">
        <f>VLOOKUP(K127,all_attacks!$B$2:$C$166,2,FALSE)</f>
        <v>#N/A</v>
      </c>
      <c r="P127" t="str">
        <f>VLOOKUP(L127,all_attacks!$C$2:$H$166,2,FALSE)</f>
        <v>Normal</v>
      </c>
      <c r="Q127" t="str">
        <f>VLOOKUP(M127,all_attacks!$C$2:$H$166,2,FALSE)</f>
        <v>Normal</v>
      </c>
      <c r="R127" t="e">
        <f>VLOOKUP(N127,all_attacks!$C$2:$H$166,2,FALSE)</f>
        <v>#N/A</v>
      </c>
      <c r="S127" t="e">
        <f>VLOOKUP(O127,all_attacks!$C$2:$H$166,2,FALSE)</f>
        <v>#N/A</v>
      </c>
      <c r="T127" t="str">
        <f>VLOOKUP(L127,all_attacks!$C$2:$H$166,6,FALSE)</f>
        <v>Normal</v>
      </c>
      <c r="U127" t="str">
        <f>VLOOKUP(M127,all_attacks!$C$2:$H$166,6,FALSE)</f>
        <v>Normal</v>
      </c>
      <c r="V127" t="e">
        <f>VLOOKUP(N127,all_attacks!$C$2:$H$166,6,FALSE)</f>
        <v>#N/A</v>
      </c>
      <c r="W127" t="e">
        <f>VLOOKUP(O127,all_attacks!$C$2:$H$166,6,FALSE)</f>
        <v>#N/A</v>
      </c>
      <c r="X127" t="s">
        <v>449</v>
      </c>
      <c r="Y127" t="s">
        <v>451</v>
      </c>
      <c r="Z127" t="str">
        <f t="shared" si="35"/>
        <v>NormalGrass</v>
      </c>
      <c r="AA127" t="str">
        <f t="shared" si="36"/>
        <v>NormalGrass</v>
      </c>
      <c r="AB127" t="e">
        <f t="shared" si="37"/>
        <v>#N/A</v>
      </c>
      <c r="AC127" t="e">
        <f t="shared" si="38"/>
        <v>#N/A</v>
      </c>
      <c r="AD127" t="str">
        <f t="shared" si="39"/>
        <v>NormalPoison</v>
      </c>
      <c r="AE127" t="str">
        <f t="shared" si="40"/>
        <v>NormalPoison</v>
      </c>
      <c r="AF127" t="e">
        <f t="shared" si="41"/>
        <v>#N/A</v>
      </c>
      <c r="AG127" t="e">
        <f t="shared" si="42"/>
        <v>#N/A</v>
      </c>
      <c r="AH127">
        <f>VLOOKUP(Z127,type_factors!$C$1:$D$226,2,FALSE)</f>
        <v>1</v>
      </c>
      <c r="AI127">
        <f>VLOOKUP(AA127,type_factors!$C$1:$D$226,2,FALSE)</f>
        <v>1</v>
      </c>
      <c r="AJ127" t="e">
        <f>VLOOKUP(AB127,type_factors!$C$1:$D$226,2,FALSE)</f>
        <v>#N/A</v>
      </c>
      <c r="AK127" t="e">
        <f>VLOOKUP(AC127,type_factors!$C$1:$D$226,2,FALSE)</f>
        <v>#N/A</v>
      </c>
      <c r="AL127">
        <f>VLOOKUP(AD127,type_factors!$C$1:$D$226,2,FALSE)</f>
        <v>1</v>
      </c>
      <c r="AM127">
        <f>VLOOKUP(AE127,type_factors!$C$1:$D$226,2,FALSE)</f>
        <v>1</v>
      </c>
      <c r="AN127" t="e">
        <f>VLOOKUP(AF127,type_factors!$C$1:$D$226,2,FALSE)</f>
        <v>#N/A</v>
      </c>
      <c r="AO127" t="e">
        <f>VLOOKUP(AG127,type_factors!$C$1:$D$226,2,FALSE)</f>
        <v>#N/A</v>
      </c>
      <c r="AP127">
        <f t="shared" si="43"/>
        <v>1</v>
      </c>
      <c r="AQ127">
        <f t="shared" si="44"/>
        <v>1</v>
      </c>
      <c r="AR127" t="e">
        <f t="shared" si="45"/>
        <v>#N/A</v>
      </c>
      <c r="AS127" t="e">
        <f t="shared" si="46"/>
        <v>#N/A</v>
      </c>
      <c r="AT127">
        <f t="array" ref="AT127">MAX(IF(ISERROR(AP127:AS127),,AP127:AS127))</f>
        <v>1</v>
      </c>
      <c r="AU127" t="s">
        <v>421</v>
      </c>
      <c r="AV127" t="s">
        <v>449</v>
      </c>
      <c r="AW127" t="str">
        <f t="shared" si="52"/>
        <v>NormalGrass</v>
      </c>
      <c r="AX127" t="str">
        <f t="shared" si="53"/>
        <v>GrassGrass</v>
      </c>
      <c r="AY127" t="str">
        <f t="shared" si="54"/>
        <v>NormalNA</v>
      </c>
      <c r="AZ127" t="str">
        <f t="shared" si="55"/>
        <v>GrassNA</v>
      </c>
      <c r="BA127" s="31">
        <f>VLOOKUP(AW127,type_factors!$C$2:$D$226,2,FALSE)</f>
        <v>1</v>
      </c>
      <c r="BB127" s="31">
        <f>VLOOKUP(AX127,type_factors!$C$2:$D$226,2,FALSE)</f>
        <v>0.5</v>
      </c>
      <c r="BC127" s="30" t="e">
        <f>VLOOKUP(AY127,type_factors!$C$2:$D$226,2,FALSE)</f>
        <v>#N/A</v>
      </c>
      <c r="BD127" s="30" t="e">
        <f>VLOOKUP(AZ127,type_factors!$C$2:$D$226,2,FALSE)</f>
        <v>#N/A</v>
      </c>
      <c r="BE127" s="32">
        <f t="shared" si="50"/>
        <v>1</v>
      </c>
      <c r="BF127" s="32">
        <f t="shared" si="51"/>
        <v>0.5</v>
      </c>
      <c r="BG127">
        <f t="array" ref="BG127">MAX(IF(ISERROR(BE127:BF127),,BE127:BF127))</f>
        <v>1</v>
      </c>
      <c r="BH127">
        <f t="shared" si="47"/>
        <v>1</v>
      </c>
      <c r="BI127">
        <f t="shared" si="48"/>
        <v>0</v>
      </c>
      <c r="BJ127">
        <f t="shared" si="49"/>
        <v>2.75</v>
      </c>
      <c r="BK127">
        <f>squirtle!BP127</f>
        <v>57</v>
      </c>
      <c r="BL127">
        <f>charmander!BV127</f>
        <v>33.5</v>
      </c>
      <c r="BM127">
        <f>nidoking!CZ127</f>
        <v>43.75</v>
      </c>
    </row>
    <row r="128" spans="1:66" x14ac:dyDescent="0.3">
      <c r="A128">
        <v>127</v>
      </c>
      <c r="B128">
        <v>51</v>
      </c>
      <c r="C128" s="35" t="s">
        <v>200</v>
      </c>
      <c r="D128" s="35" t="str">
        <f>VLOOKUP(C128,all_pokemon!$B$2:$C$151,2,FALSE)</f>
        <v>Vileplume</v>
      </c>
      <c r="E128" s="35" t="s">
        <v>449</v>
      </c>
      <c r="F128" s="35" t="s">
        <v>451</v>
      </c>
      <c r="G128" s="35">
        <v>29</v>
      </c>
      <c r="H128" s="36" t="s">
        <v>201</v>
      </c>
      <c r="I128" s="36" t="s">
        <v>79</v>
      </c>
      <c r="J128" s="36" t="s">
        <v>172</v>
      </c>
      <c r="K128" s="36" t="s">
        <v>82</v>
      </c>
      <c r="L128" s="1" t="str">
        <f>VLOOKUP(H128,all_attacks!$B$2:$C$166,2,FALSE)</f>
        <v>Petal Dance</v>
      </c>
      <c r="M128" s="1" t="str">
        <f>VLOOKUP(I128,all_attacks!$B$2:$C$166,2,FALSE)</f>
        <v>Poison Powder</v>
      </c>
      <c r="N128" s="1" t="str">
        <f>VLOOKUP(J128,all_attacks!$B$2:$C$166,2,FALSE)</f>
        <v>Mega Drain</v>
      </c>
      <c r="O128" s="1" t="str">
        <f>VLOOKUP(K128,all_attacks!$B$2:$C$166,2,FALSE)</f>
        <v>Sleep Powder</v>
      </c>
      <c r="P128" t="str">
        <f>VLOOKUP(L128,all_attacks!$C$2:$H$166,2,FALSE)</f>
        <v>Grass</v>
      </c>
      <c r="Q128" t="str">
        <f>VLOOKUP(M128,all_attacks!$C$2:$H$166,2,FALSE)</f>
        <v>Poison</v>
      </c>
      <c r="R128" t="str">
        <f>VLOOKUP(N128,all_attacks!$C$2:$H$166,2,FALSE)</f>
        <v>Grass</v>
      </c>
      <c r="S128" t="str">
        <f>VLOOKUP(O128,all_attacks!$C$2:$H$166,2,FALSE)</f>
        <v>Grass</v>
      </c>
      <c r="T128" t="str">
        <f>VLOOKUP(L128,all_attacks!$C$2:$H$166,6,FALSE)</f>
        <v>Grass</v>
      </c>
      <c r="U128" t="str">
        <f>VLOOKUP(M128,all_attacks!$C$2:$H$166,6,FALSE)</f>
        <v>no_type-specific_Damage</v>
      </c>
      <c r="V128" t="str">
        <f>VLOOKUP(N128,all_attacks!$C$2:$H$166,6,FALSE)</f>
        <v>Grass</v>
      </c>
      <c r="W128" t="str">
        <f>VLOOKUP(O128,all_attacks!$C$2:$H$166,6,FALSE)</f>
        <v>no_type-specific_Damage</v>
      </c>
      <c r="X128" t="s">
        <v>449</v>
      </c>
      <c r="Y128" t="s">
        <v>451</v>
      </c>
      <c r="Z128" t="str">
        <f t="shared" si="35"/>
        <v>GrassGrass</v>
      </c>
      <c r="AA128" t="str">
        <f t="shared" si="36"/>
        <v>no_type-specific_DamageGrass</v>
      </c>
      <c r="AB128" t="str">
        <f t="shared" si="37"/>
        <v>GrassGrass</v>
      </c>
      <c r="AC128" t="str">
        <f t="shared" si="38"/>
        <v>no_type-specific_DamageGrass</v>
      </c>
      <c r="AD128" t="str">
        <f t="shared" si="39"/>
        <v>GrassPoison</v>
      </c>
      <c r="AE128" t="str">
        <f t="shared" si="40"/>
        <v>no_type-specific_DamagePoison</v>
      </c>
      <c r="AF128" t="str">
        <f t="shared" si="41"/>
        <v>GrassPoison</v>
      </c>
      <c r="AG128" t="str">
        <f t="shared" si="42"/>
        <v>no_type-specific_DamagePoison</v>
      </c>
      <c r="AH128">
        <f>VLOOKUP(Z128,type_factors!$C$1:$D$226,2,FALSE)</f>
        <v>0.5</v>
      </c>
      <c r="AI128" t="e">
        <f>VLOOKUP(AA128,type_factors!$C$1:$D$226,2,FALSE)</f>
        <v>#N/A</v>
      </c>
      <c r="AJ128">
        <f>VLOOKUP(AB128,type_factors!$C$1:$D$226,2,FALSE)</f>
        <v>0.5</v>
      </c>
      <c r="AK128" t="e">
        <f>VLOOKUP(AC128,type_factors!$C$1:$D$226,2,FALSE)</f>
        <v>#N/A</v>
      </c>
      <c r="AL128">
        <f>VLOOKUP(AD128,type_factors!$C$1:$D$226,2,FALSE)</f>
        <v>0.5</v>
      </c>
      <c r="AM128" t="e">
        <f>VLOOKUP(AE128,type_factors!$C$1:$D$226,2,FALSE)</f>
        <v>#N/A</v>
      </c>
      <c r="AN128">
        <f>VLOOKUP(AF128,type_factors!$C$1:$D$226,2,FALSE)</f>
        <v>0.5</v>
      </c>
      <c r="AO128" t="e">
        <f>VLOOKUP(AG128,type_factors!$C$1:$D$226,2,FALSE)</f>
        <v>#N/A</v>
      </c>
      <c r="AP128">
        <f t="shared" si="43"/>
        <v>0.25</v>
      </c>
      <c r="AQ128" t="e">
        <f t="shared" si="44"/>
        <v>#N/A</v>
      </c>
      <c r="AR128">
        <f t="shared" si="45"/>
        <v>0.25</v>
      </c>
      <c r="AS128" t="e">
        <f t="shared" si="46"/>
        <v>#N/A</v>
      </c>
      <c r="AT128">
        <f t="array" ref="AT128">MAX(IF(ISERROR(AP128:AS128),,AP128:AS128))</f>
        <v>0.25</v>
      </c>
      <c r="AU128" t="s">
        <v>421</v>
      </c>
      <c r="AV128" t="s">
        <v>449</v>
      </c>
      <c r="AW128" t="str">
        <f t="shared" si="52"/>
        <v>NormalGrass</v>
      </c>
      <c r="AX128" t="str">
        <f t="shared" si="53"/>
        <v>GrassGrass</v>
      </c>
      <c r="AY128" t="str">
        <f t="shared" si="54"/>
        <v>NormalPoison</v>
      </c>
      <c r="AZ128" t="str">
        <f t="shared" si="55"/>
        <v>GrassPoison</v>
      </c>
      <c r="BA128" s="31">
        <f>VLOOKUP(AW128,type_factors!$C$2:$D$226,2,FALSE)</f>
        <v>1</v>
      </c>
      <c r="BB128" s="31">
        <f>VLOOKUP(AX128,type_factors!$C$2:$D$226,2,FALSE)</f>
        <v>0.5</v>
      </c>
      <c r="BC128" s="30">
        <f>VLOOKUP(AY128,type_factors!$C$2:$D$226,2,FALSE)</f>
        <v>1</v>
      </c>
      <c r="BD128" s="30">
        <f>VLOOKUP(AZ128,type_factors!$C$2:$D$226,2,FALSE)</f>
        <v>0.5</v>
      </c>
      <c r="BE128" s="32">
        <f t="shared" si="50"/>
        <v>1</v>
      </c>
      <c r="BF128" s="32">
        <f t="shared" si="51"/>
        <v>0.25</v>
      </c>
      <c r="BG128">
        <f t="array" ref="BG128">MAX(IF(ISERROR(BE128:BF128),,BE128:BF128))</f>
        <v>1</v>
      </c>
      <c r="BH128">
        <f t="shared" si="47"/>
        <v>0.25</v>
      </c>
      <c r="BI128">
        <f t="shared" si="48"/>
        <v>0.75</v>
      </c>
      <c r="BJ128">
        <f t="shared" si="49"/>
        <v>3.5</v>
      </c>
      <c r="BK128">
        <f>squirtle!BP128</f>
        <v>57</v>
      </c>
      <c r="BL128">
        <f>charmander!BV128</f>
        <v>35.25</v>
      </c>
      <c r="BM128">
        <f>nidoking!CZ128</f>
        <v>44.75</v>
      </c>
    </row>
    <row r="129" spans="1:66" x14ac:dyDescent="0.3">
      <c r="A129">
        <v>128</v>
      </c>
      <c r="B129">
        <v>52</v>
      </c>
      <c r="C129" s="35" t="s">
        <v>96</v>
      </c>
      <c r="D129" s="35" t="str">
        <f>VLOOKUP(C129,all_pokemon!$B$2:$C$151,2,FALSE)</f>
        <v>Growlithe</v>
      </c>
      <c r="E129" s="35" t="s">
        <v>445</v>
      </c>
      <c r="F129" s="35" t="s">
        <v>209</v>
      </c>
      <c r="G129" s="35">
        <v>42</v>
      </c>
      <c r="H129" s="36" t="s">
        <v>89</v>
      </c>
      <c r="I129" s="36" t="s">
        <v>23</v>
      </c>
      <c r="J129" s="36" t="s">
        <v>137</v>
      </c>
      <c r="K129" s="36" t="s">
        <v>151</v>
      </c>
      <c r="L129" s="1" t="str">
        <f>VLOOKUP(H129,all_attacks!$B$2:$C$166,2,FALSE)</f>
        <v>Ember</v>
      </c>
      <c r="M129" s="1" t="str">
        <f>VLOOKUP(I129,all_attacks!$B$2:$C$166,2,FALSE)</f>
        <v>Leer</v>
      </c>
      <c r="N129" s="1" t="str">
        <f>VLOOKUP(J129,all_attacks!$B$2:$C$166,2,FALSE)</f>
        <v>Take Down</v>
      </c>
      <c r="O129" s="1" t="str">
        <f>VLOOKUP(K129,all_attacks!$B$2:$C$166,2,FALSE)</f>
        <v>Agility</v>
      </c>
      <c r="P129" t="str">
        <f>VLOOKUP(L129,all_attacks!$C$2:$H$166,2,FALSE)</f>
        <v>Fire</v>
      </c>
      <c r="Q129" t="str">
        <f>VLOOKUP(M129,all_attacks!$C$2:$H$166,2,FALSE)</f>
        <v>Normal</v>
      </c>
      <c r="R129" t="str">
        <f>VLOOKUP(N129,all_attacks!$C$2:$H$166,2,FALSE)</f>
        <v>Normal</v>
      </c>
      <c r="S129" t="str">
        <f>VLOOKUP(O129,all_attacks!$C$2:$H$166,2,FALSE)</f>
        <v>Psychic</v>
      </c>
      <c r="T129" t="str">
        <f>VLOOKUP(L129,all_attacks!$C$2:$H$166,6,FALSE)</f>
        <v>Fire</v>
      </c>
      <c r="U129" t="str">
        <f>VLOOKUP(M129,all_attacks!$C$2:$H$166,6,FALSE)</f>
        <v>no_type-specific_Damage</v>
      </c>
      <c r="V129" t="str">
        <f>VLOOKUP(N129,all_attacks!$C$2:$H$166,6,FALSE)</f>
        <v>Normal</v>
      </c>
      <c r="W129" t="str">
        <f>VLOOKUP(O129,all_attacks!$C$2:$H$166,6,FALSE)</f>
        <v>no_type-specific_Damage</v>
      </c>
      <c r="X129" t="s">
        <v>449</v>
      </c>
      <c r="Y129" t="s">
        <v>451</v>
      </c>
      <c r="Z129" t="str">
        <f t="shared" si="35"/>
        <v>FireGrass</v>
      </c>
      <c r="AA129" t="str">
        <f t="shared" si="36"/>
        <v>no_type-specific_DamageGrass</v>
      </c>
      <c r="AB129" t="str">
        <f t="shared" si="37"/>
        <v>NormalGrass</v>
      </c>
      <c r="AC129" t="str">
        <f t="shared" si="38"/>
        <v>no_type-specific_DamageGrass</v>
      </c>
      <c r="AD129" t="str">
        <f t="shared" si="39"/>
        <v>FirePoison</v>
      </c>
      <c r="AE129" t="str">
        <f t="shared" si="40"/>
        <v>no_type-specific_DamagePoison</v>
      </c>
      <c r="AF129" t="str">
        <f t="shared" si="41"/>
        <v>NormalPoison</v>
      </c>
      <c r="AG129" t="str">
        <f t="shared" si="42"/>
        <v>no_type-specific_DamagePoison</v>
      </c>
      <c r="AH129">
        <f>VLOOKUP(Z129,type_factors!$C$1:$D$226,2,FALSE)</f>
        <v>2</v>
      </c>
      <c r="AI129" t="e">
        <f>VLOOKUP(AA129,type_factors!$C$1:$D$226,2,FALSE)</f>
        <v>#N/A</v>
      </c>
      <c r="AJ129">
        <f>VLOOKUP(AB129,type_factors!$C$1:$D$226,2,FALSE)</f>
        <v>1</v>
      </c>
      <c r="AK129" t="e">
        <f>VLOOKUP(AC129,type_factors!$C$1:$D$226,2,FALSE)</f>
        <v>#N/A</v>
      </c>
      <c r="AL129">
        <f>VLOOKUP(AD129,type_factors!$C$1:$D$226,2,FALSE)</f>
        <v>1</v>
      </c>
      <c r="AM129" t="e">
        <f>VLOOKUP(AE129,type_factors!$C$1:$D$226,2,FALSE)</f>
        <v>#N/A</v>
      </c>
      <c r="AN129">
        <f>VLOOKUP(AF129,type_factors!$C$1:$D$226,2,FALSE)</f>
        <v>1</v>
      </c>
      <c r="AO129" t="e">
        <f>VLOOKUP(AG129,type_factors!$C$1:$D$226,2,FALSE)</f>
        <v>#N/A</v>
      </c>
      <c r="AP129">
        <f t="shared" si="43"/>
        <v>2</v>
      </c>
      <c r="AQ129" t="e">
        <f t="shared" si="44"/>
        <v>#N/A</v>
      </c>
      <c r="AR129">
        <f t="shared" si="45"/>
        <v>1</v>
      </c>
      <c r="AS129" t="e">
        <f t="shared" si="46"/>
        <v>#N/A</v>
      </c>
      <c r="AT129">
        <f t="array" ref="AT129">MAX(IF(ISERROR(AP129:AS129),,AP129:AS129))</f>
        <v>2</v>
      </c>
      <c r="AU129" t="s">
        <v>421</v>
      </c>
      <c r="AV129" t="s">
        <v>449</v>
      </c>
      <c r="AW129" t="str">
        <f t="shared" si="52"/>
        <v>NormalFire</v>
      </c>
      <c r="AX129" t="str">
        <f t="shared" si="53"/>
        <v>GrassFire</v>
      </c>
      <c r="AY129" t="str">
        <f t="shared" si="54"/>
        <v>NormalNA</v>
      </c>
      <c r="AZ129" t="str">
        <f t="shared" si="55"/>
        <v>GrassNA</v>
      </c>
      <c r="BA129" s="31">
        <f>VLOOKUP(AW129,type_factors!$C$2:$D$226,2,FALSE)</f>
        <v>1</v>
      </c>
      <c r="BB129" s="31">
        <f>VLOOKUP(AX129,type_factors!$C$2:$D$226,2,FALSE)</f>
        <v>0.5</v>
      </c>
      <c r="BC129" s="30" t="e">
        <f>VLOOKUP(AY129,type_factors!$C$2:$D$226,2,FALSE)</f>
        <v>#N/A</v>
      </c>
      <c r="BD129" s="30" t="e">
        <f>VLOOKUP(AZ129,type_factors!$C$2:$D$226,2,FALSE)</f>
        <v>#N/A</v>
      </c>
      <c r="BE129" s="32">
        <f t="shared" si="50"/>
        <v>1</v>
      </c>
      <c r="BF129" s="32">
        <f t="shared" si="51"/>
        <v>0.5</v>
      </c>
      <c r="BG129">
        <f t="array" ref="BG129">MAX(IF(ISERROR(BE129:BF129),,BE129:BF129))</f>
        <v>1</v>
      </c>
      <c r="BH129">
        <f t="shared" si="47"/>
        <v>2</v>
      </c>
      <c r="BI129">
        <f t="shared" si="48"/>
        <v>-1</v>
      </c>
      <c r="BJ129">
        <f t="shared" si="49"/>
        <v>2.5</v>
      </c>
      <c r="BK129">
        <f>squirtle!BP129</f>
        <v>58</v>
      </c>
      <c r="BL129">
        <f>charmander!BV129</f>
        <v>35.25</v>
      </c>
      <c r="BM129">
        <f>nidoking!CZ129</f>
        <v>45.75</v>
      </c>
      <c r="BN129" t="s">
        <v>194</v>
      </c>
    </row>
    <row r="130" spans="1:66" x14ac:dyDescent="0.3">
      <c r="A130">
        <v>129</v>
      </c>
      <c r="B130">
        <v>52</v>
      </c>
      <c r="C130" s="35" t="s">
        <v>141</v>
      </c>
      <c r="D130" s="35" t="str">
        <f>VLOOKUP(C130,all_pokemon!$B$2:$C$151,2,FALSE)</f>
        <v>Ponyta</v>
      </c>
      <c r="E130" s="35" t="s">
        <v>445</v>
      </c>
      <c r="F130" s="35" t="s">
        <v>209</v>
      </c>
      <c r="G130" s="35">
        <v>40</v>
      </c>
      <c r="H130" s="36" t="s">
        <v>20</v>
      </c>
      <c r="I130" s="36" t="s">
        <v>140</v>
      </c>
      <c r="J130" s="36" t="s">
        <v>6</v>
      </c>
      <c r="K130" s="36" t="s">
        <v>152</v>
      </c>
      <c r="L130" s="1" t="str">
        <f>VLOOKUP(H130,all_attacks!$B$2:$C$166,2,FALSE)</f>
        <v>Tail Whip</v>
      </c>
      <c r="M130" s="1" t="str">
        <f>VLOOKUP(I130,all_attacks!$B$2:$C$166,2,FALSE)</f>
        <v>Stomp</v>
      </c>
      <c r="N130" s="1" t="str">
        <f>VLOOKUP(J130,all_attacks!$B$2:$C$166,2,FALSE)</f>
        <v>Growl</v>
      </c>
      <c r="O130" s="1" t="str">
        <f>VLOOKUP(K130,all_attacks!$B$2:$C$166,2,FALSE)</f>
        <v>Fire Spin</v>
      </c>
      <c r="P130" t="str">
        <f>VLOOKUP(L130,all_attacks!$C$2:$H$166,2,FALSE)</f>
        <v>Normal</v>
      </c>
      <c r="Q130" t="str">
        <f>VLOOKUP(M130,all_attacks!$C$2:$H$166,2,FALSE)</f>
        <v>Normal</v>
      </c>
      <c r="R130" t="str">
        <f>VLOOKUP(N130,all_attacks!$C$2:$H$166,2,FALSE)</f>
        <v>Normal</v>
      </c>
      <c r="S130" t="str">
        <f>VLOOKUP(O130,all_attacks!$C$2:$H$166,2,FALSE)</f>
        <v>Fire</v>
      </c>
      <c r="T130" t="str">
        <f>VLOOKUP(L130,all_attacks!$C$2:$H$166,6,FALSE)</f>
        <v>no_type-specific_Damage</v>
      </c>
      <c r="U130" t="str">
        <f>VLOOKUP(M130,all_attacks!$C$2:$H$166,6,FALSE)</f>
        <v>Normal</v>
      </c>
      <c r="V130" t="str">
        <f>VLOOKUP(N130,all_attacks!$C$2:$H$166,6,FALSE)</f>
        <v>no_type-specific_Damage</v>
      </c>
      <c r="W130" t="str">
        <f>VLOOKUP(O130,all_attacks!$C$2:$H$166,6,FALSE)</f>
        <v>Fire</v>
      </c>
      <c r="X130" t="s">
        <v>449</v>
      </c>
      <c r="Y130" t="s">
        <v>451</v>
      </c>
      <c r="Z130" t="str">
        <f t="shared" si="35"/>
        <v>no_type-specific_DamageGrass</v>
      </c>
      <c r="AA130" t="str">
        <f t="shared" si="36"/>
        <v>NormalGrass</v>
      </c>
      <c r="AB130" t="str">
        <f t="shared" si="37"/>
        <v>no_type-specific_DamageGrass</v>
      </c>
      <c r="AC130" t="str">
        <f t="shared" si="38"/>
        <v>FireGrass</v>
      </c>
      <c r="AD130" t="str">
        <f t="shared" si="39"/>
        <v>no_type-specific_DamagePoison</v>
      </c>
      <c r="AE130" t="str">
        <f t="shared" si="40"/>
        <v>NormalPoison</v>
      </c>
      <c r="AF130" t="str">
        <f t="shared" si="41"/>
        <v>no_type-specific_DamagePoison</v>
      </c>
      <c r="AG130" t="str">
        <f t="shared" si="42"/>
        <v>FirePoison</v>
      </c>
      <c r="AH130" t="e">
        <f>VLOOKUP(Z130,type_factors!$C$1:$D$226,2,FALSE)</f>
        <v>#N/A</v>
      </c>
      <c r="AI130">
        <f>VLOOKUP(AA130,type_factors!$C$1:$D$226,2,FALSE)</f>
        <v>1</v>
      </c>
      <c r="AJ130" t="e">
        <f>VLOOKUP(AB130,type_factors!$C$1:$D$226,2,FALSE)</f>
        <v>#N/A</v>
      </c>
      <c r="AK130">
        <f>VLOOKUP(AC130,type_factors!$C$1:$D$226,2,FALSE)</f>
        <v>2</v>
      </c>
      <c r="AL130" t="e">
        <f>VLOOKUP(AD130,type_factors!$C$1:$D$226,2,FALSE)</f>
        <v>#N/A</v>
      </c>
      <c r="AM130">
        <f>VLOOKUP(AE130,type_factors!$C$1:$D$226,2,FALSE)</f>
        <v>1</v>
      </c>
      <c r="AN130" t="e">
        <f>VLOOKUP(AF130,type_factors!$C$1:$D$226,2,FALSE)</f>
        <v>#N/A</v>
      </c>
      <c r="AO130">
        <f>VLOOKUP(AG130,type_factors!$C$1:$D$226,2,FALSE)</f>
        <v>1</v>
      </c>
      <c r="AP130" t="e">
        <f t="shared" si="43"/>
        <v>#N/A</v>
      </c>
      <c r="AQ130">
        <f t="shared" si="44"/>
        <v>1</v>
      </c>
      <c r="AR130" t="e">
        <f t="shared" si="45"/>
        <v>#N/A</v>
      </c>
      <c r="AS130">
        <f t="shared" si="46"/>
        <v>2</v>
      </c>
      <c r="AT130">
        <f t="array" ref="AT130">MAX(IF(ISERROR(AP130:AS130),,AP130:AS130))</f>
        <v>2</v>
      </c>
      <c r="AU130" t="s">
        <v>421</v>
      </c>
      <c r="AV130" t="s">
        <v>449</v>
      </c>
      <c r="AW130" t="str">
        <f t="shared" si="52"/>
        <v>NormalFire</v>
      </c>
      <c r="AX130" t="str">
        <f t="shared" si="53"/>
        <v>GrassFire</v>
      </c>
      <c r="AY130" t="str">
        <f t="shared" si="54"/>
        <v>NormalNA</v>
      </c>
      <c r="AZ130" t="str">
        <f t="shared" si="55"/>
        <v>GrassNA</v>
      </c>
      <c r="BA130" s="31">
        <f>VLOOKUP(AW130,type_factors!$C$2:$D$226,2,FALSE)</f>
        <v>1</v>
      </c>
      <c r="BB130" s="31">
        <f>VLOOKUP(AX130,type_factors!$C$2:$D$226,2,FALSE)</f>
        <v>0.5</v>
      </c>
      <c r="BC130" s="30" t="e">
        <f>VLOOKUP(AY130,type_factors!$C$2:$D$226,2,FALSE)</f>
        <v>#N/A</v>
      </c>
      <c r="BD130" s="30" t="e">
        <f>VLOOKUP(AZ130,type_factors!$C$2:$D$226,2,FALSE)</f>
        <v>#N/A</v>
      </c>
      <c r="BE130" s="32">
        <f t="shared" ref="BE130:BE161" si="56">IF(AND(ISNUMBER(BA130),ISNUMBER(BC130)),BA130*BC130,BA130)</f>
        <v>1</v>
      </c>
      <c r="BF130" s="32">
        <f t="shared" ref="BF130:BF161" si="57">IF(AND(ISNUMBER(BB130),ISNUMBER(BD130)),BB130*BD130,BB130)</f>
        <v>0.5</v>
      </c>
      <c r="BG130">
        <f t="array" ref="BG130">MAX(IF(ISERROR(BE130:BF130),,BE130:BF130))</f>
        <v>1</v>
      </c>
      <c r="BH130">
        <f t="shared" si="47"/>
        <v>2</v>
      </c>
      <c r="BI130">
        <f t="shared" si="48"/>
        <v>-1</v>
      </c>
      <c r="BJ130">
        <f t="shared" si="49"/>
        <v>1.5</v>
      </c>
      <c r="BK130">
        <f>squirtle!BP130</f>
        <v>59</v>
      </c>
      <c r="BL130">
        <f>charmander!BV130</f>
        <v>35.25</v>
      </c>
      <c r="BM130">
        <f>nidoking!CZ130</f>
        <v>46.75</v>
      </c>
    </row>
    <row r="131" spans="1:66" x14ac:dyDescent="0.3">
      <c r="A131">
        <v>130</v>
      </c>
      <c r="B131">
        <v>52</v>
      </c>
      <c r="C131" s="35" t="s">
        <v>142</v>
      </c>
      <c r="D131" s="35" t="str">
        <f>VLOOKUP(C131,all_pokemon!$B$2:$C$151,2,FALSE)</f>
        <v>Rapidash</v>
      </c>
      <c r="E131" s="35" t="s">
        <v>445</v>
      </c>
      <c r="F131" s="35" t="s">
        <v>209</v>
      </c>
      <c r="G131" s="35">
        <v>42</v>
      </c>
      <c r="H131" s="36" t="s">
        <v>20</v>
      </c>
      <c r="I131" s="36" t="s">
        <v>140</v>
      </c>
      <c r="J131" s="36" t="s">
        <v>6</v>
      </c>
      <c r="K131" s="36" t="s">
        <v>152</v>
      </c>
      <c r="L131" s="1" t="str">
        <f>VLOOKUP(H131,all_attacks!$B$2:$C$166,2,FALSE)</f>
        <v>Tail Whip</v>
      </c>
      <c r="M131" s="1" t="str">
        <f>VLOOKUP(I131,all_attacks!$B$2:$C$166,2,FALSE)</f>
        <v>Stomp</v>
      </c>
      <c r="N131" s="1" t="str">
        <f>VLOOKUP(J131,all_attacks!$B$2:$C$166,2,FALSE)</f>
        <v>Growl</v>
      </c>
      <c r="O131" s="1" t="str">
        <f>VLOOKUP(K131,all_attacks!$B$2:$C$166,2,FALSE)</f>
        <v>Fire Spin</v>
      </c>
      <c r="P131" t="str">
        <f>VLOOKUP(L131,all_attacks!$C$2:$H$166,2,FALSE)</f>
        <v>Normal</v>
      </c>
      <c r="Q131" t="str">
        <f>VLOOKUP(M131,all_attacks!$C$2:$H$166,2,FALSE)</f>
        <v>Normal</v>
      </c>
      <c r="R131" t="str">
        <f>VLOOKUP(N131,all_attacks!$C$2:$H$166,2,FALSE)</f>
        <v>Normal</v>
      </c>
      <c r="S131" t="str">
        <f>VLOOKUP(O131,all_attacks!$C$2:$H$166,2,FALSE)</f>
        <v>Fire</v>
      </c>
      <c r="T131" t="str">
        <f>VLOOKUP(L131,all_attacks!$C$2:$H$166,6,FALSE)</f>
        <v>no_type-specific_Damage</v>
      </c>
      <c r="U131" t="str">
        <f>VLOOKUP(M131,all_attacks!$C$2:$H$166,6,FALSE)</f>
        <v>Normal</v>
      </c>
      <c r="V131" t="str">
        <f>VLOOKUP(N131,all_attacks!$C$2:$H$166,6,FALSE)</f>
        <v>no_type-specific_Damage</v>
      </c>
      <c r="W131" t="str">
        <f>VLOOKUP(O131,all_attacks!$C$2:$H$166,6,FALSE)</f>
        <v>Fire</v>
      </c>
      <c r="X131" t="s">
        <v>449</v>
      </c>
      <c r="Y131" t="s">
        <v>451</v>
      </c>
      <c r="Z131" t="str">
        <f t="shared" ref="Z131:Z177" si="58">T131&amp;$X131</f>
        <v>no_type-specific_DamageGrass</v>
      </c>
      <c r="AA131" t="str">
        <f t="shared" ref="AA131:AA177" si="59">U131&amp;$X131</f>
        <v>NormalGrass</v>
      </c>
      <c r="AB131" t="str">
        <f t="shared" ref="AB131:AB177" si="60">V131&amp;$X131</f>
        <v>no_type-specific_DamageGrass</v>
      </c>
      <c r="AC131" t="str">
        <f t="shared" ref="AC131:AC177" si="61">W131&amp;$X131</f>
        <v>FireGrass</v>
      </c>
      <c r="AD131" t="str">
        <f t="shared" ref="AD131:AD177" si="62">T131&amp;$Y131</f>
        <v>no_type-specific_DamagePoison</v>
      </c>
      <c r="AE131" t="str">
        <f t="shared" ref="AE131:AE177" si="63">U131&amp;$Y131</f>
        <v>NormalPoison</v>
      </c>
      <c r="AF131" t="str">
        <f t="shared" ref="AF131:AF177" si="64">V131&amp;$Y131</f>
        <v>no_type-specific_DamagePoison</v>
      </c>
      <c r="AG131" t="str">
        <f t="shared" ref="AG131:AG177" si="65">W131&amp;$Y131</f>
        <v>FirePoison</v>
      </c>
      <c r="AH131" t="e">
        <f>VLOOKUP(Z131,type_factors!$C$1:$D$226,2,FALSE)</f>
        <v>#N/A</v>
      </c>
      <c r="AI131">
        <f>VLOOKUP(AA131,type_factors!$C$1:$D$226,2,FALSE)</f>
        <v>1</v>
      </c>
      <c r="AJ131" t="e">
        <f>VLOOKUP(AB131,type_factors!$C$1:$D$226,2,FALSE)</f>
        <v>#N/A</v>
      </c>
      <c r="AK131">
        <f>VLOOKUP(AC131,type_factors!$C$1:$D$226,2,FALSE)</f>
        <v>2</v>
      </c>
      <c r="AL131" t="e">
        <f>VLOOKUP(AD131,type_factors!$C$1:$D$226,2,FALSE)</f>
        <v>#N/A</v>
      </c>
      <c r="AM131">
        <f>VLOOKUP(AE131,type_factors!$C$1:$D$226,2,FALSE)</f>
        <v>1</v>
      </c>
      <c r="AN131" t="e">
        <f>VLOOKUP(AF131,type_factors!$C$1:$D$226,2,FALSE)</f>
        <v>#N/A</v>
      </c>
      <c r="AO131">
        <f>VLOOKUP(AG131,type_factors!$C$1:$D$226,2,FALSE)</f>
        <v>1</v>
      </c>
      <c r="AP131" t="e">
        <f t="shared" ref="AP131:AP177" si="66">AH131*AL131</f>
        <v>#N/A</v>
      </c>
      <c r="AQ131">
        <f t="shared" ref="AQ131:AQ177" si="67">AI131*AM131</f>
        <v>1</v>
      </c>
      <c r="AR131" t="e">
        <f t="shared" ref="AR131:AR177" si="68">AJ131*AN131</f>
        <v>#N/A</v>
      </c>
      <c r="AS131">
        <f t="shared" ref="AS131:AS177" si="69">AK131*AO131</f>
        <v>2</v>
      </c>
      <c r="AT131">
        <f t="array" ref="AT131">MAX(IF(ISERROR(AP131:AS131),,AP131:AS131))</f>
        <v>2</v>
      </c>
      <c r="AU131" t="s">
        <v>421</v>
      </c>
      <c r="AV131" t="s">
        <v>449</v>
      </c>
      <c r="AW131" t="str">
        <f t="shared" si="52"/>
        <v>NormalFire</v>
      </c>
      <c r="AX131" t="str">
        <f t="shared" si="53"/>
        <v>GrassFire</v>
      </c>
      <c r="AY131" t="str">
        <f t="shared" si="54"/>
        <v>NormalNA</v>
      </c>
      <c r="AZ131" t="str">
        <f t="shared" si="55"/>
        <v>GrassNA</v>
      </c>
      <c r="BA131" s="31">
        <f>VLOOKUP(AW131,type_factors!$C$2:$D$226,2,FALSE)</f>
        <v>1</v>
      </c>
      <c r="BB131" s="31">
        <f>VLOOKUP(AX131,type_factors!$C$2:$D$226,2,FALSE)</f>
        <v>0.5</v>
      </c>
      <c r="BC131" s="30" t="e">
        <f>VLOOKUP(AY131,type_factors!$C$2:$D$226,2,FALSE)</f>
        <v>#N/A</v>
      </c>
      <c r="BD131" s="30" t="e">
        <f>VLOOKUP(AZ131,type_factors!$C$2:$D$226,2,FALSE)</f>
        <v>#N/A</v>
      </c>
      <c r="BE131" s="32">
        <f t="shared" si="56"/>
        <v>1</v>
      </c>
      <c r="BF131" s="32">
        <f t="shared" si="57"/>
        <v>0.5</v>
      </c>
      <c r="BG131">
        <f t="array" ref="BG131">MAX(IF(ISERROR(BE131:BF131),,BE131:BF131))</f>
        <v>1</v>
      </c>
      <c r="BH131">
        <f t="shared" ref="BH131:BH177" si="70">AT131</f>
        <v>2</v>
      </c>
      <c r="BI131">
        <f t="shared" ref="BI131:BI177" si="71">BG131-BH131</f>
        <v>-1</v>
      </c>
      <c r="BJ131">
        <f t="shared" si="49"/>
        <v>0.5</v>
      </c>
      <c r="BK131">
        <f>squirtle!BP131</f>
        <v>60</v>
      </c>
      <c r="BL131">
        <f>charmander!BV131</f>
        <v>35.25</v>
      </c>
      <c r="BM131">
        <f>nidoking!CZ131</f>
        <v>47.75</v>
      </c>
    </row>
    <row r="132" spans="1:66" x14ac:dyDescent="0.3">
      <c r="A132">
        <v>131</v>
      </c>
      <c r="B132">
        <v>52</v>
      </c>
      <c r="C132" s="35" t="s">
        <v>143</v>
      </c>
      <c r="D132" s="35" t="str">
        <f>VLOOKUP(C132,all_pokemon!$B$2:$C$151,2,FALSE)</f>
        <v>Arcanine</v>
      </c>
      <c r="E132" s="35" t="s">
        <v>445</v>
      </c>
      <c r="F132" s="35" t="s">
        <v>209</v>
      </c>
      <c r="G132" s="35">
        <v>47</v>
      </c>
      <c r="H132" s="36" t="s">
        <v>98</v>
      </c>
      <c r="I132" s="36" t="s">
        <v>89</v>
      </c>
      <c r="J132" s="36" t="s">
        <v>153</v>
      </c>
      <c r="K132" s="36" t="s">
        <v>137</v>
      </c>
      <c r="L132" s="1" t="str">
        <f>VLOOKUP(H132,all_attacks!$B$2:$C$166,2,FALSE)</f>
        <v>Roar</v>
      </c>
      <c r="M132" s="1" t="str">
        <f>VLOOKUP(I132,all_attacks!$B$2:$C$166,2,FALSE)</f>
        <v>Ember</v>
      </c>
      <c r="N132" s="1" t="str">
        <f>VLOOKUP(J132,all_attacks!$B$2:$C$166,2,FALSE)</f>
        <v>Fire Blast</v>
      </c>
      <c r="O132" s="1" t="str">
        <f>VLOOKUP(K132,all_attacks!$B$2:$C$166,2,FALSE)</f>
        <v>Take Down</v>
      </c>
      <c r="P132" t="str">
        <f>VLOOKUP(L132,all_attacks!$C$2:$H$166,2,FALSE)</f>
        <v>Normal</v>
      </c>
      <c r="Q132" t="str">
        <f>VLOOKUP(M132,all_attacks!$C$2:$H$166,2,FALSE)</f>
        <v>Fire</v>
      </c>
      <c r="R132" t="str">
        <f>VLOOKUP(N132,all_attacks!$C$2:$H$166,2,FALSE)</f>
        <v>Fire</v>
      </c>
      <c r="S132" t="str">
        <f>VLOOKUP(O132,all_attacks!$C$2:$H$166,2,FALSE)</f>
        <v>Normal</v>
      </c>
      <c r="T132" t="str">
        <f>VLOOKUP(L132,all_attacks!$C$2:$H$166,6,FALSE)</f>
        <v>no_type-specific_Damage</v>
      </c>
      <c r="U132" t="str">
        <f>VLOOKUP(M132,all_attacks!$C$2:$H$166,6,FALSE)</f>
        <v>Fire</v>
      </c>
      <c r="V132" t="str">
        <f>VLOOKUP(N132,all_attacks!$C$2:$H$166,6,FALSE)</f>
        <v>Fire</v>
      </c>
      <c r="W132" t="str">
        <f>VLOOKUP(O132,all_attacks!$C$2:$H$166,6,FALSE)</f>
        <v>Normal</v>
      </c>
      <c r="X132" t="s">
        <v>449</v>
      </c>
      <c r="Y132" t="s">
        <v>451</v>
      </c>
      <c r="Z132" t="str">
        <f t="shared" si="58"/>
        <v>no_type-specific_DamageGrass</v>
      </c>
      <c r="AA132" t="str">
        <f t="shared" si="59"/>
        <v>FireGrass</v>
      </c>
      <c r="AB132" t="str">
        <f t="shared" si="60"/>
        <v>FireGrass</v>
      </c>
      <c r="AC132" t="str">
        <f t="shared" si="61"/>
        <v>NormalGrass</v>
      </c>
      <c r="AD132" t="str">
        <f t="shared" si="62"/>
        <v>no_type-specific_DamagePoison</v>
      </c>
      <c r="AE132" t="str">
        <f t="shared" si="63"/>
        <v>FirePoison</v>
      </c>
      <c r="AF132" t="str">
        <f t="shared" si="64"/>
        <v>FirePoison</v>
      </c>
      <c r="AG132" t="str">
        <f t="shared" si="65"/>
        <v>NormalPoison</v>
      </c>
      <c r="AH132" t="e">
        <f>VLOOKUP(Z132,type_factors!$C$1:$D$226,2,FALSE)</f>
        <v>#N/A</v>
      </c>
      <c r="AI132">
        <f>VLOOKUP(AA132,type_factors!$C$1:$D$226,2,FALSE)</f>
        <v>2</v>
      </c>
      <c r="AJ132">
        <f>VLOOKUP(AB132,type_factors!$C$1:$D$226,2,FALSE)</f>
        <v>2</v>
      </c>
      <c r="AK132">
        <f>VLOOKUP(AC132,type_factors!$C$1:$D$226,2,FALSE)</f>
        <v>1</v>
      </c>
      <c r="AL132" t="e">
        <f>VLOOKUP(AD132,type_factors!$C$1:$D$226,2,FALSE)</f>
        <v>#N/A</v>
      </c>
      <c r="AM132">
        <f>VLOOKUP(AE132,type_factors!$C$1:$D$226,2,FALSE)</f>
        <v>1</v>
      </c>
      <c r="AN132">
        <f>VLOOKUP(AF132,type_factors!$C$1:$D$226,2,FALSE)</f>
        <v>1</v>
      </c>
      <c r="AO132">
        <f>VLOOKUP(AG132,type_factors!$C$1:$D$226,2,FALSE)</f>
        <v>1</v>
      </c>
      <c r="AP132" t="e">
        <f t="shared" si="66"/>
        <v>#N/A</v>
      </c>
      <c r="AQ132">
        <f t="shared" si="67"/>
        <v>2</v>
      </c>
      <c r="AR132">
        <f t="shared" si="68"/>
        <v>2</v>
      </c>
      <c r="AS132">
        <f t="shared" si="69"/>
        <v>1</v>
      </c>
      <c r="AT132">
        <f t="array" ref="AT132">MAX(IF(ISERROR(AP132:AS132),,AP132:AS132))</f>
        <v>2</v>
      </c>
      <c r="AU132" t="s">
        <v>421</v>
      </c>
      <c r="AV132" t="s">
        <v>449</v>
      </c>
      <c r="AW132" t="str">
        <f t="shared" si="52"/>
        <v>NormalFire</v>
      </c>
      <c r="AX132" t="str">
        <f t="shared" si="53"/>
        <v>GrassFire</v>
      </c>
      <c r="AY132" t="str">
        <f t="shared" si="54"/>
        <v>NormalNA</v>
      </c>
      <c r="AZ132" t="str">
        <f t="shared" si="55"/>
        <v>GrassNA</v>
      </c>
      <c r="BA132" s="31">
        <f>VLOOKUP(AW132,type_factors!$C$2:$D$226,2,FALSE)</f>
        <v>1</v>
      </c>
      <c r="BB132" s="31">
        <f>VLOOKUP(AX132,type_factors!$C$2:$D$226,2,FALSE)</f>
        <v>0.5</v>
      </c>
      <c r="BC132" s="30" t="e">
        <f>VLOOKUP(AY132,type_factors!$C$2:$D$226,2,FALSE)</f>
        <v>#N/A</v>
      </c>
      <c r="BD132" s="30" t="e">
        <f>VLOOKUP(AZ132,type_factors!$C$2:$D$226,2,FALSE)</f>
        <v>#N/A</v>
      </c>
      <c r="BE132" s="32">
        <f t="shared" si="56"/>
        <v>1</v>
      </c>
      <c r="BF132" s="32">
        <f t="shared" si="57"/>
        <v>0.5</v>
      </c>
      <c r="BG132">
        <f t="array" ref="BG132">MAX(IF(ISERROR(BE132:BF132),,BE132:BF132))</f>
        <v>1</v>
      </c>
      <c r="BH132">
        <f t="shared" si="70"/>
        <v>2</v>
      </c>
      <c r="BI132">
        <f t="shared" si="71"/>
        <v>-1</v>
      </c>
      <c r="BJ132">
        <f t="shared" ref="BJ132:BJ177" si="72">BJ131+BI132</f>
        <v>-0.5</v>
      </c>
      <c r="BK132">
        <f>squirtle!BP132</f>
        <v>61</v>
      </c>
      <c r="BL132">
        <f>charmander!BV132</f>
        <v>35.25</v>
      </c>
      <c r="BM132">
        <f>nidoking!CZ132</f>
        <v>48.75</v>
      </c>
    </row>
    <row r="133" spans="1:66" x14ac:dyDescent="0.3">
      <c r="A133">
        <v>132</v>
      </c>
      <c r="B133">
        <v>53</v>
      </c>
      <c r="C133" s="35" t="s">
        <v>71</v>
      </c>
      <c r="D133" s="35" t="str">
        <f>VLOOKUP(C133,all_pokemon!$B$2:$C$151,2,FALSE)</f>
        <v>Kadabra</v>
      </c>
      <c r="E133" s="35" t="s">
        <v>318</v>
      </c>
      <c r="F133" s="35" t="s">
        <v>209</v>
      </c>
      <c r="G133" s="35">
        <v>38</v>
      </c>
      <c r="H133" s="36" t="s">
        <v>35</v>
      </c>
      <c r="I133" s="36" t="s">
        <v>121</v>
      </c>
      <c r="J133" s="36" t="s">
        <v>122</v>
      </c>
      <c r="K133" s="36" t="s">
        <v>123</v>
      </c>
      <c r="L133" s="1" t="str">
        <f>VLOOKUP(H133,all_attacks!$B$2:$C$166,2,FALSE)</f>
        <v>Disable</v>
      </c>
      <c r="M133" s="1" t="str">
        <f>VLOOKUP(I133,all_attacks!$B$2:$C$166,2,FALSE)</f>
        <v>Psybeam</v>
      </c>
      <c r="N133" s="1" t="str">
        <f>VLOOKUP(J133,all_attacks!$B$2:$C$166,2,FALSE)</f>
        <v>Recover</v>
      </c>
      <c r="O133" s="1" t="str">
        <f>VLOOKUP(K133,all_attacks!$B$2:$C$166,2,FALSE)</f>
        <v>Psychic</v>
      </c>
      <c r="P133" t="str">
        <f>VLOOKUP(L133,all_attacks!$C$2:$H$166,2,FALSE)</f>
        <v>Normal</v>
      </c>
      <c r="Q133" t="str">
        <f>VLOOKUP(M133,all_attacks!$C$2:$H$166,2,FALSE)</f>
        <v>Psychic</v>
      </c>
      <c r="R133" t="str">
        <f>VLOOKUP(N133,all_attacks!$C$2:$H$166,2,FALSE)</f>
        <v>Normal</v>
      </c>
      <c r="S133" t="str">
        <f>VLOOKUP(O133,all_attacks!$C$2:$H$166,2,FALSE)</f>
        <v>Psychic</v>
      </c>
      <c r="T133" t="str">
        <f>VLOOKUP(L133,all_attacks!$C$2:$H$166,6,FALSE)</f>
        <v>no_type-specific_Damage</v>
      </c>
      <c r="U133" t="str">
        <f>VLOOKUP(M133,all_attacks!$C$2:$H$166,6,FALSE)</f>
        <v>Psychic</v>
      </c>
      <c r="V133" t="str">
        <f>VLOOKUP(N133,all_attacks!$C$2:$H$166,6,FALSE)</f>
        <v>no_type-specific_Damage</v>
      </c>
      <c r="W133" t="str">
        <f>VLOOKUP(O133,all_attacks!$C$2:$H$166,6,FALSE)</f>
        <v>Psychic</v>
      </c>
      <c r="X133" t="s">
        <v>449</v>
      </c>
      <c r="Y133" t="s">
        <v>451</v>
      </c>
      <c r="Z133" t="str">
        <f t="shared" si="58"/>
        <v>no_type-specific_DamageGrass</v>
      </c>
      <c r="AA133" t="str">
        <f t="shared" si="59"/>
        <v>PsychicGrass</v>
      </c>
      <c r="AB133" t="str">
        <f t="shared" si="60"/>
        <v>no_type-specific_DamageGrass</v>
      </c>
      <c r="AC133" t="str">
        <f t="shared" si="61"/>
        <v>PsychicGrass</v>
      </c>
      <c r="AD133" t="str">
        <f t="shared" si="62"/>
        <v>no_type-specific_DamagePoison</v>
      </c>
      <c r="AE133" t="str">
        <f t="shared" si="63"/>
        <v>PsychicPoison</v>
      </c>
      <c r="AF133" t="str">
        <f t="shared" si="64"/>
        <v>no_type-specific_DamagePoison</v>
      </c>
      <c r="AG133" t="str">
        <f t="shared" si="65"/>
        <v>PsychicPoison</v>
      </c>
      <c r="AH133" t="e">
        <f>VLOOKUP(Z133,type_factors!$C$1:$D$226,2,FALSE)</f>
        <v>#N/A</v>
      </c>
      <c r="AI133">
        <f>VLOOKUP(AA133,type_factors!$C$1:$D$226,2,FALSE)</f>
        <v>1</v>
      </c>
      <c r="AJ133" t="e">
        <f>VLOOKUP(AB133,type_factors!$C$1:$D$226,2,FALSE)</f>
        <v>#N/A</v>
      </c>
      <c r="AK133">
        <f>VLOOKUP(AC133,type_factors!$C$1:$D$226,2,FALSE)</f>
        <v>1</v>
      </c>
      <c r="AL133" t="e">
        <f>VLOOKUP(AD133,type_factors!$C$1:$D$226,2,FALSE)</f>
        <v>#N/A</v>
      </c>
      <c r="AM133">
        <f>VLOOKUP(AE133,type_factors!$C$1:$D$226,2,FALSE)</f>
        <v>2</v>
      </c>
      <c r="AN133" t="e">
        <f>VLOOKUP(AF133,type_factors!$C$1:$D$226,2,FALSE)</f>
        <v>#N/A</v>
      </c>
      <c r="AO133">
        <f>VLOOKUP(AG133,type_factors!$C$1:$D$226,2,FALSE)</f>
        <v>2</v>
      </c>
      <c r="AP133" t="e">
        <f t="shared" si="66"/>
        <v>#N/A</v>
      </c>
      <c r="AQ133">
        <f t="shared" si="67"/>
        <v>2</v>
      </c>
      <c r="AR133" t="e">
        <f t="shared" si="68"/>
        <v>#N/A</v>
      </c>
      <c r="AS133">
        <f t="shared" si="69"/>
        <v>2</v>
      </c>
      <c r="AT133">
        <f t="array" ref="AT133">MAX(IF(ISERROR(AP133:AS133),,AP133:AS133))</f>
        <v>2</v>
      </c>
      <c r="AU133" t="s">
        <v>421</v>
      </c>
      <c r="AV133" t="s">
        <v>449</v>
      </c>
      <c r="AW133" t="str">
        <f t="shared" si="52"/>
        <v>NormalPsychic</v>
      </c>
      <c r="AX133" t="str">
        <f t="shared" si="53"/>
        <v>GrassPsychic</v>
      </c>
      <c r="AY133" t="str">
        <f t="shared" si="54"/>
        <v>NormalNA</v>
      </c>
      <c r="AZ133" t="str">
        <f t="shared" si="55"/>
        <v>GrassNA</v>
      </c>
      <c r="BA133" s="31">
        <f>VLOOKUP(AW133,type_factors!$C$2:$D$226,2,FALSE)</f>
        <v>1</v>
      </c>
      <c r="BB133" s="31">
        <f>VLOOKUP(AX133,type_factors!$C$2:$D$226,2,FALSE)</f>
        <v>1</v>
      </c>
      <c r="BC133" s="30" t="e">
        <f>VLOOKUP(AY133,type_factors!$C$2:$D$226,2,FALSE)</f>
        <v>#N/A</v>
      </c>
      <c r="BD133" s="30" t="e">
        <f>VLOOKUP(AZ133,type_factors!$C$2:$D$226,2,FALSE)</f>
        <v>#N/A</v>
      </c>
      <c r="BE133" s="32">
        <f t="shared" si="56"/>
        <v>1</v>
      </c>
      <c r="BF133" s="32">
        <f t="shared" si="57"/>
        <v>1</v>
      </c>
      <c r="BG133">
        <f t="array" ref="BG133">MAX(IF(ISERROR(BE133:BF133),,BE133:BF133))</f>
        <v>1</v>
      </c>
      <c r="BH133">
        <f t="shared" si="70"/>
        <v>2</v>
      </c>
      <c r="BI133">
        <f t="shared" si="71"/>
        <v>-1</v>
      </c>
      <c r="BJ133">
        <f t="shared" si="72"/>
        <v>-1.5</v>
      </c>
      <c r="BK133">
        <f>squirtle!BP133</f>
        <v>61</v>
      </c>
      <c r="BL133">
        <f>charmander!BV133</f>
        <v>35.25</v>
      </c>
      <c r="BM133">
        <f>nidoking!CZ133</f>
        <v>47.75</v>
      </c>
      <c r="BN133" t="s">
        <v>194</v>
      </c>
    </row>
    <row r="134" spans="1:66" x14ac:dyDescent="0.3">
      <c r="A134">
        <v>133</v>
      </c>
      <c r="B134">
        <v>53</v>
      </c>
      <c r="C134" s="35" t="s">
        <v>144</v>
      </c>
      <c r="D134" s="35" t="str">
        <f>VLOOKUP(C134,all_pokemon!$B$2:$C$151,2,FALSE)</f>
        <v>Mr. Mime</v>
      </c>
      <c r="E134" s="35" t="s">
        <v>318</v>
      </c>
      <c r="F134" s="35" t="s">
        <v>209</v>
      </c>
      <c r="G134" s="35">
        <v>37</v>
      </c>
      <c r="H134" s="36" t="s">
        <v>60</v>
      </c>
      <c r="I134" s="36" t="s">
        <v>146</v>
      </c>
      <c r="J134" s="36" t="s">
        <v>147</v>
      </c>
      <c r="K134" s="36" t="s">
        <v>148</v>
      </c>
      <c r="L134" s="1" t="str">
        <f>VLOOKUP(H134,all_attacks!$B$2:$C$166,2,FALSE)</f>
        <v>Confusion</v>
      </c>
      <c r="M134" s="1" t="str">
        <f>VLOOKUP(I134,all_attacks!$B$2:$C$166,2,FALSE)</f>
        <v>Barrier</v>
      </c>
      <c r="N134" s="1" t="str">
        <f>VLOOKUP(J134,all_attacks!$B$2:$C$166,2,FALSE)</f>
        <v>Light Screen</v>
      </c>
      <c r="O134" s="1" t="str">
        <f>VLOOKUP(K134,all_attacks!$B$2:$C$166,2,FALSE)</f>
        <v>Double Slap</v>
      </c>
      <c r="P134" t="str">
        <f>VLOOKUP(L134,all_attacks!$C$2:$H$166,2,FALSE)</f>
        <v>Psychic</v>
      </c>
      <c r="Q134" t="str">
        <f>VLOOKUP(M134,all_attacks!$C$2:$H$166,2,FALSE)</f>
        <v>Psychic</v>
      </c>
      <c r="R134" t="str">
        <f>VLOOKUP(N134,all_attacks!$C$2:$H$166,2,FALSE)</f>
        <v>Psychic</v>
      </c>
      <c r="S134" t="str">
        <f>VLOOKUP(O134,all_attacks!$C$2:$H$166,2,FALSE)</f>
        <v>Normal</v>
      </c>
      <c r="T134" t="str">
        <f>VLOOKUP(L134,all_attacks!$C$2:$H$166,6,FALSE)</f>
        <v>Psychic</v>
      </c>
      <c r="U134" t="str">
        <f>VLOOKUP(M134,all_attacks!$C$2:$H$166,6,FALSE)</f>
        <v>no_type-specific_Damage</v>
      </c>
      <c r="V134" t="str">
        <f>VLOOKUP(N134,all_attacks!$C$2:$H$166,6,FALSE)</f>
        <v>no_type-specific_Damage</v>
      </c>
      <c r="W134" t="str">
        <f>VLOOKUP(O134,all_attacks!$C$2:$H$166,6,FALSE)</f>
        <v>Normal</v>
      </c>
      <c r="X134" t="s">
        <v>449</v>
      </c>
      <c r="Y134" t="s">
        <v>451</v>
      </c>
      <c r="Z134" t="str">
        <f t="shared" si="58"/>
        <v>PsychicGrass</v>
      </c>
      <c r="AA134" t="str">
        <f t="shared" si="59"/>
        <v>no_type-specific_DamageGrass</v>
      </c>
      <c r="AB134" t="str">
        <f t="shared" si="60"/>
        <v>no_type-specific_DamageGrass</v>
      </c>
      <c r="AC134" t="str">
        <f t="shared" si="61"/>
        <v>NormalGrass</v>
      </c>
      <c r="AD134" t="str">
        <f t="shared" si="62"/>
        <v>PsychicPoison</v>
      </c>
      <c r="AE134" t="str">
        <f t="shared" si="63"/>
        <v>no_type-specific_DamagePoison</v>
      </c>
      <c r="AF134" t="str">
        <f t="shared" si="64"/>
        <v>no_type-specific_DamagePoison</v>
      </c>
      <c r="AG134" t="str">
        <f t="shared" si="65"/>
        <v>NormalPoison</v>
      </c>
      <c r="AH134">
        <f>VLOOKUP(Z134,type_factors!$C$1:$D$226,2,FALSE)</f>
        <v>1</v>
      </c>
      <c r="AI134" t="e">
        <f>VLOOKUP(AA134,type_factors!$C$1:$D$226,2,FALSE)</f>
        <v>#N/A</v>
      </c>
      <c r="AJ134" t="e">
        <f>VLOOKUP(AB134,type_factors!$C$1:$D$226,2,FALSE)</f>
        <v>#N/A</v>
      </c>
      <c r="AK134">
        <f>VLOOKUP(AC134,type_factors!$C$1:$D$226,2,FALSE)</f>
        <v>1</v>
      </c>
      <c r="AL134">
        <f>VLOOKUP(AD134,type_factors!$C$1:$D$226,2,FALSE)</f>
        <v>2</v>
      </c>
      <c r="AM134" t="e">
        <f>VLOOKUP(AE134,type_factors!$C$1:$D$226,2,FALSE)</f>
        <v>#N/A</v>
      </c>
      <c r="AN134" t="e">
        <f>VLOOKUP(AF134,type_factors!$C$1:$D$226,2,FALSE)</f>
        <v>#N/A</v>
      </c>
      <c r="AO134">
        <f>VLOOKUP(AG134,type_factors!$C$1:$D$226,2,FALSE)</f>
        <v>1</v>
      </c>
      <c r="AP134">
        <f t="shared" si="66"/>
        <v>2</v>
      </c>
      <c r="AQ134" t="e">
        <f t="shared" si="67"/>
        <v>#N/A</v>
      </c>
      <c r="AR134" t="e">
        <f t="shared" si="68"/>
        <v>#N/A</v>
      </c>
      <c r="AS134">
        <f t="shared" si="69"/>
        <v>1</v>
      </c>
      <c r="AT134">
        <f t="array" ref="AT134">MAX(IF(ISERROR(AP134:AS134),,AP134:AS134))</f>
        <v>2</v>
      </c>
      <c r="AU134" t="s">
        <v>421</v>
      </c>
      <c r="AV134" t="s">
        <v>449</v>
      </c>
      <c r="AW134" t="str">
        <f t="shared" si="52"/>
        <v>NormalPsychic</v>
      </c>
      <c r="AX134" t="str">
        <f t="shared" si="53"/>
        <v>GrassPsychic</v>
      </c>
      <c r="AY134" t="str">
        <f t="shared" si="54"/>
        <v>NormalNA</v>
      </c>
      <c r="AZ134" t="str">
        <f t="shared" si="55"/>
        <v>GrassNA</v>
      </c>
      <c r="BA134" s="31">
        <f>VLOOKUP(AW134,type_factors!$C$2:$D$226,2,FALSE)</f>
        <v>1</v>
      </c>
      <c r="BB134" s="31">
        <f>VLOOKUP(AX134,type_factors!$C$2:$D$226,2,FALSE)</f>
        <v>1</v>
      </c>
      <c r="BC134" s="30" t="e">
        <f>VLOOKUP(AY134,type_factors!$C$2:$D$226,2,FALSE)</f>
        <v>#N/A</v>
      </c>
      <c r="BD134" s="30" t="e">
        <f>VLOOKUP(AZ134,type_factors!$C$2:$D$226,2,FALSE)</f>
        <v>#N/A</v>
      </c>
      <c r="BE134" s="32">
        <f t="shared" si="56"/>
        <v>1</v>
      </c>
      <c r="BF134" s="32">
        <f t="shared" si="57"/>
        <v>1</v>
      </c>
      <c r="BG134">
        <f t="array" ref="BG134">MAX(IF(ISERROR(BE134:BF134),,BE134:BF134))</f>
        <v>1</v>
      </c>
      <c r="BH134">
        <f t="shared" si="70"/>
        <v>2</v>
      </c>
      <c r="BI134">
        <f t="shared" si="71"/>
        <v>-1</v>
      </c>
      <c r="BJ134">
        <f t="shared" si="72"/>
        <v>-2.5</v>
      </c>
      <c r="BK134">
        <f>squirtle!BP134</f>
        <v>61</v>
      </c>
      <c r="BL134">
        <f>charmander!BV134</f>
        <v>35.25</v>
      </c>
      <c r="BM134">
        <f>nidoking!CZ134</f>
        <v>46.75</v>
      </c>
      <c r="BN134" t="s">
        <v>458</v>
      </c>
    </row>
    <row r="135" spans="1:66" x14ac:dyDescent="0.3">
      <c r="A135">
        <v>134</v>
      </c>
      <c r="B135">
        <v>53</v>
      </c>
      <c r="C135" s="35" t="s">
        <v>145</v>
      </c>
      <c r="D135" s="35" t="str">
        <f>VLOOKUP(C135,all_pokemon!$B$2:$C$151,2,FALSE)</f>
        <v>Venomoth</v>
      </c>
      <c r="E135" s="35" t="s">
        <v>452</v>
      </c>
      <c r="F135" s="35" t="s">
        <v>451</v>
      </c>
      <c r="G135" s="35">
        <v>38</v>
      </c>
      <c r="H135" s="36" t="s">
        <v>79</v>
      </c>
      <c r="I135" s="36" t="s">
        <v>29</v>
      </c>
      <c r="J135" s="36" t="s">
        <v>80</v>
      </c>
      <c r="K135" s="36" t="s">
        <v>121</v>
      </c>
      <c r="L135" s="1" t="str">
        <f>VLOOKUP(H135,all_attacks!$B$2:$C$166,2,FALSE)</f>
        <v>Poison Powder</v>
      </c>
      <c r="M135" s="1" t="str">
        <f>VLOOKUP(I135,all_attacks!$B$2:$C$166,2,FALSE)</f>
        <v>Leech Life</v>
      </c>
      <c r="N135" s="1" t="str">
        <f>VLOOKUP(J135,all_attacks!$B$2:$C$166,2,FALSE)</f>
        <v>Stun Spore</v>
      </c>
      <c r="O135" s="1" t="str">
        <f>VLOOKUP(K135,all_attacks!$B$2:$C$166,2,FALSE)</f>
        <v>Psybeam</v>
      </c>
      <c r="P135" t="str">
        <f>VLOOKUP(L135,all_attacks!$C$2:$H$166,2,FALSE)</f>
        <v>Poison</v>
      </c>
      <c r="Q135" t="str">
        <f>VLOOKUP(M135,all_attacks!$C$2:$H$166,2,FALSE)</f>
        <v>Bug</v>
      </c>
      <c r="R135" t="str">
        <f>VLOOKUP(N135,all_attacks!$C$2:$H$166,2,FALSE)</f>
        <v>Grass</v>
      </c>
      <c r="S135" t="str">
        <f>VLOOKUP(O135,all_attacks!$C$2:$H$166,2,FALSE)</f>
        <v>Psychic</v>
      </c>
      <c r="T135" t="str">
        <f>VLOOKUP(L135,all_attacks!$C$2:$H$166,6,FALSE)</f>
        <v>no_type-specific_Damage</v>
      </c>
      <c r="U135" t="str">
        <f>VLOOKUP(M135,all_attacks!$C$2:$H$166,6,FALSE)</f>
        <v>Bug</v>
      </c>
      <c r="V135" t="str">
        <f>VLOOKUP(N135,all_attacks!$C$2:$H$166,6,FALSE)</f>
        <v>no_type-specific_Damage</v>
      </c>
      <c r="W135" t="str">
        <f>VLOOKUP(O135,all_attacks!$C$2:$H$166,6,FALSE)</f>
        <v>Psychic</v>
      </c>
      <c r="X135" t="s">
        <v>449</v>
      </c>
      <c r="Y135" t="s">
        <v>451</v>
      </c>
      <c r="Z135" t="str">
        <f t="shared" si="58"/>
        <v>no_type-specific_DamageGrass</v>
      </c>
      <c r="AA135" t="str">
        <f t="shared" si="59"/>
        <v>BugGrass</v>
      </c>
      <c r="AB135" t="str">
        <f t="shared" si="60"/>
        <v>no_type-specific_DamageGrass</v>
      </c>
      <c r="AC135" t="str">
        <f t="shared" si="61"/>
        <v>PsychicGrass</v>
      </c>
      <c r="AD135" t="str">
        <f t="shared" si="62"/>
        <v>no_type-specific_DamagePoison</v>
      </c>
      <c r="AE135" t="str">
        <f t="shared" si="63"/>
        <v>BugPoison</v>
      </c>
      <c r="AF135" t="str">
        <f t="shared" si="64"/>
        <v>no_type-specific_DamagePoison</v>
      </c>
      <c r="AG135" t="str">
        <f t="shared" si="65"/>
        <v>PsychicPoison</v>
      </c>
      <c r="AH135" t="e">
        <f>VLOOKUP(Z135,type_factors!$C$1:$D$226,2,FALSE)</f>
        <v>#N/A</v>
      </c>
      <c r="AI135">
        <f>VLOOKUP(AA135,type_factors!$C$1:$D$226,2,FALSE)</f>
        <v>2</v>
      </c>
      <c r="AJ135" t="e">
        <f>VLOOKUP(AB135,type_factors!$C$1:$D$226,2,FALSE)</f>
        <v>#N/A</v>
      </c>
      <c r="AK135">
        <f>VLOOKUP(AC135,type_factors!$C$1:$D$226,2,FALSE)</f>
        <v>1</v>
      </c>
      <c r="AL135" t="e">
        <f>VLOOKUP(AD135,type_factors!$C$1:$D$226,2,FALSE)</f>
        <v>#N/A</v>
      </c>
      <c r="AM135">
        <f>VLOOKUP(AE135,type_factors!$C$1:$D$226,2,FALSE)</f>
        <v>2</v>
      </c>
      <c r="AN135" t="e">
        <f>VLOOKUP(AF135,type_factors!$C$1:$D$226,2,FALSE)</f>
        <v>#N/A</v>
      </c>
      <c r="AO135">
        <f>VLOOKUP(AG135,type_factors!$C$1:$D$226,2,FALSE)</f>
        <v>2</v>
      </c>
      <c r="AP135" t="e">
        <f t="shared" si="66"/>
        <v>#N/A</v>
      </c>
      <c r="AQ135">
        <f t="shared" si="67"/>
        <v>4</v>
      </c>
      <c r="AR135" t="e">
        <f t="shared" si="68"/>
        <v>#N/A</v>
      </c>
      <c r="AS135">
        <f t="shared" si="69"/>
        <v>2</v>
      </c>
      <c r="AT135">
        <f t="array" ref="AT135">MAX(IF(ISERROR(AP135:AS135),,AP135:AS135))</f>
        <v>4</v>
      </c>
      <c r="AU135" t="s">
        <v>421</v>
      </c>
      <c r="AV135" t="s">
        <v>449</v>
      </c>
      <c r="AW135" t="str">
        <f t="shared" si="52"/>
        <v>NormalBug</v>
      </c>
      <c r="AX135" t="str">
        <f t="shared" si="53"/>
        <v>GrassBug</v>
      </c>
      <c r="AY135" t="str">
        <f t="shared" si="54"/>
        <v>NormalPoison</v>
      </c>
      <c r="AZ135" t="str">
        <f t="shared" si="55"/>
        <v>GrassPoison</v>
      </c>
      <c r="BA135" s="31">
        <f>VLOOKUP(AW135,type_factors!$C$2:$D$226,2,FALSE)</f>
        <v>1</v>
      </c>
      <c r="BB135" s="31">
        <f>VLOOKUP(AX135,type_factors!$C$2:$D$226,2,FALSE)</f>
        <v>0.5</v>
      </c>
      <c r="BC135" s="30">
        <f>VLOOKUP(AY135,type_factors!$C$2:$D$226,2,FALSE)</f>
        <v>1</v>
      </c>
      <c r="BD135" s="30">
        <f>VLOOKUP(AZ135,type_factors!$C$2:$D$226,2,FALSE)</f>
        <v>0.5</v>
      </c>
      <c r="BE135" s="32">
        <f t="shared" si="56"/>
        <v>1</v>
      </c>
      <c r="BF135" s="32">
        <f t="shared" si="57"/>
        <v>0.25</v>
      </c>
      <c r="BG135">
        <f t="array" ref="BG135">MAX(IF(ISERROR(BE135:BF135),,BE135:BF135))</f>
        <v>1</v>
      </c>
      <c r="BH135">
        <f t="shared" si="70"/>
        <v>4</v>
      </c>
      <c r="BI135">
        <f t="shared" si="71"/>
        <v>-3</v>
      </c>
      <c r="BJ135">
        <f t="shared" si="72"/>
        <v>-5.5</v>
      </c>
      <c r="BK135">
        <f>squirtle!BP135</f>
        <v>61</v>
      </c>
      <c r="BL135">
        <f>charmander!BV135</f>
        <v>36.25</v>
      </c>
      <c r="BM135">
        <f>nidoking!CZ135</f>
        <v>46.75</v>
      </c>
    </row>
    <row r="136" spans="1:66" x14ac:dyDescent="0.3">
      <c r="A136">
        <v>135</v>
      </c>
      <c r="B136">
        <v>53</v>
      </c>
      <c r="C136" s="35" t="s">
        <v>134</v>
      </c>
      <c r="D136" s="35" t="str">
        <f>VLOOKUP(C136,all_pokemon!$B$2:$C$151,2,FALSE)</f>
        <v>Alakazam</v>
      </c>
      <c r="E136" s="35" t="s">
        <v>318</v>
      </c>
      <c r="F136" s="35" t="s">
        <v>209</v>
      </c>
      <c r="G136" s="35">
        <v>43</v>
      </c>
      <c r="H136" s="36" t="s">
        <v>121</v>
      </c>
      <c r="I136" s="36" t="s">
        <v>122</v>
      </c>
      <c r="J136" s="36" t="s">
        <v>149</v>
      </c>
      <c r="K136" s="36" t="s">
        <v>150</v>
      </c>
      <c r="L136" s="1" t="str">
        <f>VLOOKUP(H136,all_attacks!$B$2:$C$166,2,FALSE)</f>
        <v>Psybeam</v>
      </c>
      <c r="M136" s="1" t="str">
        <f>VLOOKUP(I136,all_attacks!$B$2:$C$166,2,FALSE)</f>
        <v>Recover</v>
      </c>
      <c r="N136" s="1" t="str">
        <f>VLOOKUP(J136,all_attacks!$B$2:$C$166,2,FALSE)</f>
        <v>Psywave</v>
      </c>
      <c r="O136" s="1" t="str">
        <f>VLOOKUP(K136,all_attacks!$B$2:$C$166,2,FALSE)</f>
        <v>Reflect</v>
      </c>
      <c r="P136" t="str">
        <f>VLOOKUP(L136,all_attacks!$C$2:$H$166,2,FALSE)</f>
        <v>Psychic</v>
      </c>
      <c r="Q136" t="str">
        <f>VLOOKUP(M136,all_attacks!$C$2:$H$166,2,FALSE)</f>
        <v>Normal</v>
      </c>
      <c r="R136" t="str">
        <f>VLOOKUP(N136,all_attacks!$C$2:$H$166,2,FALSE)</f>
        <v>Psychic</v>
      </c>
      <c r="S136" t="str">
        <f>VLOOKUP(O136,all_attacks!$C$2:$H$166,2,FALSE)</f>
        <v>Psychic</v>
      </c>
      <c r="T136" t="str">
        <f>VLOOKUP(L136,all_attacks!$C$2:$H$166,6,FALSE)</f>
        <v>Psychic</v>
      </c>
      <c r="U136" t="str">
        <f>VLOOKUP(M136,all_attacks!$C$2:$H$166,6,FALSE)</f>
        <v>no_type-specific_Damage</v>
      </c>
      <c r="V136" t="str">
        <f>VLOOKUP(N136,all_attacks!$C$2:$H$166,6,FALSE)</f>
        <v>no_type-specific_Damage</v>
      </c>
      <c r="W136" t="str">
        <f>VLOOKUP(O136,all_attacks!$C$2:$H$166,6,FALSE)</f>
        <v>no_type-specific_Damage</v>
      </c>
      <c r="X136" t="s">
        <v>449</v>
      </c>
      <c r="Y136" t="s">
        <v>451</v>
      </c>
      <c r="Z136" t="str">
        <f t="shared" si="58"/>
        <v>PsychicGrass</v>
      </c>
      <c r="AA136" t="str">
        <f t="shared" si="59"/>
        <v>no_type-specific_DamageGrass</v>
      </c>
      <c r="AB136" t="str">
        <f t="shared" si="60"/>
        <v>no_type-specific_DamageGrass</v>
      </c>
      <c r="AC136" t="str">
        <f t="shared" si="61"/>
        <v>no_type-specific_DamageGrass</v>
      </c>
      <c r="AD136" t="str">
        <f t="shared" si="62"/>
        <v>PsychicPoison</v>
      </c>
      <c r="AE136" t="str">
        <f t="shared" si="63"/>
        <v>no_type-specific_DamagePoison</v>
      </c>
      <c r="AF136" t="str">
        <f t="shared" si="64"/>
        <v>no_type-specific_DamagePoison</v>
      </c>
      <c r="AG136" t="str">
        <f t="shared" si="65"/>
        <v>no_type-specific_DamagePoison</v>
      </c>
      <c r="AH136">
        <f>VLOOKUP(Z136,type_factors!$C$1:$D$226,2,FALSE)</f>
        <v>1</v>
      </c>
      <c r="AI136" t="e">
        <f>VLOOKUP(AA136,type_factors!$C$1:$D$226,2,FALSE)</f>
        <v>#N/A</v>
      </c>
      <c r="AJ136" t="e">
        <f>VLOOKUP(AB136,type_factors!$C$1:$D$226,2,FALSE)</f>
        <v>#N/A</v>
      </c>
      <c r="AK136" t="e">
        <f>VLOOKUP(AC136,type_factors!$C$1:$D$226,2,FALSE)</f>
        <v>#N/A</v>
      </c>
      <c r="AL136">
        <f>VLOOKUP(AD136,type_factors!$C$1:$D$226,2,FALSE)</f>
        <v>2</v>
      </c>
      <c r="AM136" t="e">
        <f>VLOOKUP(AE136,type_factors!$C$1:$D$226,2,FALSE)</f>
        <v>#N/A</v>
      </c>
      <c r="AN136" t="e">
        <f>VLOOKUP(AF136,type_factors!$C$1:$D$226,2,FALSE)</f>
        <v>#N/A</v>
      </c>
      <c r="AO136" t="e">
        <f>VLOOKUP(AG136,type_factors!$C$1:$D$226,2,FALSE)</f>
        <v>#N/A</v>
      </c>
      <c r="AP136">
        <f t="shared" si="66"/>
        <v>2</v>
      </c>
      <c r="AQ136" t="e">
        <f t="shared" si="67"/>
        <v>#N/A</v>
      </c>
      <c r="AR136" t="e">
        <f t="shared" si="68"/>
        <v>#N/A</v>
      </c>
      <c r="AS136" t="e">
        <f t="shared" si="69"/>
        <v>#N/A</v>
      </c>
      <c r="AT136">
        <f t="array" ref="AT136">MAX(IF(ISERROR(AP136:AS136),,AP136:AS136))</f>
        <v>2</v>
      </c>
      <c r="AU136" t="s">
        <v>421</v>
      </c>
      <c r="AV136" t="s">
        <v>449</v>
      </c>
      <c r="AW136" t="str">
        <f t="shared" si="52"/>
        <v>NormalPsychic</v>
      </c>
      <c r="AX136" t="str">
        <f t="shared" si="53"/>
        <v>GrassPsychic</v>
      </c>
      <c r="AY136" t="str">
        <f t="shared" si="54"/>
        <v>NormalNA</v>
      </c>
      <c r="AZ136" t="str">
        <f t="shared" si="55"/>
        <v>GrassNA</v>
      </c>
      <c r="BA136" s="31">
        <f>VLOOKUP(AW136,type_factors!$C$2:$D$226,2,FALSE)</f>
        <v>1</v>
      </c>
      <c r="BB136" s="31">
        <f>VLOOKUP(AX136,type_factors!$C$2:$D$226,2,FALSE)</f>
        <v>1</v>
      </c>
      <c r="BC136" s="30" t="e">
        <f>VLOOKUP(AY136,type_factors!$C$2:$D$226,2,FALSE)</f>
        <v>#N/A</v>
      </c>
      <c r="BD136" s="30" t="e">
        <f>VLOOKUP(AZ136,type_factors!$C$2:$D$226,2,FALSE)</f>
        <v>#N/A</v>
      </c>
      <c r="BE136" s="32">
        <f t="shared" si="56"/>
        <v>1</v>
      </c>
      <c r="BF136" s="32">
        <f t="shared" si="57"/>
        <v>1</v>
      </c>
      <c r="BG136">
        <f t="array" ref="BG136">MAX(IF(ISERROR(BE136:BF136),,BE136:BF136))</f>
        <v>1</v>
      </c>
      <c r="BH136">
        <f t="shared" si="70"/>
        <v>2</v>
      </c>
      <c r="BI136">
        <f t="shared" si="71"/>
        <v>-1</v>
      </c>
      <c r="BJ136">
        <f t="shared" si="72"/>
        <v>-6.5</v>
      </c>
      <c r="BK136">
        <f>squirtle!BP136</f>
        <v>61</v>
      </c>
      <c r="BL136">
        <f>charmander!BV136</f>
        <v>36.25</v>
      </c>
      <c r="BM136">
        <f>nidoking!CZ136</f>
        <v>45.75</v>
      </c>
    </row>
    <row r="137" spans="1:66" x14ac:dyDescent="0.3">
      <c r="A137">
        <v>136</v>
      </c>
      <c r="B137">
        <v>54</v>
      </c>
      <c r="C137" s="35" t="s">
        <v>102</v>
      </c>
      <c r="D137" s="35" t="str">
        <f>VLOOKUP(C137,all_pokemon!$B$2:$C$151,2,FALSE)</f>
        <v>Rhyhorn</v>
      </c>
      <c r="E137" s="35" t="s">
        <v>455</v>
      </c>
      <c r="F137" s="35" t="s">
        <v>456</v>
      </c>
      <c r="G137" s="35">
        <v>43</v>
      </c>
      <c r="H137" s="36" t="s">
        <v>53</v>
      </c>
      <c r="I137" s="36" t="s">
        <v>140</v>
      </c>
      <c r="J137" s="36" t="s">
        <v>20</v>
      </c>
      <c r="K137" s="36" t="s">
        <v>68</v>
      </c>
      <c r="L137" s="1" t="str">
        <f>VLOOKUP(H137,all_attacks!$B$2:$C$166,2,FALSE)</f>
        <v>Horn Attack</v>
      </c>
      <c r="M137" s="1" t="str">
        <f>VLOOKUP(I137,all_attacks!$B$2:$C$166,2,FALSE)</f>
        <v>Stomp</v>
      </c>
      <c r="N137" s="1" t="str">
        <f>VLOOKUP(J137,all_attacks!$B$2:$C$166,2,FALSE)</f>
        <v>Tail Whip</v>
      </c>
      <c r="O137" s="1" t="str">
        <f>VLOOKUP(K137,all_attacks!$B$2:$C$166,2,FALSE)</f>
        <v>Fury Attack</v>
      </c>
      <c r="P137" t="str">
        <f>VLOOKUP(L137,all_attacks!$C$2:$H$166,2,FALSE)</f>
        <v>Normal</v>
      </c>
      <c r="Q137" t="str">
        <f>VLOOKUP(M137,all_attacks!$C$2:$H$166,2,FALSE)</f>
        <v>Normal</v>
      </c>
      <c r="R137" t="str">
        <f>VLOOKUP(N137,all_attacks!$C$2:$H$166,2,FALSE)</f>
        <v>Normal</v>
      </c>
      <c r="S137" t="str">
        <f>VLOOKUP(O137,all_attacks!$C$2:$H$166,2,FALSE)</f>
        <v>Normal</v>
      </c>
      <c r="T137" t="str">
        <f>VLOOKUP(L137,all_attacks!$C$2:$H$166,6,FALSE)</f>
        <v>Normal</v>
      </c>
      <c r="U137" t="str">
        <f>VLOOKUP(M137,all_attacks!$C$2:$H$166,6,FALSE)</f>
        <v>Normal</v>
      </c>
      <c r="V137" t="str">
        <f>VLOOKUP(N137,all_attacks!$C$2:$H$166,6,FALSE)</f>
        <v>no_type-specific_Damage</v>
      </c>
      <c r="W137" t="str">
        <f>VLOOKUP(O137,all_attacks!$C$2:$H$166,6,FALSE)</f>
        <v>Normal</v>
      </c>
      <c r="X137" t="s">
        <v>449</v>
      </c>
      <c r="Y137" t="s">
        <v>451</v>
      </c>
      <c r="Z137" t="str">
        <f t="shared" si="58"/>
        <v>NormalGrass</v>
      </c>
      <c r="AA137" t="str">
        <f t="shared" si="59"/>
        <v>NormalGrass</v>
      </c>
      <c r="AB137" t="str">
        <f t="shared" si="60"/>
        <v>no_type-specific_DamageGrass</v>
      </c>
      <c r="AC137" t="str">
        <f t="shared" si="61"/>
        <v>NormalGrass</v>
      </c>
      <c r="AD137" t="str">
        <f t="shared" si="62"/>
        <v>NormalPoison</v>
      </c>
      <c r="AE137" t="str">
        <f t="shared" si="63"/>
        <v>NormalPoison</v>
      </c>
      <c r="AF137" t="str">
        <f t="shared" si="64"/>
        <v>no_type-specific_DamagePoison</v>
      </c>
      <c r="AG137" t="str">
        <f t="shared" si="65"/>
        <v>NormalPoison</v>
      </c>
      <c r="AH137">
        <f>VLOOKUP(Z137,type_factors!$C$1:$D$226,2,FALSE)</f>
        <v>1</v>
      </c>
      <c r="AI137">
        <f>VLOOKUP(AA137,type_factors!$C$1:$D$226,2,FALSE)</f>
        <v>1</v>
      </c>
      <c r="AJ137" t="e">
        <f>VLOOKUP(AB137,type_factors!$C$1:$D$226,2,FALSE)</f>
        <v>#N/A</v>
      </c>
      <c r="AK137">
        <f>VLOOKUP(AC137,type_factors!$C$1:$D$226,2,FALSE)</f>
        <v>1</v>
      </c>
      <c r="AL137">
        <f>VLOOKUP(AD137,type_factors!$C$1:$D$226,2,FALSE)</f>
        <v>1</v>
      </c>
      <c r="AM137">
        <f>VLOOKUP(AE137,type_factors!$C$1:$D$226,2,FALSE)</f>
        <v>1</v>
      </c>
      <c r="AN137" t="e">
        <f>VLOOKUP(AF137,type_factors!$C$1:$D$226,2,FALSE)</f>
        <v>#N/A</v>
      </c>
      <c r="AO137">
        <f>VLOOKUP(AG137,type_factors!$C$1:$D$226,2,FALSE)</f>
        <v>1</v>
      </c>
      <c r="AP137">
        <f t="shared" si="66"/>
        <v>1</v>
      </c>
      <c r="AQ137">
        <f t="shared" si="67"/>
        <v>1</v>
      </c>
      <c r="AR137" t="e">
        <f t="shared" si="68"/>
        <v>#N/A</v>
      </c>
      <c r="AS137">
        <f t="shared" si="69"/>
        <v>1</v>
      </c>
      <c r="AT137">
        <f t="array" ref="AT137">MAX(IF(ISERROR(AP137:AS137),,AP137:AS137))</f>
        <v>1</v>
      </c>
      <c r="AU137" t="s">
        <v>421</v>
      </c>
      <c r="AV137" t="s">
        <v>449</v>
      </c>
      <c r="AW137" t="str">
        <f t="shared" si="52"/>
        <v>NormalGround</v>
      </c>
      <c r="AX137" t="str">
        <f t="shared" si="53"/>
        <v>GrassGround</v>
      </c>
      <c r="AY137" t="str">
        <f t="shared" si="54"/>
        <v>NormalRock</v>
      </c>
      <c r="AZ137" t="str">
        <f t="shared" si="55"/>
        <v>GrassRock</v>
      </c>
      <c r="BA137" s="31">
        <f>VLOOKUP(AW137,type_factors!$C$2:$D$226,2,FALSE)</f>
        <v>1</v>
      </c>
      <c r="BB137" s="31">
        <f>VLOOKUP(AX137,type_factors!$C$2:$D$226,2,FALSE)</f>
        <v>2</v>
      </c>
      <c r="BC137" s="30">
        <f>VLOOKUP(AY137,type_factors!$C$2:$D$226,2,FALSE)</f>
        <v>0.5</v>
      </c>
      <c r="BD137" s="30">
        <f>VLOOKUP(AZ137,type_factors!$C$2:$D$226,2,FALSE)</f>
        <v>2</v>
      </c>
      <c r="BE137" s="32">
        <f t="shared" si="56"/>
        <v>0.5</v>
      </c>
      <c r="BF137" s="32">
        <f t="shared" si="57"/>
        <v>4</v>
      </c>
      <c r="BG137">
        <f t="array" ref="BG137">MAX(IF(ISERROR(BE137:BF137),,BE137:BF137))</f>
        <v>4</v>
      </c>
      <c r="BH137">
        <f t="shared" si="70"/>
        <v>1</v>
      </c>
      <c r="BI137">
        <f t="shared" si="71"/>
        <v>3</v>
      </c>
      <c r="BJ137">
        <f t="shared" si="72"/>
        <v>-3.5</v>
      </c>
      <c r="BK137">
        <f>squirtle!BP137</f>
        <v>64</v>
      </c>
      <c r="BL137">
        <f>charmander!BV137</f>
        <v>36.25</v>
      </c>
      <c r="BM137">
        <f>nidoking!CZ137</f>
        <v>48.75</v>
      </c>
    </row>
    <row r="138" spans="1:66" x14ac:dyDescent="0.3">
      <c r="A138">
        <v>137</v>
      </c>
      <c r="B138">
        <v>55</v>
      </c>
      <c r="C138" s="35" t="s">
        <v>539</v>
      </c>
      <c r="D138" s="35" t="str">
        <f>VLOOKUP(C138,all_pokemon!$B$2:$C$151,2,FALSE)</f>
        <v>Machoke</v>
      </c>
      <c r="E138" s="35" t="s">
        <v>450</v>
      </c>
      <c r="F138" s="35" t="s">
        <v>209</v>
      </c>
      <c r="G138" s="35">
        <v>38</v>
      </c>
      <c r="H138" s="36" t="s">
        <v>49</v>
      </c>
      <c r="I138" s="36" t="s">
        <v>206</v>
      </c>
      <c r="J138" s="36" t="s">
        <v>23</v>
      </c>
      <c r="K138" s="36" t="s">
        <v>116</v>
      </c>
      <c r="L138" s="1" t="str">
        <f>VLOOKUP(H138,all_attacks!$B$2:$C$166,2,FALSE)</f>
        <v>Karate Chop</v>
      </c>
      <c r="M138" s="1" t="str">
        <f>VLOOKUP(I138,all_attacks!$B$2:$C$166,2,FALSE)</f>
        <v>Low Kick</v>
      </c>
      <c r="N138" s="1" t="str">
        <f>VLOOKUP(J138,all_attacks!$B$2:$C$166,2,FALSE)</f>
        <v>Leer</v>
      </c>
      <c r="O138" s="1" t="str">
        <f>VLOOKUP(K138,all_attacks!$B$2:$C$166,2,FALSE)</f>
        <v>Focus Energy</v>
      </c>
      <c r="P138" t="str">
        <f>VLOOKUP(L138,all_attacks!$C$2:$H$166,2,FALSE)</f>
        <v>Normal</v>
      </c>
      <c r="Q138" t="str">
        <f>VLOOKUP(M138,all_attacks!$C$2:$H$166,2,FALSE)</f>
        <v>Fighting</v>
      </c>
      <c r="R138" t="str">
        <f>VLOOKUP(N138,all_attacks!$C$2:$H$166,2,FALSE)</f>
        <v>Normal</v>
      </c>
      <c r="S138" t="str">
        <f>VLOOKUP(O138,all_attacks!$C$2:$H$166,2,FALSE)</f>
        <v>Normal</v>
      </c>
      <c r="T138" t="str">
        <f>VLOOKUP(L138,all_attacks!$C$2:$H$166,6,FALSE)</f>
        <v>Normal</v>
      </c>
      <c r="U138" t="str">
        <f>VLOOKUP(M138,all_attacks!$C$2:$H$166,6,FALSE)</f>
        <v>Fighting</v>
      </c>
      <c r="V138" t="str">
        <f>VLOOKUP(N138,all_attacks!$C$2:$H$166,6,FALSE)</f>
        <v>no_type-specific_Damage</v>
      </c>
      <c r="W138" t="str">
        <f>VLOOKUP(O138,all_attacks!$C$2:$H$166,6,FALSE)</f>
        <v>no_type-specific_Damage</v>
      </c>
      <c r="X138" t="s">
        <v>449</v>
      </c>
      <c r="Y138" t="s">
        <v>451</v>
      </c>
      <c r="Z138" t="str">
        <f t="shared" si="58"/>
        <v>NormalGrass</v>
      </c>
      <c r="AA138" t="str">
        <f t="shared" si="59"/>
        <v>FightingGrass</v>
      </c>
      <c r="AB138" t="str">
        <f t="shared" si="60"/>
        <v>no_type-specific_DamageGrass</v>
      </c>
      <c r="AC138" t="str">
        <f t="shared" si="61"/>
        <v>no_type-specific_DamageGrass</v>
      </c>
      <c r="AD138" t="str">
        <f t="shared" si="62"/>
        <v>NormalPoison</v>
      </c>
      <c r="AE138" t="str">
        <f t="shared" si="63"/>
        <v>FightingPoison</v>
      </c>
      <c r="AF138" t="str">
        <f t="shared" si="64"/>
        <v>no_type-specific_DamagePoison</v>
      </c>
      <c r="AG138" t="str">
        <f t="shared" si="65"/>
        <v>no_type-specific_DamagePoison</v>
      </c>
      <c r="AH138">
        <f>VLOOKUP(Z138,type_factors!$C$1:$D$226,2,FALSE)</f>
        <v>1</v>
      </c>
      <c r="AI138">
        <f>VLOOKUP(AA138,type_factors!$C$1:$D$226,2,FALSE)</f>
        <v>1</v>
      </c>
      <c r="AJ138" t="e">
        <f>VLOOKUP(AB138,type_factors!$C$1:$D$226,2,FALSE)</f>
        <v>#N/A</v>
      </c>
      <c r="AK138" t="e">
        <f>VLOOKUP(AC138,type_factors!$C$1:$D$226,2,FALSE)</f>
        <v>#N/A</v>
      </c>
      <c r="AL138">
        <f>VLOOKUP(AD138,type_factors!$C$1:$D$226,2,FALSE)</f>
        <v>1</v>
      </c>
      <c r="AM138">
        <f>VLOOKUP(AE138,type_factors!$C$1:$D$226,2,FALSE)</f>
        <v>0.5</v>
      </c>
      <c r="AN138" t="e">
        <f>VLOOKUP(AF138,type_factors!$C$1:$D$226,2,FALSE)</f>
        <v>#N/A</v>
      </c>
      <c r="AO138" t="e">
        <f>VLOOKUP(AG138,type_factors!$C$1:$D$226,2,FALSE)</f>
        <v>#N/A</v>
      </c>
      <c r="AP138">
        <f t="shared" si="66"/>
        <v>1</v>
      </c>
      <c r="AQ138">
        <f t="shared" si="67"/>
        <v>0.5</v>
      </c>
      <c r="AR138" t="e">
        <f t="shared" si="68"/>
        <v>#N/A</v>
      </c>
      <c r="AS138" t="e">
        <f t="shared" si="69"/>
        <v>#N/A</v>
      </c>
      <c r="AT138">
        <f t="array" ref="AT138">MAX(IF(ISERROR(AP138:AS138),,AP138:AS138))</f>
        <v>1</v>
      </c>
      <c r="AU138" t="s">
        <v>421</v>
      </c>
      <c r="AV138" t="s">
        <v>449</v>
      </c>
      <c r="AW138" t="str">
        <f t="shared" si="52"/>
        <v>NormalFighting</v>
      </c>
      <c r="AX138" t="str">
        <f t="shared" si="53"/>
        <v>GrassFighting</v>
      </c>
      <c r="AY138" t="str">
        <f t="shared" si="54"/>
        <v>NormalNA</v>
      </c>
      <c r="AZ138" t="str">
        <f t="shared" si="55"/>
        <v>GrassNA</v>
      </c>
      <c r="BA138" s="31">
        <f>VLOOKUP(AW138,type_factors!$C$2:$D$226,2,FALSE)</f>
        <v>1</v>
      </c>
      <c r="BB138" s="31">
        <f>VLOOKUP(AX138,type_factors!$C$2:$D$226,2,FALSE)</f>
        <v>1</v>
      </c>
      <c r="BC138" s="30" t="e">
        <f>VLOOKUP(AY138,type_factors!$C$2:$D$226,2,FALSE)</f>
        <v>#N/A</v>
      </c>
      <c r="BD138" s="30" t="e">
        <f>VLOOKUP(AZ138,type_factors!$C$2:$D$226,2,FALSE)</f>
        <v>#N/A</v>
      </c>
      <c r="BE138" s="32">
        <f t="shared" si="56"/>
        <v>1</v>
      </c>
      <c r="BF138" s="32">
        <f t="shared" si="57"/>
        <v>1</v>
      </c>
      <c r="BG138">
        <f t="array" ref="BG138">MAX(IF(ISERROR(BE138:BF138),,BE138:BF138))</f>
        <v>1</v>
      </c>
      <c r="BH138">
        <f t="shared" si="70"/>
        <v>1</v>
      </c>
      <c r="BI138">
        <f t="shared" si="71"/>
        <v>0</v>
      </c>
      <c r="BJ138">
        <f t="shared" si="72"/>
        <v>-3.5</v>
      </c>
      <c r="BK138">
        <f>squirtle!BP138</f>
        <v>64</v>
      </c>
      <c r="BL138">
        <f>charmander!BV138</f>
        <v>36.25</v>
      </c>
      <c r="BM138">
        <f>nidoking!CZ138</f>
        <v>48.75</v>
      </c>
    </row>
    <row r="139" spans="1:66" x14ac:dyDescent="0.3">
      <c r="A139">
        <v>138</v>
      </c>
      <c r="B139">
        <v>55</v>
      </c>
      <c r="C139" s="35" t="s">
        <v>54</v>
      </c>
      <c r="D139" s="35" t="str">
        <f>VLOOKUP(C139,all_pokemon!$B$2:$C$151,2,FALSE)</f>
        <v>Machop</v>
      </c>
      <c r="E139" s="35" t="s">
        <v>450</v>
      </c>
      <c r="F139" s="35" t="s">
        <v>209</v>
      </c>
      <c r="G139" s="35">
        <v>38</v>
      </c>
      <c r="H139" s="36" t="s">
        <v>49</v>
      </c>
      <c r="I139" s="36" t="s">
        <v>206</v>
      </c>
      <c r="J139" s="36" t="s">
        <v>23</v>
      </c>
      <c r="K139" s="36" t="s">
        <v>116</v>
      </c>
      <c r="L139" s="1" t="str">
        <f>VLOOKUP(H139,all_attacks!$B$2:$C$166,2,FALSE)</f>
        <v>Karate Chop</v>
      </c>
      <c r="M139" s="1" t="str">
        <f>VLOOKUP(I139,all_attacks!$B$2:$C$166,2,FALSE)</f>
        <v>Low Kick</v>
      </c>
      <c r="N139" s="1" t="str">
        <f>VLOOKUP(J139,all_attacks!$B$2:$C$166,2,FALSE)</f>
        <v>Leer</v>
      </c>
      <c r="O139" s="1" t="str">
        <f>VLOOKUP(K139,all_attacks!$B$2:$C$166,2,FALSE)</f>
        <v>Focus Energy</v>
      </c>
      <c r="P139" t="str">
        <f>VLOOKUP(L139,all_attacks!$C$2:$H$166,2,FALSE)</f>
        <v>Normal</v>
      </c>
      <c r="Q139" t="str">
        <f>VLOOKUP(M139,all_attacks!$C$2:$H$166,2,FALSE)</f>
        <v>Fighting</v>
      </c>
      <c r="R139" t="str">
        <f>VLOOKUP(N139,all_attacks!$C$2:$H$166,2,FALSE)</f>
        <v>Normal</v>
      </c>
      <c r="S139" t="str">
        <f>VLOOKUP(O139,all_attacks!$C$2:$H$166,2,FALSE)</f>
        <v>Normal</v>
      </c>
      <c r="T139" t="str">
        <f>VLOOKUP(L139,all_attacks!$C$2:$H$166,6,FALSE)</f>
        <v>Normal</v>
      </c>
      <c r="U139" t="str">
        <f>VLOOKUP(M139,all_attacks!$C$2:$H$166,6,FALSE)</f>
        <v>Fighting</v>
      </c>
      <c r="V139" t="str">
        <f>VLOOKUP(N139,all_attacks!$C$2:$H$166,6,FALSE)</f>
        <v>no_type-specific_Damage</v>
      </c>
      <c r="W139" t="str">
        <f>VLOOKUP(O139,all_attacks!$C$2:$H$166,6,FALSE)</f>
        <v>no_type-specific_Damage</v>
      </c>
      <c r="X139" t="s">
        <v>449</v>
      </c>
      <c r="Y139" t="s">
        <v>451</v>
      </c>
      <c r="Z139" t="str">
        <f t="shared" si="58"/>
        <v>NormalGrass</v>
      </c>
      <c r="AA139" t="str">
        <f t="shared" si="59"/>
        <v>FightingGrass</v>
      </c>
      <c r="AB139" t="str">
        <f t="shared" si="60"/>
        <v>no_type-specific_DamageGrass</v>
      </c>
      <c r="AC139" t="str">
        <f t="shared" si="61"/>
        <v>no_type-specific_DamageGrass</v>
      </c>
      <c r="AD139" t="str">
        <f t="shared" si="62"/>
        <v>NormalPoison</v>
      </c>
      <c r="AE139" t="str">
        <f t="shared" si="63"/>
        <v>FightingPoison</v>
      </c>
      <c r="AF139" t="str">
        <f t="shared" si="64"/>
        <v>no_type-specific_DamagePoison</v>
      </c>
      <c r="AG139" t="str">
        <f t="shared" si="65"/>
        <v>no_type-specific_DamagePoison</v>
      </c>
      <c r="AH139">
        <f>VLOOKUP(Z139,type_factors!$C$1:$D$226,2,FALSE)</f>
        <v>1</v>
      </c>
      <c r="AI139">
        <f>VLOOKUP(AA139,type_factors!$C$1:$D$226,2,FALSE)</f>
        <v>1</v>
      </c>
      <c r="AJ139" t="e">
        <f>VLOOKUP(AB139,type_factors!$C$1:$D$226,2,FALSE)</f>
        <v>#N/A</v>
      </c>
      <c r="AK139" t="e">
        <f>VLOOKUP(AC139,type_factors!$C$1:$D$226,2,FALSE)</f>
        <v>#N/A</v>
      </c>
      <c r="AL139">
        <f>VLOOKUP(AD139,type_factors!$C$1:$D$226,2,FALSE)</f>
        <v>1</v>
      </c>
      <c r="AM139">
        <f>VLOOKUP(AE139,type_factors!$C$1:$D$226,2,FALSE)</f>
        <v>0.5</v>
      </c>
      <c r="AN139" t="e">
        <f>VLOOKUP(AF139,type_factors!$C$1:$D$226,2,FALSE)</f>
        <v>#N/A</v>
      </c>
      <c r="AO139" t="e">
        <f>VLOOKUP(AG139,type_factors!$C$1:$D$226,2,FALSE)</f>
        <v>#N/A</v>
      </c>
      <c r="AP139">
        <f t="shared" si="66"/>
        <v>1</v>
      </c>
      <c r="AQ139">
        <f t="shared" si="67"/>
        <v>0.5</v>
      </c>
      <c r="AR139" t="e">
        <f t="shared" si="68"/>
        <v>#N/A</v>
      </c>
      <c r="AS139" t="e">
        <f t="shared" si="69"/>
        <v>#N/A</v>
      </c>
      <c r="AT139">
        <f t="array" ref="AT139">MAX(IF(ISERROR(AP139:AS139),,AP139:AS139))</f>
        <v>1</v>
      </c>
      <c r="AU139" t="s">
        <v>421</v>
      </c>
      <c r="AV139" t="s">
        <v>449</v>
      </c>
      <c r="AW139" t="str">
        <f t="shared" si="52"/>
        <v>NormalFighting</v>
      </c>
      <c r="AX139" t="str">
        <f t="shared" si="53"/>
        <v>GrassFighting</v>
      </c>
      <c r="AY139" t="str">
        <f t="shared" si="54"/>
        <v>NormalNA</v>
      </c>
      <c r="AZ139" t="str">
        <f t="shared" si="55"/>
        <v>GrassNA</v>
      </c>
      <c r="BA139" s="31">
        <f>VLOOKUP(AW139,type_factors!$C$2:$D$226,2,FALSE)</f>
        <v>1</v>
      </c>
      <c r="BB139" s="31">
        <f>VLOOKUP(AX139,type_factors!$C$2:$D$226,2,FALSE)</f>
        <v>1</v>
      </c>
      <c r="BC139" s="30" t="e">
        <f>VLOOKUP(AY139,type_factors!$C$2:$D$226,2,FALSE)</f>
        <v>#N/A</v>
      </c>
      <c r="BD139" s="30" t="e">
        <f>VLOOKUP(AZ139,type_factors!$C$2:$D$226,2,FALSE)</f>
        <v>#N/A</v>
      </c>
      <c r="BE139" s="32">
        <f t="shared" si="56"/>
        <v>1</v>
      </c>
      <c r="BF139" s="32">
        <f t="shared" si="57"/>
        <v>1</v>
      </c>
      <c r="BG139">
        <f t="array" ref="BG139">MAX(IF(ISERROR(BE139:BF139),,BE139:BF139))</f>
        <v>1</v>
      </c>
      <c r="BH139">
        <f t="shared" si="70"/>
        <v>1</v>
      </c>
      <c r="BI139">
        <f t="shared" si="71"/>
        <v>0</v>
      </c>
      <c r="BJ139">
        <f t="shared" si="72"/>
        <v>-3.5</v>
      </c>
      <c r="BK139">
        <f>squirtle!BP139</f>
        <v>64</v>
      </c>
      <c r="BL139">
        <f>charmander!BV139</f>
        <v>36.25</v>
      </c>
      <c r="BM139">
        <f>nidoking!CZ139</f>
        <v>48.75</v>
      </c>
    </row>
    <row r="140" spans="1:66" x14ac:dyDescent="0.3">
      <c r="A140">
        <v>139</v>
      </c>
      <c r="B140">
        <v>55</v>
      </c>
      <c r="C140" s="35" t="s">
        <v>539</v>
      </c>
      <c r="D140" s="35" t="str">
        <f>VLOOKUP(C140,all_pokemon!$B$2:$C$151,2,FALSE)</f>
        <v>Machoke</v>
      </c>
      <c r="E140" s="35" t="s">
        <v>450</v>
      </c>
      <c r="F140" s="35" t="s">
        <v>209</v>
      </c>
      <c r="G140" s="35">
        <v>38</v>
      </c>
      <c r="H140" s="36" t="s">
        <v>49</v>
      </c>
      <c r="I140" s="36" t="s">
        <v>206</v>
      </c>
      <c r="J140" s="36" t="s">
        <v>23</v>
      </c>
      <c r="K140" s="36" t="s">
        <v>116</v>
      </c>
      <c r="L140" s="1" t="str">
        <f>VLOOKUP(H140,all_attacks!$B$2:$C$166,2,FALSE)</f>
        <v>Karate Chop</v>
      </c>
      <c r="M140" s="1" t="str">
        <f>VLOOKUP(I140,all_attacks!$B$2:$C$166,2,FALSE)</f>
        <v>Low Kick</v>
      </c>
      <c r="N140" s="1" t="str">
        <f>VLOOKUP(J140,all_attacks!$B$2:$C$166,2,FALSE)</f>
        <v>Leer</v>
      </c>
      <c r="O140" s="1" t="str">
        <f>VLOOKUP(K140,all_attacks!$B$2:$C$166,2,FALSE)</f>
        <v>Focus Energy</v>
      </c>
      <c r="P140" t="str">
        <f>VLOOKUP(L140,all_attacks!$C$2:$H$166,2,FALSE)</f>
        <v>Normal</v>
      </c>
      <c r="Q140" t="str">
        <f>VLOOKUP(M140,all_attacks!$C$2:$H$166,2,FALSE)</f>
        <v>Fighting</v>
      </c>
      <c r="R140" t="str">
        <f>VLOOKUP(N140,all_attacks!$C$2:$H$166,2,FALSE)</f>
        <v>Normal</v>
      </c>
      <c r="S140" t="str">
        <f>VLOOKUP(O140,all_attacks!$C$2:$H$166,2,FALSE)</f>
        <v>Normal</v>
      </c>
      <c r="T140" t="str">
        <f>VLOOKUP(L140,all_attacks!$C$2:$H$166,6,FALSE)</f>
        <v>Normal</v>
      </c>
      <c r="U140" t="str">
        <f>VLOOKUP(M140,all_attacks!$C$2:$H$166,6,FALSE)</f>
        <v>Fighting</v>
      </c>
      <c r="V140" t="str">
        <f>VLOOKUP(N140,all_attacks!$C$2:$H$166,6,FALSE)</f>
        <v>no_type-specific_Damage</v>
      </c>
      <c r="W140" t="str">
        <f>VLOOKUP(O140,all_attacks!$C$2:$H$166,6,FALSE)</f>
        <v>no_type-specific_Damage</v>
      </c>
      <c r="X140" t="s">
        <v>449</v>
      </c>
      <c r="Y140" t="s">
        <v>451</v>
      </c>
      <c r="Z140" t="str">
        <f t="shared" si="58"/>
        <v>NormalGrass</v>
      </c>
      <c r="AA140" t="str">
        <f t="shared" si="59"/>
        <v>FightingGrass</v>
      </c>
      <c r="AB140" t="str">
        <f t="shared" si="60"/>
        <v>no_type-specific_DamageGrass</v>
      </c>
      <c r="AC140" t="str">
        <f t="shared" si="61"/>
        <v>no_type-specific_DamageGrass</v>
      </c>
      <c r="AD140" t="str">
        <f t="shared" si="62"/>
        <v>NormalPoison</v>
      </c>
      <c r="AE140" t="str">
        <f t="shared" si="63"/>
        <v>FightingPoison</v>
      </c>
      <c r="AF140" t="str">
        <f t="shared" si="64"/>
        <v>no_type-specific_DamagePoison</v>
      </c>
      <c r="AG140" t="str">
        <f t="shared" si="65"/>
        <v>no_type-specific_DamagePoison</v>
      </c>
      <c r="AH140">
        <f>VLOOKUP(Z140,type_factors!$C$1:$D$226,2,FALSE)</f>
        <v>1</v>
      </c>
      <c r="AI140">
        <f>VLOOKUP(AA140,type_factors!$C$1:$D$226,2,FALSE)</f>
        <v>1</v>
      </c>
      <c r="AJ140" t="e">
        <f>VLOOKUP(AB140,type_factors!$C$1:$D$226,2,FALSE)</f>
        <v>#N/A</v>
      </c>
      <c r="AK140" t="e">
        <f>VLOOKUP(AC140,type_factors!$C$1:$D$226,2,FALSE)</f>
        <v>#N/A</v>
      </c>
      <c r="AL140">
        <f>VLOOKUP(AD140,type_factors!$C$1:$D$226,2,FALSE)</f>
        <v>1</v>
      </c>
      <c r="AM140">
        <f>VLOOKUP(AE140,type_factors!$C$1:$D$226,2,FALSE)</f>
        <v>0.5</v>
      </c>
      <c r="AN140" t="e">
        <f>VLOOKUP(AF140,type_factors!$C$1:$D$226,2,FALSE)</f>
        <v>#N/A</v>
      </c>
      <c r="AO140" t="e">
        <f>VLOOKUP(AG140,type_factors!$C$1:$D$226,2,FALSE)</f>
        <v>#N/A</v>
      </c>
      <c r="AP140">
        <f t="shared" si="66"/>
        <v>1</v>
      </c>
      <c r="AQ140">
        <f t="shared" si="67"/>
        <v>0.5</v>
      </c>
      <c r="AR140" t="e">
        <f t="shared" si="68"/>
        <v>#N/A</v>
      </c>
      <c r="AS140" t="e">
        <f t="shared" si="69"/>
        <v>#N/A</v>
      </c>
      <c r="AT140">
        <f t="array" ref="AT140">MAX(IF(ISERROR(AP140:AS140),,AP140:AS140))</f>
        <v>1</v>
      </c>
      <c r="AU140" t="s">
        <v>421</v>
      </c>
      <c r="AV140" t="s">
        <v>449</v>
      </c>
      <c r="AW140" t="str">
        <f t="shared" si="52"/>
        <v>NormalFighting</v>
      </c>
      <c r="AX140" t="str">
        <f t="shared" si="53"/>
        <v>GrassFighting</v>
      </c>
      <c r="AY140" t="str">
        <f t="shared" si="54"/>
        <v>NormalNA</v>
      </c>
      <c r="AZ140" t="str">
        <f t="shared" si="55"/>
        <v>GrassNA</v>
      </c>
      <c r="BA140" s="31">
        <f>VLOOKUP(AW140,type_factors!$C$2:$D$226,2,FALSE)</f>
        <v>1</v>
      </c>
      <c r="BB140" s="31">
        <f>VLOOKUP(AX140,type_factors!$C$2:$D$226,2,FALSE)</f>
        <v>1</v>
      </c>
      <c r="BC140" s="30" t="e">
        <f>VLOOKUP(AY140,type_factors!$C$2:$D$226,2,FALSE)</f>
        <v>#N/A</v>
      </c>
      <c r="BD140" s="30" t="e">
        <f>VLOOKUP(AZ140,type_factors!$C$2:$D$226,2,FALSE)</f>
        <v>#N/A</v>
      </c>
      <c r="BE140" s="32">
        <f t="shared" si="56"/>
        <v>1</v>
      </c>
      <c r="BF140" s="32">
        <f t="shared" si="57"/>
        <v>1</v>
      </c>
      <c r="BG140">
        <f t="array" ref="BG140">MAX(IF(ISERROR(BE140:BF140),,BE140:BF140))</f>
        <v>1</v>
      </c>
      <c r="BH140">
        <f t="shared" si="70"/>
        <v>1</v>
      </c>
      <c r="BI140">
        <f t="shared" si="71"/>
        <v>0</v>
      </c>
      <c r="BJ140">
        <f t="shared" si="72"/>
        <v>-3.5</v>
      </c>
      <c r="BK140">
        <f>squirtle!BP140</f>
        <v>64</v>
      </c>
      <c r="BL140">
        <f>charmander!BV140</f>
        <v>36.25</v>
      </c>
      <c r="BM140">
        <f>nidoking!CZ140</f>
        <v>48.75</v>
      </c>
    </row>
    <row r="141" spans="1:66" x14ac:dyDescent="0.3">
      <c r="A141">
        <v>140</v>
      </c>
      <c r="B141">
        <v>56</v>
      </c>
      <c r="C141" s="35" t="s">
        <v>102</v>
      </c>
      <c r="D141" s="35" t="str">
        <f>VLOOKUP(C141,all_pokemon!$B$2:$C$151,2,FALSE)</f>
        <v>Rhyhorn</v>
      </c>
      <c r="E141" s="35" t="s">
        <v>455</v>
      </c>
      <c r="F141" s="35" t="s">
        <v>456</v>
      </c>
      <c r="G141" s="35">
        <v>45</v>
      </c>
      <c r="H141" s="36" t="s">
        <v>140</v>
      </c>
      <c r="I141" s="36" t="s">
        <v>20</v>
      </c>
      <c r="J141" s="36" t="s">
        <v>68</v>
      </c>
      <c r="K141" s="36" t="s">
        <v>154</v>
      </c>
      <c r="L141" s="1" t="str">
        <f>VLOOKUP(H141,all_attacks!$B$2:$C$166,2,FALSE)</f>
        <v>Stomp</v>
      </c>
      <c r="M141" s="1" t="str">
        <f>VLOOKUP(I141,all_attacks!$B$2:$C$166,2,FALSE)</f>
        <v>Tail Whip</v>
      </c>
      <c r="N141" s="1" t="str">
        <f>VLOOKUP(J141,all_attacks!$B$2:$C$166,2,FALSE)</f>
        <v>Fury Attack</v>
      </c>
      <c r="O141" s="1" t="str">
        <f>VLOOKUP(K141,all_attacks!$B$2:$C$166,2,FALSE)</f>
        <v>Horn Drill</v>
      </c>
      <c r="P141" t="str">
        <f>VLOOKUP(L141,all_attacks!$C$2:$H$166,2,FALSE)</f>
        <v>Normal</v>
      </c>
      <c r="Q141" t="str">
        <f>VLOOKUP(M141,all_attacks!$C$2:$H$166,2,FALSE)</f>
        <v>Normal</v>
      </c>
      <c r="R141" t="str">
        <f>VLOOKUP(N141,all_attacks!$C$2:$H$166,2,FALSE)</f>
        <v>Normal</v>
      </c>
      <c r="S141" t="str">
        <f>VLOOKUP(O141,all_attacks!$C$2:$H$166,2,FALSE)</f>
        <v>Normal</v>
      </c>
      <c r="T141" t="str">
        <f>VLOOKUP(L141,all_attacks!$C$2:$H$166,6,FALSE)</f>
        <v>Normal</v>
      </c>
      <c r="U141" t="str">
        <f>VLOOKUP(M141,all_attacks!$C$2:$H$166,6,FALSE)</f>
        <v>no_type-specific_Damage</v>
      </c>
      <c r="V141" t="str">
        <f>VLOOKUP(N141,all_attacks!$C$2:$H$166,6,FALSE)</f>
        <v>Normal</v>
      </c>
      <c r="W141" t="str">
        <f>VLOOKUP(O141,all_attacks!$C$2:$H$166,6,FALSE)</f>
        <v>no_type-specific_Damage</v>
      </c>
      <c r="X141" t="s">
        <v>449</v>
      </c>
      <c r="Y141" t="s">
        <v>451</v>
      </c>
      <c r="Z141" t="str">
        <f t="shared" si="58"/>
        <v>NormalGrass</v>
      </c>
      <c r="AA141" t="str">
        <f t="shared" si="59"/>
        <v>no_type-specific_DamageGrass</v>
      </c>
      <c r="AB141" t="str">
        <f t="shared" si="60"/>
        <v>NormalGrass</v>
      </c>
      <c r="AC141" t="str">
        <f t="shared" si="61"/>
        <v>no_type-specific_DamageGrass</v>
      </c>
      <c r="AD141" t="str">
        <f t="shared" si="62"/>
        <v>NormalPoison</v>
      </c>
      <c r="AE141" t="str">
        <f t="shared" si="63"/>
        <v>no_type-specific_DamagePoison</v>
      </c>
      <c r="AF141" t="str">
        <f t="shared" si="64"/>
        <v>NormalPoison</v>
      </c>
      <c r="AG141" t="str">
        <f t="shared" si="65"/>
        <v>no_type-specific_DamagePoison</v>
      </c>
      <c r="AH141">
        <f>VLOOKUP(Z141,type_factors!$C$1:$D$226,2,FALSE)</f>
        <v>1</v>
      </c>
      <c r="AI141" t="e">
        <f>VLOOKUP(AA141,type_factors!$C$1:$D$226,2,FALSE)</f>
        <v>#N/A</v>
      </c>
      <c r="AJ141">
        <f>VLOOKUP(AB141,type_factors!$C$1:$D$226,2,FALSE)</f>
        <v>1</v>
      </c>
      <c r="AK141" t="e">
        <f>VLOOKUP(AC141,type_factors!$C$1:$D$226,2,FALSE)</f>
        <v>#N/A</v>
      </c>
      <c r="AL141">
        <f>VLOOKUP(AD141,type_factors!$C$1:$D$226,2,FALSE)</f>
        <v>1</v>
      </c>
      <c r="AM141" t="e">
        <f>VLOOKUP(AE141,type_factors!$C$1:$D$226,2,FALSE)</f>
        <v>#N/A</v>
      </c>
      <c r="AN141">
        <f>VLOOKUP(AF141,type_factors!$C$1:$D$226,2,FALSE)</f>
        <v>1</v>
      </c>
      <c r="AO141" t="e">
        <f>VLOOKUP(AG141,type_factors!$C$1:$D$226,2,FALSE)</f>
        <v>#N/A</v>
      </c>
      <c r="AP141">
        <f t="shared" si="66"/>
        <v>1</v>
      </c>
      <c r="AQ141" t="e">
        <f t="shared" si="67"/>
        <v>#N/A</v>
      </c>
      <c r="AR141">
        <f t="shared" si="68"/>
        <v>1</v>
      </c>
      <c r="AS141" t="e">
        <f t="shared" si="69"/>
        <v>#N/A</v>
      </c>
      <c r="AT141">
        <f t="array" ref="AT141">MAX(IF(ISERROR(AP141:AS141),,AP141:AS141))</f>
        <v>1</v>
      </c>
      <c r="AU141" t="s">
        <v>421</v>
      </c>
      <c r="AV141" t="s">
        <v>449</v>
      </c>
      <c r="AW141" t="str">
        <f t="shared" si="52"/>
        <v>NormalGround</v>
      </c>
      <c r="AX141" t="str">
        <f t="shared" si="53"/>
        <v>GrassGround</v>
      </c>
      <c r="AY141" t="str">
        <f t="shared" si="54"/>
        <v>NormalRock</v>
      </c>
      <c r="AZ141" t="str">
        <f t="shared" si="55"/>
        <v>GrassRock</v>
      </c>
      <c r="BA141" s="31">
        <f>VLOOKUP(AW141,type_factors!$C$2:$D$226,2,FALSE)</f>
        <v>1</v>
      </c>
      <c r="BB141" s="31">
        <f>VLOOKUP(AX141,type_factors!$C$2:$D$226,2,FALSE)</f>
        <v>2</v>
      </c>
      <c r="BC141" s="30">
        <f>VLOOKUP(AY141,type_factors!$C$2:$D$226,2,FALSE)</f>
        <v>0.5</v>
      </c>
      <c r="BD141" s="30">
        <f>VLOOKUP(AZ141,type_factors!$C$2:$D$226,2,FALSE)</f>
        <v>2</v>
      </c>
      <c r="BE141" s="32">
        <f t="shared" si="56"/>
        <v>0.5</v>
      </c>
      <c r="BF141" s="32">
        <f t="shared" si="57"/>
        <v>4</v>
      </c>
      <c r="BG141">
        <f t="array" ref="BG141">MAX(IF(ISERROR(BE141:BF141),,BE141:BF141))</f>
        <v>4</v>
      </c>
      <c r="BH141">
        <f t="shared" si="70"/>
        <v>1</v>
      </c>
      <c r="BI141">
        <f t="shared" si="71"/>
        <v>3</v>
      </c>
      <c r="BJ141">
        <f t="shared" si="72"/>
        <v>-0.5</v>
      </c>
      <c r="BK141">
        <f>squirtle!BP141</f>
        <v>67</v>
      </c>
      <c r="BL141">
        <f>charmander!BV141</f>
        <v>36.25</v>
      </c>
      <c r="BM141">
        <f>nidoking!CZ141</f>
        <v>51.75</v>
      </c>
      <c r="BN141" t="s">
        <v>194</v>
      </c>
    </row>
    <row r="142" spans="1:66" x14ac:dyDescent="0.3">
      <c r="A142">
        <v>141</v>
      </c>
      <c r="B142">
        <v>56</v>
      </c>
      <c r="C142" s="35" t="s">
        <v>204</v>
      </c>
      <c r="D142" s="35" t="str">
        <f>VLOOKUP(C142,all_pokemon!$B$2:$C$151,2,FALSE)</f>
        <v>Dugtrio</v>
      </c>
      <c r="E142" s="35" t="s">
        <v>455</v>
      </c>
      <c r="F142" s="35" t="s">
        <v>209</v>
      </c>
      <c r="G142" s="35">
        <v>42</v>
      </c>
      <c r="H142" s="36" t="s">
        <v>6</v>
      </c>
      <c r="I142" s="36" t="s">
        <v>207</v>
      </c>
      <c r="J142" s="36" t="s">
        <v>42</v>
      </c>
      <c r="K142" s="36" t="s">
        <v>105</v>
      </c>
      <c r="L142" s="1" t="str">
        <f>VLOOKUP(H142,all_attacks!$B$2:$C$166,2,FALSE)</f>
        <v>Growl</v>
      </c>
      <c r="M142" s="1" t="str">
        <f>VLOOKUP(I142,all_attacks!$B$2:$C$166,2,FALSE)</f>
        <v>Dig</v>
      </c>
      <c r="N142" s="1" t="str">
        <f>VLOOKUP(J142,all_attacks!$B$2:$C$166,2,FALSE)</f>
        <v>Sand Attack</v>
      </c>
      <c r="O142" s="1" t="str">
        <f>VLOOKUP(K142,all_attacks!$B$2:$C$166,2,FALSE)</f>
        <v>Slash</v>
      </c>
      <c r="P142" t="str">
        <f>VLOOKUP(L142,all_attacks!$C$2:$H$166,2,FALSE)</f>
        <v>Normal</v>
      </c>
      <c r="Q142" t="str">
        <f>VLOOKUP(M142,all_attacks!$C$2:$H$166,2,FALSE)</f>
        <v>Ground</v>
      </c>
      <c r="R142" t="str">
        <f>VLOOKUP(N142,all_attacks!$C$2:$H$166,2,FALSE)</f>
        <v>Normal</v>
      </c>
      <c r="S142" t="str">
        <f>VLOOKUP(O142,all_attacks!$C$2:$H$166,2,FALSE)</f>
        <v>Normal</v>
      </c>
      <c r="T142" t="str">
        <f>VLOOKUP(L142,all_attacks!$C$2:$H$166,6,FALSE)</f>
        <v>no_type-specific_Damage</v>
      </c>
      <c r="U142" t="str">
        <f>VLOOKUP(M142,all_attacks!$C$2:$H$166,6,FALSE)</f>
        <v>Ground</v>
      </c>
      <c r="V142" t="str">
        <f>VLOOKUP(N142,all_attacks!$C$2:$H$166,6,FALSE)</f>
        <v>no_type-specific_Damage</v>
      </c>
      <c r="W142" t="str">
        <f>VLOOKUP(O142,all_attacks!$C$2:$H$166,6,FALSE)</f>
        <v>Normal</v>
      </c>
      <c r="X142" t="s">
        <v>449</v>
      </c>
      <c r="Y142" t="s">
        <v>451</v>
      </c>
      <c r="Z142" t="str">
        <f t="shared" si="58"/>
        <v>no_type-specific_DamageGrass</v>
      </c>
      <c r="AA142" t="str">
        <f t="shared" si="59"/>
        <v>GroundGrass</v>
      </c>
      <c r="AB142" t="str">
        <f t="shared" si="60"/>
        <v>no_type-specific_DamageGrass</v>
      </c>
      <c r="AC142" t="str">
        <f t="shared" si="61"/>
        <v>NormalGrass</v>
      </c>
      <c r="AD142" t="str">
        <f t="shared" si="62"/>
        <v>no_type-specific_DamagePoison</v>
      </c>
      <c r="AE142" t="str">
        <f t="shared" si="63"/>
        <v>GroundPoison</v>
      </c>
      <c r="AF142" t="str">
        <f t="shared" si="64"/>
        <v>no_type-specific_DamagePoison</v>
      </c>
      <c r="AG142" t="str">
        <f t="shared" si="65"/>
        <v>NormalPoison</v>
      </c>
      <c r="AH142" t="e">
        <f>VLOOKUP(Z142,type_factors!$C$1:$D$226,2,FALSE)</f>
        <v>#N/A</v>
      </c>
      <c r="AI142">
        <f>VLOOKUP(AA142,type_factors!$C$1:$D$226,2,FALSE)</f>
        <v>0.5</v>
      </c>
      <c r="AJ142" t="e">
        <f>VLOOKUP(AB142,type_factors!$C$1:$D$226,2,FALSE)</f>
        <v>#N/A</v>
      </c>
      <c r="AK142">
        <f>VLOOKUP(AC142,type_factors!$C$1:$D$226,2,FALSE)</f>
        <v>1</v>
      </c>
      <c r="AL142" t="e">
        <f>VLOOKUP(AD142,type_factors!$C$1:$D$226,2,FALSE)</f>
        <v>#N/A</v>
      </c>
      <c r="AM142">
        <f>VLOOKUP(AE142,type_factors!$C$1:$D$226,2,FALSE)</f>
        <v>2</v>
      </c>
      <c r="AN142" t="e">
        <f>VLOOKUP(AF142,type_factors!$C$1:$D$226,2,FALSE)</f>
        <v>#N/A</v>
      </c>
      <c r="AO142">
        <f>VLOOKUP(AG142,type_factors!$C$1:$D$226,2,FALSE)</f>
        <v>1</v>
      </c>
      <c r="AP142" t="e">
        <f t="shared" si="66"/>
        <v>#N/A</v>
      </c>
      <c r="AQ142">
        <f t="shared" si="67"/>
        <v>1</v>
      </c>
      <c r="AR142" t="e">
        <f t="shared" si="68"/>
        <v>#N/A</v>
      </c>
      <c r="AS142">
        <f t="shared" si="69"/>
        <v>1</v>
      </c>
      <c r="AT142">
        <f t="array" ref="AT142">MAX(IF(ISERROR(AP142:AS142),,AP142:AS142))</f>
        <v>1</v>
      </c>
      <c r="AU142" t="s">
        <v>421</v>
      </c>
      <c r="AV142" t="s">
        <v>449</v>
      </c>
      <c r="AW142" t="str">
        <f t="shared" si="52"/>
        <v>NormalGround</v>
      </c>
      <c r="AX142" t="str">
        <f t="shared" si="53"/>
        <v>GrassGround</v>
      </c>
      <c r="AY142" t="str">
        <f t="shared" si="54"/>
        <v>NormalNA</v>
      </c>
      <c r="AZ142" t="str">
        <f t="shared" si="55"/>
        <v>GrassNA</v>
      </c>
      <c r="BA142" s="31">
        <f>VLOOKUP(AW142,type_factors!$C$2:$D$226,2,FALSE)</f>
        <v>1</v>
      </c>
      <c r="BB142" s="31">
        <f>VLOOKUP(AX142,type_factors!$C$2:$D$226,2,FALSE)</f>
        <v>2</v>
      </c>
      <c r="BC142" s="30" t="e">
        <f>VLOOKUP(AY142,type_factors!$C$2:$D$226,2,FALSE)</f>
        <v>#N/A</v>
      </c>
      <c r="BD142" s="30" t="e">
        <f>VLOOKUP(AZ142,type_factors!$C$2:$D$226,2,FALSE)</f>
        <v>#N/A</v>
      </c>
      <c r="BE142" s="32">
        <f t="shared" si="56"/>
        <v>1</v>
      </c>
      <c r="BF142" s="32">
        <f t="shared" si="57"/>
        <v>2</v>
      </c>
      <c r="BG142">
        <f t="array" ref="BG142">MAX(IF(ISERROR(BE142:BF142),,BE142:BF142))</f>
        <v>2</v>
      </c>
      <c r="BH142">
        <f t="shared" si="70"/>
        <v>1</v>
      </c>
      <c r="BI142">
        <f t="shared" si="71"/>
        <v>1</v>
      </c>
      <c r="BJ142">
        <f t="shared" si="72"/>
        <v>0.5</v>
      </c>
      <c r="BK142">
        <f>squirtle!BP142</f>
        <v>68</v>
      </c>
      <c r="BL142">
        <f>charmander!BV142</f>
        <v>36.25</v>
      </c>
      <c r="BM142">
        <f>nidoking!CZ142</f>
        <v>51.75</v>
      </c>
    </row>
    <row r="143" spans="1:66" x14ac:dyDescent="0.3">
      <c r="A143">
        <v>142</v>
      </c>
      <c r="B143">
        <v>56</v>
      </c>
      <c r="C143" s="35" t="s">
        <v>132</v>
      </c>
      <c r="D143" s="35" t="str">
        <f>VLOOKUP(C143,all_pokemon!$B$2:$C$151,2,FALSE)</f>
        <v>Nidoqueen</v>
      </c>
      <c r="E143" s="35" t="s">
        <v>451</v>
      </c>
      <c r="F143" s="35" t="s">
        <v>455</v>
      </c>
      <c r="G143" s="35">
        <v>44</v>
      </c>
      <c r="H143" s="36" t="s">
        <v>5</v>
      </c>
      <c r="I143" s="36" t="s">
        <v>20</v>
      </c>
      <c r="J143" s="36" t="s">
        <v>69</v>
      </c>
      <c r="K143" s="36" t="s">
        <v>9</v>
      </c>
      <c r="L143" s="1" t="str">
        <f>VLOOKUP(H143,all_attacks!$B$2:$C$166,2,FALSE)</f>
        <v>Scratch</v>
      </c>
      <c r="M143" s="1" t="str">
        <f>VLOOKUP(I143,all_attacks!$B$2:$C$166,2,FALSE)</f>
        <v>Tail Whip</v>
      </c>
      <c r="N143" s="1" t="str">
        <f>VLOOKUP(J143,all_attacks!$B$2:$C$166,2,FALSE)</f>
        <v>Body Slam</v>
      </c>
      <c r="O143" s="1" t="str">
        <f>VLOOKUP(K143,all_attacks!$B$2:$C$166,2,FALSE)</f>
        <v>Poison Sting</v>
      </c>
      <c r="P143" t="str">
        <f>VLOOKUP(L143,all_attacks!$C$2:$H$166,2,FALSE)</f>
        <v>Normal</v>
      </c>
      <c r="Q143" t="str">
        <f>VLOOKUP(M143,all_attacks!$C$2:$H$166,2,FALSE)</f>
        <v>Normal</v>
      </c>
      <c r="R143" t="str">
        <f>VLOOKUP(N143,all_attacks!$C$2:$H$166,2,FALSE)</f>
        <v>Normal</v>
      </c>
      <c r="S143" t="str">
        <f>VLOOKUP(O143,all_attacks!$C$2:$H$166,2,FALSE)</f>
        <v>Poison</v>
      </c>
      <c r="T143" t="str">
        <f>VLOOKUP(L143,all_attacks!$C$2:$H$166,6,FALSE)</f>
        <v>Normal</v>
      </c>
      <c r="U143" t="str">
        <f>VLOOKUP(M143,all_attacks!$C$2:$H$166,6,FALSE)</f>
        <v>no_type-specific_Damage</v>
      </c>
      <c r="V143" t="str">
        <f>VLOOKUP(N143,all_attacks!$C$2:$H$166,6,FALSE)</f>
        <v>Normal</v>
      </c>
      <c r="W143" t="str">
        <f>VLOOKUP(O143,all_attacks!$C$2:$H$166,6,FALSE)</f>
        <v>Poison</v>
      </c>
      <c r="X143" t="s">
        <v>449</v>
      </c>
      <c r="Y143" t="s">
        <v>451</v>
      </c>
      <c r="Z143" t="str">
        <f t="shared" si="58"/>
        <v>NormalGrass</v>
      </c>
      <c r="AA143" t="str">
        <f t="shared" si="59"/>
        <v>no_type-specific_DamageGrass</v>
      </c>
      <c r="AB143" t="str">
        <f t="shared" si="60"/>
        <v>NormalGrass</v>
      </c>
      <c r="AC143" t="str">
        <f t="shared" si="61"/>
        <v>PoisonGrass</v>
      </c>
      <c r="AD143" t="str">
        <f t="shared" si="62"/>
        <v>NormalPoison</v>
      </c>
      <c r="AE143" t="str">
        <f t="shared" si="63"/>
        <v>no_type-specific_DamagePoison</v>
      </c>
      <c r="AF143" t="str">
        <f t="shared" si="64"/>
        <v>NormalPoison</v>
      </c>
      <c r="AG143" t="str">
        <f t="shared" si="65"/>
        <v>PoisonPoison</v>
      </c>
      <c r="AH143">
        <f>VLOOKUP(Z143,type_factors!$C$1:$D$226,2,FALSE)</f>
        <v>1</v>
      </c>
      <c r="AI143" t="e">
        <f>VLOOKUP(AA143,type_factors!$C$1:$D$226,2,FALSE)</f>
        <v>#N/A</v>
      </c>
      <c r="AJ143">
        <f>VLOOKUP(AB143,type_factors!$C$1:$D$226,2,FALSE)</f>
        <v>1</v>
      </c>
      <c r="AK143">
        <f>VLOOKUP(AC143,type_factors!$C$1:$D$226,2,FALSE)</f>
        <v>2</v>
      </c>
      <c r="AL143">
        <f>VLOOKUP(AD143,type_factors!$C$1:$D$226,2,FALSE)</f>
        <v>1</v>
      </c>
      <c r="AM143" t="e">
        <f>VLOOKUP(AE143,type_factors!$C$1:$D$226,2,FALSE)</f>
        <v>#N/A</v>
      </c>
      <c r="AN143">
        <f>VLOOKUP(AF143,type_factors!$C$1:$D$226,2,FALSE)</f>
        <v>1</v>
      </c>
      <c r="AO143">
        <f>VLOOKUP(AG143,type_factors!$C$1:$D$226,2,FALSE)</f>
        <v>0.5</v>
      </c>
      <c r="AP143">
        <f t="shared" si="66"/>
        <v>1</v>
      </c>
      <c r="AQ143" t="e">
        <f t="shared" si="67"/>
        <v>#N/A</v>
      </c>
      <c r="AR143">
        <f t="shared" si="68"/>
        <v>1</v>
      </c>
      <c r="AS143">
        <f t="shared" si="69"/>
        <v>1</v>
      </c>
      <c r="AT143">
        <f t="array" ref="AT143">MAX(IF(ISERROR(AP143:AS143),,AP143:AS143))</f>
        <v>1</v>
      </c>
      <c r="AU143" t="s">
        <v>421</v>
      </c>
      <c r="AV143" t="s">
        <v>449</v>
      </c>
      <c r="AW143" t="str">
        <f t="shared" si="52"/>
        <v>NormalPoison</v>
      </c>
      <c r="AX143" t="str">
        <f t="shared" si="53"/>
        <v>GrassPoison</v>
      </c>
      <c r="AY143" t="str">
        <f t="shared" si="54"/>
        <v>NormalGround</v>
      </c>
      <c r="AZ143" t="str">
        <f t="shared" si="55"/>
        <v>GrassGround</v>
      </c>
      <c r="BA143" s="31">
        <f>VLOOKUP(AW143,type_factors!$C$2:$D$226,2,FALSE)</f>
        <v>1</v>
      </c>
      <c r="BB143" s="31">
        <f>VLOOKUP(AX143,type_factors!$C$2:$D$226,2,FALSE)</f>
        <v>0.5</v>
      </c>
      <c r="BC143" s="30">
        <f>VLOOKUP(AY143,type_factors!$C$2:$D$226,2,FALSE)</f>
        <v>1</v>
      </c>
      <c r="BD143" s="30">
        <f>VLOOKUP(AZ143,type_factors!$C$2:$D$226,2,FALSE)</f>
        <v>2</v>
      </c>
      <c r="BE143" s="32">
        <f t="shared" si="56"/>
        <v>1</v>
      </c>
      <c r="BF143" s="32">
        <f t="shared" si="57"/>
        <v>1</v>
      </c>
      <c r="BG143">
        <f t="array" ref="BG143">MAX(IF(ISERROR(BE143:BF143),,BE143:BF143))</f>
        <v>1</v>
      </c>
      <c r="BH143">
        <f t="shared" si="70"/>
        <v>1</v>
      </c>
      <c r="BI143">
        <f t="shared" si="71"/>
        <v>0</v>
      </c>
      <c r="BJ143">
        <f t="shared" si="72"/>
        <v>0.5</v>
      </c>
      <c r="BK143">
        <f>squirtle!BP143</f>
        <v>69</v>
      </c>
      <c r="BL143">
        <f>charmander!BV143</f>
        <v>36.25</v>
      </c>
      <c r="BM143">
        <f>nidoking!CZ143</f>
        <v>52.75</v>
      </c>
    </row>
    <row r="144" spans="1:66" x14ac:dyDescent="0.3">
      <c r="A144">
        <v>143</v>
      </c>
      <c r="B144">
        <v>56</v>
      </c>
      <c r="C144" s="35" t="s">
        <v>205</v>
      </c>
      <c r="D144" s="35" t="str">
        <f>VLOOKUP(C144,all_pokemon!$B$2:$C$151,2,FALSE)</f>
        <v>Nidoking</v>
      </c>
      <c r="E144" s="35" t="s">
        <v>451</v>
      </c>
      <c r="F144" s="35" t="s">
        <v>455</v>
      </c>
      <c r="G144" s="35">
        <v>45</v>
      </c>
      <c r="H144" s="36" t="s">
        <v>12</v>
      </c>
      <c r="I144" s="36" t="s">
        <v>53</v>
      </c>
      <c r="J144" s="36" t="s">
        <v>9</v>
      </c>
      <c r="K144" s="36" t="s">
        <v>180</v>
      </c>
      <c r="L144" s="1" t="str">
        <f>VLOOKUP(H144,all_attacks!$B$2:$C$166,2,FALSE)</f>
        <v>Tackle</v>
      </c>
      <c r="M144" s="1" t="str">
        <f>VLOOKUP(I144,all_attacks!$B$2:$C$166,2,FALSE)</f>
        <v>Horn Attack</v>
      </c>
      <c r="N144" s="1" t="str">
        <f>VLOOKUP(J144,all_attacks!$B$2:$C$166,2,FALSE)</f>
        <v>Poison Sting</v>
      </c>
      <c r="O144" s="1" t="str">
        <f>VLOOKUP(K144,all_attacks!$B$2:$C$166,2,FALSE)</f>
        <v>Thrash</v>
      </c>
      <c r="P144" t="str">
        <f>VLOOKUP(L144,all_attacks!$C$2:$H$166,2,FALSE)</f>
        <v>Normal</v>
      </c>
      <c r="Q144" t="str">
        <f>VLOOKUP(M144,all_attacks!$C$2:$H$166,2,FALSE)</f>
        <v>Normal</v>
      </c>
      <c r="R144" t="str">
        <f>VLOOKUP(N144,all_attacks!$C$2:$H$166,2,FALSE)</f>
        <v>Poison</v>
      </c>
      <c r="S144" t="str">
        <f>VLOOKUP(O144,all_attacks!$C$2:$H$166,2,FALSE)</f>
        <v>Normal</v>
      </c>
      <c r="T144" t="str">
        <f>VLOOKUP(L144,all_attacks!$C$2:$H$166,6,FALSE)</f>
        <v>Normal</v>
      </c>
      <c r="U144" t="str">
        <f>VLOOKUP(M144,all_attacks!$C$2:$H$166,6,FALSE)</f>
        <v>Normal</v>
      </c>
      <c r="V144" t="str">
        <f>VLOOKUP(N144,all_attacks!$C$2:$H$166,6,FALSE)</f>
        <v>Poison</v>
      </c>
      <c r="W144" t="str">
        <f>VLOOKUP(O144,all_attacks!$C$2:$H$166,6,FALSE)</f>
        <v>Normal</v>
      </c>
      <c r="X144" t="s">
        <v>449</v>
      </c>
      <c r="Y144" t="s">
        <v>451</v>
      </c>
      <c r="Z144" t="str">
        <f t="shared" si="58"/>
        <v>NormalGrass</v>
      </c>
      <c r="AA144" t="str">
        <f t="shared" si="59"/>
        <v>NormalGrass</v>
      </c>
      <c r="AB144" t="str">
        <f t="shared" si="60"/>
        <v>PoisonGrass</v>
      </c>
      <c r="AC144" t="str">
        <f t="shared" si="61"/>
        <v>NormalGrass</v>
      </c>
      <c r="AD144" t="str">
        <f t="shared" si="62"/>
        <v>NormalPoison</v>
      </c>
      <c r="AE144" t="str">
        <f t="shared" si="63"/>
        <v>NormalPoison</v>
      </c>
      <c r="AF144" t="str">
        <f t="shared" si="64"/>
        <v>PoisonPoison</v>
      </c>
      <c r="AG144" t="str">
        <f t="shared" si="65"/>
        <v>NormalPoison</v>
      </c>
      <c r="AH144">
        <f>VLOOKUP(Z144,type_factors!$C$1:$D$226,2,FALSE)</f>
        <v>1</v>
      </c>
      <c r="AI144">
        <f>VLOOKUP(AA144,type_factors!$C$1:$D$226,2,FALSE)</f>
        <v>1</v>
      </c>
      <c r="AJ144">
        <f>VLOOKUP(AB144,type_factors!$C$1:$D$226,2,FALSE)</f>
        <v>2</v>
      </c>
      <c r="AK144">
        <f>VLOOKUP(AC144,type_factors!$C$1:$D$226,2,FALSE)</f>
        <v>1</v>
      </c>
      <c r="AL144">
        <f>VLOOKUP(AD144,type_factors!$C$1:$D$226,2,FALSE)</f>
        <v>1</v>
      </c>
      <c r="AM144">
        <f>VLOOKUP(AE144,type_factors!$C$1:$D$226,2,FALSE)</f>
        <v>1</v>
      </c>
      <c r="AN144">
        <f>VLOOKUP(AF144,type_factors!$C$1:$D$226,2,FALSE)</f>
        <v>0.5</v>
      </c>
      <c r="AO144">
        <f>VLOOKUP(AG144,type_factors!$C$1:$D$226,2,FALSE)</f>
        <v>1</v>
      </c>
      <c r="AP144">
        <f t="shared" si="66"/>
        <v>1</v>
      </c>
      <c r="AQ144">
        <f t="shared" si="67"/>
        <v>1</v>
      </c>
      <c r="AR144">
        <f t="shared" si="68"/>
        <v>1</v>
      </c>
      <c r="AS144">
        <f t="shared" si="69"/>
        <v>1</v>
      </c>
      <c r="AT144">
        <f t="array" ref="AT144">MAX(IF(ISERROR(AP144:AS144),,AP144:AS144))</f>
        <v>1</v>
      </c>
      <c r="AU144" t="s">
        <v>421</v>
      </c>
      <c r="AV144" t="s">
        <v>449</v>
      </c>
      <c r="AW144" t="str">
        <f t="shared" si="52"/>
        <v>NormalPoison</v>
      </c>
      <c r="AX144" t="str">
        <f t="shared" si="53"/>
        <v>GrassPoison</v>
      </c>
      <c r="AY144" t="str">
        <f t="shared" si="54"/>
        <v>NormalGround</v>
      </c>
      <c r="AZ144" t="str">
        <f t="shared" si="55"/>
        <v>GrassGround</v>
      </c>
      <c r="BA144" s="31">
        <f>VLOOKUP(AW144,type_factors!$C$2:$D$226,2,FALSE)</f>
        <v>1</v>
      </c>
      <c r="BB144" s="31">
        <f>VLOOKUP(AX144,type_factors!$C$2:$D$226,2,FALSE)</f>
        <v>0.5</v>
      </c>
      <c r="BC144" s="30">
        <f>VLOOKUP(AY144,type_factors!$C$2:$D$226,2,FALSE)</f>
        <v>1</v>
      </c>
      <c r="BD144" s="30">
        <f>VLOOKUP(AZ144,type_factors!$C$2:$D$226,2,FALSE)</f>
        <v>2</v>
      </c>
      <c r="BE144" s="32">
        <f t="shared" si="56"/>
        <v>1</v>
      </c>
      <c r="BF144" s="32">
        <f t="shared" si="57"/>
        <v>1</v>
      </c>
      <c r="BG144">
        <f t="array" ref="BG144">MAX(IF(ISERROR(BE144:BF144),,BE144:BF144))</f>
        <v>1</v>
      </c>
      <c r="BH144">
        <f t="shared" si="70"/>
        <v>1</v>
      </c>
      <c r="BI144">
        <f t="shared" si="71"/>
        <v>0</v>
      </c>
      <c r="BJ144">
        <f t="shared" si="72"/>
        <v>0.5</v>
      </c>
      <c r="BK144">
        <f>squirtle!BP144</f>
        <v>70</v>
      </c>
      <c r="BL144">
        <f>charmander!BV144</f>
        <v>36.25</v>
      </c>
      <c r="BM144">
        <f>nidoking!CZ144</f>
        <v>53.75</v>
      </c>
    </row>
    <row r="145" spans="1:66" x14ac:dyDescent="0.3">
      <c r="A145">
        <v>144</v>
      </c>
      <c r="B145">
        <v>56</v>
      </c>
      <c r="C145" s="35" t="s">
        <v>168</v>
      </c>
      <c r="D145" s="35" t="str">
        <f>VLOOKUP(C145,all_pokemon!$B$2:$C$151,2,FALSE)</f>
        <v>Rhydon</v>
      </c>
      <c r="E145" s="35" t="s">
        <v>455</v>
      </c>
      <c r="F145" s="35" t="s">
        <v>456</v>
      </c>
      <c r="G145" s="35">
        <v>50</v>
      </c>
      <c r="H145" s="36" t="s">
        <v>140</v>
      </c>
      <c r="I145" s="36" t="s">
        <v>20</v>
      </c>
      <c r="J145" s="36" t="s">
        <v>188</v>
      </c>
      <c r="K145" s="36" t="s">
        <v>154</v>
      </c>
      <c r="L145" s="1" t="str">
        <f>VLOOKUP(H145,all_attacks!$B$2:$C$166,2,FALSE)</f>
        <v>Stomp</v>
      </c>
      <c r="M145" s="1" t="str">
        <f>VLOOKUP(I145,all_attacks!$B$2:$C$166,2,FALSE)</f>
        <v>Tail Whip</v>
      </c>
      <c r="N145" s="1" t="str">
        <f>VLOOKUP(J145,all_attacks!$B$2:$C$166,2,FALSE)</f>
        <v>Fissure</v>
      </c>
      <c r="O145" s="1" t="str">
        <f>VLOOKUP(K145,all_attacks!$B$2:$C$166,2,FALSE)</f>
        <v>Horn Drill</v>
      </c>
      <c r="P145" t="str">
        <f>VLOOKUP(L145,all_attacks!$C$2:$H$166,2,FALSE)</f>
        <v>Normal</v>
      </c>
      <c r="Q145" t="str">
        <f>VLOOKUP(M145,all_attacks!$C$2:$H$166,2,FALSE)</f>
        <v>Normal</v>
      </c>
      <c r="R145" t="str">
        <f>VLOOKUP(N145,all_attacks!$C$2:$H$166,2,FALSE)</f>
        <v>Ground</v>
      </c>
      <c r="S145" t="str">
        <f>VLOOKUP(O145,all_attacks!$C$2:$H$166,2,FALSE)</f>
        <v>Normal</v>
      </c>
      <c r="T145" t="str">
        <f>VLOOKUP(L145,all_attacks!$C$2:$H$166,6,FALSE)</f>
        <v>Normal</v>
      </c>
      <c r="U145" t="str">
        <f>VLOOKUP(M145,all_attacks!$C$2:$H$166,6,FALSE)</f>
        <v>no_type-specific_Damage</v>
      </c>
      <c r="V145" t="str">
        <f>VLOOKUP(N145,all_attacks!$C$2:$H$166,6,FALSE)</f>
        <v>no_type-specific_Damage</v>
      </c>
      <c r="W145" t="str">
        <f>VLOOKUP(O145,all_attacks!$C$2:$H$166,6,FALSE)</f>
        <v>no_type-specific_Damage</v>
      </c>
      <c r="X145" t="s">
        <v>449</v>
      </c>
      <c r="Y145" t="s">
        <v>451</v>
      </c>
      <c r="Z145" t="str">
        <f t="shared" si="58"/>
        <v>NormalGrass</v>
      </c>
      <c r="AA145" t="str">
        <f t="shared" si="59"/>
        <v>no_type-specific_DamageGrass</v>
      </c>
      <c r="AB145" t="str">
        <f t="shared" si="60"/>
        <v>no_type-specific_DamageGrass</v>
      </c>
      <c r="AC145" t="str">
        <f t="shared" si="61"/>
        <v>no_type-specific_DamageGrass</v>
      </c>
      <c r="AD145" t="str">
        <f t="shared" si="62"/>
        <v>NormalPoison</v>
      </c>
      <c r="AE145" t="str">
        <f t="shared" si="63"/>
        <v>no_type-specific_DamagePoison</v>
      </c>
      <c r="AF145" t="str">
        <f t="shared" si="64"/>
        <v>no_type-specific_DamagePoison</v>
      </c>
      <c r="AG145" t="str">
        <f t="shared" si="65"/>
        <v>no_type-specific_DamagePoison</v>
      </c>
      <c r="AH145">
        <f>VLOOKUP(Z145,type_factors!$C$1:$D$226,2,FALSE)</f>
        <v>1</v>
      </c>
      <c r="AI145" t="e">
        <f>VLOOKUP(AA145,type_factors!$C$1:$D$226,2,FALSE)</f>
        <v>#N/A</v>
      </c>
      <c r="AJ145" t="e">
        <f>VLOOKUP(AB145,type_factors!$C$1:$D$226,2,FALSE)</f>
        <v>#N/A</v>
      </c>
      <c r="AK145" t="e">
        <f>VLOOKUP(AC145,type_factors!$C$1:$D$226,2,FALSE)</f>
        <v>#N/A</v>
      </c>
      <c r="AL145">
        <f>VLOOKUP(AD145,type_factors!$C$1:$D$226,2,FALSE)</f>
        <v>1</v>
      </c>
      <c r="AM145" t="e">
        <f>VLOOKUP(AE145,type_factors!$C$1:$D$226,2,FALSE)</f>
        <v>#N/A</v>
      </c>
      <c r="AN145" t="e">
        <f>VLOOKUP(AF145,type_factors!$C$1:$D$226,2,FALSE)</f>
        <v>#N/A</v>
      </c>
      <c r="AO145" t="e">
        <f>VLOOKUP(AG145,type_factors!$C$1:$D$226,2,FALSE)</f>
        <v>#N/A</v>
      </c>
      <c r="AP145">
        <f t="shared" si="66"/>
        <v>1</v>
      </c>
      <c r="AQ145" t="e">
        <f t="shared" si="67"/>
        <v>#N/A</v>
      </c>
      <c r="AR145" t="e">
        <f t="shared" si="68"/>
        <v>#N/A</v>
      </c>
      <c r="AS145" t="e">
        <f t="shared" si="69"/>
        <v>#N/A</v>
      </c>
      <c r="AT145">
        <f t="array" ref="AT145">MAX(IF(ISERROR(AP145:AS145),,AP145:AS145))</f>
        <v>1</v>
      </c>
      <c r="AU145" t="s">
        <v>421</v>
      </c>
      <c r="AV145" t="s">
        <v>449</v>
      </c>
      <c r="AW145" t="str">
        <f t="shared" si="52"/>
        <v>NormalGround</v>
      </c>
      <c r="AX145" t="str">
        <f t="shared" si="53"/>
        <v>GrassGround</v>
      </c>
      <c r="AY145" t="str">
        <f t="shared" si="54"/>
        <v>NormalRock</v>
      </c>
      <c r="AZ145" t="str">
        <f t="shared" si="55"/>
        <v>GrassRock</v>
      </c>
      <c r="BA145" s="31">
        <f>VLOOKUP(AW145,type_factors!$C$2:$D$226,2,FALSE)</f>
        <v>1</v>
      </c>
      <c r="BB145" s="31">
        <f>VLOOKUP(AX145,type_factors!$C$2:$D$226,2,FALSE)</f>
        <v>2</v>
      </c>
      <c r="BC145" s="30">
        <f>VLOOKUP(AY145,type_factors!$C$2:$D$226,2,FALSE)</f>
        <v>0.5</v>
      </c>
      <c r="BD145" s="30">
        <f>VLOOKUP(AZ145,type_factors!$C$2:$D$226,2,FALSE)</f>
        <v>2</v>
      </c>
      <c r="BE145" s="32">
        <f t="shared" si="56"/>
        <v>0.5</v>
      </c>
      <c r="BF145" s="32">
        <f t="shared" si="57"/>
        <v>4</v>
      </c>
      <c r="BG145">
        <f t="array" ref="BG145">MAX(IF(ISERROR(BE145:BF145),,BE145:BF145))</f>
        <v>4</v>
      </c>
      <c r="BH145">
        <f t="shared" si="70"/>
        <v>1</v>
      </c>
      <c r="BI145">
        <f t="shared" si="71"/>
        <v>3</v>
      </c>
      <c r="BJ145">
        <f t="shared" si="72"/>
        <v>3.5</v>
      </c>
      <c r="BK145">
        <f>squirtle!BP145</f>
        <v>73</v>
      </c>
      <c r="BL145">
        <f>charmander!BV145</f>
        <v>36.25</v>
      </c>
      <c r="BM145">
        <f>nidoking!CZ145</f>
        <v>56.75</v>
      </c>
    </row>
    <row r="146" spans="1:66" x14ac:dyDescent="0.3">
      <c r="A146">
        <v>145</v>
      </c>
      <c r="B146">
        <v>57</v>
      </c>
      <c r="C146" s="35" t="s">
        <v>133</v>
      </c>
      <c r="D146" s="35" t="str">
        <f>VLOOKUP(C146,all_pokemon!$B$2:$C$151,2,FALSE)</f>
        <v>Pidgeot</v>
      </c>
      <c r="E146" s="35" t="s">
        <v>421</v>
      </c>
      <c r="F146" s="35" t="s">
        <v>448</v>
      </c>
      <c r="G146" s="35">
        <v>47</v>
      </c>
      <c r="H146" s="36" t="s">
        <v>21</v>
      </c>
      <c r="I146" s="36" t="s">
        <v>94</v>
      </c>
      <c r="J146" s="36" t="s">
        <v>136</v>
      </c>
      <c r="K146" s="36" t="s">
        <v>42</v>
      </c>
      <c r="L146" s="1" t="str">
        <f>VLOOKUP(H146,all_attacks!$B$2:$C$166,2,FALSE)</f>
        <v>Quick Attack</v>
      </c>
      <c r="M146" s="1" t="str">
        <f>VLOOKUP(I146,all_attacks!$B$2:$C$166,2,FALSE)</f>
        <v>Whirlwind</v>
      </c>
      <c r="N146" s="1" t="str">
        <f>VLOOKUP(J146,all_attacks!$B$2:$C$166,2,FALSE)</f>
        <v>Wing Attack</v>
      </c>
      <c r="O146" s="1" t="str">
        <f>VLOOKUP(K146,all_attacks!$B$2:$C$166,2,FALSE)</f>
        <v>Sand Attack</v>
      </c>
      <c r="P146" t="str">
        <f>VLOOKUP(L146,all_attacks!$C$2:$H$166,2,FALSE)</f>
        <v>Normal</v>
      </c>
      <c r="Q146" t="str">
        <f>VLOOKUP(M146,all_attacks!$C$2:$H$166,2,FALSE)</f>
        <v>Normal</v>
      </c>
      <c r="R146" t="str">
        <f>VLOOKUP(N146,all_attacks!$C$2:$H$166,2,FALSE)</f>
        <v>Flying</v>
      </c>
      <c r="S146" t="str">
        <f>VLOOKUP(O146,all_attacks!$C$2:$H$166,2,FALSE)</f>
        <v>Normal</v>
      </c>
      <c r="T146" t="str">
        <f>VLOOKUP(L146,all_attacks!$C$2:$H$166,6,FALSE)</f>
        <v>Normal</v>
      </c>
      <c r="U146" t="str">
        <f>VLOOKUP(M146,all_attacks!$C$2:$H$166,6,FALSE)</f>
        <v>no_type-specific_Damage</v>
      </c>
      <c r="V146" t="str">
        <f>VLOOKUP(N146,all_attacks!$C$2:$H$166,6,FALSE)</f>
        <v>Flying</v>
      </c>
      <c r="W146" t="str">
        <f>VLOOKUP(O146,all_attacks!$C$2:$H$166,6,FALSE)</f>
        <v>no_type-specific_Damage</v>
      </c>
      <c r="X146" t="s">
        <v>449</v>
      </c>
      <c r="Y146" t="s">
        <v>451</v>
      </c>
      <c r="Z146" t="str">
        <f t="shared" si="58"/>
        <v>NormalGrass</v>
      </c>
      <c r="AA146" t="str">
        <f t="shared" si="59"/>
        <v>no_type-specific_DamageGrass</v>
      </c>
      <c r="AB146" t="str">
        <f t="shared" si="60"/>
        <v>FlyingGrass</v>
      </c>
      <c r="AC146" t="str">
        <f t="shared" si="61"/>
        <v>no_type-specific_DamageGrass</v>
      </c>
      <c r="AD146" t="str">
        <f t="shared" si="62"/>
        <v>NormalPoison</v>
      </c>
      <c r="AE146" t="str">
        <f t="shared" si="63"/>
        <v>no_type-specific_DamagePoison</v>
      </c>
      <c r="AF146" t="str">
        <f t="shared" si="64"/>
        <v>FlyingPoison</v>
      </c>
      <c r="AG146" t="str">
        <f t="shared" si="65"/>
        <v>no_type-specific_DamagePoison</v>
      </c>
      <c r="AH146">
        <f>VLOOKUP(Z146,type_factors!$C$1:$D$226,2,FALSE)</f>
        <v>1</v>
      </c>
      <c r="AI146" t="e">
        <f>VLOOKUP(AA146,type_factors!$C$1:$D$226,2,FALSE)</f>
        <v>#N/A</v>
      </c>
      <c r="AJ146">
        <f>VLOOKUP(AB146,type_factors!$C$1:$D$226,2,FALSE)</f>
        <v>2</v>
      </c>
      <c r="AK146" t="e">
        <f>VLOOKUP(AC146,type_factors!$C$1:$D$226,2,FALSE)</f>
        <v>#N/A</v>
      </c>
      <c r="AL146">
        <f>VLOOKUP(AD146,type_factors!$C$1:$D$226,2,FALSE)</f>
        <v>1</v>
      </c>
      <c r="AM146" t="e">
        <f>VLOOKUP(AE146,type_factors!$C$1:$D$226,2,FALSE)</f>
        <v>#N/A</v>
      </c>
      <c r="AN146">
        <f>VLOOKUP(AF146,type_factors!$C$1:$D$226,2,FALSE)</f>
        <v>1</v>
      </c>
      <c r="AO146" t="e">
        <f>VLOOKUP(AG146,type_factors!$C$1:$D$226,2,FALSE)</f>
        <v>#N/A</v>
      </c>
      <c r="AP146">
        <f t="shared" si="66"/>
        <v>1</v>
      </c>
      <c r="AQ146" t="e">
        <f t="shared" si="67"/>
        <v>#N/A</v>
      </c>
      <c r="AR146">
        <f t="shared" si="68"/>
        <v>2</v>
      </c>
      <c r="AS146" t="e">
        <f t="shared" si="69"/>
        <v>#N/A</v>
      </c>
      <c r="AT146">
        <f t="array" ref="AT146">MAX(IF(ISERROR(AP146:AS146),,AP146:AS146))</f>
        <v>2</v>
      </c>
      <c r="AU146" t="s">
        <v>421</v>
      </c>
      <c r="AV146" t="s">
        <v>449</v>
      </c>
      <c r="AW146" t="str">
        <f t="shared" si="52"/>
        <v>NormalNormal</v>
      </c>
      <c r="AX146" t="str">
        <f t="shared" si="53"/>
        <v>GrassNormal</v>
      </c>
      <c r="AY146" t="str">
        <f t="shared" si="54"/>
        <v>NormalFlying</v>
      </c>
      <c r="AZ146" t="str">
        <f t="shared" si="55"/>
        <v>GrassFlying</v>
      </c>
      <c r="BA146" s="31">
        <f>VLOOKUP(AW146,type_factors!$C$2:$D$226,2,FALSE)</f>
        <v>1</v>
      </c>
      <c r="BB146" s="31">
        <f>VLOOKUP(AX146,type_factors!$C$2:$D$226,2,FALSE)</f>
        <v>1</v>
      </c>
      <c r="BC146" s="30">
        <f>VLOOKUP(AY146,type_factors!$C$2:$D$226,2,FALSE)</f>
        <v>1</v>
      </c>
      <c r="BD146" s="30">
        <f>VLOOKUP(AZ146,type_factors!$C$2:$D$226,2,FALSE)</f>
        <v>0.5</v>
      </c>
      <c r="BE146" s="32">
        <f t="shared" si="56"/>
        <v>1</v>
      </c>
      <c r="BF146" s="32">
        <f t="shared" si="57"/>
        <v>0.5</v>
      </c>
      <c r="BG146">
        <f t="array" ref="BG146">MAX(IF(ISERROR(BE146:BF146),,BE146:BF146))</f>
        <v>1</v>
      </c>
      <c r="BH146">
        <f t="shared" si="70"/>
        <v>2</v>
      </c>
      <c r="BI146">
        <f t="shared" si="71"/>
        <v>-1</v>
      </c>
      <c r="BJ146">
        <f t="shared" si="72"/>
        <v>2.5</v>
      </c>
      <c r="BK146">
        <f>squirtle!BP146</f>
        <v>74</v>
      </c>
      <c r="BL146">
        <f>charmander!BV146</f>
        <v>36.25</v>
      </c>
      <c r="BM146">
        <f>nidoking!CZ146</f>
        <v>57.75</v>
      </c>
      <c r="BN146" t="s">
        <v>195</v>
      </c>
    </row>
    <row r="147" spans="1:66" x14ac:dyDescent="0.3">
      <c r="A147">
        <v>146</v>
      </c>
      <c r="B147">
        <v>57</v>
      </c>
      <c r="C147" s="35" t="s">
        <v>102</v>
      </c>
      <c r="D147" s="35" t="str">
        <f>VLOOKUP(C147,all_pokemon!$B$2:$C$151,2,FALSE)</f>
        <v>Rhyhorn</v>
      </c>
      <c r="E147" s="35" t="s">
        <v>455</v>
      </c>
      <c r="F147" s="35" t="s">
        <v>456</v>
      </c>
      <c r="G147" s="35">
        <v>45</v>
      </c>
      <c r="H147" s="36" t="s">
        <v>140</v>
      </c>
      <c r="I147" s="36" t="s">
        <v>20</v>
      </c>
      <c r="J147" s="36" t="s">
        <v>68</v>
      </c>
      <c r="K147" s="36" t="s">
        <v>53</v>
      </c>
      <c r="L147" s="1" t="str">
        <f>VLOOKUP(H147,all_attacks!$B$2:$C$166,2,FALSE)</f>
        <v>Stomp</v>
      </c>
      <c r="M147" s="1" t="str">
        <f>VLOOKUP(I147,all_attacks!$B$2:$C$166,2,FALSE)</f>
        <v>Tail Whip</v>
      </c>
      <c r="N147" s="1" t="str">
        <f>VLOOKUP(J147,all_attacks!$B$2:$C$166,2,FALSE)</f>
        <v>Fury Attack</v>
      </c>
      <c r="O147" s="1" t="str">
        <f>VLOOKUP(K147,all_attacks!$B$2:$C$166,2,FALSE)</f>
        <v>Horn Attack</v>
      </c>
      <c r="P147" t="str">
        <f>VLOOKUP(L147,all_attacks!$C$2:$H$166,2,FALSE)</f>
        <v>Normal</v>
      </c>
      <c r="Q147" t="str">
        <f>VLOOKUP(M147,all_attacks!$C$2:$H$166,2,FALSE)</f>
        <v>Normal</v>
      </c>
      <c r="R147" t="str">
        <f>VLOOKUP(N147,all_attacks!$C$2:$H$166,2,FALSE)</f>
        <v>Normal</v>
      </c>
      <c r="S147" t="str">
        <f>VLOOKUP(O147,all_attacks!$C$2:$H$166,2,FALSE)</f>
        <v>Normal</v>
      </c>
      <c r="T147" t="str">
        <f>VLOOKUP(L147,all_attacks!$C$2:$H$166,6,FALSE)</f>
        <v>Normal</v>
      </c>
      <c r="U147" t="str">
        <f>VLOOKUP(M147,all_attacks!$C$2:$H$166,6,FALSE)</f>
        <v>no_type-specific_Damage</v>
      </c>
      <c r="V147" t="str">
        <f>VLOOKUP(N147,all_attacks!$C$2:$H$166,6,FALSE)</f>
        <v>Normal</v>
      </c>
      <c r="W147" t="str">
        <f>VLOOKUP(O147,all_attacks!$C$2:$H$166,6,FALSE)</f>
        <v>Normal</v>
      </c>
      <c r="X147" t="s">
        <v>449</v>
      </c>
      <c r="Y147" t="s">
        <v>451</v>
      </c>
      <c r="Z147" t="str">
        <f t="shared" si="58"/>
        <v>NormalGrass</v>
      </c>
      <c r="AA147" t="str">
        <f t="shared" si="59"/>
        <v>no_type-specific_DamageGrass</v>
      </c>
      <c r="AB147" t="str">
        <f t="shared" si="60"/>
        <v>NormalGrass</v>
      </c>
      <c r="AC147" t="str">
        <f t="shared" si="61"/>
        <v>NormalGrass</v>
      </c>
      <c r="AD147" t="str">
        <f t="shared" si="62"/>
        <v>NormalPoison</v>
      </c>
      <c r="AE147" t="str">
        <f t="shared" si="63"/>
        <v>no_type-specific_DamagePoison</v>
      </c>
      <c r="AF147" t="str">
        <f t="shared" si="64"/>
        <v>NormalPoison</v>
      </c>
      <c r="AG147" t="str">
        <f t="shared" si="65"/>
        <v>NormalPoison</v>
      </c>
      <c r="AH147">
        <f>VLOOKUP(Z147,type_factors!$C$1:$D$226,2,FALSE)</f>
        <v>1</v>
      </c>
      <c r="AI147" t="e">
        <f>VLOOKUP(AA147,type_factors!$C$1:$D$226,2,FALSE)</f>
        <v>#N/A</v>
      </c>
      <c r="AJ147">
        <f>VLOOKUP(AB147,type_factors!$C$1:$D$226,2,FALSE)</f>
        <v>1</v>
      </c>
      <c r="AK147">
        <f>VLOOKUP(AC147,type_factors!$C$1:$D$226,2,FALSE)</f>
        <v>1</v>
      </c>
      <c r="AL147">
        <f>VLOOKUP(AD147,type_factors!$C$1:$D$226,2,FALSE)</f>
        <v>1</v>
      </c>
      <c r="AM147" t="e">
        <f>VLOOKUP(AE147,type_factors!$C$1:$D$226,2,FALSE)</f>
        <v>#N/A</v>
      </c>
      <c r="AN147">
        <f>VLOOKUP(AF147,type_factors!$C$1:$D$226,2,FALSE)</f>
        <v>1</v>
      </c>
      <c r="AO147">
        <f>VLOOKUP(AG147,type_factors!$C$1:$D$226,2,FALSE)</f>
        <v>1</v>
      </c>
      <c r="AP147">
        <f t="shared" si="66"/>
        <v>1</v>
      </c>
      <c r="AQ147" t="e">
        <f t="shared" si="67"/>
        <v>#N/A</v>
      </c>
      <c r="AR147">
        <f t="shared" si="68"/>
        <v>1</v>
      </c>
      <c r="AS147">
        <f t="shared" si="69"/>
        <v>1</v>
      </c>
      <c r="AT147">
        <f t="array" ref="AT147">MAX(IF(ISERROR(AP147:AS147),,AP147:AS147))</f>
        <v>1</v>
      </c>
      <c r="AU147" t="s">
        <v>421</v>
      </c>
      <c r="AV147" t="s">
        <v>449</v>
      </c>
      <c r="AW147" t="str">
        <f t="shared" si="52"/>
        <v>NormalGround</v>
      </c>
      <c r="AX147" t="str">
        <f t="shared" si="53"/>
        <v>GrassGround</v>
      </c>
      <c r="AY147" t="str">
        <f t="shared" si="54"/>
        <v>NormalRock</v>
      </c>
      <c r="AZ147" t="str">
        <f t="shared" si="55"/>
        <v>GrassRock</v>
      </c>
      <c r="BA147" s="31">
        <f>VLOOKUP(AW147,type_factors!$C$2:$D$226,2,FALSE)</f>
        <v>1</v>
      </c>
      <c r="BB147" s="31">
        <f>VLOOKUP(AX147,type_factors!$C$2:$D$226,2,FALSE)</f>
        <v>2</v>
      </c>
      <c r="BC147" s="30">
        <f>VLOOKUP(AY147,type_factors!$C$2:$D$226,2,FALSE)</f>
        <v>0.5</v>
      </c>
      <c r="BD147" s="30">
        <f>VLOOKUP(AZ147,type_factors!$C$2:$D$226,2,FALSE)</f>
        <v>2</v>
      </c>
      <c r="BE147" s="32">
        <f t="shared" si="56"/>
        <v>0.5</v>
      </c>
      <c r="BF147" s="32">
        <f t="shared" si="57"/>
        <v>4</v>
      </c>
      <c r="BG147">
        <f t="array" ref="BG147">MAX(IF(ISERROR(BE147:BF147),,BE147:BF147))</f>
        <v>4</v>
      </c>
      <c r="BH147">
        <f t="shared" si="70"/>
        <v>1</v>
      </c>
      <c r="BI147">
        <f t="shared" si="71"/>
        <v>3</v>
      </c>
      <c r="BJ147">
        <f t="shared" si="72"/>
        <v>5.5</v>
      </c>
      <c r="BK147">
        <f>squirtle!BP147</f>
        <v>77</v>
      </c>
      <c r="BL147">
        <f>charmander!BV147</f>
        <v>36.25</v>
      </c>
      <c r="BM147">
        <f>nidoking!CZ147</f>
        <v>60.75</v>
      </c>
    </row>
    <row r="148" spans="1:66" x14ac:dyDescent="0.3">
      <c r="A148">
        <v>147</v>
      </c>
      <c r="B148">
        <v>57</v>
      </c>
      <c r="C148" s="35" t="s">
        <v>134</v>
      </c>
      <c r="D148" s="35" t="str">
        <f>VLOOKUP(C148,all_pokemon!$B$2:$C$151,2,FALSE)</f>
        <v>Alakazam</v>
      </c>
      <c r="E148" s="35" t="s">
        <v>318</v>
      </c>
      <c r="F148" s="35" t="s">
        <v>209</v>
      </c>
      <c r="G148" s="35">
        <v>50</v>
      </c>
      <c r="H148" s="36" t="s">
        <v>123</v>
      </c>
      <c r="I148" s="36" t="s">
        <v>121</v>
      </c>
      <c r="J148" s="36" t="s">
        <v>150</v>
      </c>
      <c r="K148" s="36" t="s">
        <v>122</v>
      </c>
      <c r="L148" s="1" t="str">
        <f>VLOOKUP(H148,all_attacks!$B$2:$C$166,2,FALSE)</f>
        <v>Psychic</v>
      </c>
      <c r="M148" s="1" t="str">
        <f>VLOOKUP(I148,all_attacks!$B$2:$C$166,2,FALSE)</f>
        <v>Psybeam</v>
      </c>
      <c r="N148" s="1" t="str">
        <f>VLOOKUP(J148,all_attacks!$B$2:$C$166,2,FALSE)</f>
        <v>Reflect</v>
      </c>
      <c r="O148" s="1" t="str">
        <f>VLOOKUP(K148,all_attacks!$B$2:$C$166,2,FALSE)</f>
        <v>Recover</v>
      </c>
      <c r="P148" t="str">
        <f>VLOOKUP(L148,all_attacks!$C$2:$H$166,2,FALSE)</f>
        <v>Psychic</v>
      </c>
      <c r="Q148" t="str">
        <f>VLOOKUP(M148,all_attacks!$C$2:$H$166,2,FALSE)</f>
        <v>Psychic</v>
      </c>
      <c r="R148" t="str">
        <f>VLOOKUP(N148,all_attacks!$C$2:$H$166,2,FALSE)</f>
        <v>Psychic</v>
      </c>
      <c r="S148" t="str">
        <f>VLOOKUP(O148,all_attacks!$C$2:$H$166,2,FALSE)</f>
        <v>Normal</v>
      </c>
      <c r="T148" t="str">
        <f>VLOOKUP(L148,all_attacks!$C$2:$H$166,6,FALSE)</f>
        <v>Psychic</v>
      </c>
      <c r="U148" t="str">
        <f>VLOOKUP(M148,all_attacks!$C$2:$H$166,6,FALSE)</f>
        <v>Psychic</v>
      </c>
      <c r="V148" t="str">
        <f>VLOOKUP(N148,all_attacks!$C$2:$H$166,6,FALSE)</f>
        <v>no_type-specific_Damage</v>
      </c>
      <c r="W148" t="str">
        <f>VLOOKUP(O148,all_attacks!$C$2:$H$166,6,FALSE)</f>
        <v>no_type-specific_Damage</v>
      </c>
      <c r="X148" t="s">
        <v>449</v>
      </c>
      <c r="Y148" t="s">
        <v>451</v>
      </c>
      <c r="Z148" t="str">
        <f t="shared" si="58"/>
        <v>PsychicGrass</v>
      </c>
      <c r="AA148" t="str">
        <f t="shared" si="59"/>
        <v>PsychicGrass</v>
      </c>
      <c r="AB148" t="str">
        <f t="shared" si="60"/>
        <v>no_type-specific_DamageGrass</v>
      </c>
      <c r="AC148" t="str">
        <f t="shared" si="61"/>
        <v>no_type-specific_DamageGrass</v>
      </c>
      <c r="AD148" t="str">
        <f t="shared" si="62"/>
        <v>PsychicPoison</v>
      </c>
      <c r="AE148" t="str">
        <f t="shared" si="63"/>
        <v>PsychicPoison</v>
      </c>
      <c r="AF148" t="str">
        <f t="shared" si="64"/>
        <v>no_type-specific_DamagePoison</v>
      </c>
      <c r="AG148" t="str">
        <f t="shared" si="65"/>
        <v>no_type-specific_DamagePoison</v>
      </c>
      <c r="AH148">
        <f>VLOOKUP(Z148,type_factors!$C$1:$D$226,2,FALSE)</f>
        <v>1</v>
      </c>
      <c r="AI148">
        <f>VLOOKUP(AA148,type_factors!$C$1:$D$226,2,FALSE)</f>
        <v>1</v>
      </c>
      <c r="AJ148" t="e">
        <f>VLOOKUP(AB148,type_factors!$C$1:$D$226,2,FALSE)</f>
        <v>#N/A</v>
      </c>
      <c r="AK148" t="e">
        <f>VLOOKUP(AC148,type_factors!$C$1:$D$226,2,FALSE)</f>
        <v>#N/A</v>
      </c>
      <c r="AL148">
        <f>VLOOKUP(AD148,type_factors!$C$1:$D$226,2,FALSE)</f>
        <v>2</v>
      </c>
      <c r="AM148">
        <f>VLOOKUP(AE148,type_factors!$C$1:$D$226,2,FALSE)</f>
        <v>2</v>
      </c>
      <c r="AN148" t="e">
        <f>VLOOKUP(AF148,type_factors!$C$1:$D$226,2,FALSE)</f>
        <v>#N/A</v>
      </c>
      <c r="AO148" t="e">
        <f>VLOOKUP(AG148,type_factors!$C$1:$D$226,2,FALSE)</f>
        <v>#N/A</v>
      </c>
      <c r="AP148">
        <f t="shared" si="66"/>
        <v>2</v>
      </c>
      <c r="AQ148">
        <f t="shared" si="67"/>
        <v>2</v>
      </c>
      <c r="AR148" t="e">
        <f t="shared" si="68"/>
        <v>#N/A</v>
      </c>
      <c r="AS148" t="e">
        <f t="shared" si="69"/>
        <v>#N/A</v>
      </c>
      <c r="AT148">
        <f t="array" ref="AT148">MAX(IF(ISERROR(AP148:AS148),,AP148:AS148))</f>
        <v>2</v>
      </c>
      <c r="AU148" t="s">
        <v>421</v>
      </c>
      <c r="AV148" t="s">
        <v>449</v>
      </c>
      <c r="AW148" t="str">
        <f t="shared" si="52"/>
        <v>NormalPsychic</v>
      </c>
      <c r="AX148" t="str">
        <f t="shared" si="53"/>
        <v>GrassPsychic</v>
      </c>
      <c r="AY148" t="str">
        <f t="shared" si="54"/>
        <v>NormalNA</v>
      </c>
      <c r="AZ148" t="str">
        <f t="shared" si="55"/>
        <v>GrassNA</v>
      </c>
      <c r="BA148" s="31">
        <f>VLOOKUP(AW148,type_factors!$C$2:$D$226,2,FALSE)</f>
        <v>1</v>
      </c>
      <c r="BB148" s="31">
        <f>VLOOKUP(AX148,type_factors!$C$2:$D$226,2,FALSE)</f>
        <v>1</v>
      </c>
      <c r="BC148" s="30" t="e">
        <f>VLOOKUP(AY148,type_factors!$C$2:$D$226,2,FALSE)</f>
        <v>#N/A</v>
      </c>
      <c r="BD148" s="30" t="e">
        <f>VLOOKUP(AZ148,type_factors!$C$2:$D$226,2,FALSE)</f>
        <v>#N/A</v>
      </c>
      <c r="BE148" s="32">
        <f t="shared" si="56"/>
        <v>1</v>
      </c>
      <c r="BF148" s="32">
        <f t="shared" si="57"/>
        <v>1</v>
      </c>
      <c r="BG148">
        <f t="array" ref="BG148">MAX(IF(ISERROR(BE148:BF148),,BE148:BF148))</f>
        <v>1</v>
      </c>
      <c r="BH148">
        <f t="shared" si="70"/>
        <v>2</v>
      </c>
      <c r="BI148">
        <f t="shared" si="71"/>
        <v>-1</v>
      </c>
      <c r="BJ148">
        <f t="shared" si="72"/>
        <v>4.5</v>
      </c>
      <c r="BK148">
        <f>squirtle!BP148</f>
        <v>77</v>
      </c>
      <c r="BL148">
        <f>charmander!BV148</f>
        <v>36.25</v>
      </c>
      <c r="BM148">
        <f>nidoking!CZ148</f>
        <v>62.75</v>
      </c>
    </row>
    <row r="149" spans="1:66" x14ac:dyDescent="0.3">
      <c r="A149">
        <v>148</v>
      </c>
      <c r="B149">
        <v>57</v>
      </c>
      <c r="C149" s="35" t="s">
        <v>109</v>
      </c>
      <c r="D149" s="35" t="str">
        <f>VLOOKUP(C149,all_pokemon!$B$2:$C$151,2,FALSE)</f>
        <v>Gyarados</v>
      </c>
      <c r="E149" s="35" t="s">
        <v>453</v>
      </c>
      <c r="F149" s="35" t="s">
        <v>448</v>
      </c>
      <c r="G149" s="35">
        <v>47</v>
      </c>
      <c r="H149" s="36" t="s">
        <v>50</v>
      </c>
      <c r="I149" s="36" t="s">
        <v>110</v>
      </c>
      <c r="J149" s="36" t="s">
        <v>23</v>
      </c>
      <c r="K149" s="36" t="s">
        <v>111</v>
      </c>
      <c r="L149" s="1" t="str">
        <f>VLOOKUP(H149,all_attacks!$B$2:$C$166,2,FALSE)</f>
        <v>Bite</v>
      </c>
      <c r="M149" s="1" t="str">
        <f>VLOOKUP(I149,all_attacks!$B$2:$C$166,2,FALSE)</f>
        <v>Dragon Rage</v>
      </c>
      <c r="N149" s="1" t="str">
        <f>VLOOKUP(J149,all_attacks!$B$2:$C$166,2,FALSE)</f>
        <v>Leer</v>
      </c>
      <c r="O149" s="1" t="str">
        <f>VLOOKUP(K149,all_attacks!$B$2:$C$166,2,FALSE)</f>
        <v>Hydro Pump</v>
      </c>
      <c r="P149" t="str">
        <f>VLOOKUP(L149,all_attacks!$C$2:$H$166,2,FALSE)</f>
        <v>Normal</v>
      </c>
      <c r="Q149" t="str">
        <f>VLOOKUP(M149,all_attacks!$C$2:$H$166,2,FALSE)</f>
        <v>Dragon</v>
      </c>
      <c r="R149" t="str">
        <f>VLOOKUP(N149,all_attacks!$C$2:$H$166,2,FALSE)</f>
        <v>Normal</v>
      </c>
      <c r="S149" t="str">
        <f>VLOOKUP(O149,all_attacks!$C$2:$H$166,2,FALSE)</f>
        <v>Water</v>
      </c>
      <c r="T149" t="str">
        <f>VLOOKUP(L149,all_attacks!$C$2:$H$166,6,FALSE)</f>
        <v>Normal</v>
      </c>
      <c r="U149" t="str">
        <f>VLOOKUP(M149,all_attacks!$C$2:$H$166,6,FALSE)</f>
        <v>no_type-specific_Damage</v>
      </c>
      <c r="V149" t="str">
        <f>VLOOKUP(N149,all_attacks!$C$2:$H$166,6,FALSE)</f>
        <v>no_type-specific_Damage</v>
      </c>
      <c r="W149" t="str">
        <f>VLOOKUP(O149,all_attacks!$C$2:$H$166,6,FALSE)</f>
        <v>Water</v>
      </c>
      <c r="X149" t="s">
        <v>449</v>
      </c>
      <c r="Y149" t="s">
        <v>451</v>
      </c>
      <c r="Z149" t="str">
        <f t="shared" si="58"/>
        <v>NormalGrass</v>
      </c>
      <c r="AA149" t="str">
        <f t="shared" si="59"/>
        <v>no_type-specific_DamageGrass</v>
      </c>
      <c r="AB149" t="str">
        <f t="shared" si="60"/>
        <v>no_type-specific_DamageGrass</v>
      </c>
      <c r="AC149" t="str">
        <f t="shared" si="61"/>
        <v>WaterGrass</v>
      </c>
      <c r="AD149" t="str">
        <f t="shared" si="62"/>
        <v>NormalPoison</v>
      </c>
      <c r="AE149" t="str">
        <f t="shared" si="63"/>
        <v>no_type-specific_DamagePoison</v>
      </c>
      <c r="AF149" t="str">
        <f t="shared" si="64"/>
        <v>no_type-specific_DamagePoison</v>
      </c>
      <c r="AG149" t="str">
        <f t="shared" si="65"/>
        <v>WaterPoison</v>
      </c>
      <c r="AH149">
        <f>VLOOKUP(Z149,type_factors!$C$1:$D$226,2,FALSE)</f>
        <v>1</v>
      </c>
      <c r="AI149" t="e">
        <f>VLOOKUP(AA149,type_factors!$C$1:$D$226,2,FALSE)</f>
        <v>#N/A</v>
      </c>
      <c r="AJ149" t="e">
        <f>VLOOKUP(AB149,type_factors!$C$1:$D$226,2,FALSE)</f>
        <v>#N/A</v>
      </c>
      <c r="AK149">
        <f>VLOOKUP(AC149,type_factors!$C$1:$D$226,2,FALSE)</f>
        <v>0.5</v>
      </c>
      <c r="AL149">
        <f>VLOOKUP(AD149,type_factors!$C$1:$D$226,2,FALSE)</f>
        <v>1</v>
      </c>
      <c r="AM149" t="e">
        <f>VLOOKUP(AE149,type_factors!$C$1:$D$226,2,FALSE)</f>
        <v>#N/A</v>
      </c>
      <c r="AN149" t="e">
        <f>VLOOKUP(AF149,type_factors!$C$1:$D$226,2,FALSE)</f>
        <v>#N/A</v>
      </c>
      <c r="AO149">
        <f>VLOOKUP(AG149,type_factors!$C$1:$D$226,2,FALSE)</f>
        <v>1</v>
      </c>
      <c r="AP149">
        <f t="shared" si="66"/>
        <v>1</v>
      </c>
      <c r="AQ149" t="e">
        <f t="shared" si="67"/>
        <v>#N/A</v>
      </c>
      <c r="AR149" t="e">
        <f t="shared" si="68"/>
        <v>#N/A</v>
      </c>
      <c r="AS149">
        <f t="shared" si="69"/>
        <v>0.5</v>
      </c>
      <c r="AT149">
        <f t="array" ref="AT149">MAX(IF(ISERROR(AP149:AS149),,AP149:AS149))</f>
        <v>1</v>
      </c>
      <c r="AU149" t="s">
        <v>421</v>
      </c>
      <c r="AV149" t="s">
        <v>449</v>
      </c>
      <c r="AW149" t="str">
        <f t="shared" si="52"/>
        <v>NormalWater</v>
      </c>
      <c r="AX149" t="str">
        <f t="shared" si="53"/>
        <v>GrassWater</v>
      </c>
      <c r="AY149" t="str">
        <f t="shared" si="54"/>
        <v>NormalFlying</v>
      </c>
      <c r="AZ149" t="str">
        <f t="shared" si="55"/>
        <v>GrassFlying</v>
      </c>
      <c r="BA149" s="31">
        <f>VLOOKUP(AW149,type_factors!$C$2:$D$226,2,FALSE)</f>
        <v>1</v>
      </c>
      <c r="BB149" s="31">
        <f>VLOOKUP(AX149,type_factors!$C$2:$D$226,2,FALSE)</f>
        <v>2</v>
      </c>
      <c r="BC149" s="30">
        <f>VLOOKUP(AY149,type_factors!$C$2:$D$226,2,FALSE)</f>
        <v>1</v>
      </c>
      <c r="BD149" s="30">
        <f>VLOOKUP(AZ149,type_factors!$C$2:$D$226,2,FALSE)</f>
        <v>0.5</v>
      </c>
      <c r="BE149" s="32">
        <f t="shared" si="56"/>
        <v>1</v>
      </c>
      <c r="BF149" s="32">
        <f t="shared" si="57"/>
        <v>1</v>
      </c>
      <c r="BG149">
        <f t="array" ref="BG149">MAX(IF(ISERROR(BE149:BF149),,BE149:BF149))</f>
        <v>1</v>
      </c>
      <c r="BH149">
        <f t="shared" si="70"/>
        <v>1</v>
      </c>
      <c r="BI149">
        <f t="shared" si="71"/>
        <v>0</v>
      </c>
      <c r="BJ149">
        <f t="shared" si="72"/>
        <v>4.5</v>
      </c>
      <c r="BK149">
        <f>squirtle!BP149</f>
        <v>78</v>
      </c>
      <c r="BL149">
        <f>charmander!BV149</f>
        <v>36.25</v>
      </c>
      <c r="BM149">
        <f>nidoking!CZ149</f>
        <v>63.75</v>
      </c>
    </row>
    <row r="150" spans="1:66" x14ac:dyDescent="0.3">
      <c r="A150">
        <v>149</v>
      </c>
      <c r="B150">
        <v>57</v>
      </c>
      <c r="C150" s="35" t="s">
        <v>108</v>
      </c>
      <c r="D150" s="35" t="str">
        <f>VLOOKUP(C150,all_pokemon!$B$2:$C$151,2,FALSE)</f>
        <v>Exeggcute</v>
      </c>
      <c r="E150" s="35" t="s">
        <v>449</v>
      </c>
      <c r="F150" s="35" t="s">
        <v>318</v>
      </c>
      <c r="G150" s="35">
        <v>45</v>
      </c>
      <c r="H150" s="36" t="s">
        <v>79</v>
      </c>
      <c r="I150" s="36" t="s">
        <v>173</v>
      </c>
      <c r="J150" s="36" t="s">
        <v>45</v>
      </c>
      <c r="K150" s="36" t="s">
        <v>81</v>
      </c>
      <c r="L150" s="1" t="str">
        <f>VLOOKUP(H150,all_attacks!$B$2:$C$166,2,FALSE)</f>
        <v>Poison Powder</v>
      </c>
      <c r="M150" s="1" t="str">
        <f>VLOOKUP(I150,all_attacks!$B$2:$C$166,2,FALSE)</f>
        <v>Solar Beam</v>
      </c>
      <c r="N150" s="1" t="str">
        <f>VLOOKUP(J150,all_attacks!$B$2:$C$166,2,FALSE)</f>
        <v>Leech Seed</v>
      </c>
      <c r="O150" s="1" t="str">
        <f>VLOOKUP(K150,all_attacks!$B$2:$C$166,2,FALSE)</f>
        <v>Growth</v>
      </c>
      <c r="P150" t="str">
        <f>VLOOKUP(L150,all_attacks!$C$2:$H$166,2,FALSE)</f>
        <v>Poison</v>
      </c>
      <c r="Q150" t="str">
        <f>VLOOKUP(M150,all_attacks!$C$2:$H$166,2,FALSE)</f>
        <v>Grass</v>
      </c>
      <c r="R150" t="str">
        <f>VLOOKUP(N150,all_attacks!$C$2:$H$166,2,FALSE)</f>
        <v>Grass</v>
      </c>
      <c r="S150" t="str">
        <f>VLOOKUP(O150,all_attacks!$C$2:$H$166,2,FALSE)</f>
        <v>Normal</v>
      </c>
      <c r="T150" t="str">
        <f>VLOOKUP(L150,all_attacks!$C$2:$H$166,6,FALSE)</f>
        <v>no_type-specific_Damage</v>
      </c>
      <c r="U150" t="str">
        <f>VLOOKUP(M150,all_attacks!$C$2:$H$166,6,FALSE)</f>
        <v>Grass</v>
      </c>
      <c r="V150" t="str">
        <f>VLOOKUP(N150,all_attacks!$C$2:$H$166,6,FALSE)</f>
        <v>no_type-specific_Damage</v>
      </c>
      <c r="W150" t="str">
        <f>VLOOKUP(O150,all_attacks!$C$2:$H$166,6,FALSE)</f>
        <v>no_type-specific_Damage</v>
      </c>
      <c r="X150" t="s">
        <v>449</v>
      </c>
      <c r="Y150" t="s">
        <v>451</v>
      </c>
      <c r="Z150" t="str">
        <f t="shared" si="58"/>
        <v>no_type-specific_DamageGrass</v>
      </c>
      <c r="AA150" t="str">
        <f t="shared" si="59"/>
        <v>GrassGrass</v>
      </c>
      <c r="AB150" t="str">
        <f t="shared" si="60"/>
        <v>no_type-specific_DamageGrass</v>
      </c>
      <c r="AC150" t="str">
        <f t="shared" si="61"/>
        <v>no_type-specific_DamageGrass</v>
      </c>
      <c r="AD150" t="str">
        <f t="shared" si="62"/>
        <v>no_type-specific_DamagePoison</v>
      </c>
      <c r="AE150" t="str">
        <f t="shared" si="63"/>
        <v>GrassPoison</v>
      </c>
      <c r="AF150" t="str">
        <f t="shared" si="64"/>
        <v>no_type-specific_DamagePoison</v>
      </c>
      <c r="AG150" t="str">
        <f t="shared" si="65"/>
        <v>no_type-specific_DamagePoison</v>
      </c>
      <c r="AH150" t="e">
        <f>VLOOKUP(Z150,type_factors!$C$1:$D$226,2,FALSE)</f>
        <v>#N/A</v>
      </c>
      <c r="AI150">
        <f>VLOOKUP(AA150,type_factors!$C$1:$D$226,2,FALSE)</f>
        <v>0.5</v>
      </c>
      <c r="AJ150" t="e">
        <f>VLOOKUP(AB150,type_factors!$C$1:$D$226,2,FALSE)</f>
        <v>#N/A</v>
      </c>
      <c r="AK150" t="e">
        <f>VLOOKUP(AC150,type_factors!$C$1:$D$226,2,FALSE)</f>
        <v>#N/A</v>
      </c>
      <c r="AL150" t="e">
        <f>VLOOKUP(AD150,type_factors!$C$1:$D$226,2,FALSE)</f>
        <v>#N/A</v>
      </c>
      <c r="AM150">
        <f>VLOOKUP(AE150,type_factors!$C$1:$D$226,2,FALSE)</f>
        <v>0.5</v>
      </c>
      <c r="AN150" t="e">
        <f>VLOOKUP(AF150,type_factors!$C$1:$D$226,2,FALSE)</f>
        <v>#N/A</v>
      </c>
      <c r="AO150" t="e">
        <f>VLOOKUP(AG150,type_factors!$C$1:$D$226,2,FALSE)</f>
        <v>#N/A</v>
      </c>
      <c r="AP150" t="e">
        <f t="shared" si="66"/>
        <v>#N/A</v>
      </c>
      <c r="AQ150">
        <f t="shared" si="67"/>
        <v>0.25</v>
      </c>
      <c r="AR150" t="e">
        <f t="shared" si="68"/>
        <v>#N/A</v>
      </c>
      <c r="AS150" t="e">
        <f t="shared" si="69"/>
        <v>#N/A</v>
      </c>
      <c r="AT150">
        <f t="array" ref="AT150">MAX(IF(ISERROR(AP150:AS150),,AP150:AS150))</f>
        <v>0.25</v>
      </c>
      <c r="AU150" t="s">
        <v>421</v>
      </c>
      <c r="AV150" t="s">
        <v>449</v>
      </c>
      <c r="AW150" t="str">
        <f t="shared" si="52"/>
        <v>NormalGrass</v>
      </c>
      <c r="AX150" t="str">
        <f t="shared" si="53"/>
        <v>GrassGrass</v>
      </c>
      <c r="AY150" t="str">
        <f t="shared" si="54"/>
        <v>NormalPsychic</v>
      </c>
      <c r="AZ150" t="str">
        <f t="shared" si="55"/>
        <v>GrassPsychic</v>
      </c>
      <c r="BA150" s="31">
        <f>VLOOKUP(AW150,type_factors!$C$2:$D$226,2,FALSE)</f>
        <v>1</v>
      </c>
      <c r="BB150" s="31">
        <f>VLOOKUP(AX150,type_factors!$C$2:$D$226,2,FALSE)</f>
        <v>0.5</v>
      </c>
      <c r="BC150" s="30">
        <f>VLOOKUP(AY150,type_factors!$C$2:$D$226,2,FALSE)</f>
        <v>1</v>
      </c>
      <c r="BD150" s="30">
        <f>VLOOKUP(AZ150,type_factors!$C$2:$D$226,2,FALSE)</f>
        <v>1</v>
      </c>
      <c r="BE150" s="32">
        <f t="shared" si="56"/>
        <v>1</v>
      </c>
      <c r="BF150" s="32">
        <f t="shared" si="57"/>
        <v>0.5</v>
      </c>
      <c r="BG150">
        <f t="array" ref="BG150">MAX(IF(ISERROR(BE150:BF150),,BE150:BF150))</f>
        <v>1</v>
      </c>
      <c r="BH150">
        <f t="shared" si="70"/>
        <v>0.25</v>
      </c>
      <c r="BI150">
        <f t="shared" si="71"/>
        <v>0.75</v>
      </c>
      <c r="BJ150">
        <f t="shared" si="72"/>
        <v>5.25</v>
      </c>
      <c r="BK150">
        <f>squirtle!BP150</f>
        <v>78</v>
      </c>
      <c r="BL150">
        <f>charmander!BV150</f>
        <v>38</v>
      </c>
      <c r="BM150">
        <f>nidoking!CZ150</f>
        <v>62.75</v>
      </c>
    </row>
    <row r="151" spans="1:66" x14ac:dyDescent="0.3">
      <c r="A151">
        <v>150</v>
      </c>
      <c r="B151">
        <v>57</v>
      </c>
      <c r="C151" s="35" t="s">
        <v>468</v>
      </c>
      <c r="D151" s="35" t="str">
        <f>VLOOKUP(C151,all_pokemon!$B$2:$C$151,2,FALSE)</f>
        <v>Charizard</v>
      </c>
      <c r="E151" s="35" t="s">
        <v>445</v>
      </c>
      <c r="F151" s="35" t="s">
        <v>209</v>
      </c>
      <c r="G151" s="35">
        <v>53</v>
      </c>
      <c r="H151" s="36" t="s">
        <v>105</v>
      </c>
      <c r="I151" s="36" t="s">
        <v>272</v>
      </c>
      <c r="J151" s="36" t="s">
        <v>23</v>
      </c>
      <c r="K151" s="36" t="s">
        <v>90</v>
      </c>
      <c r="L151" s="1" t="str">
        <f>VLOOKUP(H151,all_attacks!$B$2:$C$166,2,FALSE)</f>
        <v>Slash</v>
      </c>
      <c r="M151" s="1" t="str">
        <f>VLOOKUP(I151,all_attacks!$B$2:$C$166,2,FALSE)</f>
        <v>Flamethrower</v>
      </c>
      <c r="N151" s="1" t="str">
        <f>VLOOKUP(J151,all_attacks!$B$2:$C$166,2,FALSE)</f>
        <v>Leer</v>
      </c>
      <c r="O151" s="1" t="str">
        <f>VLOOKUP(K151,all_attacks!$B$2:$C$166,2,FALSE)</f>
        <v>Rage</v>
      </c>
      <c r="P151" t="str">
        <f>VLOOKUP(L151,all_attacks!$C$2:$H$166,2,FALSE)</f>
        <v>Normal</v>
      </c>
      <c r="Q151" t="str">
        <f>VLOOKUP(M151,all_attacks!$C$2:$H$166,2,FALSE)</f>
        <v>Fire</v>
      </c>
      <c r="R151" t="str">
        <f>VLOOKUP(N151,all_attacks!$C$2:$H$166,2,FALSE)</f>
        <v>Normal</v>
      </c>
      <c r="S151" t="str">
        <f>VLOOKUP(O151,all_attacks!$C$2:$H$166,2,FALSE)</f>
        <v>Normal</v>
      </c>
      <c r="T151" t="str">
        <f>VLOOKUP(L151,all_attacks!$C$2:$H$166,6,FALSE)</f>
        <v>Normal</v>
      </c>
      <c r="U151" t="str">
        <f>VLOOKUP(M151,all_attacks!$C$2:$H$166,6,FALSE)</f>
        <v>Fire</v>
      </c>
      <c r="V151" t="str">
        <f>VLOOKUP(N151,all_attacks!$C$2:$H$166,6,FALSE)</f>
        <v>no_type-specific_Damage</v>
      </c>
      <c r="W151" t="str">
        <f>VLOOKUP(O151,all_attacks!$C$2:$H$166,6,FALSE)</f>
        <v>Normal</v>
      </c>
      <c r="X151" t="s">
        <v>449</v>
      </c>
      <c r="Y151" t="s">
        <v>451</v>
      </c>
      <c r="Z151" t="str">
        <f t="shared" si="58"/>
        <v>NormalGrass</v>
      </c>
      <c r="AA151" t="str">
        <f t="shared" si="59"/>
        <v>FireGrass</v>
      </c>
      <c r="AB151" t="str">
        <f t="shared" si="60"/>
        <v>no_type-specific_DamageGrass</v>
      </c>
      <c r="AC151" t="str">
        <f t="shared" si="61"/>
        <v>NormalGrass</v>
      </c>
      <c r="AD151" t="str">
        <f t="shared" si="62"/>
        <v>NormalPoison</v>
      </c>
      <c r="AE151" t="str">
        <f t="shared" si="63"/>
        <v>FirePoison</v>
      </c>
      <c r="AF151" t="str">
        <f t="shared" si="64"/>
        <v>no_type-specific_DamagePoison</v>
      </c>
      <c r="AG151" t="str">
        <f t="shared" si="65"/>
        <v>NormalPoison</v>
      </c>
      <c r="AH151">
        <f>VLOOKUP(Z151,type_factors!$C$1:$D$226,2,FALSE)</f>
        <v>1</v>
      </c>
      <c r="AI151">
        <f>VLOOKUP(AA151,type_factors!$C$1:$D$226,2,FALSE)</f>
        <v>2</v>
      </c>
      <c r="AJ151" t="e">
        <f>VLOOKUP(AB151,type_factors!$C$1:$D$226,2,FALSE)</f>
        <v>#N/A</v>
      </c>
      <c r="AK151">
        <f>VLOOKUP(AC151,type_factors!$C$1:$D$226,2,FALSE)</f>
        <v>1</v>
      </c>
      <c r="AL151">
        <f>VLOOKUP(AD151,type_factors!$C$1:$D$226,2,FALSE)</f>
        <v>1</v>
      </c>
      <c r="AM151">
        <f>VLOOKUP(AE151,type_factors!$C$1:$D$226,2,FALSE)</f>
        <v>1</v>
      </c>
      <c r="AN151" t="e">
        <f>VLOOKUP(AF151,type_factors!$C$1:$D$226,2,FALSE)</f>
        <v>#N/A</v>
      </c>
      <c r="AO151">
        <f>VLOOKUP(AG151,type_factors!$C$1:$D$226,2,FALSE)</f>
        <v>1</v>
      </c>
      <c r="AP151">
        <f t="shared" si="66"/>
        <v>1</v>
      </c>
      <c r="AQ151">
        <f t="shared" si="67"/>
        <v>2</v>
      </c>
      <c r="AR151" t="e">
        <f t="shared" si="68"/>
        <v>#N/A</v>
      </c>
      <c r="AS151">
        <f t="shared" si="69"/>
        <v>1</v>
      </c>
      <c r="AT151">
        <f t="array" ref="AT151">MAX(IF(ISERROR(AP151:AS151),,AP151:AS151))</f>
        <v>2</v>
      </c>
      <c r="AU151" t="s">
        <v>421</v>
      </c>
      <c r="AV151" t="s">
        <v>449</v>
      </c>
      <c r="AW151" t="str">
        <f t="shared" si="52"/>
        <v>NormalFire</v>
      </c>
      <c r="AX151" t="str">
        <f t="shared" si="53"/>
        <v>GrassFire</v>
      </c>
      <c r="AY151" t="str">
        <f t="shared" si="54"/>
        <v>NormalNA</v>
      </c>
      <c r="AZ151" t="str">
        <f t="shared" si="55"/>
        <v>GrassNA</v>
      </c>
      <c r="BA151" s="31">
        <f>VLOOKUP(AW151,type_factors!$C$2:$D$226,2,FALSE)</f>
        <v>1</v>
      </c>
      <c r="BB151" s="31">
        <f>VLOOKUP(AX151,type_factors!$C$2:$D$226,2,FALSE)</f>
        <v>0.5</v>
      </c>
      <c r="BC151" s="30" t="e">
        <f>VLOOKUP(AY151,type_factors!$C$2:$D$226,2,FALSE)</f>
        <v>#N/A</v>
      </c>
      <c r="BD151" s="30" t="e">
        <f>VLOOKUP(AZ151,type_factors!$C$2:$D$226,2,FALSE)</f>
        <v>#N/A</v>
      </c>
      <c r="BE151" s="32">
        <f t="shared" si="56"/>
        <v>1</v>
      </c>
      <c r="BF151" s="32">
        <f t="shared" si="57"/>
        <v>0.5</v>
      </c>
      <c r="BG151">
        <f t="array" ref="BG151">MAX(IF(ISERROR(BE151:BF151),,BE151:BF151))</f>
        <v>1</v>
      </c>
      <c r="BH151">
        <f t="shared" si="70"/>
        <v>2</v>
      </c>
      <c r="BI151">
        <f t="shared" si="71"/>
        <v>-1</v>
      </c>
      <c r="BJ151">
        <f t="shared" si="72"/>
        <v>4.25</v>
      </c>
      <c r="BK151">
        <f>squirtle!BP151</f>
        <v>78</v>
      </c>
      <c r="BL151">
        <f>charmander!BV151</f>
        <v>37</v>
      </c>
      <c r="BM151">
        <f>nidoking!CZ151</f>
        <v>63.75</v>
      </c>
    </row>
    <row r="152" spans="1:66" x14ac:dyDescent="0.3">
      <c r="A152">
        <v>151</v>
      </c>
      <c r="B152">
        <v>58</v>
      </c>
      <c r="C152" s="35" t="s">
        <v>155</v>
      </c>
      <c r="D152" s="35" t="str">
        <f>VLOOKUP(C152,all_pokemon!$B$2:$C$151,2,FALSE)</f>
        <v>Dewgong</v>
      </c>
      <c r="E152" s="35" t="s">
        <v>453</v>
      </c>
      <c r="F152" s="35" t="s">
        <v>446</v>
      </c>
      <c r="G152" s="35">
        <v>54</v>
      </c>
      <c r="H152" s="36" t="s">
        <v>6</v>
      </c>
      <c r="I152" s="36" t="s">
        <v>174</v>
      </c>
      <c r="J152" s="36" t="s">
        <v>70</v>
      </c>
      <c r="K152" s="36" t="s">
        <v>137</v>
      </c>
      <c r="L152" s="1" t="str">
        <f>VLOOKUP(H152,all_attacks!$B$2:$C$166,2,FALSE)</f>
        <v>Growl</v>
      </c>
      <c r="M152" s="1" t="str">
        <f>VLOOKUP(I152,all_attacks!$B$2:$C$166,2,FALSE)</f>
        <v>Aurora Beam</v>
      </c>
      <c r="N152" s="1" t="str">
        <f>VLOOKUP(J152,all_attacks!$B$2:$C$166,2,FALSE)</f>
        <v>Rest</v>
      </c>
      <c r="O152" s="1" t="str">
        <f>VLOOKUP(K152,all_attacks!$B$2:$C$166,2,FALSE)</f>
        <v>Take Down</v>
      </c>
      <c r="P152" t="str">
        <f>VLOOKUP(L152,all_attacks!$C$2:$H$166,2,FALSE)</f>
        <v>Normal</v>
      </c>
      <c r="Q152" t="str">
        <f>VLOOKUP(M152,all_attacks!$C$2:$H$166,2,FALSE)</f>
        <v>Ice</v>
      </c>
      <c r="R152" t="str">
        <f>VLOOKUP(N152,all_attacks!$C$2:$H$166,2,FALSE)</f>
        <v>Psychic</v>
      </c>
      <c r="S152" t="str">
        <f>VLOOKUP(O152,all_attacks!$C$2:$H$166,2,FALSE)</f>
        <v>Normal</v>
      </c>
      <c r="T152" t="str">
        <f>VLOOKUP(L152,all_attacks!$C$2:$H$166,6,FALSE)</f>
        <v>no_type-specific_Damage</v>
      </c>
      <c r="U152" t="str">
        <f>VLOOKUP(M152,all_attacks!$C$2:$H$166,6,FALSE)</f>
        <v>Ice</v>
      </c>
      <c r="V152" t="str">
        <f>VLOOKUP(N152,all_attacks!$C$2:$H$166,6,FALSE)</f>
        <v>no_type-specific_Damage</v>
      </c>
      <c r="W152" t="str">
        <f>VLOOKUP(O152,all_attacks!$C$2:$H$166,6,FALSE)</f>
        <v>Normal</v>
      </c>
      <c r="X152" t="s">
        <v>449</v>
      </c>
      <c r="Y152" t="s">
        <v>451</v>
      </c>
      <c r="Z152" t="str">
        <f t="shared" si="58"/>
        <v>no_type-specific_DamageGrass</v>
      </c>
      <c r="AA152" t="str">
        <f t="shared" si="59"/>
        <v>IceGrass</v>
      </c>
      <c r="AB152" t="str">
        <f t="shared" si="60"/>
        <v>no_type-specific_DamageGrass</v>
      </c>
      <c r="AC152" t="str">
        <f t="shared" si="61"/>
        <v>NormalGrass</v>
      </c>
      <c r="AD152" t="str">
        <f t="shared" si="62"/>
        <v>no_type-specific_DamagePoison</v>
      </c>
      <c r="AE152" t="str">
        <f t="shared" si="63"/>
        <v>IcePoison</v>
      </c>
      <c r="AF152" t="str">
        <f t="shared" si="64"/>
        <v>no_type-specific_DamagePoison</v>
      </c>
      <c r="AG152" t="str">
        <f t="shared" si="65"/>
        <v>NormalPoison</v>
      </c>
      <c r="AH152" t="e">
        <f>VLOOKUP(Z152,type_factors!$C$1:$D$226,2,FALSE)</f>
        <v>#N/A</v>
      </c>
      <c r="AI152">
        <f>VLOOKUP(AA152,type_factors!$C$1:$D$226,2,FALSE)</f>
        <v>2</v>
      </c>
      <c r="AJ152" t="e">
        <f>VLOOKUP(AB152,type_factors!$C$1:$D$226,2,FALSE)</f>
        <v>#N/A</v>
      </c>
      <c r="AK152">
        <f>VLOOKUP(AC152,type_factors!$C$1:$D$226,2,FALSE)</f>
        <v>1</v>
      </c>
      <c r="AL152" t="e">
        <f>VLOOKUP(AD152,type_factors!$C$1:$D$226,2,FALSE)</f>
        <v>#N/A</v>
      </c>
      <c r="AM152">
        <f>VLOOKUP(AE152,type_factors!$C$1:$D$226,2,FALSE)</f>
        <v>1</v>
      </c>
      <c r="AN152" t="e">
        <f>VLOOKUP(AF152,type_factors!$C$1:$D$226,2,FALSE)</f>
        <v>#N/A</v>
      </c>
      <c r="AO152">
        <f>VLOOKUP(AG152,type_factors!$C$1:$D$226,2,FALSE)</f>
        <v>1</v>
      </c>
      <c r="AP152" t="e">
        <f t="shared" si="66"/>
        <v>#N/A</v>
      </c>
      <c r="AQ152">
        <f t="shared" si="67"/>
        <v>2</v>
      </c>
      <c r="AR152" t="e">
        <f t="shared" si="68"/>
        <v>#N/A</v>
      </c>
      <c r="AS152">
        <f t="shared" si="69"/>
        <v>1</v>
      </c>
      <c r="AT152">
        <f t="array" ref="AT152">MAX(IF(ISERROR(AP152:AS152),,AP152:AS152))</f>
        <v>2</v>
      </c>
      <c r="AU152" t="s">
        <v>421</v>
      </c>
      <c r="AV152" t="s">
        <v>449</v>
      </c>
      <c r="AW152" t="str">
        <f t="shared" si="52"/>
        <v>NormalWater</v>
      </c>
      <c r="AX152" t="str">
        <f t="shared" si="53"/>
        <v>GrassWater</v>
      </c>
      <c r="AY152" t="str">
        <f t="shared" si="54"/>
        <v>NormalIce</v>
      </c>
      <c r="AZ152" t="str">
        <f t="shared" si="55"/>
        <v>GrassIce</v>
      </c>
      <c r="BA152" s="31">
        <f>VLOOKUP(AW152,type_factors!$C$2:$D$226,2,FALSE)</f>
        <v>1</v>
      </c>
      <c r="BB152" s="31">
        <f>VLOOKUP(AX152,type_factors!$C$2:$D$226,2,FALSE)</f>
        <v>2</v>
      </c>
      <c r="BC152" s="30">
        <f>VLOOKUP(AY152,type_factors!$C$2:$D$226,2,FALSE)</f>
        <v>1</v>
      </c>
      <c r="BD152" s="30">
        <f>VLOOKUP(AZ152,type_factors!$C$2:$D$226,2,FALSE)</f>
        <v>1</v>
      </c>
      <c r="BE152" s="32">
        <f t="shared" si="56"/>
        <v>1</v>
      </c>
      <c r="BF152" s="32">
        <f t="shared" si="57"/>
        <v>2</v>
      </c>
      <c r="BG152">
        <f t="array" ref="BG152">MAX(IF(ISERROR(BE152:BF152),,BE152:BF152))</f>
        <v>2</v>
      </c>
      <c r="BH152">
        <f t="shared" si="70"/>
        <v>2</v>
      </c>
      <c r="BI152">
        <f t="shared" si="71"/>
        <v>0</v>
      </c>
      <c r="BJ152">
        <f t="shared" si="72"/>
        <v>4.25</v>
      </c>
      <c r="BK152">
        <f>squirtle!BP152</f>
        <v>79</v>
      </c>
      <c r="BL152">
        <f>charmander!BV152</f>
        <v>39</v>
      </c>
      <c r="BM152">
        <f>nidoking!CZ152</f>
        <v>63.75</v>
      </c>
      <c r="BN152" t="s">
        <v>208</v>
      </c>
    </row>
    <row r="153" spans="1:66" x14ac:dyDescent="0.3">
      <c r="A153">
        <v>152</v>
      </c>
      <c r="B153">
        <v>58</v>
      </c>
      <c r="C153" s="35" t="s">
        <v>156</v>
      </c>
      <c r="D153" s="35" t="str">
        <f>VLOOKUP(C153,all_pokemon!$B$2:$C$151,2,FALSE)</f>
        <v>Cloyster</v>
      </c>
      <c r="E153" s="35" t="s">
        <v>453</v>
      </c>
      <c r="F153" s="35" t="s">
        <v>446</v>
      </c>
      <c r="G153" s="35">
        <v>53</v>
      </c>
      <c r="H153" s="36" t="s">
        <v>30</v>
      </c>
      <c r="I153" s="36" t="s">
        <v>175</v>
      </c>
      <c r="J153" s="36" t="s">
        <v>174</v>
      </c>
      <c r="K153" s="36" t="s">
        <v>176</v>
      </c>
      <c r="L153" s="1" t="str">
        <f>VLOOKUP(H153,all_attacks!$B$2:$C$166,2,FALSE)</f>
        <v>Supersonic</v>
      </c>
      <c r="M153" s="1" t="str">
        <f>VLOOKUP(I153,all_attacks!$B$2:$C$166,2,FALSE)</f>
        <v>Clamp</v>
      </c>
      <c r="N153" s="1" t="str">
        <f>VLOOKUP(J153,all_attacks!$B$2:$C$166,2,FALSE)</f>
        <v>Aurora Beam</v>
      </c>
      <c r="O153" s="1" t="str">
        <f>VLOOKUP(K153,all_attacks!$B$2:$C$166,2,FALSE)</f>
        <v>Spike Cannon</v>
      </c>
      <c r="P153" t="str">
        <f>VLOOKUP(L153,all_attacks!$C$2:$H$166,2,FALSE)</f>
        <v>Normal</v>
      </c>
      <c r="Q153" t="str">
        <f>VLOOKUP(M153,all_attacks!$C$2:$H$166,2,FALSE)</f>
        <v>Water</v>
      </c>
      <c r="R153" t="str">
        <f>VLOOKUP(N153,all_attacks!$C$2:$H$166,2,FALSE)</f>
        <v>Ice</v>
      </c>
      <c r="S153" t="str">
        <f>VLOOKUP(O153,all_attacks!$C$2:$H$166,2,FALSE)</f>
        <v>Normal</v>
      </c>
      <c r="T153" t="str">
        <f>VLOOKUP(L153,all_attacks!$C$2:$H$166,6,FALSE)</f>
        <v>no_type-specific_Damage</v>
      </c>
      <c r="U153" t="str">
        <f>VLOOKUP(M153,all_attacks!$C$2:$H$166,6,FALSE)</f>
        <v>Water</v>
      </c>
      <c r="V153" t="str">
        <f>VLOOKUP(N153,all_attacks!$C$2:$H$166,6,FALSE)</f>
        <v>Ice</v>
      </c>
      <c r="W153" t="str">
        <f>VLOOKUP(O153,all_attacks!$C$2:$H$166,6,FALSE)</f>
        <v>Normal</v>
      </c>
      <c r="X153" t="s">
        <v>449</v>
      </c>
      <c r="Y153" t="s">
        <v>451</v>
      </c>
      <c r="Z153" t="str">
        <f t="shared" si="58"/>
        <v>no_type-specific_DamageGrass</v>
      </c>
      <c r="AA153" t="str">
        <f t="shared" si="59"/>
        <v>WaterGrass</v>
      </c>
      <c r="AB153" t="str">
        <f t="shared" si="60"/>
        <v>IceGrass</v>
      </c>
      <c r="AC153" t="str">
        <f t="shared" si="61"/>
        <v>NormalGrass</v>
      </c>
      <c r="AD153" t="str">
        <f t="shared" si="62"/>
        <v>no_type-specific_DamagePoison</v>
      </c>
      <c r="AE153" t="str">
        <f t="shared" si="63"/>
        <v>WaterPoison</v>
      </c>
      <c r="AF153" t="str">
        <f t="shared" si="64"/>
        <v>IcePoison</v>
      </c>
      <c r="AG153" t="str">
        <f t="shared" si="65"/>
        <v>NormalPoison</v>
      </c>
      <c r="AH153" t="e">
        <f>VLOOKUP(Z153,type_factors!$C$1:$D$226,2,FALSE)</f>
        <v>#N/A</v>
      </c>
      <c r="AI153">
        <f>VLOOKUP(AA153,type_factors!$C$1:$D$226,2,FALSE)</f>
        <v>0.5</v>
      </c>
      <c r="AJ153">
        <f>VLOOKUP(AB153,type_factors!$C$1:$D$226,2,FALSE)</f>
        <v>2</v>
      </c>
      <c r="AK153">
        <f>VLOOKUP(AC153,type_factors!$C$1:$D$226,2,FALSE)</f>
        <v>1</v>
      </c>
      <c r="AL153" t="e">
        <f>VLOOKUP(AD153,type_factors!$C$1:$D$226,2,FALSE)</f>
        <v>#N/A</v>
      </c>
      <c r="AM153">
        <f>VLOOKUP(AE153,type_factors!$C$1:$D$226,2,FALSE)</f>
        <v>1</v>
      </c>
      <c r="AN153">
        <f>VLOOKUP(AF153,type_factors!$C$1:$D$226,2,FALSE)</f>
        <v>1</v>
      </c>
      <c r="AO153">
        <f>VLOOKUP(AG153,type_factors!$C$1:$D$226,2,FALSE)</f>
        <v>1</v>
      </c>
      <c r="AP153" t="e">
        <f t="shared" si="66"/>
        <v>#N/A</v>
      </c>
      <c r="AQ153">
        <f t="shared" si="67"/>
        <v>0.5</v>
      </c>
      <c r="AR153">
        <f t="shared" si="68"/>
        <v>2</v>
      </c>
      <c r="AS153">
        <f t="shared" si="69"/>
        <v>1</v>
      </c>
      <c r="AT153">
        <f t="array" ref="AT153">MAX(IF(ISERROR(AP153:AS153),,AP153:AS153))</f>
        <v>2</v>
      </c>
      <c r="AU153" t="s">
        <v>421</v>
      </c>
      <c r="AV153" t="s">
        <v>449</v>
      </c>
      <c r="AW153" t="str">
        <f t="shared" si="52"/>
        <v>NormalWater</v>
      </c>
      <c r="AX153" t="str">
        <f t="shared" si="53"/>
        <v>GrassWater</v>
      </c>
      <c r="AY153" t="str">
        <f t="shared" si="54"/>
        <v>NormalIce</v>
      </c>
      <c r="AZ153" t="str">
        <f t="shared" si="55"/>
        <v>GrassIce</v>
      </c>
      <c r="BA153" s="31">
        <f>VLOOKUP(AW153,type_factors!$C$2:$D$226,2,FALSE)</f>
        <v>1</v>
      </c>
      <c r="BB153" s="31">
        <f>VLOOKUP(AX153,type_factors!$C$2:$D$226,2,FALSE)</f>
        <v>2</v>
      </c>
      <c r="BC153" s="30">
        <f>VLOOKUP(AY153,type_factors!$C$2:$D$226,2,FALSE)</f>
        <v>1</v>
      </c>
      <c r="BD153" s="30">
        <f>VLOOKUP(AZ153,type_factors!$C$2:$D$226,2,FALSE)</f>
        <v>1</v>
      </c>
      <c r="BE153" s="32">
        <f t="shared" si="56"/>
        <v>1</v>
      </c>
      <c r="BF153" s="32">
        <f t="shared" si="57"/>
        <v>2</v>
      </c>
      <c r="BG153">
        <f t="array" ref="BG153">MAX(IF(ISERROR(BE153:BF153),,BE153:BF153))</f>
        <v>2</v>
      </c>
      <c r="BH153">
        <f t="shared" si="70"/>
        <v>2</v>
      </c>
      <c r="BI153">
        <f t="shared" si="71"/>
        <v>0</v>
      </c>
      <c r="BJ153">
        <f t="shared" si="72"/>
        <v>4.25</v>
      </c>
      <c r="BK153">
        <f>squirtle!BP153</f>
        <v>80</v>
      </c>
      <c r="BL153">
        <f>charmander!BV153</f>
        <v>41</v>
      </c>
      <c r="BM153">
        <f>nidoking!CZ153</f>
        <v>63.75</v>
      </c>
    </row>
    <row r="154" spans="1:66" x14ac:dyDescent="0.3">
      <c r="A154">
        <v>153</v>
      </c>
      <c r="B154">
        <v>58</v>
      </c>
      <c r="C154" s="35" t="s">
        <v>157</v>
      </c>
      <c r="D154" s="35" t="str">
        <f>VLOOKUP(C154,all_pokemon!$B$2:$C$151,2,FALSE)</f>
        <v>Slowbro</v>
      </c>
      <c r="E154" s="35" t="s">
        <v>453</v>
      </c>
      <c r="F154" s="35" t="s">
        <v>318</v>
      </c>
      <c r="G154" s="35">
        <v>54</v>
      </c>
      <c r="H154" s="36" t="s">
        <v>6</v>
      </c>
      <c r="I154" s="36" t="s">
        <v>27</v>
      </c>
      <c r="J154" s="36" t="s">
        <v>177</v>
      </c>
      <c r="K154" s="36" t="s">
        <v>178</v>
      </c>
      <c r="L154" s="1" t="str">
        <f>VLOOKUP(H154,all_attacks!$B$2:$C$166,2,FALSE)</f>
        <v>Growl</v>
      </c>
      <c r="M154" s="1" t="str">
        <f>VLOOKUP(I154,all_attacks!$B$2:$C$166,2,FALSE)</f>
        <v>Water Gun</v>
      </c>
      <c r="N154" s="1" t="str">
        <f>VLOOKUP(J154,all_attacks!$B$2:$C$166,2,FALSE)</f>
        <v>Withdraw</v>
      </c>
      <c r="O154" s="1" t="str">
        <f>VLOOKUP(K154,all_attacks!$B$2:$C$166,2,FALSE)</f>
        <v>Amnesia</v>
      </c>
      <c r="P154" t="str">
        <f>VLOOKUP(L154,all_attacks!$C$2:$H$166,2,FALSE)</f>
        <v>Normal</v>
      </c>
      <c r="Q154" t="str">
        <f>VLOOKUP(M154,all_attacks!$C$2:$H$166,2,FALSE)</f>
        <v>Water</v>
      </c>
      <c r="R154" t="str">
        <f>VLOOKUP(N154,all_attacks!$C$2:$H$166,2,FALSE)</f>
        <v>Water</v>
      </c>
      <c r="S154" t="str">
        <f>VLOOKUP(O154,all_attacks!$C$2:$H$166,2,FALSE)</f>
        <v>Psychic</v>
      </c>
      <c r="T154" t="str">
        <f>VLOOKUP(L154,all_attacks!$C$2:$H$166,6,FALSE)</f>
        <v>no_type-specific_Damage</v>
      </c>
      <c r="U154" t="str">
        <f>VLOOKUP(M154,all_attacks!$C$2:$H$166,6,FALSE)</f>
        <v>Water</v>
      </c>
      <c r="V154" t="str">
        <f>VLOOKUP(N154,all_attacks!$C$2:$H$166,6,FALSE)</f>
        <v>no_type-specific_Damage</v>
      </c>
      <c r="W154" t="str">
        <f>VLOOKUP(O154,all_attacks!$C$2:$H$166,6,FALSE)</f>
        <v>no_type-specific_Damage</v>
      </c>
      <c r="X154" t="s">
        <v>449</v>
      </c>
      <c r="Y154" t="s">
        <v>451</v>
      </c>
      <c r="Z154" t="str">
        <f t="shared" si="58"/>
        <v>no_type-specific_DamageGrass</v>
      </c>
      <c r="AA154" t="str">
        <f t="shared" si="59"/>
        <v>WaterGrass</v>
      </c>
      <c r="AB154" t="str">
        <f t="shared" si="60"/>
        <v>no_type-specific_DamageGrass</v>
      </c>
      <c r="AC154" t="str">
        <f t="shared" si="61"/>
        <v>no_type-specific_DamageGrass</v>
      </c>
      <c r="AD154" t="str">
        <f t="shared" si="62"/>
        <v>no_type-specific_DamagePoison</v>
      </c>
      <c r="AE154" t="str">
        <f t="shared" si="63"/>
        <v>WaterPoison</v>
      </c>
      <c r="AF154" t="str">
        <f t="shared" si="64"/>
        <v>no_type-specific_DamagePoison</v>
      </c>
      <c r="AG154" t="str">
        <f t="shared" si="65"/>
        <v>no_type-specific_DamagePoison</v>
      </c>
      <c r="AH154" t="e">
        <f>VLOOKUP(Z154,type_factors!$C$1:$D$226,2,FALSE)</f>
        <v>#N/A</v>
      </c>
      <c r="AI154">
        <f>VLOOKUP(AA154,type_factors!$C$1:$D$226,2,FALSE)</f>
        <v>0.5</v>
      </c>
      <c r="AJ154" t="e">
        <f>VLOOKUP(AB154,type_factors!$C$1:$D$226,2,FALSE)</f>
        <v>#N/A</v>
      </c>
      <c r="AK154" t="e">
        <f>VLOOKUP(AC154,type_factors!$C$1:$D$226,2,FALSE)</f>
        <v>#N/A</v>
      </c>
      <c r="AL154" t="e">
        <f>VLOOKUP(AD154,type_factors!$C$1:$D$226,2,FALSE)</f>
        <v>#N/A</v>
      </c>
      <c r="AM154">
        <f>VLOOKUP(AE154,type_factors!$C$1:$D$226,2,FALSE)</f>
        <v>1</v>
      </c>
      <c r="AN154" t="e">
        <f>VLOOKUP(AF154,type_factors!$C$1:$D$226,2,FALSE)</f>
        <v>#N/A</v>
      </c>
      <c r="AO154" t="e">
        <f>VLOOKUP(AG154,type_factors!$C$1:$D$226,2,FALSE)</f>
        <v>#N/A</v>
      </c>
      <c r="AP154" t="e">
        <f t="shared" si="66"/>
        <v>#N/A</v>
      </c>
      <c r="AQ154">
        <f t="shared" si="67"/>
        <v>0.5</v>
      </c>
      <c r="AR154" t="e">
        <f t="shared" si="68"/>
        <v>#N/A</v>
      </c>
      <c r="AS154" t="e">
        <f t="shared" si="69"/>
        <v>#N/A</v>
      </c>
      <c r="AT154">
        <f t="array" ref="AT154">MAX(IF(ISERROR(AP154:AS154),,AP154:AS154))</f>
        <v>0.5</v>
      </c>
      <c r="AU154" t="s">
        <v>421</v>
      </c>
      <c r="AV154" t="s">
        <v>449</v>
      </c>
      <c r="AW154" t="str">
        <f t="shared" si="52"/>
        <v>NormalWater</v>
      </c>
      <c r="AX154" t="str">
        <f t="shared" si="53"/>
        <v>GrassWater</v>
      </c>
      <c r="AY154" t="str">
        <f t="shared" si="54"/>
        <v>NormalPsychic</v>
      </c>
      <c r="AZ154" t="str">
        <f t="shared" si="55"/>
        <v>GrassPsychic</v>
      </c>
      <c r="BA154" s="31">
        <f>VLOOKUP(AW154,type_factors!$C$2:$D$226,2,FALSE)</f>
        <v>1</v>
      </c>
      <c r="BB154" s="31">
        <f>VLOOKUP(AX154,type_factors!$C$2:$D$226,2,FALSE)</f>
        <v>2</v>
      </c>
      <c r="BC154" s="30">
        <f>VLOOKUP(AY154,type_factors!$C$2:$D$226,2,FALSE)</f>
        <v>1</v>
      </c>
      <c r="BD154" s="30">
        <f>VLOOKUP(AZ154,type_factors!$C$2:$D$226,2,FALSE)</f>
        <v>1</v>
      </c>
      <c r="BE154" s="32">
        <f t="shared" si="56"/>
        <v>1</v>
      </c>
      <c r="BF154" s="32">
        <f t="shared" si="57"/>
        <v>2</v>
      </c>
      <c r="BG154">
        <f t="array" ref="BG154">MAX(IF(ISERROR(BE154:BF154),,BE154:BF154))</f>
        <v>2</v>
      </c>
      <c r="BH154">
        <f t="shared" si="70"/>
        <v>0.5</v>
      </c>
      <c r="BI154">
        <f t="shared" si="71"/>
        <v>1.5</v>
      </c>
      <c r="BJ154">
        <f t="shared" si="72"/>
        <v>5.75</v>
      </c>
      <c r="BK154">
        <f>squirtle!BP154</f>
        <v>80.5</v>
      </c>
      <c r="BL154">
        <f>charmander!BV154</f>
        <v>40</v>
      </c>
      <c r="BM154">
        <f>nidoking!CZ154</f>
        <v>63.75</v>
      </c>
    </row>
    <row r="155" spans="1:66" x14ac:dyDescent="0.3">
      <c r="A155">
        <v>154</v>
      </c>
      <c r="B155">
        <v>58</v>
      </c>
      <c r="C155" s="35" t="s">
        <v>158</v>
      </c>
      <c r="D155" s="35" t="str">
        <f>VLOOKUP(C155,all_pokemon!$B$2:$C$151,2,FALSE)</f>
        <v>Jynx</v>
      </c>
      <c r="E155" s="35" t="s">
        <v>446</v>
      </c>
      <c r="F155" s="35" t="s">
        <v>318</v>
      </c>
      <c r="G155" s="35">
        <v>56</v>
      </c>
      <c r="H155" s="36" t="s">
        <v>148</v>
      </c>
      <c r="I155" s="36" t="s">
        <v>179</v>
      </c>
      <c r="J155" s="36" t="s">
        <v>69</v>
      </c>
      <c r="K155" s="36" t="s">
        <v>180</v>
      </c>
      <c r="L155" s="1" t="str">
        <f>VLOOKUP(H155,all_attacks!$B$2:$C$166,2,FALSE)</f>
        <v>Double Slap</v>
      </c>
      <c r="M155" s="1" t="str">
        <f>VLOOKUP(I155,all_attacks!$B$2:$C$166,2,FALSE)</f>
        <v>Ice Punch</v>
      </c>
      <c r="N155" s="1" t="str">
        <f>VLOOKUP(J155,all_attacks!$B$2:$C$166,2,FALSE)</f>
        <v>Body Slam</v>
      </c>
      <c r="O155" s="1" t="str">
        <f>VLOOKUP(K155,all_attacks!$B$2:$C$166,2,FALSE)</f>
        <v>Thrash</v>
      </c>
      <c r="P155" t="str">
        <f>VLOOKUP(L155,all_attacks!$C$2:$H$166,2,FALSE)</f>
        <v>Normal</v>
      </c>
      <c r="Q155" t="str">
        <f>VLOOKUP(M155,all_attacks!$C$2:$H$166,2,FALSE)</f>
        <v>Ice</v>
      </c>
      <c r="R155" t="str">
        <f>VLOOKUP(N155,all_attacks!$C$2:$H$166,2,FALSE)</f>
        <v>Normal</v>
      </c>
      <c r="S155" t="str">
        <f>VLOOKUP(O155,all_attacks!$C$2:$H$166,2,FALSE)</f>
        <v>Normal</v>
      </c>
      <c r="T155" t="str">
        <f>VLOOKUP(L155,all_attacks!$C$2:$H$166,6,FALSE)</f>
        <v>Normal</v>
      </c>
      <c r="U155" t="str">
        <f>VLOOKUP(M155,all_attacks!$C$2:$H$166,6,FALSE)</f>
        <v>Ice</v>
      </c>
      <c r="V155" t="str">
        <f>VLOOKUP(N155,all_attacks!$C$2:$H$166,6,FALSE)</f>
        <v>Normal</v>
      </c>
      <c r="W155" t="str">
        <f>VLOOKUP(O155,all_attacks!$C$2:$H$166,6,FALSE)</f>
        <v>Normal</v>
      </c>
      <c r="X155" t="s">
        <v>449</v>
      </c>
      <c r="Y155" t="s">
        <v>451</v>
      </c>
      <c r="Z155" t="str">
        <f t="shared" si="58"/>
        <v>NormalGrass</v>
      </c>
      <c r="AA155" t="str">
        <f t="shared" si="59"/>
        <v>IceGrass</v>
      </c>
      <c r="AB155" t="str">
        <f t="shared" si="60"/>
        <v>NormalGrass</v>
      </c>
      <c r="AC155" t="str">
        <f t="shared" si="61"/>
        <v>NormalGrass</v>
      </c>
      <c r="AD155" t="str">
        <f t="shared" si="62"/>
        <v>NormalPoison</v>
      </c>
      <c r="AE155" t="str">
        <f t="shared" si="63"/>
        <v>IcePoison</v>
      </c>
      <c r="AF155" t="str">
        <f t="shared" si="64"/>
        <v>NormalPoison</v>
      </c>
      <c r="AG155" t="str">
        <f t="shared" si="65"/>
        <v>NormalPoison</v>
      </c>
      <c r="AH155">
        <f>VLOOKUP(Z155,type_factors!$C$1:$D$226,2,FALSE)</f>
        <v>1</v>
      </c>
      <c r="AI155">
        <f>VLOOKUP(AA155,type_factors!$C$1:$D$226,2,FALSE)</f>
        <v>2</v>
      </c>
      <c r="AJ155">
        <f>VLOOKUP(AB155,type_factors!$C$1:$D$226,2,FALSE)</f>
        <v>1</v>
      </c>
      <c r="AK155">
        <f>VLOOKUP(AC155,type_factors!$C$1:$D$226,2,FALSE)</f>
        <v>1</v>
      </c>
      <c r="AL155">
        <f>VLOOKUP(AD155,type_factors!$C$1:$D$226,2,FALSE)</f>
        <v>1</v>
      </c>
      <c r="AM155">
        <f>VLOOKUP(AE155,type_factors!$C$1:$D$226,2,FALSE)</f>
        <v>1</v>
      </c>
      <c r="AN155">
        <f>VLOOKUP(AF155,type_factors!$C$1:$D$226,2,FALSE)</f>
        <v>1</v>
      </c>
      <c r="AO155">
        <f>VLOOKUP(AG155,type_factors!$C$1:$D$226,2,FALSE)</f>
        <v>1</v>
      </c>
      <c r="AP155">
        <f t="shared" si="66"/>
        <v>1</v>
      </c>
      <c r="AQ155">
        <f t="shared" si="67"/>
        <v>2</v>
      </c>
      <c r="AR155">
        <f t="shared" si="68"/>
        <v>1</v>
      </c>
      <c r="AS155">
        <f t="shared" si="69"/>
        <v>1</v>
      </c>
      <c r="AT155">
        <f t="array" ref="AT155">MAX(IF(ISERROR(AP155:AS155),,AP155:AS155))</f>
        <v>2</v>
      </c>
      <c r="AU155" t="s">
        <v>421</v>
      </c>
      <c r="AV155" t="s">
        <v>449</v>
      </c>
      <c r="AW155" t="str">
        <f t="shared" si="52"/>
        <v>NormalIce</v>
      </c>
      <c r="AX155" t="str">
        <f t="shared" si="53"/>
        <v>GrassIce</v>
      </c>
      <c r="AY155" t="str">
        <f t="shared" si="54"/>
        <v>NormalPsychic</v>
      </c>
      <c r="AZ155" t="str">
        <f t="shared" si="55"/>
        <v>GrassPsychic</v>
      </c>
      <c r="BA155" s="31">
        <f>VLOOKUP(AW155,type_factors!$C$2:$D$226,2,FALSE)</f>
        <v>1</v>
      </c>
      <c r="BB155" s="31">
        <f>VLOOKUP(AX155,type_factors!$C$2:$D$226,2,FALSE)</f>
        <v>1</v>
      </c>
      <c r="BC155" s="30">
        <f>VLOOKUP(AY155,type_factors!$C$2:$D$226,2,FALSE)</f>
        <v>1</v>
      </c>
      <c r="BD155" s="30">
        <f>VLOOKUP(AZ155,type_factors!$C$2:$D$226,2,FALSE)</f>
        <v>1</v>
      </c>
      <c r="BE155" s="32">
        <f t="shared" si="56"/>
        <v>1</v>
      </c>
      <c r="BF155" s="32">
        <f t="shared" si="57"/>
        <v>1</v>
      </c>
      <c r="BG155">
        <f t="array" ref="BG155">MAX(IF(ISERROR(BE155:BF155),,BE155:BF155))</f>
        <v>1</v>
      </c>
      <c r="BH155">
        <f t="shared" si="70"/>
        <v>2</v>
      </c>
      <c r="BI155">
        <f t="shared" si="71"/>
        <v>-1</v>
      </c>
      <c r="BJ155">
        <f t="shared" si="72"/>
        <v>4.75</v>
      </c>
      <c r="BK155">
        <f>squirtle!BP155</f>
        <v>80.5</v>
      </c>
      <c r="BL155">
        <f>charmander!BV155</f>
        <v>40</v>
      </c>
      <c r="BM155">
        <f>nidoking!CZ155</f>
        <v>63.75</v>
      </c>
    </row>
    <row r="156" spans="1:66" x14ac:dyDescent="0.3">
      <c r="A156">
        <v>155</v>
      </c>
      <c r="B156">
        <v>58</v>
      </c>
      <c r="C156" s="35" t="s">
        <v>159</v>
      </c>
      <c r="D156" s="35" t="str">
        <f>VLOOKUP(C156,all_pokemon!$B$2:$C$151,2,FALSE)</f>
        <v>Lapras</v>
      </c>
      <c r="E156" s="35" t="s">
        <v>453</v>
      </c>
      <c r="F156" s="35" t="s">
        <v>446</v>
      </c>
      <c r="G156" s="35">
        <v>56</v>
      </c>
      <c r="H156" s="36" t="s">
        <v>69</v>
      </c>
      <c r="I156" s="36" t="s">
        <v>104</v>
      </c>
      <c r="J156" s="36" t="s">
        <v>181</v>
      </c>
      <c r="K156" s="36" t="s">
        <v>111</v>
      </c>
      <c r="L156" s="1" t="str">
        <f>VLOOKUP(H156,all_attacks!$B$2:$C$166,2,FALSE)</f>
        <v>Body Slam</v>
      </c>
      <c r="M156" s="1" t="str">
        <f>VLOOKUP(I156,all_attacks!$B$2:$C$166,2,FALSE)</f>
        <v>Confuse Ray</v>
      </c>
      <c r="N156" s="1" t="str">
        <f>VLOOKUP(J156,all_attacks!$B$2:$C$166,2,FALSE)</f>
        <v>Blizzard</v>
      </c>
      <c r="O156" s="1" t="str">
        <f>VLOOKUP(K156,all_attacks!$B$2:$C$166,2,FALSE)</f>
        <v>Hydro Pump</v>
      </c>
      <c r="P156" t="str">
        <f>VLOOKUP(L156,all_attacks!$C$2:$H$166,2,FALSE)</f>
        <v>Normal</v>
      </c>
      <c r="Q156" t="str">
        <f>VLOOKUP(M156,all_attacks!$C$2:$H$166,2,FALSE)</f>
        <v>Ghost</v>
      </c>
      <c r="R156" t="str">
        <f>VLOOKUP(N156,all_attacks!$C$2:$H$166,2,FALSE)</f>
        <v>Ice</v>
      </c>
      <c r="S156" t="str">
        <f>VLOOKUP(O156,all_attacks!$C$2:$H$166,2,FALSE)</f>
        <v>Water</v>
      </c>
      <c r="T156" t="str">
        <f>VLOOKUP(L156,all_attacks!$C$2:$H$166,6,FALSE)</f>
        <v>Normal</v>
      </c>
      <c r="U156" t="str">
        <f>VLOOKUP(M156,all_attacks!$C$2:$H$166,6,FALSE)</f>
        <v>no_type-specific_Damage</v>
      </c>
      <c r="V156" t="str">
        <f>VLOOKUP(N156,all_attacks!$C$2:$H$166,6,FALSE)</f>
        <v>Ice</v>
      </c>
      <c r="W156" t="str">
        <f>VLOOKUP(O156,all_attacks!$C$2:$H$166,6,FALSE)</f>
        <v>Water</v>
      </c>
      <c r="X156" t="s">
        <v>449</v>
      </c>
      <c r="Y156" t="s">
        <v>451</v>
      </c>
      <c r="Z156" t="str">
        <f t="shared" si="58"/>
        <v>NormalGrass</v>
      </c>
      <c r="AA156" t="str">
        <f t="shared" si="59"/>
        <v>no_type-specific_DamageGrass</v>
      </c>
      <c r="AB156" t="str">
        <f t="shared" si="60"/>
        <v>IceGrass</v>
      </c>
      <c r="AC156" t="str">
        <f t="shared" si="61"/>
        <v>WaterGrass</v>
      </c>
      <c r="AD156" t="str">
        <f t="shared" si="62"/>
        <v>NormalPoison</v>
      </c>
      <c r="AE156" t="str">
        <f t="shared" si="63"/>
        <v>no_type-specific_DamagePoison</v>
      </c>
      <c r="AF156" t="str">
        <f t="shared" si="64"/>
        <v>IcePoison</v>
      </c>
      <c r="AG156" t="str">
        <f t="shared" si="65"/>
        <v>WaterPoison</v>
      </c>
      <c r="AH156">
        <f>VLOOKUP(Z156,type_factors!$C$1:$D$226,2,FALSE)</f>
        <v>1</v>
      </c>
      <c r="AI156" t="e">
        <f>VLOOKUP(AA156,type_factors!$C$1:$D$226,2,FALSE)</f>
        <v>#N/A</v>
      </c>
      <c r="AJ156">
        <f>VLOOKUP(AB156,type_factors!$C$1:$D$226,2,FALSE)</f>
        <v>2</v>
      </c>
      <c r="AK156">
        <f>VLOOKUP(AC156,type_factors!$C$1:$D$226,2,FALSE)</f>
        <v>0.5</v>
      </c>
      <c r="AL156">
        <f>VLOOKUP(AD156,type_factors!$C$1:$D$226,2,FALSE)</f>
        <v>1</v>
      </c>
      <c r="AM156" t="e">
        <f>VLOOKUP(AE156,type_factors!$C$1:$D$226,2,FALSE)</f>
        <v>#N/A</v>
      </c>
      <c r="AN156">
        <f>VLOOKUP(AF156,type_factors!$C$1:$D$226,2,FALSE)</f>
        <v>1</v>
      </c>
      <c r="AO156">
        <f>VLOOKUP(AG156,type_factors!$C$1:$D$226,2,FALSE)</f>
        <v>1</v>
      </c>
      <c r="AP156">
        <f t="shared" si="66"/>
        <v>1</v>
      </c>
      <c r="AQ156" t="e">
        <f t="shared" si="67"/>
        <v>#N/A</v>
      </c>
      <c r="AR156">
        <f t="shared" si="68"/>
        <v>2</v>
      </c>
      <c r="AS156">
        <f t="shared" si="69"/>
        <v>0.5</v>
      </c>
      <c r="AT156">
        <f t="array" ref="AT156">MAX(IF(ISERROR(AP156:AS156),,AP156:AS156))</f>
        <v>2</v>
      </c>
      <c r="AU156" t="s">
        <v>421</v>
      </c>
      <c r="AV156" t="s">
        <v>449</v>
      </c>
      <c r="AW156" t="str">
        <f t="shared" si="52"/>
        <v>NormalWater</v>
      </c>
      <c r="AX156" t="str">
        <f t="shared" si="53"/>
        <v>GrassWater</v>
      </c>
      <c r="AY156" t="str">
        <f t="shared" si="54"/>
        <v>NormalIce</v>
      </c>
      <c r="AZ156" t="str">
        <f t="shared" si="55"/>
        <v>GrassIce</v>
      </c>
      <c r="BA156" s="31">
        <f>VLOOKUP(AW156,type_factors!$C$2:$D$226,2,FALSE)</f>
        <v>1</v>
      </c>
      <c r="BB156" s="31">
        <f>VLOOKUP(AX156,type_factors!$C$2:$D$226,2,FALSE)</f>
        <v>2</v>
      </c>
      <c r="BC156" s="30">
        <f>VLOOKUP(AY156,type_factors!$C$2:$D$226,2,FALSE)</f>
        <v>1</v>
      </c>
      <c r="BD156" s="30">
        <f>VLOOKUP(AZ156,type_factors!$C$2:$D$226,2,FALSE)</f>
        <v>1</v>
      </c>
      <c r="BE156" s="32">
        <f t="shared" si="56"/>
        <v>1</v>
      </c>
      <c r="BF156" s="32">
        <f t="shared" si="57"/>
        <v>2</v>
      </c>
      <c r="BG156">
        <f t="array" ref="BG156">MAX(IF(ISERROR(BE156:BF156),,BE156:BF156))</f>
        <v>2</v>
      </c>
      <c r="BH156">
        <f t="shared" si="70"/>
        <v>2</v>
      </c>
      <c r="BI156">
        <f t="shared" si="71"/>
        <v>0</v>
      </c>
      <c r="BJ156">
        <f t="shared" si="72"/>
        <v>4.75</v>
      </c>
      <c r="BK156">
        <f>squirtle!BP156</f>
        <v>81.5</v>
      </c>
      <c r="BL156">
        <f>charmander!BV156</f>
        <v>42</v>
      </c>
      <c r="BM156">
        <f>nidoking!CZ156</f>
        <v>63.75</v>
      </c>
    </row>
    <row r="157" spans="1:66" x14ac:dyDescent="0.3">
      <c r="A157">
        <v>156</v>
      </c>
      <c r="B157">
        <v>59</v>
      </c>
      <c r="C157" s="35" t="s">
        <v>14</v>
      </c>
      <c r="D157" s="35" t="str">
        <f>VLOOKUP(C157,all_pokemon!$B$2:$C$151,2,FALSE)</f>
        <v>Onix</v>
      </c>
      <c r="E157" s="35" t="s">
        <v>456</v>
      </c>
      <c r="F157" s="35" t="s">
        <v>455</v>
      </c>
      <c r="G157" s="35">
        <v>53</v>
      </c>
      <c r="H157" s="36" t="s">
        <v>106</v>
      </c>
      <c r="I157" s="36" t="s">
        <v>90</v>
      </c>
      <c r="J157" s="36" t="s">
        <v>182</v>
      </c>
      <c r="K157" s="36" t="s">
        <v>26</v>
      </c>
      <c r="L157" s="1" t="str">
        <f>VLOOKUP(H157,all_attacks!$B$2:$C$166,2,FALSE)</f>
        <v>Rock Throw</v>
      </c>
      <c r="M157" s="1" t="str">
        <f>VLOOKUP(I157,all_attacks!$B$2:$C$166,2,FALSE)</f>
        <v>Rage</v>
      </c>
      <c r="N157" s="1" t="str">
        <f>VLOOKUP(J157,all_attacks!$B$2:$C$166,2,FALSE)</f>
        <v>Slam</v>
      </c>
      <c r="O157" s="1" t="str">
        <f>VLOOKUP(K157,all_attacks!$B$2:$C$166,2,FALSE)</f>
        <v>Harden</v>
      </c>
      <c r="P157" t="str">
        <f>VLOOKUP(L157,all_attacks!$C$2:$H$166,2,FALSE)</f>
        <v>Rock</v>
      </c>
      <c r="Q157" t="str">
        <f>VLOOKUP(M157,all_attacks!$C$2:$H$166,2,FALSE)</f>
        <v>Normal</v>
      </c>
      <c r="R157" t="str">
        <f>VLOOKUP(N157,all_attacks!$C$2:$H$166,2,FALSE)</f>
        <v>Normal</v>
      </c>
      <c r="S157" t="str">
        <f>VLOOKUP(O157,all_attacks!$C$2:$H$166,2,FALSE)</f>
        <v>Normal</v>
      </c>
      <c r="T157" t="str">
        <f>VLOOKUP(L157,all_attacks!$C$2:$H$166,6,FALSE)</f>
        <v>Rock</v>
      </c>
      <c r="U157" t="str">
        <f>VLOOKUP(M157,all_attacks!$C$2:$H$166,6,FALSE)</f>
        <v>Normal</v>
      </c>
      <c r="V157" t="str">
        <f>VLOOKUP(N157,all_attacks!$C$2:$H$166,6,FALSE)</f>
        <v>Normal</v>
      </c>
      <c r="W157" t="str">
        <f>VLOOKUP(O157,all_attacks!$C$2:$H$166,6,FALSE)</f>
        <v>no_type-specific_Damage</v>
      </c>
      <c r="X157" t="s">
        <v>449</v>
      </c>
      <c r="Y157" t="s">
        <v>451</v>
      </c>
      <c r="Z157" t="str">
        <f t="shared" si="58"/>
        <v>RockGrass</v>
      </c>
      <c r="AA157" t="str">
        <f t="shared" si="59"/>
        <v>NormalGrass</v>
      </c>
      <c r="AB157" t="str">
        <f t="shared" si="60"/>
        <v>NormalGrass</v>
      </c>
      <c r="AC157" t="str">
        <f t="shared" si="61"/>
        <v>no_type-specific_DamageGrass</v>
      </c>
      <c r="AD157" t="str">
        <f t="shared" si="62"/>
        <v>RockPoison</v>
      </c>
      <c r="AE157" t="str">
        <f t="shared" si="63"/>
        <v>NormalPoison</v>
      </c>
      <c r="AF157" t="str">
        <f t="shared" si="64"/>
        <v>NormalPoison</v>
      </c>
      <c r="AG157" t="str">
        <f t="shared" si="65"/>
        <v>no_type-specific_DamagePoison</v>
      </c>
      <c r="AH157">
        <f>VLOOKUP(Z157,type_factors!$C$1:$D$226,2,FALSE)</f>
        <v>1</v>
      </c>
      <c r="AI157">
        <f>VLOOKUP(AA157,type_factors!$C$1:$D$226,2,FALSE)</f>
        <v>1</v>
      </c>
      <c r="AJ157">
        <f>VLOOKUP(AB157,type_factors!$C$1:$D$226,2,FALSE)</f>
        <v>1</v>
      </c>
      <c r="AK157" t="e">
        <f>VLOOKUP(AC157,type_factors!$C$1:$D$226,2,FALSE)</f>
        <v>#N/A</v>
      </c>
      <c r="AL157">
        <f>VLOOKUP(AD157,type_factors!$C$1:$D$226,2,FALSE)</f>
        <v>1</v>
      </c>
      <c r="AM157">
        <f>VLOOKUP(AE157,type_factors!$C$1:$D$226,2,FALSE)</f>
        <v>1</v>
      </c>
      <c r="AN157">
        <f>VLOOKUP(AF157,type_factors!$C$1:$D$226,2,FALSE)</f>
        <v>1</v>
      </c>
      <c r="AO157" t="e">
        <f>VLOOKUP(AG157,type_factors!$C$1:$D$226,2,FALSE)</f>
        <v>#N/A</v>
      </c>
      <c r="AP157">
        <f t="shared" si="66"/>
        <v>1</v>
      </c>
      <c r="AQ157">
        <f t="shared" si="67"/>
        <v>1</v>
      </c>
      <c r="AR157">
        <f t="shared" si="68"/>
        <v>1</v>
      </c>
      <c r="AS157" t="e">
        <f t="shared" si="69"/>
        <v>#N/A</v>
      </c>
      <c r="AT157">
        <f t="array" ref="AT157">MAX(IF(ISERROR(AP157:AS157),,AP157:AS157))</f>
        <v>1</v>
      </c>
      <c r="AU157" t="s">
        <v>421</v>
      </c>
      <c r="AV157" t="s">
        <v>449</v>
      </c>
      <c r="AW157" t="str">
        <f t="shared" si="52"/>
        <v>NormalRock</v>
      </c>
      <c r="AX157" t="str">
        <f t="shared" si="53"/>
        <v>GrassRock</v>
      </c>
      <c r="AY157" t="str">
        <f t="shared" si="54"/>
        <v>NormalGround</v>
      </c>
      <c r="AZ157" t="str">
        <f t="shared" si="55"/>
        <v>GrassGround</v>
      </c>
      <c r="BA157" s="31">
        <f>VLOOKUP(AW157,type_factors!$C$2:$D$226,2,FALSE)</f>
        <v>0.5</v>
      </c>
      <c r="BB157" s="31">
        <f>VLOOKUP(AX157,type_factors!$C$2:$D$226,2,FALSE)</f>
        <v>2</v>
      </c>
      <c r="BC157" s="30">
        <f>VLOOKUP(AY157,type_factors!$C$2:$D$226,2,FALSE)</f>
        <v>1</v>
      </c>
      <c r="BD157" s="30">
        <f>VLOOKUP(AZ157,type_factors!$C$2:$D$226,2,FALSE)</f>
        <v>2</v>
      </c>
      <c r="BE157" s="32">
        <f t="shared" si="56"/>
        <v>0.5</v>
      </c>
      <c r="BF157" s="32">
        <f t="shared" si="57"/>
        <v>4</v>
      </c>
      <c r="BG157">
        <f t="array" ref="BG157">MAX(IF(ISERROR(BE157:BF157),,BE157:BF157))</f>
        <v>4</v>
      </c>
      <c r="BH157">
        <f t="shared" si="70"/>
        <v>1</v>
      </c>
      <c r="BI157">
        <f t="shared" si="71"/>
        <v>3</v>
      </c>
      <c r="BJ157">
        <f t="shared" si="72"/>
        <v>7.75</v>
      </c>
      <c r="BK157">
        <f>squirtle!BP157</f>
        <v>84.5</v>
      </c>
      <c r="BL157">
        <f>charmander!BV157</f>
        <v>39</v>
      </c>
      <c r="BM157">
        <f>nidoking!CZ157</f>
        <v>66.75</v>
      </c>
    </row>
    <row r="158" spans="1:66" x14ac:dyDescent="0.3">
      <c r="A158">
        <v>157</v>
      </c>
      <c r="B158">
        <v>59</v>
      </c>
      <c r="C158" s="35" t="s">
        <v>160</v>
      </c>
      <c r="D158" s="35" t="str">
        <f>VLOOKUP(C158,all_pokemon!$B$2:$C$151,2,FALSE)</f>
        <v>Hitmonchan</v>
      </c>
      <c r="E158" s="35" t="s">
        <v>450</v>
      </c>
      <c r="F158" s="35" t="s">
        <v>209</v>
      </c>
      <c r="G158" s="35">
        <v>55</v>
      </c>
      <c r="H158" s="36" t="s">
        <v>179</v>
      </c>
      <c r="I158" s="36" t="s">
        <v>183</v>
      </c>
      <c r="J158" s="36" t="s">
        <v>37</v>
      </c>
      <c r="K158" s="36" t="s">
        <v>184</v>
      </c>
      <c r="L158" s="1" t="str">
        <f>VLOOKUP(H158,all_attacks!$B$2:$C$166,2,FALSE)</f>
        <v>Ice Punch</v>
      </c>
      <c r="M158" s="1" t="str">
        <f>VLOOKUP(I158,all_attacks!$B$2:$C$166,2,FALSE)</f>
        <v>Thunder Punch</v>
      </c>
      <c r="N158" s="1" t="str">
        <f>VLOOKUP(J158,all_attacks!$B$2:$C$166,2,FALSE)</f>
        <v>Mega Punch</v>
      </c>
      <c r="O158" s="1" t="str">
        <f>VLOOKUP(K158,all_attacks!$B$2:$C$166,2,FALSE)</f>
        <v>Counter</v>
      </c>
      <c r="P158" t="str">
        <f>VLOOKUP(L158,all_attacks!$C$2:$H$166,2,FALSE)</f>
        <v>Ice</v>
      </c>
      <c r="Q158" t="str">
        <f>VLOOKUP(M158,all_attacks!$C$2:$H$166,2,FALSE)</f>
        <v>Electric</v>
      </c>
      <c r="R158" t="str">
        <f>VLOOKUP(N158,all_attacks!$C$2:$H$166,2,FALSE)</f>
        <v>Normal</v>
      </c>
      <c r="S158" t="str">
        <f>VLOOKUP(O158,all_attacks!$C$2:$H$166,2,FALSE)</f>
        <v>Fighting</v>
      </c>
      <c r="T158" t="str">
        <f>VLOOKUP(L158,all_attacks!$C$2:$H$166,6,FALSE)</f>
        <v>Ice</v>
      </c>
      <c r="U158" t="str">
        <f>VLOOKUP(M158,all_attacks!$C$2:$H$166,6,FALSE)</f>
        <v>Electric</v>
      </c>
      <c r="V158" t="str">
        <f>VLOOKUP(N158,all_attacks!$C$2:$H$166,6,FALSE)</f>
        <v>Normal</v>
      </c>
      <c r="W158" t="str">
        <f>VLOOKUP(O158,all_attacks!$C$2:$H$166,6,FALSE)</f>
        <v>no_type-specific_Damage</v>
      </c>
      <c r="X158" t="s">
        <v>449</v>
      </c>
      <c r="Y158" t="s">
        <v>451</v>
      </c>
      <c r="Z158" t="str">
        <f t="shared" si="58"/>
        <v>IceGrass</v>
      </c>
      <c r="AA158" t="str">
        <f t="shared" si="59"/>
        <v>ElectricGrass</v>
      </c>
      <c r="AB158" t="str">
        <f t="shared" si="60"/>
        <v>NormalGrass</v>
      </c>
      <c r="AC158" t="str">
        <f t="shared" si="61"/>
        <v>no_type-specific_DamageGrass</v>
      </c>
      <c r="AD158" t="str">
        <f t="shared" si="62"/>
        <v>IcePoison</v>
      </c>
      <c r="AE158" t="str">
        <f t="shared" si="63"/>
        <v>ElectricPoison</v>
      </c>
      <c r="AF158" t="str">
        <f t="shared" si="64"/>
        <v>NormalPoison</v>
      </c>
      <c r="AG158" t="str">
        <f t="shared" si="65"/>
        <v>no_type-specific_DamagePoison</v>
      </c>
      <c r="AH158">
        <f>VLOOKUP(Z158,type_factors!$C$1:$D$226,2,FALSE)</f>
        <v>2</v>
      </c>
      <c r="AI158">
        <f>VLOOKUP(AA158,type_factors!$C$1:$D$226,2,FALSE)</f>
        <v>0.5</v>
      </c>
      <c r="AJ158">
        <f>VLOOKUP(AB158,type_factors!$C$1:$D$226,2,FALSE)</f>
        <v>1</v>
      </c>
      <c r="AK158" t="e">
        <f>VLOOKUP(AC158,type_factors!$C$1:$D$226,2,FALSE)</f>
        <v>#N/A</v>
      </c>
      <c r="AL158">
        <f>VLOOKUP(AD158,type_factors!$C$1:$D$226,2,FALSE)</f>
        <v>1</v>
      </c>
      <c r="AM158">
        <f>VLOOKUP(AE158,type_factors!$C$1:$D$226,2,FALSE)</f>
        <v>1</v>
      </c>
      <c r="AN158">
        <f>VLOOKUP(AF158,type_factors!$C$1:$D$226,2,FALSE)</f>
        <v>1</v>
      </c>
      <c r="AO158" t="e">
        <f>VLOOKUP(AG158,type_factors!$C$1:$D$226,2,FALSE)</f>
        <v>#N/A</v>
      </c>
      <c r="AP158">
        <f t="shared" si="66"/>
        <v>2</v>
      </c>
      <c r="AQ158">
        <f t="shared" si="67"/>
        <v>0.5</v>
      </c>
      <c r="AR158">
        <f t="shared" si="68"/>
        <v>1</v>
      </c>
      <c r="AS158" t="e">
        <f t="shared" si="69"/>
        <v>#N/A</v>
      </c>
      <c r="AT158">
        <f t="array" ref="AT158">MAX(IF(ISERROR(AP158:AS158),,AP158:AS158))</f>
        <v>2</v>
      </c>
      <c r="AU158" t="s">
        <v>421</v>
      </c>
      <c r="AV158" t="s">
        <v>449</v>
      </c>
      <c r="AW158" t="str">
        <f t="shared" si="52"/>
        <v>NormalFighting</v>
      </c>
      <c r="AX158" t="str">
        <f t="shared" si="53"/>
        <v>GrassFighting</v>
      </c>
      <c r="AY158" t="str">
        <f t="shared" si="54"/>
        <v>NormalNA</v>
      </c>
      <c r="AZ158" t="str">
        <f t="shared" si="55"/>
        <v>GrassNA</v>
      </c>
      <c r="BA158" s="31">
        <f>VLOOKUP(AW158,type_factors!$C$2:$D$226,2,FALSE)</f>
        <v>1</v>
      </c>
      <c r="BB158" s="31">
        <f>VLOOKUP(AX158,type_factors!$C$2:$D$226,2,FALSE)</f>
        <v>1</v>
      </c>
      <c r="BC158" s="30" t="e">
        <f>VLOOKUP(AY158,type_factors!$C$2:$D$226,2,FALSE)</f>
        <v>#N/A</v>
      </c>
      <c r="BD158" s="30" t="e">
        <f>VLOOKUP(AZ158,type_factors!$C$2:$D$226,2,FALSE)</f>
        <v>#N/A</v>
      </c>
      <c r="BE158" s="32">
        <f t="shared" si="56"/>
        <v>1</v>
      </c>
      <c r="BF158" s="32">
        <f t="shared" si="57"/>
        <v>1</v>
      </c>
      <c r="BG158">
        <f t="array" ref="BG158">MAX(IF(ISERROR(BE158:BF158),,BE158:BF158))</f>
        <v>1</v>
      </c>
      <c r="BH158">
        <f t="shared" si="70"/>
        <v>2</v>
      </c>
      <c r="BI158">
        <f t="shared" si="71"/>
        <v>-1</v>
      </c>
      <c r="BJ158">
        <f t="shared" si="72"/>
        <v>6.75</v>
      </c>
      <c r="BK158">
        <f>squirtle!BP158</f>
        <v>83.5</v>
      </c>
      <c r="BL158">
        <f>charmander!BV158</f>
        <v>38</v>
      </c>
      <c r="BM158">
        <f>nidoking!CZ158</f>
        <v>65.75</v>
      </c>
    </row>
    <row r="159" spans="1:66" x14ac:dyDescent="0.3">
      <c r="A159">
        <v>158</v>
      </c>
      <c r="B159">
        <v>59</v>
      </c>
      <c r="C159" s="35" t="s">
        <v>161</v>
      </c>
      <c r="D159" s="35" t="str">
        <f>VLOOKUP(C159,all_pokemon!$B$2:$C$151,2,FALSE)</f>
        <v>Hitmonlee</v>
      </c>
      <c r="E159" s="35" t="s">
        <v>450</v>
      </c>
      <c r="F159" s="35" t="s">
        <v>209</v>
      </c>
      <c r="G159" s="35">
        <v>55</v>
      </c>
      <c r="H159" s="36" t="s">
        <v>185</v>
      </c>
      <c r="I159" s="36" t="s">
        <v>116</v>
      </c>
      <c r="J159" s="36" t="s">
        <v>186</v>
      </c>
      <c r="K159" s="36" t="s">
        <v>187</v>
      </c>
      <c r="L159" s="1" t="str">
        <f>VLOOKUP(H159,all_attacks!$B$2:$C$166,2,FALSE)</f>
        <v>Jump Kick</v>
      </c>
      <c r="M159" s="1" t="str">
        <f>VLOOKUP(I159,all_attacks!$B$2:$C$166,2,FALSE)</f>
        <v>Focus Energy</v>
      </c>
      <c r="N159" s="1" t="str">
        <f>VLOOKUP(J159,all_attacks!$B$2:$C$166,2,FALSE)</f>
        <v>High Jump Kick</v>
      </c>
      <c r="O159" s="1" t="str">
        <f>VLOOKUP(K159,all_attacks!$B$2:$C$166,2,FALSE)</f>
        <v>Mega Kick</v>
      </c>
      <c r="P159" t="str">
        <f>VLOOKUP(L159,all_attacks!$C$2:$H$166,2,FALSE)</f>
        <v>Fighting</v>
      </c>
      <c r="Q159" t="str">
        <f>VLOOKUP(M159,all_attacks!$C$2:$H$166,2,FALSE)</f>
        <v>Normal</v>
      </c>
      <c r="R159" t="str">
        <f>VLOOKUP(N159,all_attacks!$C$2:$H$166,2,FALSE)</f>
        <v>Fighting</v>
      </c>
      <c r="S159" t="str">
        <f>VLOOKUP(O159,all_attacks!$C$2:$H$166,2,FALSE)</f>
        <v>Normal</v>
      </c>
      <c r="T159" t="str">
        <f>VLOOKUP(L159,all_attacks!$C$2:$H$166,6,FALSE)</f>
        <v>Fighting</v>
      </c>
      <c r="U159" t="str">
        <f>VLOOKUP(M159,all_attacks!$C$2:$H$166,6,FALSE)</f>
        <v>no_type-specific_Damage</v>
      </c>
      <c r="V159" t="str">
        <f>VLOOKUP(N159,all_attacks!$C$2:$H$166,6,FALSE)</f>
        <v>Fighting</v>
      </c>
      <c r="W159" t="str">
        <f>VLOOKUP(O159,all_attacks!$C$2:$H$166,6,FALSE)</f>
        <v>Normal</v>
      </c>
      <c r="X159" t="s">
        <v>449</v>
      </c>
      <c r="Y159" t="s">
        <v>451</v>
      </c>
      <c r="Z159" t="str">
        <f t="shared" si="58"/>
        <v>FightingGrass</v>
      </c>
      <c r="AA159" t="str">
        <f t="shared" si="59"/>
        <v>no_type-specific_DamageGrass</v>
      </c>
      <c r="AB159" t="str">
        <f t="shared" si="60"/>
        <v>FightingGrass</v>
      </c>
      <c r="AC159" t="str">
        <f t="shared" si="61"/>
        <v>NormalGrass</v>
      </c>
      <c r="AD159" t="str">
        <f t="shared" si="62"/>
        <v>FightingPoison</v>
      </c>
      <c r="AE159" t="str">
        <f t="shared" si="63"/>
        <v>no_type-specific_DamagePoison</v>
      </c>
      <c r="AF159" t="str">
        <f t="shared" si="64"/>
        <v>FightingPoison</v>
      </c>
      <c r="AG159" t="str">
        <f t="shared" si="65"/>
        <v>NormalPoison</v>
      </c>
      <c r="AH159">
        <f>VLOOKUP(Z159,type_factors!$C$1:$D$226,2,FALSE)</f>
        <v>1</v>
      </c>
      <c r="AI159" t="e">
        <f>VLOOKUP(AA159,type_factors!$C$1:$D$226,2,FALSE)</f>
        <v>#N/A</v>
      </c>
      <c r="AJ159">
        <f>VLOOKUP(AB159,type_factors!$C$1:$D$226,2,FALSE)</f>
        <v>1</v>
      </c>
      <c r="AK159">
        <f>VLOOKUP(AC159,type_factors!$C$1:$D$226,2,FALSE)</f>
        <v>1</v>
      </c>
      <c r="AL159">
        <f>VLOOKUP(AD159,type_factors!$C$1:$D$226,2,FALSE)</f>
        <v>0.5</v>
      </c>
      <c r="AM159" t="e">
        <f>VLOOKUP(AE159,type_factors!$C$1:$D$226,2,FALSE)</f>
        <v>#N/A</v>
      </c>
      <c r="AN159">
        <f>VLOOKUP(AF159,type_factors!$C$1:$D$226,2,FALSE)</f>
        <v>0.5</v>
      </c>
      <c r="AO159">
        <f>VLOOKUP(AG159,type_factors!$C$1:$D$226,2,FALSE)</f>
        <v>1</v>
      </c>
      <c r="AP159">
        <f t="shared" si="66"/>
        <v>0.5</v>
      </c>
      <c r="AQ159" t="e">
        <f t="shared" si="67"/>
        <v>#N/A</v>
      </c>
      <c r="AR159">
        <f t="shared" si="68"/>
        <v>0.5</v>
      </c>
      <c r="AS159">
        <f t="shared" si="69"/>
        <v>1</v>
      </c>
      <c r="AT159">
        <f t="array" ref="AT159">MAX(IF(ISERROR(AP159:AS159),,AP159:AS159))</f>
        <v>1</v>
      </c>
      <c r="AU159" t="s">
        <v>421</v>
      </c>
      <c r="AV159" t="s">
        <v>449</v>
      </c>
      <c r="AW159" t="str">
        <f t="shared" si="52"/>
        <v>NormalFighting</v>
      </c>
      <c r="AX159" t="str">
        <f t="shared" si="53"/>
        <v>GrassFighting</v>
      </c>
      <c r="AY159" t="str">
        <f t="shared" si="54"/>
        <v>NormalNA</v>
      </c>
      <c r="AZ159" t="str">
        <f t="shared" si="55"/>
        <v>GrassNA</v>
      </c>
      <c r="BA159" s="31">
        <f>VLOOKUP(AW159,type_factors!$C$2:$D$226,2,FALSE)</f>
        <v>1</v>
      </c>
      <c r="BB159" s="31">
        <f>VLOOKUP(AX159,type_factors!$C$2:$D$226,2,FALSE)</f>
        <v>1</v>
      </c>
      <c r="BC159" s="30" t="e">
        <f>VLOOKUP(AY159,type_factors!$C$2:$D$226,2,FALSE)</f>
        <v>#N/A</v>
      </c>
      <c r="BD159" s="30" t="e">
        <f>VLOOKUP(AZ159,type_factors!$C$2:$D$226,2,FALSE)</f>
        <v>#N/A</v>
      </c>
      <c r="BE159" s="32">
        <f t="shared" si="56"/>
        <v>1</v>
      </c>
      <c r="BF159" s="32">
        <f t="shared" si="57"/>
        <v>1</v>
      </c>
      <c r="BG159">
        <f t="array" ref="BG159">MAX(IF(ISERROR(BE159:BF159),,BE159:BF159))</f>
        <v>1</v>
      </c>
      <c r="BH159">
        <f t="shared" si="70"/>
        <v>1</v>
      </c>
      <c r="BI159">
        <f t="shared" si="71"/>
        <v>0</v>
      </c>
      <c r="BJ159">
        <f t="shared" si="72"/>
        <v>6.75</v>
      </c>
      <c r="BK159">
        <f>squirtle!BP159</f>
        <v>83.5</v>
      </c>
      <c r="BL159">
        <f>charmander!BV159</f>
        <v>38</v>
      </c>
      <c r="BM159">
        <f>nidoking!CZ159</f>
        <v>65.75</v>
      </c>
    </row>
    <row r="160" spans="1:66" x14ac:dyDescent="0.3">
      <c r="A160">
        <v>159</v>
      </c>
      <c r="B160">
        <v>59</v>
      </c>
      <c r="C160" s="35" t="s">
        <v>14</v>
      </c>
      <c r="D160" s="35" t="str">
        <f>VLOOKUP(C160,all_pokemon!$B$2:$C$151,2,FALSE)</f>
        <v>Onix</v>
      </c>
      <c r="E160" s="35" t="s">
        <v>456</v>
      </c>
      <c r="F160" s="35" t="s">
        <v>455</v>
      </c>
      <c r="G160" s="35">
        <v>56</v>
      </c>
      <c r="H160" s="36" t="s">
        <v>106</v>
      </c>
      <c r="I160" s="36" t="s">
        <v>90</v>
      </c>
      <c r="J160" s="36" t="s">
        <v>182</v>
      </c>
      <c r="K160" s="36" t="s">
        <v>26</v>
      </c>
      <c r="L160" s="1" t="str">
        <f>VLOOKUP(H160,all_attacks!$B$2:$C$166,2,FALSE)</f>
        <v>Rock Throw</v>
      </c>
      <c r="M160" s="1" t="str">
        <f>VLOOKUP(I160,all_attacks!$B$2:$C$166,2,FALSE)</f>
        <v>Rage</v>
      </c>
      <c r="N160" s="1" t="str">
        <f>VLOOKUP(J160,all_attacks!$B$2:$C$166,2,FALSE)</f>
        <v>Slam</v>
      </c>
      <c r="O160" s="1" t="str">
        <f>VLOOKUP(K160,all_attacks!$B$2:$C$166,2,FALSE)</f>
        <v>Harden</v>
      </c>
      <c r="P160" t="str">
        <f>VLOOKUP(L160,all_attacks!$C$2:$H$166,2,FALSE)</f>
        <v>Rock</v>
      </c>
      <c r="Q160" t="str">
        <f>VLOOKUP(M160,all_attacks!$C$2:$H$166,2,FALSE)</f>
        <v>Normal</v>
      </c>
      <c r="R160" t="str">
        <f>VLOOKUP(N160,all_attacks!$C$2:$H$166,2,FALSE)</f>
        <v>Normal</v>
      </c>
      <c r="S160" t="str">
        <f>VLOOKUP(O160,all_attacks!$C$2:$H$166,2,FALSE)</f>
        <v>Normal</v>
      </c>
      <c r="T160" t="str">
        <f>VLOOKUP(L160,all_attacks!$C$2:$H$166,6,FALSE)</f>
        <v>Rock</v>
      </c>
      <c r="U160" t="str">
        <f>VLOOKUP(M160,all_attacks!$C$2:$H$166,6,FALSE)</f>
        <v>Normal</v>
      </c>
      <c r="V160" t="str">
        <f>VLOOKUP(N160,all_attacks!$C$2:$H$166,6,FALSE)</f>
        <v>Normal</v>
      </c>
      <c r="W160" t="str">
        <f>VLOOKUP(O160,all_attacks!$C$2:$H$166,6,FALSE)</f>
        <v>no_type-specific_Damage</v>
      </c>
      <c r="X160" t="s">
        <v>449</v>
      </c>
      <c r="Y160" t="s">
        <v>451</v>
      </c>
      <c r="Z160" t="str">
        <f t="shared" si="58"/>
        <v>RockGrass</v>
      </c>
      <c r="AA160" t="str">
        <f t="shared" si="59"/>
        <v>NormalGrass</v>
      </c>
      <c r="AB160" t="str">
        <f t="shared" si="60"/>
        <v>NormalGrass</v>
      </c>
      <c r="AC160" t="str">
        <f t="shared" si="61"/>
        <v>no_type-specific_DamageGrass</v>
      </c>
      <c r="AD160" t="str">
        <f t="shared" si="62"/>
        <v>RockPoison</v>
      </c>
      <c r="AE160" t="str">
        <f t="shared" si="63"/>
        <v>NormalPoison</v>
      </c>
      <c r="AF160" t="str">
        <f t="shared" si="64"/>
        <v>NormalPoison</v>
      </c>
      <c r="AG160" t="str">
        <f t="shared" si="65"/>
        <v>no_type-specific_DamagePoison</v>
      </c>
      <c r="AH160">
        <f>VLOOKUP(Z160,type_factors!$C$1:$D$226,2,FALSE)</f>
        <v>1</v>
      </c>
      <c r="AI160">
        <f>VLOOKUP(AA160,type_factors!$C$1:$D$226,2,FALSE)</f>
        <v>1</v>
      </c>
      <c r="AJ160">
        <f>VLOOKUP(AB160,type_factors!$C$1:$D$226,2,FALSE)</f>
        <v>1</v>
      </c>
      <c r="AK160" t="e">
        <f>VLOOKUP(AC160,type_factors!$C$1:$D$226,2,FALSE)</f>
        <v>#N/A</v>
      </c>
      <c r="AL160">
        <f>VLOOKUP(AD160,type_factors!$C$1:$D$226,2,FALSE)</f>
        <v>1</v>
      </c>
      <c r="AM160">
        <f>VLOOKUP(AE160,type_factors!$C$1:$D$226,2,FALSE)</f>
        <v>1</v>
      </c>
      <c r="AN160">
        <f>VLOOKUP(AF160,type_factors!$C$1:$D$226,2,FALSE)</f>
        <v>1</v>
      </c>
      <c r="AO160" t="e">
        <f>VLOOKUP(AG160,type_factors!$C$1:$D$226,2,FALSE)</f>
        <v>#N/A</v>
      </c>
      <c r="AP160">
        <f t="shared" si="66"/>
        <v>1</v>
      </c>
      <c r="AQ160">
        <f t="shared" si="67"/>
        <v>1</v>
      </c>
      <c r="AR160">
        <f t="shared" si="68"/>
        <v>1</v>
      </c>
      <c r="AS160" t="e">
        <f t="shared" si="69"/>
        <v>#N/A</v>
      </c>
      <c r="AT160">
        <f t="array" ref="AT160">MAX(IF(ISERROR(AP160:AS160),,AP160:AS160))</f>
        <v>1</v>
      </c>
      <c r="AU160" t="s">
        <v>421</v>
      </c>
      <c r="AV160" t="s">
        <v>449</v>
      </c>
      <c r="AW160" t="str">
        <f t="shared" si="52"/>
        <v>NormalRock</v>
      </c>
      <c r="AX160" t="str">
        <f t="shared" si="53"/>
        <v>GrassRock</v>
      </c>
      <c r="AY160" t="str">
        <f t="shared" si="54"/>
        <v>NormalGround</v>
      </c>
      <c r="AZ160" t="str">
        <f t="shared" si="55"/>
        <v>GrassGround</v>
      </c>
      <c r="BA160" s="31">
        <f>VLOOKUP(AW160,type_factors!$C$2:$D$226,2,FALSE)</f>
        <v>0.5</v>
      </c>
      <c r="BB160" s="31">
        <f>VLOOKUP(AX160,type_factors!$C$2:$D$226,2,FALSE)</f>
        <v>2</v>
      </c>
      <c r="BC160" s="30">
        <f>VLOOKUP(AY160,type_factors!$C$2:$D$226,2,FALSE)</f>
        <v>1</v>
      </c>
      <c r="BD160" s="30">
        <f>VLOOKUP(AZ160,type_factors!$C$2:$D$226,2,FALSE)</f>
        <v>2</v>
      </c>
      <c r="BE160" s="32">
        <f t="shared" si="56"/>
        <v>0.5</v>
      </c>
      <c r="BF160" s="32">
        <f t="shared" si="57"/>
        <v>4</v>
      </c>
      <c r="BG160">
        <f t="array" ref="BG160">MAX(IF(ISERROR(BE160:BF160),,BE160:BF160))</f>
        <v>4</v>
      </c>
      <c r="BH160">
        <f t="shared" si="70"/>
        <v>1</v>
      </c>
      <c r="BI160">
        <f t="shared" si="71"/>
        <v>3</v>
      </c>
      <c r="BJ160">
        <f t="shared" si="72"/>
        <v>9.75</v>
      </c>
      <c r="BK160">
        <f>squirtle!BP160</f>
        <v>86.5</v>
      </c>
      <c r="BL160">
        <f>charmander!BV160</f>
        <v>35</v>
      </c>
      <c r="BM160">
        <f>nidoking!CZ160</f>
        <v>68.75</v>
      </c>
    </row>
    <row r="161" spans="1:66" x14ac:dyDescent="0.3">
      <c r="A161">
        <v>160</v>
      </c>
      <c r="B161">
        <v>59</v>
      </c>
      <c r="C161" s="35" t="s">
        <v>162</v>
      </c>
      <c r="D161" s="35" t="str">
        <f>VLOOKUP(C161,all_pokemon!$B$2:$C$151,2,FALSE)</f>
        <v>Machamp</v>
      </c>
      <c r="E161" s="35" t="s">
        <v>450</v>
      </c>
      <c r="F161" s="35" t="s">
        <v>209</v>
      </c>
      <c r="G161" s="35">
        <v>58</v>
      </c>
      <c r="H161" s="36" t="s">
        <v>23</v>
      </c>
      <c r="I161" s="36" t="s">
        <v>116</v>
      </c>
      <c r="J161" s="36" t="s">
        <v>188</v>
      </c>
      <c r="K161" s="36" t="s">
        <v>189</v>
      </c>
      <c r="L161" s="1" t="str">
        <f>VLOOKUP(H161,all_attacks!$B$2:$C$166,2,FALSE)</f>
        <v>Leer</v>
      </c>
      <c r="M161" s="1" t="str">
        <f>VLOOKUP(I161,all_attacks!$B$2:$C$166,2,FALSE)</f>
        <v>Focus Energy</v>
      </c>
      <c r="N161" s="1" t="str">
        <f>VLOOKUP(J161,all_attacks!$B$2:$C$166,2,FALSE)</f>
        <v>Fissure</v>
      </c>
      <c r="O161" s="1" t="str">
        <f>VLOOKUP(K161,all_attacks!$B$2:$C$166,2,FALSE)</f>
        <v>Submission</v>
      </c>
      <c r="P161" t="str">
        <f>VLOOKUP(L161,all_attacks!$C$2:$H$166,2,FALSE)</f>
        <v>Normal</v>
      </c>
      <c r="Q161" t="str">
        <f>VLOOKUP(M161,all_attacks!$C$2:$H$166,2,FALSE)</f>
        <v>Normal</v>
      </c>
      <c r="R161" t="str">
        <f>VLOOKUP(N161,all_attacks!$C$2:$H$166,2,FALSE)</f>
        <v>Ground</v>
      </c>
      <c r="S161" t="str">
        <f>VLOOKUP(O161,all_attacks!$C$2:$H$166,2,FALSE)</f>
        <v>Fighting</v>
      </c>
      <c r="T161" t="str">
        <f>VLOOKUP(L161,all_attacks!$C$2:$H$166,6,FALSE)</f>
        <v>no_type-specific_Damage</v>
      </c>
      <c r="U161" t="str">
        <f>VLOOKUP(M161,all_attacks!$C$2:$H$166,6,FALSE)</f>
        <v>no_type-specific_Damage</v>
      </c>
      <c r="V161" t="str">
        <f>VLOOKUP(N161,all_attacks!$C$2:$H$166,6,FALSE)</f>
        <v>no_type-specific_Damage</v>
      </c>
      <c r="W161" t="str">
        <f>VLOOKUP(O161,all_attacks!$C$2:$H$166,6,FALSE)</f>
        <v>Fighting</v>
      </c>
      <c r="X161" t="s">
        <v>449</v>
      </c>
      <c r="Y161" t="s">
        <v>451</v>
      </c>
      <c r="Z161" t="str">
        <f t="shared" si="58"/>
        <v>no_type-specific_DamageGrass</v>
      </c>
      <c r="AA161" t="str">
        <f t="shared" si="59"/>
        <v>no_type-specific_DamageGrass</v>
      </c>
      <c r="AB161" t="str">
        <f t="shared" si="60"/>
        <v>no_type-specific_DamageGrass</v>
      </c>
      <c r="AC161" t="str">
        <f t="shared" si="61"/>
        <v>FightingGrass</v>
      </c>
      <c r="AD161" t="str">
        <f t="shared" si="62"/>
        <v>no_type-specific_DamagePoison</v>
      </c>
      <c r="AE161" t="str">
        <f t="shared" si="63"/>
        <v>no_type-specific_DamagePoison</v>
      </c>
      <c r="AF161" t="str">
        <f t="shared" si="64"/>
        <v>no_type-specific_DamagePoison</v>
      </c>
      <c r="AG161" t="str">
        <f t="shared" si="65"/>
        <v>FightingPoison</v>
      </c>
      <c r="AH161" t="e">
        <f>VLOOKUP(Z161,type_factors!$C$1:$D$226,2,FALSE)</f>
        <v>#N/A</v>
      </c>
      <c r="AI161" t="e">
        <f>VLOOKUP(AA161,type_factors!$C$1:$D$226,2,FALSE)</f>
        <v>#N/A</v>
      </c>
      <c r="AJ161" t="e">
        <f>VLOOKUP(AB161,type_factors!$C$1:$D$226,2,FALSE)</f>
        <v>#N/A</v>
      </c>
      <c r="AK161">
        <f>VLOOKUP(AC161,type_factors!$C$1:$D$226,2,FALSE)</f>
        <v>1</v>
      </c>
      <c r="AL161" t="e">
        <f>VLOOKUP(AD161,type_factors!$C$1:$D$226,2,FALSE)</f>
        <v>#N/A</v>
      </c>
      <c r="AM161" t="e">
        <f>VLOOKUP(AE161,type_factors!$C$1:$D$226,2,FALSE)</f>
        <v>#N/A</v>
      </c>
      <c r="AN161" t="e">
        <f>VLOOKUP(AF161,type_factors!$C$1:$D$226,2,FALSE)</f>
        <v>#N/A</v>
      </c>
      <c r="AO161">
        <f>VLOOKUP(AG161,type_factors!$C$1:$D$226,2,FALSE)</f>
        <v>0.5</v>
      </c>
      <c r="AP161" t="e">
        <f t="shared" si="66"/>
        <v>#N/A</v>
      </c>
      <c r="AQ161" t="e">
        <f t="shared" si="67"/>
        <v>#N/A</v>
      </c>
      <c r="AR161" t="e">
        <f t="shared" si="68"/>
        <v>#N/A</v>
      </c>
      <c r="AS161">
        <f t="shared" si="69"/>
        <v>0.5</v>
      </c>
      <c r="AT161">
        <f t="array" ref="AT161">MAX(IF(ISERROR(AP161:AS161),,AP161:AS161))</f>
        <v>0.5</v>
      </c>
      <c r="AU161" t="s">
        <v>421</v>
      </c>
      <c r="AV161" t="s">
        <v>449</v>
      </c>
      <c r="AW161" t="str">
        <f t="shared" si="52"/>
        <v>NormalFighting</v>
      </c>
      <c r="AX161" t="str">
        <f t="shared" si="53"/>
        <v>GrassFighting</v>
      </c>
      <c r="AY161" t="str">
        <f t="shared" si="54"/>
        <v>NormalNA</v>
      </c>
      <c r="AZ161" t="str">
        <f t="shared" si="55"/>
        <v>GrassNA</v>
      </c>
      <c r="BA161" s="31">
        <f>VLOOKUP(AW161,type_factors!$C$2:$D$226,2,FALSE)</f>
        <v>1</v>
      </c>
      <c r="BB161" s="31">
        <f>VLOOKUP(AX161,type_factors!$C$2:$D$226,2,FALSE)</f>
        <v>1</v>
      </c>
      <c r="BC161" s="30" t="e">
        <f>VLOOKUP(AY161,type_factors!$C$2:$D$226,2,FALSE)</f>
        <v>#N/A</v>
      </c>
      <c r="BD161" s="30" t="e">
        <f>VLOOKUP(AZ161,type_factors!$C$2:$D$226,2,FALSE)</f>
        <v>#N/A</v>
      </c>
      <c r="BE161" s="32">
        <f t="shared" si="56"/>
        <v>1</v>
      </c>
      <c r="BF161" s="32">
        <f t="shared" si="57"/>
        <v>1</v>
      </c>
      <c r="BG161">
        <f t="array" ref="BG161">MAX(IF(ISERROR(BE161:BF161),,BE161:BF161))</f>
        <v>1</v>
      </c>
      <c r="BH161">
        <f t="shared" si="70"/>
        <v>0.5</v>
      </c>
      <c r="BI161">
        <f t="shared" si="71"/>
        <v>0.5</v>
      </c>
      <c r="BJ161">
        <f t="shared" si="72"/>
        <v>10.25</v>
      </c>
      <c r="BK161">
        <f>squirtle!BP161</f>
        <v>86.5</v>
      </c>
      <c r="BL161">
        <f>charmander!BV161</f>
        <v>35.5</v>
      </c>
      <c r="BM161">
        <f>nidoking!CZ161</f>
        <v>69.25</v>
      </c>
    </row>
    <row r="162" spans="1:66" x14ac:dyDescent="0.3">
      <c r="A162">
        <v>161</v>
      </c>
      <c r="B162">
        <v>60</v>
      </c>
      <c r="C162" s="35" t="s">
        <v>163</v>
      </c>
      <c r="D162" s="35" t="str">
        <f>VLOOKUP(C162,all_pokemon!$B$2:$C$151,2,FALSE)</f>
        <v>Gengar</v>
      </c>
      <c r="E162" s="35" t="s">
        <v>457</v>
      </c>
      <c r="F162" s="35" t="s">
        <v>451</v>
      </c>
      <c r="G162" s="35">
        <v>56</v>
      </c>
      <c r="H162" s="36" t="s">
        <v>104</v>
      </c>
      <c r="I162" s="36" t="s">
        <v>114</v>
      </c>
      <c r="J162" s="36" t="s">
        <v>59</v>
      </c>
      <c r="K162" s="36" t="s">
        <v>190</v>
      </c>
      <c r="L162" s="1" t="str">
        <f>VLOOKUP(H162,all_attacks!$B$2:$C$166,2,FALSE)</f>
        <v>Confuse Ray</v>
      </c>
      <c r="M162" s="1" t="str">
        <f>VLOOKUP(I162,all_attacks!$B$2:$C$166,2,FALSE)</f>
        <v>Night Shade</v>
      </c>
      <c r="N162" s="1" t="str">
        <f>VLOOKUP(J162,all_attacks!$B$2:$C$166,2,FALSE)</f>
        <v>Hypnosis</v>
      </c>
      <c r="O162" s="1" t="str">
        <f>VLOOKUP(K162,all_attacks!$B$2:$C$166,2,FALSE)</f>
        <v>Dream Eater</v>
      </c>
      <c r="P162" t="str">
        <f>VLOOKUP(L162,all_attacks!$C$2:$H$166,2,FALSE)</f>
        <v>Ghost</v>
      </c>
      <c r="Q162" t="str">
        <f>VLOOKUP(M162,all_attacks!$C$2:$H$166,2,FALSE)</f>
        <v>Ghost</v>
      </c>
      <c r="R162" t="str">
        <f>VLOOKUP(N162,all_attacks!$C$2:$H$166,2,FALSE)</f>
        <v>Psychic</v>
      </c>
      <c r="S162" t="str">
        <f>VLOOKUP(O162,all_attacks!$C$2:$H$166,2,FALSE)</f>
        <v>Psychic</v>
      </c>
      <c r="T162" t="str">
        <f>VLOOKUP(L162,all_attacks!$C$2:$H$166,6,FALSE)</f>
        <v>no_type-specific_Damage</v>
      </c>
      <c r="U162" t="str">
        <f>VLOOKUP(M162,all_attacks!$C$2:$H$166,6,FALSE)</f>
        <v>no_type-specific_Damage</v>
      </c>
      <c r="V162" t="str">
        <f>VLOOKUP(N162,all_attacks!$C$2:$H$166,6,FALSE)</f>
        <v>no_type-specific_Damage</v>
      </c>
      <c r="W162" t="str">
        <f>VLOOKUP(O162,all_attacks!$C$2:$H$166,6,FALSE)</f>
        <v>Psychic</v>
      </c>
      <c r="X162" t="s">
        <v>449</v>
      </c>
      <c r="Y162" t="s">
        <v>451</v>
      </c>
      <c r="Z162" t="str">
        <f t="shared" si="58"/>
        <v>no_type-specific_DamageGrass</v>
      </c>
      <c r="AA162" t="str">
        <f t="shared" si="59"/>
        <v>no_type-specific_DamageGrass</v>
      </c>
      <c r="AB162" t="str">
        <f t="shared" si="60"/>
        <v>no_type-specific_DamageGrass</v>
      </c>
      <c r="AC162" t="str">
        <f t="shared" si="61"/>
        <v>PsychicGrass</v>
      </c>
      <c r="AD162" t="str">
        <f t="shared" si="62"/>
        <v>no_type-specific_DamagePoison</v>
      </c>
      <c r="AE162" t="str">
        <f t="shared" si="63"/>
        <v>no_type-specific_DamagePoison</v>
      </c>
      <c r="AF162" t="str">
        <f t="shared" si="64"/>
        <v>no_type-specific_DamagePoison</v>
      </c>
      <c r="AG162" t="str">
        <f t="shared" si="65"/>
        <v>PsychicPoison</v>
      </c>
      <c r="AH162" t="e">
        <f>VLOOKUP(Z162,type_factors!$C$1:$D$226,2,FALSE)</f>
        <v>#N/A</v>
      </c>
      <c r="AI162" t="e">
        <f>VLOOKUP(AA162,type_factors!$C$1:$D$226,2,FALSE)</f>
        <v>#N/A</v>
      </c>
      <c r="AJ162" t="e">
        <f>VLOOKUP(AB162,type_factors!$C$1:$D$226,2,FALSE)</f>
        <v>#N/A</v>
      </c>
      <c r="AK162">
        <f>VLOOKUP(AC162,type_factors!$C$1:$D$226,2,FALSE)</f>
        <v>1</v>
      </c>
      <c r="AL162" t="e">
        <f>VLOOKUP(AD162,type_factors!$C$1:$D$226,2,FALSE)</f>
        <v>#N/A</v>
      </c>
      <c r="AM162" t="e">
        <f>VLOOKUP(AE162,type_factors!$C$1:$D$226,2,FALSE)</f>
        <v>#N/A</v>
      </c>
      <c r="AN162" t="e">
        <f>VLOOKUP(AF162,type_factors!$C$1:$D$226,2,FALSE)</f>
        <v>#N/A</v>
      </c>
      <c r="AO162">
        <f>VLOOKUP(AG162,type_factors!$C$1:$D$226,2,FALSE)</f>
        <v>2</v>
      </c>
      <c r="AP162" t="e">
        <f t="shared" si="66"/>
        <v>#N/A</v>
      </c>
      <c r="AQ162" t="e">
        <f t="shared" si="67"/>
        <v>#N/A</v>
      </c>
      <c r="AR162" t="e">
        <f t="shared" si="68"/>
        <v>#N/A</v>
      </c>
      <c r="AS162">
        <f t="shared" si="69"/>
        <v>2</v>
      </c>
      <c r="AT162">
        <f t="array" ref="AT162">MAX(IF(ISERROR(AP162:AS162),,AP162:AS162))</f>
        <v>2</v>
      </c>
      <c r="AU162" t="s">
        <v>421</v>
      </c>
      <c r="AV162" t="s">
        <v>449</v>
      </c>
      <c r="AW162" t="str">
        <f t="shared" si="52"/>
        <v>NormalGhost</v>
      </c>
      <c r="AX162" t="str">
        <f t="shared" si="53"/>
        <v>GrassGhost</v>
      </c>
      <c r="AY162" t="str">
        <f t="shared" si="54"/>
        <v>NormalPoison</v>
      </c>
      <c r="AZ162" t="str">
        <f t="shared" si="55"/>
        <v>GrassPoison</v>
      </c>
      <c r="BA162" s="31">
        <f>VLOOKUP(AW162,type_factors!$C$2:$D$226,2,FALSE)</f>
        <v>0</v>
      </c>
      <c r="BB162" s="31">
        <f>VLOOKUP(AX162,type_factors!$C$2:$D$226,2,FALSE)</f>
        <v>1</v>
      </c>
      <c r="BC162" s="30">
        <f>VLOOKUP(AY162,type_factors!$C$2:$D$226,2,FALSE)</f>
        <v>1</v>
      </c>
      <c r="BD162" s="30">
        <f>VLOOKUP(AZ162,type_factors!$C$2:$D$226,2,FALSE)</f>
        <v>0.5</v>
      </c>
      <c r="BE162" s="32">
        <f t="shared" ref="BE162:BE177" si="73">IF(AND(ISNUMBER(BA162),ISNUMBER(BC162)),BA162*BC162,BA162)</f>
        <v>0</v>
      </c>
      <c r="BF162" s="32">
        <f t="shared" ref="BF162:BF177" si="74">IF(AND(ISNUMBER(BB162),ISNUMBER(BD162)),BB162*BD162,BB162)</f>
        <v>0.5</v>
      </c>
      <c r="BG162">
        <f t="array" ref="BG162">MAX(IF(ISERROR(BE162:BF162),,BE162:BF162))</f>
        <v>0.5</v>
      </c>
      <c r="BH162">
        <f t="shared" si="70"/>
        <v>2</v>
      </c>
      <c r="BI162">
        <f t="shared" si="71"/>
        <v>-1.5</v>
      </c>
      <c r="BJ162">
        <f t="shared" si="72"/>
        <v>8.75</v>
      </c>
      <c r="BK162">
        <f>squirtle!BP162</f>
        <v>87.5</v>
      </c>
      <c r="BL162">
        <f>charmander!BV162</f>
        <v>36.5</v>
      </c>
      <c r="BM162">
        <f>nidoking!CZ162</f>
        <v>69.25</v>
      </c>
    </row>
    <row r="163" spans="1:66" x14ac:dyDescent="0.3">
      <c r="A163">
        <v>162</v>
      </c>
      <c r="B163">
        <v>60</v>
      </c>
      <c r="C163" s="35" t="s">
        <v>115</v>
      </c>
      <c r="D163" s="35" t="str">
        <f>VLOOKUP(C163,all_pokemon!$B$2:$C$151,2,FALSE)</f>
        <v>Golbat</v>
      </c>
      <c r="E163" s="35" t="s">
        <v>451</v>
      </c>
      <c r="F163" s="35" t="s">
        <v>448</v>
      </c>
      <c r="G163" s="35">
        <v>56</v>
      </c>
      <c r="H163" s="36" t="s">
        <v>30</v>
      </c>
      <c r="I163" s="36" t="s">
        <v>104</v>
      </c>
      <c r="J163" s="36" t="s">
        <v>136</v>
      </c>
      <c r="K163" s="36" t="s">
        <v>191</v>
      </c>
      <c r="L163" s="1" t="str">
        <f>VLOOKUP(H163,all_attacks!$B$2:$C$166,2,FALSE)</f>
        <v>Supersonic</v>
      </c>
      <c r="M163" s="1" t="str">
        <f>VLOOKUP(I163,all_attacks!$B$2:$C$166,2,FALSE)</f>
        <v>Confuse Ray</v>
      </c>
      <c r="N163" s="1" t="str">
        <f>VLOOKUP(J163,all_attacks!$B$2:$C$166,2,FALSE)</f>
        <v>Wing Attack</v>
      </c>
      <c r="O163" s="1" t="str">
        <f>VLOOKUP(K163,all_attacks!$B$2:$C$166,2,FALSE)</f>
        <v>Haze</v>
      </c>
      <c r="P163" t="str">
        <f>VLOOKUP(L163,all_attacks!$C$2:$H$166,2,FALSE)</f>
        <v>Normal</v>
      </c>
      <c r="Q163" t="str">
        <f>VLOOKUP(M163,all_attacks!$C$2:$H$166,2,FALSE)</f>
        <v>Ghost</v>
      </c>
      <c r="R163" t="str">
        <f>VLOOKUP(N163,all_attacks!$C$2:$H$166,2,FALSE)</f>
        <v>Flying</v>
      </c>
      <c r="S163" t="str">
        <f>VLOOKUP(O163,all_attacks!$C$2:$H$166,2,FALSE)</f>
        <v>Ice</v>
      </c>
      <c r="T163" t="str">
        <f>VLOOKUP(L163,all_attacks!$C$2:$H$166,6,FALSE)</f>
        <v>no_type-specific_Damage</v>
      </c>
      <c r="U163" t="str">
        <f>VLOOKUP(M163,all_attacks!$C$2:$H$166,6,FALSE)</f>
        <v>no_type-specific_Damage</v>
      </c>
      <c r="V163" t="str">
        <f>VLOOKUP(N163,all_attacks!$C$2:$H$166,6,FALSE)</f>
        <v>Flying</v>
      </c>
      <c r="W163" t="str">
        <f>VLOOKUP(O163,all_attacks!$C$2:$H$166,6,FALSE)</f>
        <v>no_type-specific_Damage</v>
      </c>
      <c r="X163" t="s">
        <v>449</v>
      </c>
      <c r="Y163" t="s">
        <v>451</v>
      </c>
      <c r="Z163" t="str">
        <f t="shared" si="58"/>
        <v>no_type-specific_DamageGrass</v>
      </c>
      <c r="AA163" t="str">
        <f t="shared" si="59"/>
        <v>no_type-specific_DamageGrass</v>
      </c>
      <c r="AB163" t="str">
        <f t="shared" si="60"/>
        <v>FlyingGrass</v>
      </c>
      <c r="AC163" t="str">
        <f t="shared" si="61"/>
        <v>no_type-specific_DamageGrass</v>
      </c>
      <c r="AD163" t="str">
        <f t="shared" si="62"/>
        <v>no_type-specific_DamagePoison</v>
      </c>
      <c r="AE163" t="str">
        <f t="shared" si="63"/>
        <v>no_type-specific_DamagePoison</v>
      </c>
      <c r="AF163" t="str">
        <f t="shared" si="64"/>
        <v>FlyingPoison</v>
      </c>
      <c r="AG163" t="str">
        <f t="shared" si="65"/>
        <v>no_type-specific_DamagePoison</v>
      </c>
      <c r="AH163" t="e">
        <f>VLOOKUP(Z163,type_factors!$C$1:$D$226,2,FALSE)</f>
        <v>#N/A</v>
      </c>
      <c r="AI163" t="e">
        <f>VLOOKUP(AA163,type_factors!$C$1:$D$226,2,FALSE)</f>
        <v>#N/A</v>
      </c>
      <c r="AJ163">
        <f>VLOOKUP(AB163,type_factors!$C$1:$D$226,2,FALSE)</f>
        <v>2</v>
      </c>
      <c r="AK163" t="e">
        <f>VLOOKUP(AC163,type_factors!$C$1:$D$226,2,FALSE)</f>
        <v>#N/A</v>
      </c>
      <c r="AL163" t="e">
        <f>VLOOKUP(AD163,type_factors!$C$1:$D$226,2,FALSE)</f>
        <v>#N/A</v>
      </c>
      <c r="AM163" t="e">
        <f>VLOOKUP(AE163,type_factors!$C$1:$D$226,2,FALSE)</f>
        <v>#N/A</v>
      </c>
      <c r="AN163">
        <f>VLOOKUP(AF163,type_factors!$C$1:$D$226,2,FALSE)</f>
        <v>1</v>
      </c>
      <c r="AO163" t="e">
        <f>VLOOKUP(AG163,type_factors!$C$1:$D$226,2,FALSE)</f>
        <v>#N/A</v>
      </c>
      <c r="AP163" t="e">
        <f t="shared" si="66"/>
        <v>#N/A</v>
      </c>
      <c r="AQ163" t="e">
        <f t="shared" si="67"/>
        <v>#N/A</v>
      </c>
      <c r="AR163">
        <f t="shared" si="68"/>
        <v>2</v>
      </c>
      <c r="AS163" t="e">
        <f t="shared" si="69"/>
        <v>#N/A</v>
      </c>
      <c r="AT163">
        <f t="array" ref="AT163">MAX(IF(ISERROR(AP163:AS163),,AP163:AS163))</f>
        <v>2</v>
      </c>
      <c r="AU163" t="s">
        <v>421</v>
      </c>
      <c r="AV163" t="s">
        <v>449</v>
      </c>
      <c r="AW163" t="str">
        <f t="shared" si="52"/>
        <v>NormalPoison</v>
      </c>
      <c r="AX163" t="str">
        <f t="shared" si="53"/>
        <v>GrassPoison</v>
      </c>
      <c r="AY163" t="str">
        <f t="shared" si="54"/>
        <v>NormalFlying</v>
      </c>
      <c r="AZ163" t="str">
        <f t="shared" si="55"/>
        <v>GrassFlying</v>
      </c>
      <c r="BA163" s="31">
        <f>VLOOKUP(AW163,type_factors!$C$2:$D$226,2,FALSE)</f>
        <v>1</v>
      </c>
      <c r="BB163" s="31">
        <f>VLOOKUP(AX163,type_factors!$C$2:$D$226,2,FALSE)</f>
        <v>0.5</v>
      </c>
      <c r="BC163" s="30">
        <f>VLOOKUP(AY163,type_factors!$C$2:$D$226,2,FALSE)</f>
        <v>1</v>
      </c>
      <c r="BD163" s="30">
        <f>VLOOKUP(AZ163,type_factors!$C$2:$D$226,2,FALSE)</f>
        <v>0.5</v>
      </c>
      <c r="BE163" s="32">
        <f t="shared" si="73"/>
        <v>1</v>
      </c>
      <c r="BF163" s="32">
        <f t="shared" si="74"/>
        <v>0.25</v>
      </c>
      <c r="BG163">
        <f t="array" ref="BG163">MAX(IF(ISERROR(BE163:BF163),,BE163:BF163))</f>
        <v>1</v>
      </c>
      <c r="BH163">
        <f t="shared" si="70"/>
        <v>2</v>
      </c>
      <c r="BI163">
        <f t="shared" si="71"/>
        <v>-1</v>
      </c>
      <c r="BJ163">
        <f t="shared" si="72"/>
        <v>7.75</v>
      </c>
      <c r="BK163">
        <f>squirtle!BP163</f>
        <v>88.5</v>
      </c>
      <c r="BL163">
        <f>charmander!BV163</f>
        <v>36.5</v>
      </c>
      <c r="BM163">
        <f>nidoking!CZ163</f>
        <v>70.25</v>
      </c>
    </row>
    <row r="164" spans="1:66" x14ac:dyDescent="0.3">
      <c r="A164">
        <v>163</v>
      </c>
      <c r="B164">
        <v>60</v>
      </c>
      <c r="C164" s="35" t="s">
        <v>164</v>
      </c>
      <c r="D164" s="35" t="str">
        <f>VLOOKUP(C164,all_pokemon!$B$2:$C$151,2,FALSE)</f>
        <v>Haunter</v>
      </c>
      <c r="E164" s="35" t="s">
        <v>457</v>
      </c>
      <c r="F164" s="35" t="s">
        <v>451</v>
      </c>
      <c r="G164" s="35">
        <v>55</v>
      </c>
      <c r="H164" s="36" t="s">
        <v>104</v>
      </c>
      <c r="I164" s="36" t="s">
        <v>114</v>
      </c>
      <c r="J164" s="36" t="s">
        <v>59</v>
      </c>
      <c r="K164" s="36" t="s">
        <v>190</v>
      </c>
      <c r="L164" s="1" t="str">
        <f>VLOOKUP(H164,all_attacks!$B$2:$C$166,2,FALSE)</f>
        <v>Confuse Ray</v>
      </c>
      <c r="M164" s="1" t="str">
        <f>VLOOKUP(I164,all_attacks!$B$2:$C$166,2,FALSE)</f>
        <v>Night Shade</v>
      </c>
      <c r="N164" s="1" t="str">
        <f>VLOOKUP(J164,all_attacks!$B$2:$C$166,2,FALSE)</f>
        <v>Hypnosis</v>
      </c>
      <c r="O164" s="1" t="str">
        <f>VLOOKUP(K164,all_attacks!$B$2:$C$166,2,FALSE)</f>
        <v>Dream Eater</v>
      </c>
      <c r="P164" t="str">
        <f>VLOOKUP(L164,all_attacks!$C$2:$H$166,2,FALSE)</f>
        <v>Ghost</v>
      </c>
      <c r="Q164" t="str">
        <f>VLOOKUP(M164,all_attacks!$C$2:$H$166,2,FALSE)</f>
        <v>Ghost</v>
      </c>
      <c r="R164" t="str">
        <f>VLOOKUP(N164,all_attacks!$C$2:$H$166,2,FALSE)</f>
        <v>Psychic</v>
      </c>
      <c r="S164" t="str">
        <f>VLOOKUP(O164,all_attacks!$C$2:$H$166,2,FALSE)</f>
        <v>Psychic</v>
      </c>
      <c r="T164" t="str">
        <f>VLOOKUP(L164,all_attacks!$C$2:$H$166,6,FALSE)</f>
        <v>no_type-specific_Damage</v>
      </c>
      <c r="U164" t="str">
        <f>VLOOKUP(M164,all_attacks!$C$2:$H$166,6,FALSE)</f>
        <v>no_type-specific_Damage</v>
      </c>
      <c r="V164" t="str">
        <f>VLOOKUP(N164,all_attacks!$C$2:$H$166,6,FALSE)</f>
        <v>no_type-specific_Damage</v>
      </c>
      <c r="W164" t="str">
        <f>VLOOKUP(O164,all_attacks!$C$2:$H$166,6,FALSE)</f>
        <v>Psychic</v>
      </c>
      <c r="X164" t="s">
        <v>449</v>
      </c>
      <c r="Y164" t="s">
        <v>451</v>
      </c>
      <c r="Z164" t="str">
        <f t="shared" si="58"/>
        <v>no_type-specific_DamageGrass</v>
      </c>
      <c r="AA164" t="str">
        <f t="shared" si="59"/>
        <v>no_type-specific_DamageGrass</v>
      </c>
      <c r="AB164" t="str">
        <f t="shared" si="60"/>
        <v>no_type-specific_DamageGrass</v>
      </c>
      <c r="AC164" t="str">
        <f t="shared" si="61"/>
        <v>PsychicGrass</v>
      </c>
      <c r="AD164" t="str">
        <f t="shared" si="62"/>
        <v>no_type-specific_DamagePoison</v>
      </c>
      <c r="AE164" t="str">
        <f t="shared" si="63"/>
        <v>no_type-specific_DamagePoison</v>
      </c>
      <c r="AF164" t="str">
        <f t="shared" si="64"/>
        <v>no_type-specific_DamagePoison</v>
      </c>
      <c r="AG164" t="str">
        <f t="shared" si="65"/>
        <v>PsychicPoison</v>
      </c>
      <c r="AH164" t="e">
        <f>VLOOKUP(Z164,type_factors!$C$1:$D$226,2,FALSE)</f>
        <v>#N/A</v>
      </c>
      <c r="AI164" t="e">
        <f>VLOOKUP(AA164,type_factors!$C$1:$D$226,2,FALSE)</f>
        <v>#N/A</v>
      </c>
      <c r="AJ164" t="e">
        <f>VLOOKUP(AB164,type_factors!$C$1:$D$226,2,FALSE)</f>
        <v>#N/A</v>
      </c>
      <c r="AK164">
        <f>VLOOKUP(AC164,type_factors!$C$1:$D$226,2,FALSE)</f>
        <v>1</v>
      </c>
      <c r="AL164" t="e">
        <f>VLOOKUP(AD164,type_factors!$C$1:$D$226,2,FALSE)</f>
        <v>#N/A</v>
      </c>
      <c r="AM164" t="e">
        <f>VLOOKUP(AE164,type_factors!$C$1:$D$226,2,FALSE)</f>
        <v>#N/A</v>
      </c>
      <c r="AN164" t="e">
        <f>VLOOKUP(AF164,type_factors!$C$1:$D$226,2,FALSE)</f>
        <v>#N/A</v>
      </c>
      <c r="AO164">
        <f>VLOOKUP(AG164,type_factors!$C$1:$D$226,2,FALSE)</f>
        <v>2</v>
      </c>
      <c r="AP164" t="e">
        <f t="shared" si="66"/>
        <v>#N/A</v>
      </c>
      <c r="AQ164" t="e">
        <f t="shared" si="67"/>
        <v>#N/A</v>
      </c>
      <c r="AR164" t="e">
        <f t="shared" si="68"/>
        <v>#N/A</v>
      </c>
      <c r="AS164">
        <f t="shared" si="69"/>
        <v>2</v>
      </c>
      <c r="AT164">
        <f t="array" ref="AT164">MAX(IF(ISERROR(AP164:AS164),,AP164:AS164))</f>
        <v>2</v>
      </c>
      <c r="AU164" t="s">
        <v>421</v>
      </c>
      <c r="AV164" t="s">
        <v>449</v>
      </c>
      <c r="AW164" t="str">
        <f t="shared" si="52"/>
        <v>NormalGhost</v>
      </c>
      <c r="AX164" t="str">
        <f t="shared" si="53"/>
        <v>GrassGhost</v>
      </c>
      <c r="AY164" t="str">
        <f t="shared" si="54"/>
        <v>NormalPoison</v>
      </c>
      <c r="AZ164" t="str">
        <f t="shared" si="55"/>
        <v>GrassPoison</v>
      </c>
      <c r="BA164" s="31">
        <f>VLOOKUP(AW164,type_factors!$C$2:$D$226,2,FALSE)</f>
        <v>0</v>
      </c>
      <c r="BB164" s="31">
        <f>VLOOKUP(AX164,type_factors!$C$2:$D$226,2,FALSE)</f>
        <v>1</v>
      </c>
      <c r="BC164" s="30">
        <f>VLOOKUP(AY164,type_factors!$C$2:$D$226,2,FALSE)</f>
        <v>1</v>
      </c>
      <c r="BD164" s="30">
        <f>VLOOKUP(AZ164,type_factors!$C$2:$D$226,2,FALSE)</f>
        <v>0.5</v>
      </c>
      <c r="BE164" s="32">
        <f t="shared" si="73"/>
        <v>0</v>
      </c>
      <c r="BF164" s="32">
        <f t="shared" si="74"/>
        <v>0.5</v>
      </c>
      <c r="BG164">
        <f t="array" ref="BG164">MAX(IF(ISERROR(BE164:BF164),,BE164:BF164))</f>
        <v>0.5</v>
      </c>
      <c r="BH164">
        <f t="shared" si="70"/>
        <v>2</v>
      </c>
      <c r="BI164">
        <f t="shared" si="71"/>
        <v>-1.5</v>
      </c>
      <c r="BJ164">
        <f t="shared" si="72"/>
        <v>6.25</v>
      </c>
      <c r="BK164">
        <f>squirtle!BP164</f>
        <v>89.5</v>
      </c>
      <c r="BL164">
        <f>charmander!BV164</f>
        <v>37.5</v>
      </c>
      <c r="BM164">
        <f>nidoking!CZ164</f>
        <v>70.25</v>
      </c>
    </row>
    <row r="165" spans="1:66" x14ac:dyDescent="0.3">
      <c r="A165">
        <v>164</v>
      </c>
      <c r="B165">
        <v>60</v>
      </c>
      <c r="C165" s="35" t="s">
        <v>101</v>
      </c>
      <c r="D165" s="35" t="str">
        <f>VLOOKUP(C165,all_pokemon!$B$2:$C$151,2,FALSE)</f>
        <v>Arbok</v>
      </c>
      <c r="E165" s="35" t="s">
        <v>451</v>
      </c>
      <c r="F165" s="35" t="s">
        <v>209</v>
      </c>
      <c r="G165" s="35">
        <v>58</v>
      </c>
      <c r="H165" s="36" t="s">
        <v>50</v>
      </c>
      <c r="I165" s="36" t="s">
        <v>129</v>
      </c>
      <c r="J165" s="36" t="s">
        <v>15</v>
      </c>
      <c r="K165" s="36" t="s">
        <v>192</v>
      </c>
      <c r="L165" s="1" t="str">
        <f>VLOOKUP(H165,all_attacks!$B$2:$C$166,2,FALSE)</f>
        <v>Bite</v>
      </c>
      <c r="M165" s="1" t="str">
        <f>VLOOKUP(I165,all_attacks!$B$2:$C$166,2,FALSE)</f>
        <v>Glare</v>
      </c>
      <c r="N165" s="1" t="str">
        <f>VLOOKUP(J165,all_attacks!$B$2:$C$166,2,FALSE)</f>
        <v>Screech</v>
      </c>
      <c r="O165" s="1" t="str">
        <f>VLOOKUP(K165,all_attacks!$B$2:$C$166,2,FALSE)</f>
        <v>Acid</v>
      </c>
      <c r="P165" t="str">
        <f>VLOOKUP(L165,all_attacks!$C$2:$H$166,2,FALSE)</f>
        <v>Normal</v>
      </c>
      <c r="Q165" t="str">
        <f>VLOOKUP(M165,all_attacks!$C$2:$H$166,2,FALSE)</f>
        <v>Normal</v>
      </c>
      <c r="R165" t="str">
        <f>VLOOKUP(N165,all_attacks!$C$2:$H$166,2,FALSE)</f>
        <v>Normal</v>
      </c>
      <c r="S165" t="str">
        <f>VLOOKUP(O165,all_attacks!$C$2:$H$166,2,FALSE)</f>
        <v>Poison</v>
      </c>
      <c r="T165" t="str">
        <f>VLOOKUP(L165,all_attacks!$C$2:$H$166,6,FALSE)</f>
        <v>Normal</v>
      </c>
      <c r="U165" t="str">
        <f>VLOOKUP(M165,all_attacks!$C$2:$H$166,6,FALSE)</f>
        <v>no_type-specific_Damage</v>
      </c>
      <c r="V165" t="str">
        <f>VLOOKUP(N165,all_attacks!$C$2:$H$166,6,FALSE)</f>
        <v>no_type-specific_Damage</v>
      </c>
      <c r="W165" t="str">
        <f>VLOOKUP(O165,all_attacks!$C$2:$H$166,6,FALSE)</f>
        <v>Poison</v>
      </c>
      <c r="X165" t="s">
        <v>449</v>
      </c>
      <c r="Y165" t="s">
        <v>451</v>
      </c>
      <c r="Z165" t="str">
        <f t="shared" si="58"/>
        <v>NormalGrass</v>
      </c>
      <c r="AA165" t="str">
        <f t="shared" si="59"/>
        <v>no_type-specific_DamageGrass</v>
      </c>
      <c r="AB165" t="str">
        <f t="shared" si="60"/>
        <v>no_type-specific_DamageGrass</v>
      </c>
      <c r="AC165" t="str">
        <f t="shared" si="61"/>
        <v>PoisonGrass</v>
      </c>
      <c r="AD165" t="str">
        <f t="shared" si="62"/>
        <v>NormalPoison</v>
      </c>
      <c r="AE165" t="str">
        <f t="shared" si="63"/>
        <v>no_type-specific_DamagePoison</v>
      </c>
      <c r="AF165" t="str">
        <f t="shared" si="64"/>
        <v>no_type-specific_DamagePoison</v>
      </c>
      <c r="AG165" t="str">
        <f t="shared" si="65"/>
        <v>PoisonPoison</v>
      </c>
      <c r="AH165">
        <f>VLOOKUP(Z165,type_factors!$C$1:$D$226,2,FALSE)</f>
        <v>1</v>
      </c>
      <c r="AI165" t="e">
        <f>VLOOKUP(AA165,type_factors!$C$1:$D$226,2,FALSE)</f>
        <v>#N/A</v>
      </c>
      <c r="AJ165" t="e">
        <f>VLOOKUP(AB165,type_factors!$C$1:$D$226,2,FALSE)</f>
        <v>#N/A</v>
      </c>
      <c r="AK165">
        <f>VLOOKUP(AC165,type_factors!$C$1:$D$226,2,FALSE)</f>
        <v>2</v>
      </c>
      <c r="AL165">
        <f>VLOOKUP(AD165,type_factors!$C$1:$D$226,2,FALSE)</f>
        <v>1</v>
      </c>
      <c r="AM165" t="e">
        <f>VLOOKUP(AE165,type_factors!$C$1:$D$226,2,FALSE)</f>
        <v>#N/A</v>
      </c>
      <c r="AN165" t="e">
        <f>VLOOKUP(AF165,type_factors!$C$1:$D$226,2,FALSE)</f>
        <v>#N/A</v>
      </c>
      <c r="AO165">
        <f>VLOOKUP(AG165,type_factors!$C$1:$D$226,2,FALSE)</f>
        <v>0.5</v>
      </c>
      <c r="AP165">
        <f t="shared" si="66"/>
        <v>1</v>
      </c>
      <c r="AQ165" t="e">
        <f t="shared" si="67"/>
        <v>#N/A</v>
      </c>
      <c r="AR165" t="e">
        <f t="shared" si="68"/>
        <v>#N/A</v>
      </c>
      <c r="AS165">
        <f t="shared" si="69"/>
        <v>1</v>
      </c>
      <c r="AT165">
        <f t="array" ref="AT165">MAX(IF(ISERROR(AP165:AS165),,AP165:AS165))</f>
        <v>1</v>
      </c>
      <c r="AU165" t="s">
        <v>421</v>
      </c>
      <c r="AV165" t="s">
        <v>449</v>
      </c>
      <c r="AW165" t="str">
        <f t="shared" si="52"/>
        <v>NormalPoison</v>
      </c>
      <c r="AX165" t="str">
        <f t="shared" si="53"/>
        <v>GrassPoison</v>
      </c>
      <c r="AY165" t="str">
        <f t="shared" si="54"/>
        <v>NormalNA</v>
      </c>
      <c r="AZ165" t="str">
        <f t="shared" si="55"/>
        <v>GrassNA</v>
      </c>
      <c r="BA165" s="31">
        <f>VLOOKUP(AW165,type_factors!$C$2:$D$226,2,FALSE)</f>
        <v>1</v>
      </c>
      <c r="BB165" s="31">
        <f>VLOOKUP(AX165,type_factors!$C$2:$D$226,2,FALSE)</f>
        <v>0.5</v>
      </c>
      <c r="BC165" s="30" t="e">
        <f>VLOOKUP(AY165,type_factors!$C$2:$D$226,2,FALSE)</f>
        <v>#N/A</v>
      </c>
      <c r="BD165" s="30" t="e">
        <f>VLOOKUP(AZ165,type_factors!$C$2:$D$226,2,FALSE)</f>
        <v>#N/A</v>
      </c>
      <c r="BE165" s="32">
        <f t="shared" si="73"/>
        <v>1</v>
      </c>
      <c r="BF165" s="32">
        <f t="shared" si="74"/>
        <v>0.5</v>
      </c>
      <c r="BG165">
        <f t="array" ref="BG165">MAX(IF(ISERROR(BE165:BF165),,BE165:BF165))</f>
        <v>1</v>
      </c>
      <c r="BH165">
        <f t="shared" si="70"/>
        <v>1</v>
      </c>
      <c r="BI165">
        <f t="shared" si="71"/>
        <v>0</v>
      </c>
      <c r="BJ165">
        <f t="shared" si="72"/>
        <v>6.25</v>
      </c>
      <c r="BK165">
        <f>squirtle!BP165</f>
        <v>90.5</v>
      </c>
      <c r="BL165">
        <f>charmander!BV165</f>
        <v>37.5</v>
      </c>
      <c r="BM165">
        <f>nidoking!CZ165</f>
        <v>71.25</v>
      </c>
    </row>
    <row r="166" spans="1:66" x14ac:dyDescent="0.3">
      <c r="A166">
        <v>165</v>
      </c>
      <c r="B166">
        <v>60</v>
      </c>
      <c r="C166" s="35" t="s">
        <v>163</v>
      </c>
      <c r="D166" s="35" t="str">
        <f>VLOOKUP(C166,all_pokemon!$B$2:$C$151,2,FALSE)</f>
        <v>Gengar</v>
      </c>
      <c r="E166" s="35" t="s">
        <v>457</v>
      </c>
      <c r="F166" s="35" t="s">
        <v>451</v>
      </c>
      <c r="G166" s="35">
        <v>60</v>
      </c>
      <c r="H166" s="36" t="s">
        <v>104</v>
      </c>
      <c r="I166" s="36" t="s">
        <v>114</v>
      </c>
      <c r="J166" s="36" t="s">
        <v>127</v>
      </c>
      <c r="K166" s="36" t="s">
        <v>190</v>
      </c>
      <c r="L166" s="1" t="str">
        <f>VLOOKUP(H166,all_attacks!$B$2:$C$166,2,FALSE)</f>
        <v>Confuse Ray</v>
      </c>
      <c r="M166" s="1" t="str">
        <f>VLOOKUP(I166,all_attacks!$B$2:$C$166,2,FALSE)</f>
        <v>Night Shade</v>
      </c>
      <c r="N166" s="1" t="str">
        <f>VLOOKUP(J166,all_attacks!$B$2:$C$166,2,FALSE)</f>
        <v>Toxic</v>
      </c>
      <c r="O166" s="1" t="str">
        <f>VLOOKUP(K166,all_attacks!$B$2:$C$166,2,FALSE)</f>
        <v>Dream Eater</v>
      </c>
      <c r="P166" t="str">
        <f>VLOOKUP(L166,all_attacks!$C$2:$H$166,2,FALSE)</f>
        <v>Ghost</v>
      </c>
      <c r="Q166" t="str">
        <f>VLOOKUP(M166,all_attacks!$C$2:$H$166,2,FALSE)</f>
        <v>Ghost</v>
      </c>
      <c r="R166" t="str">
        <f>VLOOKUP(N166,all_attacks!$C$2:$H$166,2,FALSE)</f>
        <v>Poison</v>
      </c>
      <c r="S166" t="str">
        <f>VLOOKUP(O166,all_attacks!$C$2:$H$166,2,FALSE)</f>
        <v>Psychic</v>
      </c>
      <c r="T166" t="str">
        <f>VLOOKUP(L166,all_attacks!$C$2:$H$166,6,FALSE)</f>
        <v>no_type-specific_Damage</v>
      </c>
      <c r="U166" t="str">
        <f>VLOOKUP(M166,all_attacks!$C$2:$H$166,6,FALSE)</f>
        <v>no_type-specific_Damage</v>
      </c>
      <c r="V166" t="str">
        <f>VLOOKUP(N166,all_attacks!$C$2:$H$166,6,FALSE)</f>
        <v>no_type-specific_Damage</v>
      </c>
      <c r="W166" t="str">
        <f>VLOOKUP(O166,all_attacks!$C$2:$H$166,6,FALSE)</f>
        <v>Psychic</v>
      </c>
      <c r="X166" t="s">
        <v>449</v>
      </c>
      <c r="Y166" t="s">
        <v>451</v>
      </c>
      <c r="Z166" t="str">
        <f t="shared" si="58"/>
        <v>no_type-specific_DamageGrass</v>
      </c>
      <c r="AA166" t="str">
        <f t="shared" si="59"/>
        <v>no_type-specific_DamageGrass</v>
      </c>
      <c r="AB166" t="str">
        <f t="shared" si="60"/>
        <v>no_type-specific_DamageGrass</v>
      </c>
      <c r="AC166" t="str">
        <f t="shared" si="61"/>
        <v>PsychicGrass</v>
      </c>
      <c r="AD166" t="str">
        <f t="shared" si="62"/>
        <v>no_type-specific_DamagePoison</v>
      </c>
      <c r="AE166" t="str">
        <f t="shared" si="63"/>
        <v>no_type-specific_DamagePoison</v>
      </c>
      <c r="AF166" t="str">
        <f t="shared" si="64"/>
        <v>no_type-specific_DamagePoison</v>
      </c>
      <c r="AG166" t="str">
        <f t="shared" si="65"/>
        <v>PsychicPoison</v>
      </c>
      <c r="AH166" t="e">
        <f>VLOOKUP(Z166,type_factors!$C$1:$D$226,2,FALSE)</f>
        <v>#N/A</v>
      </c>
      <c r="AI166" t="e">
        <f>VLOOKUP(AA166,type_factors!$C$1:$D$226,2,FALSE)</f>
        <v>#N/A</v>
      </c>
      <c r="AJ166" t="e">
        <f>VLOOKUP(AB166,type_factors!$C$1:$D$226,2,FALSE)</f>
        <v>#N/A</v>
      </c>
      <c r="AK166">
        <f>VLOOKUP(AC166,type_factors!$C$1:$D$226,2,FALSE)</f>
        <v>1</v>
      </c>
      <c r="AL166" t="e">
        <f>VLOOKUP(AD166,type_factors!$C$1:$D$226,2,FALSE)</f>
        <v>#N/A</v>
      </c>
      <c r="AM166" t="e">
        <f>VLOOKUP(AE166,type_factors!$C$1:$D$226,2,FALSE)</f>
        <v>#N/A</v>
      </c>
      <c r="AN166" t="e">
        <f>VLOOKUP(AF166,type_factors!$C$1:$D$226,2,FALSE)</f>
        <v>#N/A</v>
      </c>
      <c r="AO166">
        <f>VLOOKUP(AG166,type_factors!$C$1:$D$226,2,FALSE)</f>
        <v>2</v>
      </c>
      <c r="AP166" t="e">
        <f t="shared" si="66"/>
        <v>#N/A</v>
      </c>
      <c r="AQ166" t="e">
        <f t="shared" si="67"/>
        <v>#N/A</v>
      </c>
      <c r="AR166" t="e">
        <f t="shared" si="68"/>
        <v>#N/A</v>
      </c>
      <c r="AS166">
        <f t="shared" si="69"/>
        <v>2</v>
      </c>
      <c r="AT166">
        <f t="array" ref="AT166">MAX(IF(ISERROR(AP166:AS166),,AP166:AS166))</f>
        <v>2</v>
      </c>
      <c r="AU166" t="s">
        <v>421</v>
      </c>
      <c r="AV166" t="s">
        <v>449</v>
      </c>
      <c r="AW166" t="str">
        <f t="shared" si="52"/>
        <v>NormalGhost</v>
      </c>
      <c r="AX166" t="str">
        <f t="shared" si="53"/>
        <v>GrassGhost</v>
      </c>
      <c r="AY166" t="str">
        <f t="shared" si="54"/>
        <v>NormalPoison</v>
      </c>
      <c r="AZ166" t="str">
        <f t="shared" si="55"/>
        <v>GrassPoison</v>
      </c>
      <c r="BA166" s="31">
        <f>VLOOKUP(AW166,type_factors!$C$2:$D$226,2,FALSE)</f>
        <v>0</v>
      </c>
      <c r="BB166" s="31">
        <f>VLOOKUP(AX166,type_factors!$C$2:$D$226,2,FALSE)</f>
        <v>1</v>
      </c>
      <c r="BC166" s="30">
        <f>VLOOKUP(AY166,type_factors!$C$2:$D$226,2,FALSE)</f>
        <v>1</v>
      </c>
      <c r="BD166" s="30">
        <f>VLOOKUP(AZ166,type_factors!$C$2:$D$226,2,FALSE)</f>
        <v>0.5</v>
      </c>
      <c r="BE166" s="32">
        <f t="shared" si="73"/>
        <v>0</v>
      </c>
      <c r="BF166" s="32">
        <f t="shared" si="74"/>
        <v>0.5</v>
      </c>
      <c r="BG166">
        <f t="array" ref="BG166">MAX(IF(ISERROR(BE166:BF166),,BE166:BF166))</f>
        <v>0.5</v>
      </c>
      <c r="BH166">
        <f t="shared" si="70"/>
        <v>2</v>
      </c>
      <c r="BI166">
        <f t="shared" si="71"/>
        <v>-1.5</v>
      </c>
      <c r="BJ166">
        <f t="shared" si="72"/>
        <v>4.75</v>
      </c>
      <c r="BK166">
        <f>squirtle!BP166</f>
        <v>91.5</v>
      </c>
      <c r="BL166">
        <f>charmander!BV166</f>
        <v>38.5</v>
      </c>
      <c r="BM166">
        <f>nidoking!CZ166</f>
        <v>71.25</v>
      </c>
    </row>
    <row r="167" spans="1:66" x14ac:dyDescent="0.3">
      <c r="A167">
        <v>166</v>
      </c>
      <c r="B167">
        <v>61</v>
      </c>
      <c r="C167" s="35" t="s">
        <v>109</v>
      </c>
      <c r="D167" s="35" t="str">
        <f>VLOOKUP(C167,all_pokemon!$B$2:$C$151,2,FALSE)</f>
        <v>Gyarados</v>
      </c>
      <c r="E167" s="35" t="s">
        <v>453</v>
      </c>
      <c r="F167" s="35" t="s">
        <v>448</v>
      </c>
      <c r="G167" s="35">
        <v>58</v>
      </c>
      <c r="H167" s="36" t="s">
        <v>110</v>
      </c>
      <c r="I167" s="36" t="s">
        <v>23</v>
      </c>
      <c r="J167" s="36" t="s">
        <v>111</v>
      </c>
      <c r="K167" s="36" t="s">
        <v>171</v>
      </c>
      <c r="L167" s="1" t="str">
        <f>VLOOKUP(H167,all_attacks!$B$2:$C$166,2,FALSE)</f>
        <v>Dragon Rage</v>
      </c>
      <c r="M167" s="1" t="str">
        <f>VLOOKUP(I167,all_attacks!$B$2:$C$166,2,FALSE)</f>
        <v>Leer</v>
      </c>
      <c r="N167" s="1" t="str">
        <f>VLOOKUP(J167,all_attacks!$B$2:$C$166,2,FALSE)</f>
        <v>Hydro Pump</v>
      </c>
      <c r="O167" s="1" t="str">
        <f>VLOOKUP(K167,all_attacks!$B$2:$C$166,2,FALSE)</f>
        <v>Hyper Beam</v>
      </c>
      <c r="P167" t="str">
        <f>VLOOKUP(L167,all_attacks!$C$2:$H$166,2,FALSE)</f>
        <v>Dragon</v>
      </c>
      <c r="Q167" t="str">
        <f>VLOOKUP(M167,all_attacks!$C$2:$H$166,2,FALSE)</f>
        <v>Normal</v>
      </c>
      <c r="R167" t="str">
        <f>VLOOKUP(N167,all_attacks!$C$2:$H$166,2,FALSE)</f>
        <v>Water</v>
      </c>
      <c r="S167" t="str">
        <f>VLOOKUP(O167,all_attacks!$C$2:$H$166,2,FALSE)</f>
        <v>Normal</v>
      </c>
      <c r="T167" t="str">
        <f>VLOOKUP(L167,all_attacks!$C$2:$H$166,6,FALSE)</f>
        <v>no_type-specific_Damage</v>
      </c>
      <c r="U167" t="str">
        <f>VLOOKUP(M167,all_attacks!$C$2:$H$166,6,FALSE)</f>
        <v>no_type-specific_Damage</v>
      </c>
      <c r="V167" t="str">
        <f>VLOOKUP(N167,all_attacks!$C$2:$H$166,6,FALSE)</f>
        <v>Water</v>
      </c>
      <c r="W167" t="str">
        <f>VLOOKUP(O167,all_attacks!$C$2:$H$166,6,FALSE)</f>
        <v>Normal</v>
      </c>
      <c r="X167" t="s">
        <v>449</v>
      </c>
      <c r="Y167" t="s">
        <v>451</v>
      </c>
      <c r="Z167" t="str">
        <f t="shared" si="58"/>
        <v>no_type-specific_DamageGrass</v>
      </c>
      <c r="AA167" t="str">
        <f t="shared" si="59"/>
        <v>no_type-specific_DamageGrass</v>
      </c>
      <c r="AB167" t="str">
        <f t="shared" si="60"/>
        <v>WaterGrass</v>
      </c>
      <c r="AC167" t="str">
        <f t="shared" si="61"/>
        <v>NormalGrass</v>
      </c>
      <c r="AD167" t="str">
        <f t="shared" si="62"/>
        <v>no_type-specific_DamagePoison</v>
      </c>
      <c r="AE167" t="str">
        <f t="shared" si="63"/>
        <v>no_type-specific_DamagePoison</v>
      </c>
      <c r="AF167" t="str">
        <f t="shared" si="64"/>
        <v>WaterPoison</v>
      </c>
      <c r="AG167" t="str">
        <f t="shared" si="65"/>
        <v>NormalPoison</v>
      </c>
      <c r="AH167" t="e">
        <f>VLOOKUP(Z167,type_factors!$C$1:$D$226,2,FALSE)</f>
        <v>#N/A</v>
      </c>
      <c r="AI167" t="e">
        <f>VLOOKUP(AA167,type_factors!$C$1:$D$226,2,FALSE)</f>
        <v>#N/A</v>
      </c>
      <c r="AJ167">
        <f>VLOOKUP(AB167,type_factors!$C$1:$D$226,2,FALSE)</f>
        <v>0.5</v>
      </c>
      <c r="AK167">
        <f>VLOOKUP(AC167,type_factors!$C$1:$D$226,2,FALSE)</f>
        <v>1</v>
      </c>
      <c r="AL167" t="e">
        <f>VLOOKUP(AD167,type_factors!$C$1:$D$226,2,FALSE)</f>
        <v>#N/A</v>
      </c>
      <c r="AM167" t="e">
        <f>VLOOKUP(AE167,type_factors!$C$1:$D$226,2,FALSE)</f>
        <v>#N/A</v>
      </c>
      <c r="AN167">
        <f>VLOOKUP(AF167,type_factors!$C$1:$D$226,2,FALSE)</f>
        <v>1</v>
      </c>
      <c r="AO167">
        <f>VLOOKUP(AG167,type_factors!$C$1:$D$226,2,FALSE)</f>
        <v>1</v>
      </c>
      <c r="AP167" t="e">
        <f t="shared" si="66"/>
        <v>#N/A</v>
      </c>
      <c r="AQ167" t="e">
        <f t="shared" si="67"/>
        <v>#N/A</v>
      </c>
      <c r="AR167">
        <f t="shared" si="68"/>
        <v>0.5</v>
      </c>
      <c r="AS167">
        <f t="shared" si="69"/>
        <v>1</v>
      </c>
      <c r="AT167">
        <f t="array" ref="AT167">MAX(IF(ISERROR(AP167:AS167),,AP167:AS167))</f>
        <v>1</v>
      </c>
      <c r="AU167" t="s">
        <v>421</v>
      </c>
      <c r="AV167" t="s">
        <v>449</v>
      </c>
      <c r="AW167" t="str">
        <f t="shared" si="52"/>
        <v>NormalWater</v>
      </c>
      <c r="AX167" t="str">
        <f t="shared" si="53"/>
        <v>GrassWater</v>
      </c>
      <c r="AY167" t="str">
        <f t="shared" si="54"/>
        <v>NormalFlying</v>
      </c>
      <c r="AZ167" t="str">
        <f t="shared" si="55"/>
        <v>GrassFlying</v>
      </c>
      <c r="BA167" s="31">
        <f>VLOOKUP(AW167,type_factors!$C$2:$D$226,2,FALSE)</f>
        <v>1</v>
      </c>
      <c r="BB167" s="31">
        <f>VLOOKUP(AX167,type_factors!$C$2:$D$226,2,FALSE)</f>
        <v>2</v>
      </c>
      <c r="BC167" s="30">
        <f>VLOOKUP(AY167,type_factors!$C$2:$D$226,2,FALSE)</f>
        <v>1</v>
      </c>
      <c r="BD167" s="30">
        <f>VLOOKUP(AZ167,type_factors!$C$2:$D$226,2,FALSE)</f>
        <v>0.5</v>
      </c>
      <c r="BE167" s="32">
        <f t="shared" si="73"/>
        <v>1</v>
      </c>
      <c r="BF167" s="32">
        <f t="shared" si="74"/>
        <v>1</v>
      </c>
      <c r="BG167">
        <f t="array" ref="BG167">MAX(IF(ISERROR(BE167:BF167),,BE167:BF167))</f>
        <v>1</v>
      </c>
      <c r="BH167">
        <f t="shared" si="70"/>
        <v>1</v>
      </c>
      <c r="BI167">
        <f t="shared" si="71"/>
        <v>0</v>
      </c>
      <c r="BJ167">
        <f t="shared" si="72"/>
        <v>4.75</v>
      </c>
      <c r="BK167">
        <f>squirtle!BP167</f>
        <v>91.5</v>
      </c>
      <c r="BL167">
        <f>charmander!BV167</f>
        <v>37.5</v>
      </c>
      <c r="BM167">
        <f>nidoking!CZ167</f>
        <v>73.25</v>
      </c>
    </row>
    <row r="168" spans="1:66" x14ac:dyDescent="0.3">
      <c r="A168">
        <v>167</v>
      </c>
      <c r="B168">
        <v>61</v>
      </c>
      <c r="C168" s="35" t="s">
        <v>165</v>
      </c>
      <c r="D168" s="35" t="str">
        <f>VLOOKUP(C168,all_pokemon!$B$2:$C$151,2,FALSE)</f>
        <v>Dragonair</v>
      </c>
      <c r="E168" s="35" t="s">
        <v>454</v>
      </c>
      <c r="F168" s="35" t="s">
        <v>209</v>
      </c>
      <c r="G168" s="35">
        <v>56</v>
      </c>
      <c r="H168" s="36" t="s">
        <v>151</v>
      </c>
      <c r="I168" s="36" t="s">
        <v>182</v>
      </c>
      <c r="J168" s="36" t="s">
        <v>110</v>
      </c>
      <c r="K168" s="36" t="s">
        <v>171</v>
      </c>
      <c r="L168" s="1" t="str">
        <f>VLOOKUP(H168,all_attacks!$B$2:$C$166,2,FALSE)</f>
        <v>Agility</v>
      </c>
      <c r="M168" s="1" t="str">
        <f>VLOOKUP(I168,all_attacks!$B$2:$C$166,2,FALSE)</f>
        <v>Slam</v>
      </c>
      <c r="N168" s="1" t="str">
        <f>VLOOKUP(J168,all_attacks!$B$2:$C$166,2,FALSE)</f>
        <v>Dragon Rage</v>
      </c>
      <c r="O168" s="1" t="str">
        <f>VLOOKUP(K168,all_attacks!$B$2:$C$166,2,FALSE)</f>
        <v>Hyper Beam</v>
      </c>
      <c r="P168" t="str">
        <f>VLOOKUP(L168,all_attacks!$C$2:$H$166,2,FALSE)</f>
        <v>Psychic</v>
      </c>
      <c r="Q168" t="str">
        <f>VLOOKUP(M168,all_attacks!$C$2:$H$166,2,FALSE)</f>
        <v>Normal</v>
      </c>
      <c r="R168" t="str">
        <f>VLOOKUP(N168,all_attacks!$C$2:$H$166,2,FALSE)</f>
        <v>Dragon</v>
      </c>
      <c r="S168" t="str">
        <f>VLOOKUP(O168,all_attacks!$C$2:$H$166,2,FALSE)</f>
        <v>Normal</v>
      </c>
      <c r="T168" t="str">
        <f>VLOOKUP(L168,all_attacks!$C$2:$H$166,6,FALSE)</f>
        <v>no_type-specific_Damage</v>
      </c>
      <c r="U168" t="str">
        <f>VLOOKUP(M168,all_attacks!$C$2:$H$166,6,FALSE)</f>
        <v>Normal</v>
      </c>
      <c r="V168" t="str">
        <f>VLOOKUP(N168,all_attacks!$C$2:$H$166,6,FALSE)</f>
        <v>no_type-specific_Damage</v>
      </c>
      <c r="W168" t="str">
        <f>VLOOKUP(O168,all_attacks!$C$2:$H$166,6,FALSE)</f>
        <v>Normal</v>
      </c>
      <c r="X168" t="s">
        <v>449</v>
      </c>
      <c r="Y168" t="s">
        <v>451</v>
      </c>
      <c r="Z168" t="str">
        <f t="shared" si="58"/>
        <v>no_type-specific_DamageGrass</v>
      </c>
      <c r="AA168" t="str">
        <f t="shared" si="59"/>
        <v>NormalGrass</v>
      </c>
      <c r="AB168" t="str">
        <f t="shared" si="60"/>
        <v>no_type-specific_DamageGrass</v>
      </c>
      <c r="AC168" t="str">
        <f t="shared" si="61"/>
        <v>NormalGrass</v>
      </c>
      <c r="AD168" t="str">
        <f t="shared" si="62"/>
        <v>no_type-specific_DamagePoison</v>
      </c>
      <c r="AE168" t="str">
        <f t="shared" si="63"/>
        <v>NormalPoison</v>
      </c>
      <c r="AF168" t="str">
        <f t="shared" si="64"/>
        <v>no_type-specific_DamagePoison</v>
      </c>
      <c r="AG168" t="str">
        <f t="shared" si="65"/>
        <v>NormalPoison</v>
      </c>
      <c r="AH168" t="e">
        <f>VLOOKUP(Z168,type_factors!$C$1:$D$226,2,FALSE)</f>
        <v>#N/A</v>
      </c>
      <c r="AI168">
        <f>VLOOKUP(AA168,type_factors!$C$1:$D$226,2,FALSE)</f>
        <v>1</v>
      </c>
      <c r="AJ168" t="e">
        <f>VLOOKUP(AB168,type_factors!$C$1:$D$226,2,FALSE)</f>
        <v>#N/A</v>
      </c>
      <c r="AK168">
        <f>VLOOKUP(AC168,type_factors!$C$1:$D$226,2,FALSE)</f>
        <v>1</v>
      </c>
      <c r="AL168" t="e">
        <f>VLOOKUP(AD168,type_factors!$C$1:$D$226,2,FALSE)</f>
        <v>#N/A</v>
      </c>
      <c r="AM168">
        <f>VLOOKUP(AE168,type_factors!$C$1:$D$226,2,FALSE)</f>
        <v>1</v>
      </c>
      <c r="AN168" t="e">
        <f>VLOOKUP(AF168,type_factors!$C$1:$D$226,2,FALSE)</f>
        <v>#N/A</v>
      </c>
      <c r="AO168">
        <f>VLOOKUP(AG168,type_factors!$C$1:$D$226,2,FALSE)</f>
        <v>1</v>
      </c>
      <c r="AP168" t="e">
        <f t="shared" si="66"/>
        <v>#N/A</v>
      </c>
      <c r="AQ168">
        <f t="shared" si="67"/>
        <v>1</v>
      </c>
      <c r="AR168" t="e">
        <f t="shared" si="68"/>
        <v>#N/A</v>
      </c>
      <c r="AS168">
        <f t="shared" si="69"/>
        <v>1</v>
      </c>
      <c r="AT168">
        <f t="array" ref="AT168">MAX(IF(ISERROR(AP168:AS168),,AP168:AS168))</f>
        <v>1</v>
      </c>
      <c r="AU168" t="s">
        <v>421</v>
      </c>
      <c r="AV168" t="s">
        <v>449</v>
      </c>
      <c r="AW168" t="str">
        <f t="shared" si="52"/>
        <v>NormalDragon</v>
      </c>
      <c r="AX168" t="str">
        <f t="shared" si="53"/>
        <v>GrassDragon</v>
      </c>
      <c r="AY168" t="str">
        <f t="shared" si="54"/>
        <v>NormalNA</v>
      </c>
      <c r="AZ168" t="str">
        <f t="shared" si="55"/>
        <v>GrassNA</v>
      </c>
      <c r="BA168" s="31">
        <f>VLOOKUP(AW168,type_factors!$C$2:$D$226,2,FALSE)</f>
        <v>1</v>
      </c>
      <c r="BB168" s="31">
        <f>VLOOKUP(AX168,type_factors!$C$2:$D$226,2,FALSE)</f>
        <v>0.5</v>
      </c>
      <c r="BC168" s="30" t="e">
        <f>VLOOKUP(AY168,type_factors!$C$2:$D$226,2,FALSE)</f>
        <v>#N/A</v>
      </c>
      <c r="BD168" s="30" t="e">
        <f>VLOOKUP(AZ168,type_factors!$C$2:$D$226,2,FALSE)</f>
        <v>#N/A</v>
      </c>
      <c r="BE168" s="32">
        <f t="shared" si="73"/>
        <v>1</v>
      </c>
      <c r="BF168" s="32">
        <f t="shared" si="74"/>
        <v>0.5</v>
      </c>
      <c r="BG168">
        <f t="array" ref="BG168">MAX(IF(ISERROR(BE168:BF168),,BE168:BF168))</f>
        <v>1</v>
      </c>
      <c r="BH168">
        <f t="shared" si="70"/>
        <v>1</v>
      </c>
      <c r="BI168">
        <f t="shared" si="71"/>
        <v>0</v>
      </c>
      <c r="BJ168">
        <f t="shared" si="72"/>
        <v>4.75</v>
      </c>
      <c r="BK168">
        <f>squirtle!BP168</f>
        <v>92.5</v>
      </c>
      <c r="BL168">
        <f>charmander!BV168</f>
        <v>37.5</v>
      </c>
      <c r="BM168">
        <f>nidoking!CZ168</f>
        <v>74.25</v>
      </c>
    </row>
    <row r="169" spans="1:66" x14ac:dyDescent="0.3">
      <c r="A169">
        <v>168</v>
      </c>
      <c r="B169">
        <v>61</v>
      </c>
      <c r="C169" s="35" t="s">
        <v>165</v>
      </c>
      <c r="D169" s="35" t="str">
        <f>VLOOKUP(C169,all_pokemon!$B$2:$C$151,2,FALSE)</f>
        <v>Dragonair</v>
      </c>
      <c r="E169" s="35" t="s">
        <v>454</v>
      </c>
      <c r="F169" s="35" t="s">
        <v>209</v>
      </c>
      <c r="G169" s="35">
        <v>56</v>
      </c>
      <c r="H169" s="36" t="s">
        <v>151</v>
      </c>
      <c r="I169" s="36" t="s">
        <v>182</v>
      </c>
      <c r="J169" s="36" t="s">
        <v>110</v>
      </c>
      <c r="K169" s="36" t="s">
        <v>171</v>
      </c>
      <c r="L169" s="1" t="str">
        <f>VLOOKUP(H169,all_attacks!$B$2:$C$166,2,FALSE)</f>
        <v>Agility</v>
      </c>
      <c r="M169" s="1" t="str">
        <f>VLOOKUP(I169,all_attacks!$B$2:$C$166,2,FALSE)</f>
        <v>Slam</v>
      </c>
      <c r="N169" s="1" t="str">
        <f>VLOOKUP(J169,all_attacks!$B$2:$C$166,2,FALSE)</f>
        <v>Dragon Rage</v>
      </c>
      <c r="O169" s="1" t="str">
        <f>VLOOKUP(K169,all_attacks!$B$2:$C$166,2,FALSE)</f>
        <v>Hyper Beam</v>
      </c>
      <c r="P169" t="str">
        <f>VLOOKUP(L169,all_attacks!$C$2:$H$166,2,FALSE)</f>
        <v>Psychic</v>
      </c>
      <c r="Q169" t="str">
        <f>VLOOKUP(M169,all_attacks!$C$2:$H$166,2,FALSE)</f>
        <v>Normal</v>
      </c>
      <c r="R169" t="str">
        <f>VLOOKUP(N169,all_attacks!$C$2:$H$166,2,FALSE)</f>
        <v>Dragon</v>
      </c>
      <c r="S169" t="str">
        <f>VLOOKUP(O169,all_attacks!$C$2:$H$166,2,FALSE)</f>
        <v>Normal</v>
      </c>
      <c r="T169" t="str">
        <f>VLOOKUP(L169,all_attacks!$C$2:$H$166,6,FALSE)</f>
        <v>no_type-specific_Damage</v>
      </c>
      <c r="U169" t="str">
        <f>VLOOKUP(M169,all_attacks!$C$2:$H$166,6,FALSE)</f>
        <v>Normal</v>
      </c>
      <c r="V169" t="str">
        <f>VLOOKUP(N169,all_attacks!$C$2:$H$166,6,FALSE)</f>
        <v>no_type-specific_Damage</v>
      </c>
      <c r="W169" t="str">
        <f>VLOOKUP(O169,all_attacks!$C$2:$H$166,6,FALSE)</f>
        <v>Normal</v>
      </c>
      <c r="X169" t="s">
        <v>449</v>
      </c>
      <c r="Y169" t="s">
        <v>451</v>
      </c>
      <c r="Z169" t="str">
        <f t="shared" si="58"/>
        <v>no_type-specific_DamageGrass</v>
      </c>
      <c r="AA169" t="str">
        <f t="shared" si="59"/>
        <v>NormalGrass</v>
      </c>
      <c r="AB169" t="str">
        <f t="shared" si="60"/>
        <v>no_type-specific_DamageGrass</v>
      </c>
      <c r="AC169" t="str">
        <f t="shared" si="61"/>
        <v>NormalGrass</v>
      </c>
      <c r="AD169" t="str">
        <f t="shared" si="62"/>
        <v>no_type-specific_DamagePoison</v>
      </c>
      <c r="AE169" t="str">
        <f t="shared" si="63"/>
        <v>NormalPoison</v>
      </c>
      <c r="AF169" t="str">
        <f t="shared" si="64"/>
        <v>no_type-specific_DamagePoison</v>
      </c>
      <c r="AG169" t="str">
        <f t="shared" si="65"/>
        <v>NormalPoison</v>
      </c>
      <c r="AH169" t="e">
        <f>VLOOKUP(Z169,type_factors!$C$1:$D$226,2,FALSE)</f>
        <v>#N/A</v>
      </c>
      <c r="AI169">
        <f>VLOOKUP(AA169,type_factors!$C$1:$D$226,2,FALSE)</f>
        <v>1</v>
      </c>
      <c r="AJ169" t="e">
        <f>VLOOKUP(AB169,type_factors!$C$1:$D$226,2,FALSE)</f>
        <v>#N/A</v>
      </c>
      <c r="AK169">
        <f>VLOOKUP(AC169,type_factors!$C$1:$D$226,2,FALSE)</f>
        <v>1</v>
      </c>
      <c r="AL169" t="e">
        <f>VLOOKUP(AD169,type_factors!$C$1:$D$226,2,FALSE)</f>
        <v>#N/A</v>
      </c>
      <c r="AM169">
        <f>VLOOKUP(AE169,type_factors!$C$1:$D$226,2,FALSE)</f>
        <v>1</v>
      </c>
      <c r="AN169" t="e">
        <f>VLOOKUP(AF169,type_factors!$C$1:$D$226,2,FALSE)</f>
        <v>#N/A</v>
      </c>
      <c r="AO169">
        <f>VLOOKUP(AG169,type_factors!$C$1:$D$226,2,FALSE)</f>
        <v>1</v>
      </c>
      <c r="AP169" t="e">
        <f t="shared" si="66"/>
        <v>#N/A</v>
      </c>
      <c r="AQ169">
        <f t="shared" si="67"/>
        <v>1</v>
      </c>
      <c r="AR169" t="e">
        <f t="shared" si="68"/>
        <v>#N/A</v>
      </c>
      <c r="AS169">
        <f t="shared" si="69"/>
        <v>1</v>
      </c>
      <c r="AT169">
        <f t="array" ref="AT169">MAX(IF(ISERROR(AP169:AS169),,AP169:AS169))</f>
        <v>1</v>
      </c>
      <c r="AU169" t="s">
        <v>421</v>
      </c>
      <c r="AV169" t="s">
        <v>449</v>
      </c>
      <c r="AW169" t="str">
        <f t="shared" si="52"/>
        <v>NormalDragon</v>
      </c>
      <c r="AX169" t="str">
        <f t="shared" si="53"/>
        <v>GrassDragon</v>
      </c>
      <c r="AY169" t="str">
        <f t="shared" si="54"/>
        <v>NormalNA</v>
      </c>
      <c r="AZ169" t="str">
        <f t="shared" si="55"/>
        <v>GrassNA</v>
      </c>
      <c r="BA169" s="31">
        <f>VLOOKUP(AW169,type_factors!$C$2:$D$226,2,FALSE)</f>
        <v>1</v>
      </c>
      <c r="BB169" s="31">
        <f>VLOOKUP(AX169,type_factors!$C$2:$D$226,2,FALSE)</f>
        <v>0.5</v>
      </c>
      <c r="BC169" s="30" t="e">
        <f>VLOOKUP(AY169,type_factors!$C$2:$D$226,2,FALSE)</f>
        <v>#N/A</v>
      </c>
      <c r="BD169" s="30" t="e">
        <f>VLOOKUP(AZ169,type_factors!$C$2:$D$226,2,FALSE)</f>
        <v>#N/A</v>
      </c>
      <c r="BE169" s="32">
        <f t="shared" si="73"/>
        <v>1</v>
      </c>
      <c r="BF169" s="32">
        <f t="shared" si="74"/>
        <v>0.5</v>
      </c>
      <c r="BG169">
        <f t="array" ref="BG169">MAX(IF(ISERROR(BE169:BF169),,BE169:BF169))</f>
        <v>1</v>
      </c>
      <c r="BH169">
        <f t="shared" si="70"/>
        <v>1</v>
      </c>
      <c r="BI169">
        <f t="shared" si="71"/>
        <v>0</v>
      </c>
      <c r="BJ169">
        <f t="shared" si="72"/>
        <v>4.75</v>
      </c>
      <c r="BK169">
        <f>squirtle!BP169</f>
        <v>93.5</v>
      </c>
      <c r="BL169">
        <f>charmander!BV169</f>
        <v>37.5</v>
      </c>
      <c r="BM169">
        <f>nidoking!CZ169</f>
        <v>75.25</v>
      </c>
    </row>
    <row r="170" spans="1:66" x14ac:dyDescent="0.3">
      <c r="A170">
        <v>169</v>
      </c>
      <c r="B170">
        <v>61</v>
      </c>
      <c r="C170" s="35" t="s">
        <v>166</v>
      </c>
      <c r="D170" s="35" t="str">
        <f>VLOOKUP(C170,all_pokemon!$B$2:$C$151,2,FALSE)</f>
        <v>Aerodactyl</v>
      </c>
      <c r="E170" s="35" t="s">
        <v>456</v>
      </c>
      <c r="F170" s="35" t="s">
        <v>448</v>
      </c>
      <c r="G170" s="35">
        <v>60</v>
      </c>
      <c r="H170" s="36" t="s">
        <v>30</v>
      </c>
      <c r="I170" s="36" t="s">
        <v>50</v>
      </c>
      <c r="J170" s="36" t="s">
        <v>137</v>
      </c>
      <c r="K170" s="36" t="s">
        <v>171</v>
      </c>
      <c r="L170" s="1" t="str">
        <f>VLOOKUP(H170,all_attacks!$B$2:$C$166,2,FALSE)</f>
        <v>Supersonic</v>
      </c>
      <c r="M170" s="1" t="str">
        <f>VLOOKUP(I170,all_attacks!$B$2:$C$166,2,FALSE)</f>
        <v>Bite</v>
      </c>
      <c r="N170" s="1" t="str">
        <f>VLOOKUP(J170,all_attacks!$B$2:$C$166,2,FALSE)</f>
        <v>Take Down</v>
      </c>
      <c r="O170" s="1" t="str">
        <f>VLOOKUP(K170,all_attacks!$B$2:$C$166,2,FALSE)</f>
        <v>Hyper Beam</v>
      </c>
      <c r="P170" t="str">
        <f>VLOOKUP(L170,all_attacks!$C$2:$H$166,2,FALSE)</f>
        <v>Normal</v>
      </c>
      <c r="Q170" t="str">
        <f>VLOOKUP(M170,all_attacks!$C$2:$H$166,2,FALSE)</f>
        <v>Normal</v>
      </c>
      <c r="R170" t="str">
        <f>VLOOKUP(N170,all_attacks!$C$2:$H$166,2,FALSE)</f>
        <v>Normal</v>
      </c>
      <c r="S170" t="str">
        <f>VLOOKUP(O170,all_attacks!$C$2:$H$166,2,FALSE)</f>
        <v>Normal</v>
      </c>
      <c r="T170" t="str">
        <f>VLOOKUP(L170,all_attacks!$C$2:$H$166,6,FALSE)</f>
        <v>no_type-specific_Damage</v>
      </c>
      <c r="U170" t="str">
        <f>VLOOKUP(M170,all_attacks!$C$2:$H$166,6,FALSE)</f>
        <v>Normal</v>
      </c>
      <c r="V170" t="str">
        <f>VLOOKUP(N170,all_attacks!$C$2:$H$166,6,FALSE)</f>
        <v>Normal</v>
      </c>
      <c r="W170" t="str">
        <f>VLOOKUP(O170,all_attacks!$C$2:$H$166,6,FALSE)</f>
        <v>Normal</v>
      </c>
      <c r="X170" t="s">
        <v>449</v>
      </c>
      <c r="Y170" t="s">
        <v>451</v>
      </c>
      <c r="Z170" t="str">
        <f t="shared" si="58"/>
        <v>no_type-specific_DamageGrass</v>
      </c>
      <c r="AA170" t="str">
        <f t="shared" si="59"/>
        <v>NormalGrass</v>
      </c>
      <c r="AB170" t="str">
        <f t="shared" si="60"/>
        <v>NormalGrass</v>
      </c>
      <c r="AC170" t="str">
        <f t="shared" si="61"/>
        <v>NormalGrass</v>
      </c>
      <c r="AD170" t="str">
        <f t="shared" si="62"/>
        <v>no_type-specific_DamagePoison</v>
      </c>
      <c r="AE170" t="str">
        <f t="shared" si="63"/>
        <v>NormalPoison</v>
      </c>
      <c r="AF170" t="str">
        <f t="shared" si="64"/>
        <v>NormalPoison</v>
      </c>
      <c r="AG170" t="str">
        <f t="shared" si="65"/>
        <v>NormalPoison</v>
      </c>
      <c r="AH170" t="e">
        <f>VLOOKUP(Z170,type_factors!$C$1:$D$226,2,FALSE)</f>
        <v>#N/A</v>
      </c>
      <c r="AI170">
        <f>VLOOKUP(AA170,type_factors!$C$1:$D$226,2,FALSE)</f>
        <v>1</v>
      </c>
      <c r="AJ170">
        <f>VLOOKUP(AB170,type_factors!$C$1:$D$226,2,FALSE)</f>
        <v>1</v>
      </c>
      <c r="AK170">
        <f>VLOOKUP(AC170,type_factors!$C$1:$D$226,2,FALSE)</f>
        <v>1</v>
      </c>
      <c r="AL170" t="e">
        <f>VLOOKUP(AD170,type_factors!$C$1:$D$226,2,FALSE)</f>
        <v>#N/A</v>
      </c>
      <c r="AM170">
        <f>VLOOKUP(AE170,type_factors!$C$1:$D$226,2,FALSE)</f>
        <v>1</v>
      </c>
      <c r="AN170">
        <f>VLOOKUP(AF170,type_factors!$C$1:$D$226,2,FALSE)</f>
        <v>1</v>
      </c>
      <c r="AO170">
        <f>VLOOKUP(AG170,type_factors!$C$1:$D$226,2,FALSE)</f>
        <v>1</v>
      </c>
      <c r="AP170" t="e">
        <f t="shared" si="66"/>
        <v>#N/A</v>
      </c>
      <c r="AQ170">
        <f t="shared" si="67"/>
        <v>1</v>
      </c>
      <c r="AR170">
        <f t="shared" si="68"/>
        <v>1</v>
      </c>
      <c r="AS170">
        <f t="shared" si="69"/>
        <v>1</v>
      </c>
      <c r="AT170">
        <f t="array" ref="AT170">MAX(IF(ISERROR(AP170:AS170),,AP170:AS170))</f>
        <v>1</v>
      </c>
      <c r="AU170" t="s">
        <v>421</v>
      </c>
      <c r="AV170" t="s">
        <v>449</v>
      </c>
      <c r="AW170" t="str">
        <f t="shared" si="52"/>
        <v>NormalRock</v>
      </c>
      <c r="AX170" t="str">
        <f t="shared" si="53"/>
        <v>GrassRock</v>
      </c>
      <c r="AY170" t="str">
        <f t="shared" si="54"/>
        <v>NormalFlying</v>
      </c>
      <c r="AZ170" t="str">
        <f t="shared" si="55"/>
        <v>GrassFlying</v>
      </c>
      <c r="BA170" s="31">
        <f>VLOOKUP(AW170,type_factors!$C$2:$D$226,2,FALSE)</f>
        <v>0.5</v>
      </c>
      <c r="BB170" s="31">
        <f>VLOOKUP(AX170,type_factors!$C$2:$D$226,2,FALSE)</f>
        <v>2</v>
      </c>
      <c r="BC170" s="30">
        <f>VLOOKUP(AY170,type_factors!$C$2:$D$226,2,FALSE)</f>
        <v>1</v>
      </c>
      <c r="BD170" s="30">
        <f>VLOOKUP(AZ170,type_factors!$C$2:$D$226,2,FALSE)</f>
        <v>0.5</v>
      </c>
      <c r="BE170" s="32">
        <f t="shared" si="73"/>
        <v>0.5</v>
      </c>
      <c r="BF170" s="32">
        <f t="shared" si="74"/>
        <v>1</v>
      </c>
      <c r="BG170">
        <f t="array" ref="BG170">MAX(IF(ISERROR(BE170:BF170),,BE170:BF170))</f>
        <v>1</v>
      </c>
      <c r="BH170">
        <f t="shared" si="70"/>
        <v>1</v>
      </c>
      <c r="BI170">
        <f t="shared" si="71"/>
        <v>0</v>
      </c>
      <c r="BJ170">
        <f t="shared" si="72"/>
        <v>4.75</v>
      </c>
      <c r="BK170">
        <f>squirtle!BP170</f>
        <v>94.5</v>
      </c>
      <c r="BL170">
        <f>charmander!BV170</f>
        <v>37</v>
      </c>
      <c r="BM170">
        <f>nidoking!CZ170</f>
        <v>76.25</v>
      </c>
    </row>
    <row r="171" spans="1:66" x14ac:dyDescent="0.3">
      <c r="A171">
        <v>170</v>
      </c>
      <c r="B171">
        <v>61</v>
      </c>
      <c r="C171" s="35" t="s">
        <v>167</v>
      </c>
      <c r="D171" s="35" t="str">
        <f>VLOOKUP(C171,all_pokemon!$B$2:$C$151,2,FALSE)</f>
        <v>Dragonite</v>
      </c>
      <c r="E171" s="35" t="s">
        <v>454</v>
      </c>
      <c r="F171" s="35" t="s">
        <v>448</v>
      </c>
      <c r="G171" s="35">
        <v>62</v>
      </c>
      <c r="H171" s="36" t="s">
        <v>151</v>
      </c>
      <c r="I171" s="36" t="s">
        <v>182</v>
      </c>
      <c r="J171" s="36" t="s">
        <v>146</v>
      </c>
      <c r="K171" s="36" t="s">
        <v>171</v>
      </c>
      <c r="L171" s="1" t="str">
        <f>VLOOKUP(H171,all_attacks!$B$2:$C$166,2,FALSE)</f>
        <v>Agility</v>
      </c>
      <c r="M171" s="1" t="str">
        <f>VLOOKUP(I171,all_attacks!$B$2:$C$166,2,FALSE)</f>
        <v>Slam</v>
      </c>
      <c r="N171" s="1" t="str">
        <f>VLOOKUP(J171,all_attacks!$B$2:$C$166,2,FALSE)</f>
        <v>Barrier</v>
      </c>
      <c r="O171" s="1" t="str">
        <f>VLOOKUP(K171,all_attacks!$B$2:$C$166,2,FALSE)</f>
        <v>Hyper Beam</v>
      </c>
      <c r="P171" t="str">
        <f>VLOOKUP(L171,all_attacks!$C$2:$H$166,2,FALSE)</f>
        <v>Psychic</v>
      </c>
      <c r="Q171" t="str">
        <f>VLOOKUP(M171,all_attacks!$C$2:$H$166,2,FALSE)</f>
        <v>Normal</v>
      </c>
      <c r="R171" t="str">
        <f>VLOOKUP(N171,all_attacks!$C$2:$H$166,2,FALSE)</f>
        <v>Psychic</v>
      </c>
      <c r="S171" t="str">
        <f>VLOOKUP(O171,all_attacks!$C$2:$H$166,2,FALSE)</f>
        <v>Normal</v>
      </c>
      <c r="T171" t="str">
        <f>VLOOKUP(L171,all_attacks!$C$2:$H$166,6,FALSE)</f>
        <v>no_type-specific_Damage</v>
      </c>
      <c r="U171" t="str">
        <f>VLOOKUP(M171,all_attacks!$C$2:$H$166,6,FALSE)</f>
        <v>Normal</v>
      </c>
      <c r="V171" t="str">
        <f>VLOOKUP(N171,all_attacks!$C$2:$H$166,6,FALSE)</f>
        <v>no_type-specific_Damage</v>
      </c>
      <c r="W171" t="str">
        <f>VLOOKUP(O171,all_attacks!$C$2:$H$166,6,FALSE)</f>
        <v>Normal</v>
      </c>
      <c r="X171" t="s">
        <v>449</v>
      </c>
      <c r="Y171" t="s">
        <v>451</v>
      </c>
      <c r="Z171" t="str">
        <f t="shared" si="58"/>
        <v>no_type-specific_DamageGrass</v>
      </c>
      <c r="AA171" t="str">
        <f t="shared" si="59"/>
        <v>NormalGrass</v>
      </c>
      <c r="AB171" t="str">
        <f t="shared" si="60"/>
        <v>no_type-specific_DamageGrass</v>
      </c>
      <c r="AC171" t="str">
        <f t="shared" si="61"/>
        <v>NormalGrass</v>
      </c>
      <c r="AD171" t="str">
        <f t="shared" si="62"/>
        <v>no_type-specific_DamagePoison</v>
      </c>
      <c r="AE171" t="str">
        <f t="shared" si="63"/>
        <v>NormalPoison</v>
      </c>
      <c r="AF171" t="str">
        <f t="shared" si="64"/>
        <v>no_type-specific_DamagePoison</v>
      </c>
      <c r="AG171" t="str">
        <f t="shared" si="65"/>
        <v>NormalPoison</v>
      </c>
      <c r="AH171" t="e">
        <f>VLOOKUP(Z171,type_factors!$C$1:$D$226,2,FALSE)</f>
        <v>#N/A</v>
      </c>
      <c r="AI171">
        <f>VLOOKUP(AA171,type_factors!$C$1:$D$226,2,FALSE)</f>
        <v>1</v>
      </c>
      <c r="AJ171" t="e">
        <f>VLOOKUP(AB171,type_factors!$C$1:$D$226,2,FALSE)</f>
        <v>#N/A</v>
      </c>
      <c r="AK171">
        <f>VLOOKUP(AC171,type_factors!$C$1:$D$226,2,FALSE)</f>
        <v>1</v>
      </c>
      <c r="AL171" t="e">
        <f>VLOOKUP(AD171,type_factors!$C$1:$D$226,2,FALSE)</f>
        <v>#N/A</v>
      </c>
      <c r="AM171">
        <f>VLOOKUP(AE171,type_factors!$C$1:$D$226,2,FALSE)</f>
        <v>1</v>
      </c>
      <c r="AN171" t="e">
        <f>VLOOKUP(AF171,type_factors!$C$1:$D$226,2,FALSE)</f>
        <v>#N/A</v>
      </c>
      <c r="AO171">
        <f>VLOOKUP(AG171,type_factors!$C$1:$D$226,2,FALSE)</f>
        <v>1</v>
      </c>
      <c r="AP171" t="e">
        <f t="shared" si="66"/>
        <v>#N/A</v>
      </c>
      <c r="AQ171">
        <f t="shared" si="67"/>
        <v>1</v>
      </c>
      <c r="AR171" t="e">
        <f t="shared" si="68"/>
        <v>#N/A</v>
      </c>
      <c r="AS171">
        <f t="shared" si="69"/>
        <v>1</v>
      </c>
      <c r="AT171">
        <f t="array" ref="AT171">MAX(IF(ISERROR(AP171:AS171),,AP171:AS171))</f>
        <v>1</v>
      </c>
      <c r="AU171" t="s">
        <v>421</v>
      </c>
      <c r="AV171" t="s">
        <v>449</v>
      </c>
      <c r="AW171" t="str">
        <f t="shared" si="52"/>
        <v>NormalDragon</v>
      </c>
      <c r="AX171" t="str">
        <f t="shared" si="53"/>
        <v>GrassDragon</v>
      </c>
      <c r="AY171" t="str">
        <f t="shared" si="54"/>
        <v>NormalFlying</v>
      </c>
      <c r="AZ171" t="str">
        <f t="shared" si="55"/>
        <v>GrassFlying</v>
      </c>
      <c r="BA171" s="31">
        <f>VLOOKUP(AW171,type_factors!$C$2:$D$226,2,FALSE)</f>
        <v>1</v>
      </c>
      <c r="BB171" s="31">
        <f>VLOOKUP(AX171,type_factors!$C$2:$D$226,2,FALSE)</f>
        <v>0.5</v>
      </c>
      <c r="BC171" s="30">
        <f>VLOOKUP(AY171,type_factors!$C$2:$D$226,2,FALSE)</f>
        <v>1</v>
      </c>
      <c r="BD171" s="30">
        <f>VLOOKUP(AZ171,type_factors!$C$2:$D$226,2,FALSE)</f>
        <v>0.5</v>
      </c>
      <c r="BE171" s="32">
        <f t="shared" si="73"/>
        <v>1</v>
      </c>
      <c r="BF171" s="32">
        <f t="shared" si="74"/>
        <v>0.25</v>
      </c>
      <c r="BG171">
        <f t="array" ref="BG171">MAX(IF(ISERROR(BE171:BF171),,BE171:BF171))</f>
        <v>1</v>
      </c>
      <c r="BH171">
        <f t="shared" si="70"/>
        <v>1</v>
      </c>
      <c r="BI171">
        <f t="shared" si="71"/>
        <v>0</v>
      </c>
      <c r="BJ171">
        <f t="shared" si="72"/>
        <v>4.75</v>
      </c>
      <c r="BK171">
        <f>squirtle!BP171</f>
        <v>97.5</v>
      </c>
      <c r="BL171">
        <f>charmander!BV171</f>
        <v>37</v>
      </c>
      <c r="BM171">
        <f>nidoking!CZ171</f>
        <v>79.25</v>
      </c>
    </row>
    <row r="172" spans="1:66" x14ac:dyDescent="0.3">
      <c r="A172">
        <v>171</v>
      </c>
      <c r="B172">
        <v>62</v>
      </c>
      <c r="C172" s="35" t="s">
        <v>133</v>
      </c>
      <c r="D172" s="35" t="str">
        <f>VLOOKUP(C172,all_pokemon!$B$2:$C$151,2,FALSE)</f>
        <v>Pidgeot</v>
      </c>
      <c r="E172" s="35" t="s">
        <v>421</v>
      </c>
      <c r="F172" s="35" t="s">
        <v>448</v>
      </c>
      <c r="G172" s="35">
        <v>61</v>
      </c>
      <c r="H172" s="36" t="s">
        <v>94</v>
      </c>
      <c r="I172" s="36" t="s">
        <v>136</v>
      </c>
      <c r="J172" s="36" t="s">
        <v>169</v>
      </c>
      <c r="K172" s="36" t="s">
        <v>170</v>
      </c>
      <c r="L172" s="1" t="str">
        <f>VLOOKUP(H172,all_attacks!$B$2:$C$166,2,FALSE)</f>
        <v>Whirlwind</v>
      </c>
      <c r="M172" s="1" t="str">
        <f>VLOOKUP(I172,all_attacks!$B$2:$C$166,2,FALSE)</f>
        <v>Wing Attack</v>
      </c>
      <c r="N172" s="1" t="str">
        <f>VLOOKUP(J172,all_attacks!$B$2:$C$166,2,FALSE)</f>
        <v>Sky Attack</v>
      </c>
      <c r="O172" s="1" t="str">
        <f>VLOOKUP(K172,all_attacks!$B$2:$C$166,2,FALSE)</f>
        <v>Mirror Move</v>
      </c>
      <c r="P172" t="str">
        <f>VLOOKUP(L172,all_attacks!$C$2:$H$166,2,FALSE)</f>
        <v>Normal</v>
      </c>
      <c r="Q172" t="str">
        <f>VLOOKUP(M172,all_attacks!$C$2:$H$166,2,FALSE)</f>
        <v>Flying</v>
      </c>
      <c r="R172" t="str">
        <f>VLOOKUP(N172,all_attacks!$C$2:$H$166,2,FALSE)</f>
        <v>Flying</v>
      </c>
      <c r="S172" t="str">
        <f>VLOOKUP(O172,all_attacks!$C$2:$H$166,2,FALSE)</f>
        <v>Flying</v>
      </c>
      <c r="T172" t="str">
        <f>VLOOKUP(L172,all_attacks!$C$2:$H$166,6,FALSE)</f>
        <v>no_type-specific_Damage</v>
      </c>
      <c r="U172" t="str">
        <f>VLOOKUP(M172,all_attacks!$C$2:$H$166,6,FALSE)</f>
        <v>Flying</v>
      </c>
      <c r="V172" t="str">
        <f>VLOOKUP(N172,all_attacks!$C$2:$H$166,6,FALSE)</f>
        <v>Flying</v>
      </c>
      <c r="W172" t="str">
        <f>VLOOKUP(O172,all_attacks!$C$2:$H$166,6,FALSE)</f>
        <v>no_type-specific_Damage</v>
      </c>
      <c r="X172" t="s">
        <v>449</v>
      </c>
      <c r="Y172" t="s">
        <v>451</v>
      </c>
      <c r="Z172" t="str">
        <f t="shared" si="58"/>
        <v>no_type-specific_DamageGrass</v>
      </c>
      <c r="AA172" t="str">
        <f t="shared" si="59"/>
        <v>FlyingGrass</v>
      </c>
      <c r="AB172" t="str">
        <f t="shared" si="60"/>
        <v>FlyingGrass</v>
      </c>
      <c r="AC172" t="str">
        <f t="shared" si="61"/>
        <v>no_type-specific_DamageGrass</v>
      </c>
      <c r="AD172" t="str">
        <f t="shared" si="62"/>
        <v>no_type-specific_DamagePoison</v>
      </c>
      <c r="AE172" t="str">
        <f t="shared" si="63"/>
        <v>FlyingPoison</v>
      </c>
      <c r="AF172" t="str">
        <f t="shared" si="64"/>
        <v>FlyingPoison</v>
      </c>
      <c r="AG172" t="str">
        <f t="shared" si="65"/>
        <v>no_type-specific_DamagePoison</v>
      </c>
      <c r="AH172" t="e">
        <f>VLOOKUP(Z172,type_factors!$C$1:$D$226,2,FALSE)</f>
        <v>#N/A</v>
      </c>
      <c r="AI172">
        <f>VLOOKUP(AA172,type_factors!$C$1:$D$226,2,FALSE)</f>
        <v>2</v>
      </c>
      <c r="AJ172">
        <f>VLOOKUP(AB172,type_factors!$C$1:$D$226,2,FALSE)</f>
        <v>2</v>
      </c>
      <c r="AK172" t="e">
        <f>VLOOKUP(AC172,type_factors!$C$1:$D$226,2,FALSE)</f>
        <v>#N/A</v>
      </c>
      <c r="AL172" t="e">
        <f>VLOOKUP(AD172,type_factors!$C$1:$D$226,2,FALSE)</f>
        <v>#N/A</v>
      </c>
      <c r="AM172">
        <f>VLOOKUP(AE172,type_factors!$C$1:$D$226,2,FALSE)</f>
        <v>1</v>
      </c>
      <c r="AN172">
        <f>VLOOKUP(AF172,type_factors!$C$1:$D$226,2,FALSE)</f>
        <v>1</v>
      </c>
      <c r="AO172" t="e">
        <f>VLOOKUP(AG172,type_factors!$C$1:$D$226,2,FALSE)</f>
        <v>#N/A</v>
      </c>
      <c r="AP172" t="e">
        <f t="shared" si="66"/>
        <v>#N/A</v>
      </c>
      <c r="AQ172">
        <f t="shared" si="67"/>
        <v>2</v>
      </c>
      <c r="AR172">
        <f t="shared" si="68"/>
        <v>2</v>
      </c>
      <c r="AS172" t="e">
        <f t="shared" si="69"/>
        <v>#N/A</v>
      </c>
      <c r="AT172">
        <f t="array" ref="AT172">MAX(IF(ISERROR(AP172:AS172),,AP172:AS172))</f>
        <v>2</v>
      </c>
      <c r="AU172" t="s">
        <v>421</v>
      </c>
      <c r="AV172" t="s">
        <v>449</v>
      </c>
      <c r="AW172" t="str">
        <f t="shared" si="52"/>
        <v>NormalNormal</v>
      </c>
      <c r="AX172" t="str">
        <f t="shared" si="53"/>
        <v>GrassNormal</v>
      </c>
      <c r="AY172" t="str">
        <f t="shared" si="54"/>
        <v>NormalFlying</v>
      </c>
      <c r="AZ172" t="str">
        <f t="shared" si="55"/>
        <v>GrassFlying</v>
      </c>
      <c r="BA172" s="31">
        <f>VLOOKUP(AW172,type_factors!$C$2:$D$226,2,FALSE)</f>
        <v>1</v>
      </c>
      <c r="BB172" s="31">
        <f>VLOOKUP(AX172,type_factors!$C$2:$D$226,2,FALSE)</f>
        <v>1</v>
      </c>
      <c r="BC172" s="30">
        <f>VLOOKUP(AY172,type_factors!$C$2:$D$226,2,FALSE)</f>
        <v>1</v>
      </c>
      <c r="BD172" s="30">
        <f>VLOOKUP(AZ172,type_factors!$C$2:$D$226,2,FALSE)</f>
        <v>0.5</v>
      </c>
      <c r="BE172" s="32">
        <f t="shared" si="73"/>
        <v>1</v>
      </c>
      <c r="BF172" s="32">
        <f t="shared" si="74"/>
        <v>0.5</v>
      </c>
      <c r="BG172">
        <f t="array" ref="BG172">MAX(IF(ISERROR(BE172:BF172),,BE172:BF172))</f>
        <v>1</v>
      </c>
      <c r="BH172">
        <f t="shared" si="70"/>
        <v>2</v>
      </c>
      <c r="BI172">
        <f t="shared" si="71"/>
        <v>-1</v>
      </c>
      <c r="BJ172">
        <f t="shared" si="72"/>
        <v>3.75</v>
      </c>
      <c r="BK172">
        <f>squirtle!BP172</f>
        <v>98.5</v>
      </c>
      <c r="BL172">
        <f>charmander!BV172</f>
        <v>37</v>
      </c>
      <c r="BM172">
        <f>nidoking!CZ172</f>
        <v>80.25</v>
      </c>
      <c r="BN172" t="s">
        <v>195</v>
      </c>
    </row>
    <row r="173" spans="1:66" x14ac:dyDescent="0.3">
      <c r="A173">
        <v>172</v>
      </c>
      <c r="B173">
        <v>62</v>
      </c>
      <c r="C173" s="35" t="s">
        <v>168</v>
      </c>
      <c r="D173" s="35" t="str">
        <f>VLOOKUP(C173,all_pokemon!$B$2:$C$151,2,FALSE)</f>
        <v>Rhydon</v>
      </c>
      <c r="E173" s="35" t="s">
        <v>455</v>
      </c>
      <c r="F173" s="35" t="s">
        <v>456</v>
      </c>
      <c r="G173" s="35">
        <v>61</v>
      </c>
      <c r="H173" s="36" t="s">
        <v>20</v>
      </c>
      <c r="I173" s="36" t="s">
        <v>68</v>
      </c>
      <c r="J173" s="36" t="s">
        <v>154</v>
      </c>
      <c r="K173" s="36" t="s">
        <v>23</v>
      </c>
      <c r="L173" s="1" t="str">
        <f>VLOOKUP(H173,all_attacks!$B$2:$C$166,2,FALSE)</f>
        <v>Tail Whip</v>
      </c>
      <c r="M173" s="1" t="str">
        <f>VLOOKUP(I173,all_attacks!$B$2:$C$166,2,FALSE)</f>
        <v>Fury Attack</v>
      </c>
      <c r="N173" s="1" t="str">
        <f>VLOOKUP(J173,all_attacks!$B$2:$C$166,2,FALSE)</f>
        <v>Horn Drill</v>
      </c>
      <c r="O173" s="1" t="str">
        <f>VLOOKUP(K173,all_attacks!$B$2:$C$166,2,FALSE)</f>
        <v>Leer</v>
      </c>
      <c r="P173" t="str">
        <f>VLOOKUP(L173,all_attacks!$C$2:$H$166,2,FALSE)</f>
        <v>Normal</v>
      </c>
      <c r="Q173" t="str">
        <f>VLOOKUP(M173,all_attacks!$C$2:$H$166,2,FALSE)</f>
        <v>Normal</v>
      </c>
      <c r="R173" t="str">
        <f>VLOOKUP(N173,all_attacks!$C$2:$H$166,2,FALSE)</f>
        <v>Normal</v>
      </c>
      <c r="S173" t="str">
        <f>VLOOKUP(O173,all_attacks!$C$2:$H$166,2,FALSE)</f>
        <v>Normal</v>
      </c>
      <c r="T173" t="str">
        <f>VLOOKUP(L173,all_attacks!$C$2:$H$166,6,FALSE)</f>
        <v>no_type-specific_Damage</v>
      </c>
      <c r="U173" t="str">
        <f>VLOOKUP(M173,all_attacks!$C$2:$H$166,6,FALSE)</f>
        <v>Normal</v>
      </c>
      <c r="V173" t="str">
        <f>VLOOKUP(N173,all_attacks!$C$2:$H$166,6,FALSE)</f>
        <v>no_type-specific_Damage</v>
      </c>
      <c r="W173" t="str">
        <f>VLOOKUP(O173,all_attacks!$C$2:$H$166,6,FALSE)</f>
        <v>no_type-specific_Damage</v>
      </c>
      <c r="X173" t="s">
        <v>449</v>
      </c>
      <c r="Y173" t="s">
        <v>451</v>
      </c>
      <c r="Z173" t="str">
        <f t="shared" si="58"/>
        <v>no_type-specific_DamageGrass</v>
      </c>
      <c r="AA173" t="str">
        <f t="shared" si="59"/>
        <v>NormalGrass</v>
      </c>
      <c r="AB173" t="str">
        <f t="shared" si="60"/>
        <v>no_type-specific_DamageGrass</v>
      </c>
      <c r="AC173" t="str">
        <f t="shared" si="61"/>
        <v>no_type-specific_DamageGrass</v>
      </c>
      <c r="AD173" t="str">
        <f t="shared" si="62"/>
        <v>no_type-specific_DamagePoison</v>
      </c>
      <c r="AE173" t="str">
        <f t="shared" si="63"/>
        <v>NormalPoison</v>
      </c>
      <c r="AF173" t="str">
        <f t="shared" si="64"/>
        <v>no_type-specific_DamagePoison</v>
      </c>
      <c r="AG173" t="str">
        <f t="shared" si="65"/>
        <v>no_type-specific_DamagePoison</v>
      </c>
      <c r="AH173" t="e">
        <f>VLOOKUP(Z173,type_factors!$C$1:$D$226,2,FALSE)</f>
        <v>#N/A</v>
      </c>
      <c r="AI173">
        <f>VLOOKUP(AA173,type_factors!$C$1:$D$226,2,FALSE)</f>
        <v>1</v>
      </c>
      <c r="AJ173" t="e">
        <f>VLOOKUP(AB173,type_factors!$C$1:$D$226,2,FALSE)</f>
        <v>#N/A</v>
      </c>
      <c r="AK173" t="e">
        <f>VLOOKUP(AC173,type_factors!$C$1:$D$226,2,FALSE)</f>
        <v>#N/A</v>
      </c>
      <c r="AL173" t="e">
        <f>VLOOKUP(AD173,type_factors!$C$1:$D$226,2,FALSE)</f>
        <v>#N/A</v>
      </c>
      <c r="AM173">
        <f>VLOOKUP(AE173,type_factors!$C$1:$D$226,2,FALSE)</f>
        <v>1</v>
      </c>
      <c r="AN173" t="e">
        <f>VLOOKUP(AF173,type_factors!$C$1:$D$226,2,FALSE)</f>
        <v>#N/A</v>
      </c>
      <c r="AO173" t="e">
        <f>VLOOKUP(AG173,type_factors!$C$1:$D$226,2,FALSE)</f>
        <v>#N/A</v>
      </c>
      <c r="AP173" t="e">
        <f t="shared" si="66"/>
        <v>#N/A</v>
      </c>
      <c r="AQ173">
        <f t="shared" si="67"/>
        <v>1</v>
      </c>
      <c r="AR173" t="e">
        <f t="shared" si="68"/>
        <v>#N/A</v>
      </c>
      <c r="AS173" t="e">
        <f t="shared" si="69"/>
        <v>#N/A</v>
      </c>
      <c r="AT173">
        <f t="array" ref="AT173">MAX(IF(ISERROR(AP173:AS173),,AP173:AS173))</f>
        <v>1</v>
      </c>
      <c r="AU173" t="s">
        <v>421</v>
      </c>
      <c r="AV173" t="s">
        <v>449</v>
      </c>
      <c r="AW173" t="str">
        <f t="shared" si="52"/>
        <v>NormalGround</v>
      </c>
      <c r="AX173" t="str">
        <f t="shared" si="53"/>
        <v>GrassGround</v>
      </c>
      <c r="AY173" t="str">
        <f t="shared" si="54"/>
        <v>NormalRock</v>
      </c>
      <c r="AZ173" t="str">
        <f t="shared" si="55"/>
        <v>GrassRock</v>
      </c>
      <c r="BA173" s="31">
        <f>VLOOKUP(AW173,type_factors!$C$2:$D$226,2,FALSE)</f>
        <v>1</v>
      </c>
      <c r="BB173" s="31">
        <f>VLOOKUP(AX173,type_factors!$C$2:$D$226,2,FALSE)</f>
        <v>2</v>
      </c>
      <c r="BC173" s="30">
        <f>VLOOKUP(AY173,type_factors!$C$2:$D$226,2,FALSE)</f>
        <v>0.5</v>
      </c>
      <c r="BD173" s="30">
        <f>VLOOKUP(AZ173,type_factors!$C$2:$D$226,2,FALSE)</f>
        <v>2</v>
      </c>
      <c r="BE173" s="32">
        <f t="shared" si="73"/>
        <v>0.5</v>
      </c>
      <c r="BF173" s="32">
        <f t="shared" si="74"/>
        <v>4</v>
      </c>
      <c r="BG173">
        <f t="array" ref="BG173">MAX(IF(ISERROR(BE173:BF173),,BE173:BF173))</f>
        <v>4</v>
      </c>
      <c r="BH173">
        <f t="shared" si="70"/>
        <v>1</v>
      </c>
      <c r="BI173">
        <f t="shared" si="71"/>
        <v>3</v>
      </c>
      <c r="BJ173">
        <f t="shared" si="72"/>
        <v>6.75</v>
      </c>
      <c r="BK173">
        <f>squirtle!BP173</f>
        <v>98.5</v>
      </c>
      <c r="BL173">
        <f>charmander!BV173</f>
        <v>37</v>
      </c>
      <c r="BM173">
        <f>nidoking!CZ173</f>
        <v>79.25</v>
      </c>
    </row>
    <row r="174" spans="1:66" x14ac:dyDescent="0.3">
      <c r="A174">
        <v>173</v>
      </c>
      <c r="B174">
        <v>62</v>
      </c>
      <c r="C174" s="35" t="s">
        <v>134</v>
      </c>
      <c r="D174" s="35" t="str">
        <f>VLOOKUP(C174,all_pokemon!$B$2:$C$151,2,FALSE)</f>
        <v>Alakazam</v>
      </c>
      <c r="E174" s="35" t="s">
        <v>318</v>
      </c>
      <c r="F174" s="35" t="s">
        <v>209</v>
      </c>
      <c r="G174" s="35">
        <v>59</v>
      </c>
      <c r="H174" s="36" t="s">
        <v>121</v>
      </c>
      <c r="I174" s="36" t="s">
        <v>122</v>
      </c>
      <c r="J174" s="36" t="s">
        <v>123</v>
      </c>
      <c r="K174" s="36" t="s">
        <v>150</v>
      </c>
      <c r="L174" s="1" t="str">
        <f>VLOOKUP(H174,all_attacks!$B$2:$C$166,2,FALSE)</f>
        <v>Psybeam</v>
      </c>
      <c r="M174" s="1" t="str">
        <f>VLOOKUP(I174,all_attacks!$B$2:$C$166,2,FALSE)</f>
        <v>Recover</v>
      </c>
      <c r="N174" s="1" t="str">
        <f>VLOOKUP(J174,all_attacks!$B$2:$C$166,2,FALSE)</f>
        <v>Psychic</v>
      </c>
      <c r="O174" s="1" t="str">
        <f>VLOOKUP(K174,all_attacks!$B$2:$C$166,2,FALSE)</f>
        <v>Reflect</v>
      </c>
      <c r="P174" t="str">
        <f>VLOOKUP(L174,all_attacks!$C$2:$H$166,2,FALSE)</f>
        <v>Psychic</v>
      </c>
      <c r="Q174" t="str">
        <f>VLOOKUP(M174,all_attacks!$C$2:$H$166,2,FALSE)</f>
        <v>Normal</v>
      </c>
      <c r="R174" t="str">
        <f>VLOOKUP(N174,all_attacks!$C$2:$H$166,2,FALSE)</f>
        <v>Psychic</v>
      </c>
      <c r="S174" t="str">
        <f>VLOOKUP(O174,all_attacks!$C$2:$H$166,2,FALSE)</f>
        <v>Psychic</v>
      </c>
      <c r="T174" t="str">
        <f>VLOOKUP(L174,all_attacks!$C$2:$H$166,6,FALSE)</f>
        <v>Psychic</v>
      </c>
      <c r="U174" t="str">
        <f>VLOOKUP(M174,all_attacks!$C$2:$H$166,6,FALSE)</f>
        <v>no_type-specific_Damage</v>
      </c>
      <c r="V174" t="str">
        <f>VLOOKUP(N174,all_attacks!$C$2:$H$166,6,FALSE)</f>
        <v>Psychic</v>
      </c>
      <c r="W174" t="str">
        <f>VLOOKUP(O174,all_attacks!$C$2:$H$166,6,FALSE)</f>
        <v>no_type-specific_Damage</v>
      </c>
      <c r="X174" t="s">
        <v>449</v>
      </c>
      <c r="Y174" t="s">
        <v>451</v>
      </c>
      <c r="Z174" t="str">
        <f t="shared" si="58"/>
        <v>PsychicGrass</v>
      </c>
      <c r="AA174" t="str">
        <f t="shared" si="59"/>
        <v>no_type-specific_DamageGrass</v>
      </c>
      <c r="AB174" t="str">
        <f t="shared" si="60"/>
        <v>PsychicGrass</v>
      </c>
      <c r="AC174" t="str">
        <f t="shared" si="61"/>
        <v>no_type-specific_DamageGrass</v>
      </c>
      <c r="AD174" t="str">
        <f t="shared" si="62"/>
        <v>PsychicPoison</v>
      </c>
      <c r="AE174" t="str">
        <f t="shared" si="63"/>
        <v>no_type-specific_DamagePoison</v>
      </c>
      <c r="AF174" t="str">
        <f t="shared" si="64"/>
        <v>PsychicPoison</v>
      </c>
      <c r="AG174" t="str">
        <f t="shared" si="65"/>
        <v>no_type-specific_DamagePoison</v>
      </c>
      <c r="AH174">
        <f>VLOOKUP(Z174,type_factors!$C$1:$D$226,2,FALSE)</f>
        <v>1</v>
      </c>
      <c r="AI174" t="e">
        <f>VLOOKUP(AA174,type_factors!$C$1:$D$226,2,FALSE)</f>
        <v>#N/A</v>
      </c>
      <c r="AJ174">
        <f>VLOOKUP(AB174,type_factors!$C$1:$D$226,2,FALSE)</f>
        <v>1</v>
      </c>
      <c r="AK174" t="e">
        <f>VLOOKUP(AC174,type_factors!$C$1:$D$226,2,FALSE)</f>
        <v>#N/A</v>
      </c>
      <c r="AL174">
        <f>VLOOKUP(AD174,type_factors!$C$1:$D$226,2,FALSE)</f>
        <v>2</v>
      </c>
      <c r="AM174" t="e">
        <f>VLOOKUP(AE174,type_factors!$C$1:$D$226,2,FALSE)</f>
        <v>#N/A</v>
      </c>
      <c r="AN174">
        <f>VLOOKUP(AF174,type_factors!$C$1:$D$226,2,FALSE)</f>
        <v>2</v>
      </c>
      <c r="AO174" t="e">
        <f>VLOOKUP(AG174,type_factors!$C$1:$D$226,2,FALSE)</f>
        <v>#N/A</v>
      </c>
      <c r="AP174">
        <f t="shared" si="66"/>
        <v>2</v>
      </c>
      <c r="AQ174" t="e">
        <f t="shared" si="67"/>
        <v>#N/A</v>
      </c>
      <c r="AR174">
        <f t="shared" si="68"/>
        <v>2</v>
      </c>
      <c r="AS174" t="e">
        <f t="shared" si="69"/>
        <v>#N/A</v>
      </c>
      <c r="AT174">
        <f t="array" ref="AT174">MAX(IF(ISERROR(AP174:AS174),,AP174:AS174))</f>
        <v>2</v>
      </c>
      <c r="AU174" t="s">
        <v>421</v>
      </c>
      <c r="AV174" t="s">
        <v>449</v>
      </c>
      <c r="AW174" t="str">
        <f t="shared" si="52"/>
        <v>NormalPsychic</v>
      </c>
      <c r="AX174" t="str">
        <f t="shared" si="53"/>
        <v>GrassPsychic</v>
      </c>
      <c r="AY174" t="str">
        <f t="shared" si="54"/>
        <v>NormalNA</v>
      </c>
      <c r="AZ174" t="str">
        <f t="shared" si="55"/>
        <v>GrassNA</v>
      </c>
      <c r="BA174" s="31">
        <f>VLOOKUP(AW174,type_factors!$C$2:$D$226,2,FALSE)</f>
        <v>1</v>
      </c>
      <c r="BB174" s="31">
        <f>VLOOKUP(AX174,type_factors!$C$2:$D$226,2,FALSE)</f>
        <v>1</v>
      </c>
      <c r="BC174" s="30" t="e">
        <f>VLOOKUP(AY174,type_factors!$C$2:$D$226,2,FALSE)</f>
        <v>#N/A</v>
      </c>
      <c r="BD174" s="30" t="e">
        <f>VLOOKUP(AZ174,type_factors!$C$2:$D$226,2,FALSE)</f>
        <v>#N/A</v>
      </c>
      <c r="BE174" s="32">
        <f t="shared" si="73"/>
        <v>1</v>
      </c>
      <c r="BF174" s="32">
        <f t="shared" si="74"/>
        <v>1</v>
      </c>
      <c r="BG174">
        <f t="array" ref="BG174">MAX(IF(ISERROR(BE174:BF174),,BE174:BF174))</f>
        <v>1</v>
      </c>
      <c r="BH174">
        <f t="shared" si="70"/>
        <v>2</v>
      </c>
      <c r="BI174">
        <f t="shared" si="71"/>
        <v>-1</v>
      </c>
      <c r="BJ174">
        <f t="shared" si="72"/>
        <v>5.75</v>
      </c>
      <c r="BK174">
        <f>squirtle!BP174</f>
        <v>101.5</v>
      </c>
      <c r="BL174">
        <f>charmander!BV174</f>
        <v>37</v>
      </c>
      <c r="BM174">
        <f>nidoking!CZ174</f>
        <v>82.25</v>
      </c>
    </row>
    <row r="175" spans="1:66" x14ac:dyDescent="0.3">
      <c r="A175">
        <v>174</v>
      </c>
      <c r="B175">
        <v>62</v>
      </c>
      <c r="C175" s="35" t="s">
        <v>109</v>
      </c>
      <c r="D175" s="35" t="str">
        <f>VLOOKUP(C175,all_pokemon!$B$2:$C$151,2,FALSE)</f>
        <v>Gyarados</v>
      </c>
      <c r="E175" s="35" t="s">
        <v>453</v>
      </c>
      <c r="F175" s="35" t="s">
        <v>448</v>
      </c>
      <c r="G175" s="35">
        <v>63</v>
      </c>
      <c r="H175" s="36" t="s">
        <v>110</v>
      </c>
      <c r="I175" s="36" t="s">
        <v>23</v>
      </c>
      <c r="J175" s="36" t="s">
        <v>111</v>
      </c>
      <c r="K175" s="36" t="s">
        <v>171</v>
      </c>
      <c r="L175" s="1" t="str">
        <f>VLOOKUP(H175,all_attacks!$B$2:$C$166,2,FALSE)</f>
        <v>Dragon Rage</v>
      </c>
      <c r="M175" s="1" t="str">
        <f>VLOOKUP(I175,all_attacks!$B$2:$C$166,2,FALSE)</f>
        <v>Leer</v>
      </c>
      <c r="N175" s="1" t="str">
        <f>VLOOKUP(J175,all_attacks!$B$2:$C$166,2,FALSE)</f>
        <v>Hydro Pump</v>
      </c>
      <c r="O175" s="1" t="str">
        <f>VLOOKUP(K175,all_attacks!$B$2:$C$166,2,FALSE)</f>
        <v>Hyper Beam</v>
      </c>
      <c r="P175" t="str">
        <f>VLOOKUP(L175,all_attacks!$C$2:$H$166,2,FALSE)</f>
        <v>Dragon</v>
      </c>
      <c r="Q175" t="str">
        <f>VLOOKUP(M175,all_attacks!$C$2:$H$166,2,FALSE)</f>
        <v>Normal</v>
      </c>
      <c r="R175" t="str">
        <f>VLOOKUP(N175,all_attacks!$C$2:$H$166,2,FALSE)</f>
        <v>Water</v>
      </c>
      <c r="S175" t="str">
        <f>VLOOKUP(O175,all_attacks!$C$2:$H$166,2,FALSE)</f>
        <v>Normal</v>
      </c>
      <c r="T175" t="str">
        <f>VLOOKUP(L175,all_attacks!$C$2:$H$166,6,FALSE)</f>
        <v>no_type-specific_Damage</v>
      </c>
      <c r="U175" t="str">
        <f>VLOOKUP(M175,all_attacks!$C$2:$H$166,6,FALSE)</f>
        <v>no_type-specific_Damage</v>
      </c>
      <c r="V175" t="str">
        <f>VLOOKUP(N175,all_attacks!$C$2:$H$166,6,FALSE)</f>
        <v>Water</v>
      </c>
      <c r="W175" t="str">
        <f>VLOOKUP(O175,all_attacks!$C$2:$H$166,6,FALSE)</f>
        <v>Normal</v>
      </c>
      <c r="X175" t="s">
        <v>449</v>
      </c>
      <c r="Y175" t="s">
        <v>451</v>
      </c>
      <c r="Z175" t="str">
        <f t="shared" si="58"/>
        <v>no_type-specific_DamageGrass</v>
      </c>
      <c r="AA175" t="str">
        <f t="shared" si="59"/>
        <v>no_type-specific_DamageGrass</v>
      </c>
      <c r="AB175" t="str">
        <f t="shared" si="60"/>
        <v>WaterGrass</v>
      </c>
      <c r="AC175" t="str">
        <f t="shared" si="61"/>
        <v>NormalGrass</v>
      </c>
      <c r="AD175" t="str">
        <f t="shared" si="62"/>
        <v>no_type-specific_DamagePoison</v>
      </c>
      <c r="AE175" t="str">
        <f t="shared" si="63"/>
        <v>no_type-specific_DamagePoison</v>
      </c>
      <c r="AF175" t="str">
        <f t="shared" si="64"/>
        <v>WaterPoison</v>
      </c>
      <c r="AG175" t="str">
        <f t="shared" si="65"/>
        <v>NormalPoison</v>
      </c>
      <c r="AH175" t="e">
        <f>VLOOKUP(Z175,type_factors!$C$1:$D$226,2,FALSE)</f>
        <v>#N/A</v>
      </c>
      <c r="AI175" t="e">
        <f>VLOOKUP(AA175,type_factors!$C$1:$D$226,2,FALSE)</f>
        <v>#N/A</v>
      </c>
      <c r="AJ175">
        <f>VLOOKUP(AB175,type_factors!$C$1:$D$226,2,FALSE)</f>
        <v>0.5</v>
      </c>
      <c r="AK175">
        <f>VLOOKUP(AC175,type_factors!$C$1:$D$226,2,FALSE)</f>
        <v>1</v>
      </c>
      <c r="AL175" t="e">
        <f>VLOOKUP(AD175,type_factors!$C$1:$D$226,2,FALSE)</f>
        <v>#N/A</v>
      </c>
      <c r="AM175" t="e">
        <f>VLOOKUP(AE175,type_factors!$C$1:$D$226,2,FALSE)</f>
        <v>#N/A</v>
      </c>
      <c r="AN175">
        <f>VLOOKUP(AF175,type_factors!$C$1:$D$226,2,FALSE)</f>
        <v>1</v>
      </c>
      <c r="AO175">
        <f>VLOOKUP(AG175,type_factors!$C$1:$D$226,2,FALSE)</f>
        <v>1</v>
      </c>
      <c r="AP175" t="e">
        <f t="shared" si="66"/>
        <v>#N/A</v>
      </c>
      <c r="AQ175" t="e">
        <f t="shared" si="67"/>
        <v>#N/A</v>
      </c>
      <c r="AR175">
        <f t="shared" si="68"/>
        <v>0.5</v>
      </c>
      <c r="AS175">
        <f t="shared" si="69"/>
        <v>1</v>
      </c>
      <c r="AT175">
        <f t="array" ref="AT175">MAX(IF(ISERROR(AP175:AS175),,AP175:AS175))</f>
        <v>1</v>
      </c>
      <c r="AU175" t="s">
        <v>421</v>
      </c>
      <c r="AV175" t="s">
        <v>449</v>
      </c>
      <c r="AW175" t="str">
        <f t="shared" si="52"/>
        <v>NormalWater</v>
      </c>
      <c r="AX175" t="str">
        <f t="shared" si="53"/>
        <v>GrassWater</v>
      </c>
      <c r="AY175" t="str">
        <f t="shared" si="54"/>
        <v>NormalFlying</v>
      </c>
      <c r="AZ175" t="str">
        <f t="shared" si="55"/>
        <v>GrassFlying</v>
      </c>
      <c r="BA175" s="31">
        <f>VLOOKUP(AW175,type_factors!$C$2:$D$226,2,FALSE)</f>
        <v>1</v>
      </c>
      <c r="BB175" s="31">
        <f>VLOOKUP(AX175,type_factors!$C$2:$D$226,2,FALSE)</f>
        <v>2</v>
      </c>
      <c r="BC175" s="30">
        <f>VLOOKUP(AY175,type_factors!$C$2:$D$226,2,FALSE)</f>
        <v>1</v>
      </c>
      <c r="BD175" s="30">
        <f>VLOOKUP(AZ175,type_factors!$C$2:$D$226,2,FALSE)</f>
        <v>0.5</v>
      </c>
      <c r="BE175" s="32">
        <f t="shared" si="73"/>
        <v>1</v>
      </c>
      <c r="BF175" s="32">
        <f t="shared" si="74"/>
        <v>1</v>
      </c>
      <c r="BG175">
        <f t="array" ref="BG175">MAX(IF(ISERROR(BE175:BF175),,BE175:BF175))</f>
        <v>1</v>
      </c>
      <c r="BH175">
        <f t="shared" si="70"/>
        <v>1</v>
      </c>
      <c r="BI175">
        <f t="shared" si="71"/>
        <v>0</v>
      </c>
      <c r="BJ175">
        <f t="shared" si="72"/>
        <v>5.75</v>
      </c>
      <c r="BK175">
        <f>squirtle!BP175</f>
        <v>101.5</v>
      </c>
      <c r="BL175">
        <f>charmander!BV175</f>
        <v>37</v>
      </c>
      <c r="BM175">
        <f>nidoking!CZ175</f>
        <v>84.25</v>
      </c>
    </row>
    <row r="176" spans="1:66" x14ac:dyDescent="0.3">
      <c r="A176">
        <v>175</v>
      </c>
      <c r="B176">
        <v>62</v>
      </c>
      <c r="C176" s="35" t="s">
        <v>584</v>
      </c>
      <c r="D176" s="35" t="str">
        <f>VLOOKUP(C176,all_pokemon!$B$2:$C$151,2,FALSE)</f>
        <v>Exeggutor</v>
      </c>
      <c r="E176" s="35" t="s">
        <v>449</v>
      </c>
      <c r="F176" s="35" t="s">
        <v>318</v>
      </c>
      <c r="G176" s="35">
        <v>61</v>
      </c>
      <c r="H176" s="36" t="s">
        <v>59</v>
      </c>
      <c r="I176" s="36" t="s">
        <v>196</v>
      </c>
      <c r="J176" s="36" t="s">
        <v>140</v>
      </c>
      <c r="K176" s="36" t="s">
        <v>209</v>
      </c>
      <c r="L176" s="1" t="str">
        <f>VLOOKUP(H176,all_attacks!$B$2:$C$166,2,FALSE)</f>
        <v>Hypnosis</v>
      </c>
      <c r="M176" s="1" t="str">
        <f>VLOOKUP(I176,all_attacks!$B$2:$C$166,2,FALSE)</f>
        <v>Barrage</v>
      </c>
      <c r="N176" s="1" t="str">
        <f>VLOOKUP(J176,all_attacks!$B$2:$C$166,2,FALSE)</f>
        <v>Stomp</v>
      </c>
      <c r="O176" s="1" t="e">
        <f>VLOOKUP(K176,all_attacks!$B$2:$C$166,2,FALSE)</f>
        <v>#N/A</v>
      </c>
      <c r="P176" t="str">
        <f>VLOOKUP(L176,all_attacks!$C$2:$H$166,2,FALSE)</f>
        <v>Psychic</v>
      </c>
      <c r="Q176" t="str">
        <f>VLOOKUP(M176,all_attacks!$C$2:$H$166,2,FALSE)</f>
        <v>Normal</v>
      </c>
      <c r="R176" t="str">
        <f>VLOOKUP(N176,all_attacks!$C$2:$H$166,2,FALSE)</f>
        <v>Normal</v>
      </c>
      <c r="S176" t="e">
        <f>VLOOKUP(O176,all_attacks!$C$2:$H$166,2,FALSE)</f>
        <v>#N/A</v>
      </c>
      <c r="T176" t="str">
        <f>VLOOKUP(L176,all_attacks!$C$2:$H$166,6,FALSE)</f>
        <v>no_type-specific_Damage</v>
      </c>
      <c r="U176" t="str">
        <f>VLOOKUP(M176,all_attacks!$C$2:$H$166,6,FALSE)</f>
        <v>Normal</v>
      </c>
      <c r="V176" t="str">
        <f>VLOOKUP(N176,all_attacks!$C$2:$H$166,6,FALSE)</f>
        <v>Normal</v>
      </c>
      <c r="W176" t="e">
        <f>VLOOKUP(O176,all_attacks!$C$2:$H$166,6,FALSE)</f>
        <v>#N/A</v>
      </c>
      <c r="X176" t="s">
        <v>449</v>
      </c>
      <c r="Y176" t="s">
        <v>451</v>
      </c>
      <c r="Z176" t="str">
        <f t="shared" si="58"/>
        <v>no_type-specific_DamageGrass</v>
      </c>
      <c r="AA176" t="str">
        <f t="shared" si="59"/>
        <v>NormalGrass</v>
      </c>
      <c r="AB176" t="str">
        <f t="shared" si="60"/>
        <v>NormalGrass</v>
      </c>
      <c r="AC176" t="e">
        <f t="shared" si="61"/>
        <v>#N/A</v>
      </c>
      <c r="AD176" t="str">
        <f t="shared" si="62"/>
        <v>no_type-specific_DamagePoison</v>
      </c>
      <c r="AE176" t="str">
        <f t="shared" si="63"/>
        <v>NormalPoison</v>
      </c>
      <c r="AF176" t="str">
        <f t="shared" si="64"/>
        <v>NormalPoison</v>
      </c>
      <c r="AG176" t="e">
        <f t="shared" si="65"/>
        <v>#N/A</v>
      </c>
      <c r="AH176" t="e">
        <f>VLOOKUP(Z176,type_factors!$C$1:$D$226,2,FALSE)</f>
        <v>#N/A</v>
      </c>
      <c r="AI176">
        <f>VLOOKUP(AA176,type_factors!$C$1:$D$226,2,FALSE)</f>
        <v>1</v>
      </c>
      <c r="AJ176">
        <f>VLOOKUP(AB176,type_factors!$C$1:$D$226,2,FALSE)</f>
        <v>1</v>
      </c>
      <c r="AK176" t="e">
        <f>VLOOKUP(AC176,type_factors!$C$1:$D$226,2,FALSE)</f>
        <v>#N/A</v>
      </c>
      <c r="AL176" t="e">
        <f>VLOOKUP(AD176,type_factors!$C$1:$D$226,2,FALSE)</f>
        <v>#N/A</v>
      </c>
      <c r="AM176">
        <f>VLOOKUP(AE176,type_factors!$C$1:$D$226,2,FALSE)</f>
        <v>1</v>
      </c>
      <c r="AN176">
        <f>VLOOKUP(AF176,type_factors!$C$1:$D$226,2,FALSE)</f>
        <v>1</v>
      </c>
      <c r="AO176" t="e">
        <f>VLOOKUP(AG176,type_factors!$C$1:$D$226,2,FALSE)</f>
        <v>#N/A</v>
      </c>
      <c r="AP176" t="e">
        <f t="shared" si="66"/>
        <v>#N/A</v>
      </c>
      <c r="AQ176">
        <f t="shared" si="67"/>
        <v>1</v>
      </c>
      <c r="AR176">
        <f t="shared" si="68"/>
        <v>1</v>
      </c>
      <c r="AS176" t="e">
        <f t="shared" si="69"/>
        <v>#N/A</v>
      </c>
      <c r="AT176">
        <f t="array" ref="AT176">MAX(IF(ISERROR(AP176:AS176),,AP176:AS176))</f>
        <v>1</v>
      </c>
      <c r="AU176" t="s">
        <v>421</v>
      </c>
      <c r="AV176" t="s">
        <v>449</v>
      </c>
      <c r="AW176" t="str">
        <f t="shared" si="52"/>
        <v>NormalGrass</v>
      </c>
      <c r="AX176" t="str">
        <f t="shared" si="53"/>
        <v>GrassGrass</v>
      </c>
      <c r="AY176" t="str">
        <f t="shared" si="54"/>
        <v>NormalPsychic</v>
      </c>
      <c r="AZ176" t="str">
        <f t="shared" si="55"/>
        <v>GrassPsychic</v>
      </c>
      <c r="BA176" s="31">
        <f>VLOOKUP(AW176,type_factors!$C$2:$D$226,2,FALSE)</f>
        <v>1</v>
      </c>
      <c r="BB176" s="31">
        <f>VLOOKUP(AX176,type_factors!$C$2:$D$226,2,FALSE)</f>
        <v>0.5</v>
      </c>
      <c r="BC176" s="30">
        <f>VLOOKUP(AY176,type_factors!$C$2:$D$226,2,FALSE)</f>
        <v>1</v>
      </c>
      <c r="BD176" s="30">
        <f>VLOOKUP(AZ176,type_factors!$C$2:$D$226,2,FALSE)</f>
        <v>1</v>
      </c>
      <c r="BE176" s="32">
        <f t="shared" si="73"/>
        <v>1</v>
      </c>
      <c r="BF176" s="32">
        <f t="shared" si="74"/>
        <v>0.5</v>
      </c>
      <c r="BG176">
        <f t="array" ref="BG176">MAX(IF(ISERROR(BE176:BF176),,BE176:BF176))</f>
        <v>1</v>
      </c>
      <c r="BH176">
        <f t="shared" si="70"/>
        <v>1</v>
      </c>
      <c r="BI176">
        <f t="shared" si="71"/>
        <v>0</v>
      </c>
      <c r="BJ176">
        <f t="shared" si="72"/>
        <v>5.75</v>
      </c>
      <c r="BK176">
        <f>squirtle!BP176</f>
        <v>102.5</v>
      </c>
      <c r="BL176">
        <f>charmander!BV176</f>
        <v>38</v>
      </c>
      <c r="BM176">
        <f>nidoking!CZ176</f>
        <v>85.25</v>
      </c>
    </row>
    <row r="177" spans="1:65" x14ac:dyDescent="0.3">
      <c r="A177">
        <v>176</v>
      </c>
      <c r="B177">
        <v>62</v>
      </c>
      <c r="C177" s="35" t="s">
        <v>468</v>
      </c>
      <c r="D177" s="35" t="str">
        <f>VLOOKUP(C177,all_pokemon!$B$2:$C$151,2,FALSE)</f>
        <v>Charizard</v>
      </c>
      <c r="E177" s="35" t="s">
        <v>445</v>
      </c>
      <c r="F177" s="35" t="s">
        <v>209</v>
      </c>
      <c r="G177" s="35">
        <v>65</v>
      </c>
      <c r="H177" s="36" t="s">
        <v>105</v>
      </c>
      <c r="I177" s="36" t="s">
        <v>153</v>
      </c>
      <c r="J177" s="36" t="s">
        <v>152</v>
      </c>
      <c r="K177" s="36" t="s">
        <v>90</v>
      </c>
      <c r="L177" s="1" t="str">
        <f>VLOOKUP(H177,all_attacks!$B$2:$C$166,2,FALSE)</f>
        <v>Slash</v>
      </c>
      <c r="M177" s="1" t="str">
        <f>VLOOKUP(I177,all_attacks!$B$2:$C$166,2,FALSE)</f>
        <v>Fire Blast</v>
      </c>
      <c r="N177" s="1" t="str">
        <f>VLOOKUP(J177,all_attacks!$B$2:$C$166,2,FALSE)</f>
        <v>Fire Spin</v>
      </c>
      <c r="O177" s="1" t="str">
        <f>VLOOKUP(K177,all_attacks!$B$2:$C$166,2,FALSE)</f>
        <v>Rage</v>
      </c>
      <c r="P177" t="str">
        <f>VLOOKUP(L177,all_attacks!$C$2:$H$166,2,FALSE)</f>
        <v>Normal</v>
      </c>
      <c r="Q177" t="str">
        <f>VLOOKUP(M177,all_attacks!$C$2:$H$166,2,FALSE)</f>
        <v>Fire</v>
      </c>
      <c r="R177" t="str">
        <f>VLOOKUP(N177,all_attacks!$C$2:$H$166,2,FALSE)</f>
        <v>Fire</v>
      </c>
      <c r="S177" t="str">
        <f>VLOOKUP(O177,all_attacks!$C$2:$H$166,2,FALSE)</f>
        <v>Normal</v>
      </c>
      <c r="T177" t="str">
        <f>VLOOKUP(L177,all_attacks!$C$2:$H$166,6,FALSE)</f>
        <v>Normal</v>
      </c>
      <c r="U177" t="str">
        <f>VLOOKUP(M177,all_attacks!$C$2:$H$166,6,FALSE)</f>
        <v>Fire</v>
      </c>
      <c r="V177" t="str">
        <f>VLOOKUP(N177,all_attacks!$C$2:$H$166,6,FALSE)</f>
        <v>Fire</v>
      </c>
      <c r="W177" t="str">
        <f>VLOOKUP(O177,all_attacks!$C$2:$H$166,6,FALSE)</f>
        <v>Normal</v>
      </c>
      <c r="X177" t="s">
        <v>449</v>
      </c>
      <c r="Y177" t="s">
        <v>451</v>
      </c>
      <c r="Z177" t="str">
        <f t="shared" si="58"/>
        <v>NormalGrass</v>
      </c>
      <c r="AA177" t="str">
        <f t="shared" si="59"/>
        <v>FireGrass</v>
      </c>
      <c r="AB177" t="str">
        <f t="shared" si="60"/>
        <v>FireGrass</v>
      </c>
      <c r="AC177" t="str">
        <f t="shared" si="61"/>
        <v>NormalGrass</v>
      </c>
      <c r="AD177" t="str">
        <f t="shared" si="62"/>
        <v>NormalPoison</v>
      </c>
      <c r="AE177" t="str">
        <f t="shared" si="63"/>
        <v>FirePoison</v>
      </c>
      <c r="AF177" t="str">
        <f t="shared" si="64"/>
        <v>FirePoison</v>
      </c>
      <c r="AG177" t="str">
        <f t="shared" si="65"/>
        <v>NormalPoison</v>
      </c>
      <c r="AH177">
        <f>VLOOKUP(Z177,type_factors!$C$1:$D$226,2,FALSE)</f>
        <v>1</v>
      </c>
      <c r="AI177">
        <f>VLOOKUP(AA177,type_factors!$C$1:$D$226,2,FALSE)</f>
        <v>2</v>
      </c>
      <c r="AJ177">
        <f>VLOOKUP(AB177,type_factors!$C$1:$D$226,2,FALSE)</f>
        <v>2</v>
      </c>
      <c r="AK177">
        <f>VLOOKUP(AC177,type_factors!$C$1:$D$226,2,FALSE)</f>
        <v>1</v>
      </c>
      <c r="AL177">
        <f>VLOOKUP(AD177,type_factors!$C$1:$D$226,2,FALSE)</f>
        <v>1</v>
      </c>
      <c r="AM177">
        <f>VLOOKUP(AE177,type_factors!$C$1:$D$226,2,FALSE)</f>
        <v>1</v>
      </c>
      <c r="AN177">
        <f>VLOOKUP(AF177,type_factors!$C$1:$D$226,2,FALSE)</f>
        <v>1</v>
      </c>
      <c r="AO177">
        <f>VLOOKUP(AG177,type_factors!$C$1:$D$226,2,FALSE)</f>
        <v>1</v>
      </c>
      <c r="AP177">
        <f t="shared" si="66"/>
        <v>1</v>
      </c>
      <c r="AQ177">
        <f t="shared" si="67"/>
        <v>2</v>
      </c>
      <c r="AR177">
        <f t="shared" si="68"/>
        <v>2</v>
      </c>
      <c r="AS177">
        <f t="shared" si="69"/>
        <v>1</v>
      </c>
      <c r="AT177">
        <f t="array" ref="AT177">MAX(IF(ISERROR(AP177:AS177),,AP177:AS177))</f>
        <v>2</v>
      </c>
      <c r="AU177" t="s">
        <v>421</v>
      </c>
      <c r="AV177" t="s">
        <v>449</v>
      </c>
      <c r="AW177" t="str">
        <f t="shared" si="52"/>
        <v>NormalFire</v>
      </c>
      <c r="AX177" t="str">
        <f t="shared" si="53"/>
        <v>GrassFire</v>
      </c>
      <c r="AY177" t="str">
        <f t="shared" si="54"/>
        <v>NormalNA</v>
      </c>
      <c r="AZ177" t="str">
        <f t="shared" si="55"/>
        <v>GrassNA</v>
      </c>
      <c r="BA177" s="31">
        <f>VLOOKUP(AW177,type_factors!$C$2:$D$226,2,FALSE)</f>
        <v>1</v>
      </c>
      <c r="BB177" s="31">
        <f>VLOOKUP(AX177,type_factors!$C$2:$D$226,2,FALSE)</f>
        <v>0.5</v>
      </c>
      <c r="BC177" s="30" t="e">
        <f>VLOOKUP(AY177,type_factors!$C$2:$D$226,2,FALSE)</f>
        <v>#N/A</v>
      </c>
      <c r="BD177" s="30" t="e">
        <f>VLOOKUP(AZ177,type_factors!$C$2:$D$226,2,FALSE)</f>
        <v>#N/A</v>
      </c>
      <c r="BE177" s="32">
        <f t="shared" si="73"/>
        <v>1</v>
      </c>
      <c r="BF177" s="32">
        <f t="shared" si="74"/>
        <v>0.5</v>
      </c>
      <c r="BG177">
        <f t="array" ref="BG177">MAX(IF(ISERROR(BE177:BF177),,BE177:BF177))</f>
        <v>1</v>
      </c>
      <c r="BH177">
        <f t="shared" si="70"/>
        <v>2</v>
      </c>
      <c r="BI177">
        <f t="shared" si="71"/>
        <v>-1</v>
      </c>
      <c r="BJ177">
        <f t="shared" si="72"/>
        <v>4.75</v>
      </c>
      <c r="BK177">
        <f>squirtle!BP177</f>
        <v>102.5</v>
      </c>
      <c r="BL177">
        <f>charmander!BV177</f>
        <v>37</v>
      </c>
      <c r="BM177">
        <f>nidoking!CZ177</f>
        <v>86.25</v>
      </c>
    </row>
    <row r="178" spans="1:65" x14ac:dyDescent="0.3">
      <c r="BG178">
        <f>SUM(BG2:BG177)</f>
        <v>236.5</v>
      </c>
      <c r="BH178">
        <f t="shared" ref="BH178:BI178" si="75">SUM(BH2:BH177)</f>
        <v>231.75</v>
      </c>
      <c r="BI178">
        <f t="shared" si="75"/>
        <v>4.75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8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4.4" x14ac:dyDescent="0.3"/>
  <cols>
    <col min="1" max="1" width="5" customWidth="1"/>
    <col min="2" max="7" width="5.77734375" customWidth="1"/>
    <col min="8" max="15" width="5.77734375" style="1" customWidth="1"/>
    <col min="16" max="25" width="5.77734375" customWidth="1"/>
    <col min="26" max="26" width="8" customWidth="1"/>
    <col min="27" max="39" width="5.77734375" customWidth="1"/>
    <col min="40" max="49" width="9.5546875" customWidth="1"/>
    <col min="50" max="54" width="5.77734375" style="31" customWidth="1"/>
    <col min="55" max="59" width="5.77734375" style="30" customWidth="1"/>
    <col min="60" max="64" width="5.77734375" style="32" customWidth="1"/>
    <col min="65" max="71" width="5.77734375" customWidth="1"/>
  </cols>
  <sheetData>
    <row r="1" spans="1:70" x14ac:dyDescent="0.3">
      <c r="A1" t="s">
        <v>849</v>
      </c>
      <c r="B1" t="s">
        <v>7</v>
      </c>
      <c r="C1" t="s">
        <v>460</v>
      </c>
      <c r="D1" t="s">
        <v>461</v>
      </c>
      <c r="E1" t="s">
        <v>649</v>
      </c>
      <c r="F1" t="s">
        <v>650</v>
      </c>
      <c r="G1" t="s">
        <v>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1</v>
      </c>
      <c r="M1" s="1" t="s">
        <v>2</v>
      </c>
      <c r="N1" s="1" t="s">
        <v>3</v>
      </c>
      <c r="O1" s="1" t="s">
        <v>4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459</v>
      </c>
      <c r="Z1" t="s">
        <v>663</v>
      </c>
      <c r="AA1" t="s">
        <v>664</v>
      </c>
      <c r="AB1" t="s">
        <v>665</v>
      </c>
      <c r="AC1" t="s">
        <v>666</v>
      </c>
      <c r="AD1" t="s">
        <v>682</v>
      </c>
      <c r="AE1" t="s">
        <v>683</v>
      </c>
      <c r="AF1" t="s">
        <v>684</v>
      </c>
      <c r="AG1" t="s">
        <v>685</v>
      </c>
      <c r="AH1" t="s">
        <v>686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667</v>
      </c>
      <c r="AO1" t="s">
        <v>668</v>
      </c>
      <c r="AP1" t="s">
        <v>669</v>
      </c>
      <c r="AQ1" t="s">
        <v>670</v>
      </c>
      <c r="AR1" t="s">
        <v>675</v>
      </c>
      <c r="AS1" t="s">
        <v>671</v>
      </c>
      <c r="AT1" t="s">
        <v>672</v>
      </c>
      <c r="AU1" t="s">
        <v>673</v>
      </c>
      <c r="AV1" t="s">
        <v>674</v>
      </c>
      <c r="AW1" t="s">
        <v>676</v>
      </c>
      <c r="AX1" s="31" t="s">
        <v>687</v>
      </c>
      <c r="AY1" s="31" t="s">
        <v>688</v>
      </c>
      <c r="AZ1" s="31" t="s">
        <v>689</v>
      </c>
      <c r="BA1" s="31" t="s">
        <v>690</v>
      </c>
      <c r="BB1" s="31" t="s">
        <v>691</v>
      </c>
      <c r="BC1" s="30" t="s">
        <v>692</v>
      </c>
      <c r="BD1" s="30" t="s">
        <v>694</v>
      </c>
      <c r="BE1" s="30" t="s">
        <v>693</v>
      </c>
      <c r="BF1" s="30" t="s">
        <v>695</v>
      </c>
      <c r="BG1" s="30" t="s">
        <v>696</v>
      </c>
      <c r="BH1" s="32" t="s">
        <v>698</v>
      </c>
      <c r="BM1" t="s">
        <v>697</v>
      </c>
      <c r="BN1" t="s">
        <v>686</v>
      </c>
      <c r="BO1" t="s">
        <v>699</v>
      </c>
      <c r="BP1" t="s">
        <v>700</v>
      </c>
    </row>
    <row r="2" spans="1:70" x14ac:dyDescent="0.3">
      <c r="A2">
        <v>1</v>
      </c>
      <c r="B2">
        <v>2</v>
      </c>
      <c r="C2" t="s">
        <v>8</v>
      </c>
      <c r="D2" t="s">
        <v>480</v>
      </c>
      <c r="E2" t="s">
        <v>452</v>
      </c>
      <c r="F2" t="s">
        <v>451</v>
      </c>
      <c r="G2">
        <v>9</v>
      </c>
      <c r="H2" s="1" t="s">
        <v>9</v>
      </c>
      <c r="I2" s="1" t="s">
        <v>10</v>
      </c>
      <c r="J2" s="1" t="s">
        <v>209</v>
      </c>
      <c r="K2" s="1" t="s">
        <v>209</v>
      </c>
      <c r="L2" s="1" t="s">
        <v>256</v>
      </c>
      <c r="M2" s="1" t="s">
        <v>304</v>
      </c>
      <c r="N2" s="1" t="s">
        <v>209</v>
      </c>
      <c r="O2" s="1" t="s">
        <v>209</v>
      </c>
      <c r="P2" t="str">
        <f>VLOOKUP(L2,all_attacks!$C$2:$H$166,2,FALSE)</f>
        <v>Poison</v>
      </c>
      <c r="Q2" t="str">
        <f>VLOOKUP(M2,all_attacks!$C$2:$H$166,2,FALSE)</f>
        <v>Bug</v>
      </c>
      <c r="R2" t="e">
        <f>VLOOKUP(N2,all_attacks!$C$2:$H$166,2,FALSE)</f>
        <v>#N/A</v>
      </c>
      <c r="S2" t="e">
        <f>VLOOKUP(O2,all_attacks!$C$2:$H$166,2,FALSE)</f>
        <v>#N/A</v>
      </c>
      <c r="T2" t="str">
        <f>VLOOKUP(L2,all_attacks!$C$2:$H$166,6,FALSE)</f>
        <v>Poison</v>
      </c>
      <c r="U2" t="str">
        <f>VLOOKUP(M2,all_attacks!$C$2:$H$166,6,FALSE)</f>
        <v>no_type-specific_Damage</v>
      </c>
      <c r="V2" t="e">
        <f>VLOOKUP(N2,all_attacks!$C$2:$H$166,6,FALSE)</f>
        <v>#N/A</v>
      </c>
      <c r="W2" t="e">
        <f>VLOOKUP(O2,all_attacks!$C$2:$H$166,6,FALSE)</f>
        <v>#N/A</v>
      </c>
      <c r="X2" t="s">
        <v>453</v>
      </c>
      <c r="Z2" t="str">
        <f>T2&amp;$X2</f>
        <v>PoisonWater</v>
      </c>
      <c r="AA2" t="str">
        <f>U2&amp;$X2</f>
        <v>no_type-specific_DamageWater</v>
      </c>
      <c r="AB2" t="e">
        <f>V2&amp;$X2</f>
        <v>#N/A</v>
      </c>
      <c r="AC2" t="e">
        <f>W2&amp;$X2</f>
        <v>#N/A</v>
      </c>
      <c r="AD2">
        <f>VLOOKUP(Z2,type_factors!$C$1:$D$226,2,FALSE)</f>
        <v>1</v>
      </c>
      <c r="AE2" t="e">
        <f>VLOOKUP(AA2,type_factors!$C$1:$D$226,2,FALSE)</f>
        <v>#N/A</v>
      </c>
      <c r="AF2" t="e">
        <f>VLOOKUP(AB2,type_factors!$C$1:$D$226,2,FALSE)</f>
        <v>#N/A</v>
      </c>
      <c r="AG2" t="e">
        <f>VLOOKUP(AC2,type_factors!$C$1:$D$226,2,FALSE)</f>
        <v>#N/A</v>
      </c>
      <c r="AH2">
        <f t="array" ref="AH2">MAX(IF(ISERROR(AD2:AG2),,AD2:AG2))</f>
        <v>1</v>
      </c>
      <c r="AI2" t="s">
        <v>421</v>
      </c>
      <c r="AJ2" t="s">
        <v>209</v>
      </c>
      <c r="AK2" t="s">
        <v>209</v>
      </c>
      <c r="AL2" t="s">
        <v>209</v>
      </c>
      <c r="AM2" t="s">
        <v>209</v>
      </c>
      <c r="AN2" t="str">
        <f>AI2&amp;$E2</f>
        <v>NormalBug</v>
      </c>
      <c r="AO2" t="str">
        <f>AJ2&amp;$E2</f>
        <v>NABug</v>
      </c>
      <c r="AP2" t="str">
        <f t="shared" ref="AP2" si="0">AK2&amp;$E2</f>
        <v>NABug</v>
      </c>
      <c r="AQ2" t="str">
        <f>AL2&amp;$E2</f>
        <v>NABug</v>
      </c>
      <c r="AR2" t="str">
        <f>AM2&amp;$E2</f>
        <v>NABug</v>
      </c>
      <c r="AS2" t="str">
        <f>AI2&amp;$F2</f>
        <v>NormalPoison</v>
      </c>
      <c r="AT2" t="str">
        <f>AJ2&amp;$F2</f>
        <v>NAPoison</v>
      </c>
      <c r="AU2" t="str">
        <f>AK2&amp;$F2</f>
        <v>NAPoison</v>
      </c>
      <c r="AV2" t="str">
        <f>AL2&amp;$F2</f>
        <v>NAPoison</v>
      </c>
      <c r="AW2" t="str">
        <f>AM2&amp;$F2</f>
        <v>NAPoison</v>
      </c>
      <c r="AX2" s="31">
        <f>VLOOKUP(AN2,type_factors!$C$2:$D$226,2,FALSE)</f>
        <v>1</v>
      </c>
      <c r="AY2" s="31" t="e">
        <f>VLOOKUP(AO2,type_factors!$C$2:$D$226,2,FALSE)</f>
        <v>#N/A</v>
      </c>
      <c r="AZ2" s="31" t="e">
        <f>VLOOKUP(AP2,type_factors!$C$2:$D$226,2,FALSE)</f>
        <v>#N/A</v>
      </c>
      <c r="BA2" s="31" t="e">
        <f>VLOOKUP(AQ2,type_factors!$C$2:$D$226,2,FALSE)</f>
        <v>#N/A</v>
      </c>
      <c r="BB2" s="31" t="e">
        <f>VLOOKUP(AR2,type_factors!$C$2:$D$226,2,FALSE)</f>
        <v>#N/A</v>
      </c>
      <c r="BC2" s="30">
        <f>VLOOKUP(AS2,type_factors!$C$2:$D$226,2,FALSE)</f>
        <v>1</v>
      </c>
      <c r="BD2" s="30" t="e">
        <f>VLOOKUP(AT2,type_factors!$C$2:$D$226,2,FALSE)</f>
        <v>#N/A</v>
      </c>
      <c r="BE2" s="30" t="e">
        <f>VLOOKUP(AU2,type_factors!$C$2:$D$226,2,FALSE)</f>
        <v>#N/A</v>
      </c>
      <c r="BF2" s="30" t="e">
        <f>VLOOKUP(AV2,type_factors!$C$2:$D$226,2,FALSE)</f>
        <v>#N/A</v>
      </c>
      <c r="BG2" s="30" t="e">
        <f>VLOOKUP(AW2,type_factors!$C$2:$D$226,2,FALSE)</f>
        <v>#N/A</v>
      </c>
      <c r="BH2" s="32">
        <f t="shared" ref="BH2" si="1">IF(AND(ISNUMBER(AX2),ISNUMBER(BC2)),AX2*BC2,AX2)</f>
        <v>1</v>
      </c>
      <c r="BI2" s="32" t="e">
        <f t="shared" ref="BI2" si="2">IF(AND(ISNUMBER(AY2),ISNUMBER(BD2)),AY2*BD2,AY2)</f>
        <v>#N/A</v>
      </c>
      <c r="BJ2" s="32" t="e">
        <f t="shared" ref="BJ2" si="3">IF(AND(ISNUMBER(AZ2),ISNUMBER(BE2)),AZ2*BE2,AZ2)</f>
        <v>#N/A</v>
      </c>
      <c r="BK2" s="32" t="e">
        <f t="shared" ref="BK2" si="4">IF(AND(ISNUMBER(BA2),ISNUMBER(BF2)),BA2*BF2,BA2)</f>
        <v>#N/A</v>
      </c>
      <c r="BL2" s="32" t="e">
        <f t="shared" ref="BL2" si="5">IF(AND(ISNUMBER(BB2),ISNUMBER(BG2)),BB2*BG2,BB2)</f>
        <v>#N/A</v>
      </c>
      <c r="BM2">
        <f t="array" ref="BM2">MAX(IF(ISERROR(BH2:BL2),,BH2:BL2))</f>
        <v>1</v>
      </c>
      <c r="BN2">
        <f>AH2</f>
        <v>1</v>
      </c>
      <c r="BO2">
        <f>BM2-BN2</f>
        <v>0</v>
      </c>
      <c r="BP2">
        <f>BO2</f>
        <v>0</v>
      </c>
    </row>
    <row r="3" spans="1:70" x14ac:dyDescent="0.3">
      <c r="A3">
        <v>2</v>
      </c>
      <c r="B3">
        <v>3</v>
      </c>
      <c r="C3" t="s">
        <v>11</v>
      </c>
      <c r="D3" t="s">
        <v>550</v>
      </c>
      <c r="E3" t="s">
        <v>456</v>
      </c>
      <c r="F3" t="s">
        <v>455</v>
      </c>
      <c r="G3">
        <v>12</v>
      </c>
      <c r="H3" s="1" t="s">
        <v>12</v>
      </c>
      <c r="I3" s="1" t="s">
        <v>13</v>
      </c>
      <c r="J3" s="1" t="s">
        <v>209</v>
      </c>
      <c r="K3" s="1" t="s">
        <v>209</v>
      </c>
      <c r="L3" s="1" t="s">
        <v>12</v>
      </c>
      <c r="M3" s="1" t="s">
        <v>337</v>
      </c>
      <c r="N3" s="1" t="s">
        <v>209</v>
      </c>
      <c r="O3" s="1" t="s">
        <v>209</v>
      </c>
      <c r="P3" t="str">
        <f>VLOOKUP(L3,all_attacks!$C$2:$H$166,2,FALSE)</f>
        <v>Normal</v>
      </c>
      <c r="Q3" t="str">
        <f>VLOOKUP(M3,all_attacks!$C$2:$H$166,2,FALSE)</f>
        <v>Normal</v>
      </c>
      <c r="R3" t="e">
        <f>VLOOKUP(N3,all_attacks!$C$2:$H$166,2,FALSE)</f>
        <v>#N/A</v>
      </c>
      <c r="S3" t="e">
        <f>VLOOKUP(O3,all_attacks!$C$2:$H$166,2,FALSE)</f>
        <v>#N/A</v>
      </c>
      <c r="T3" t="str">
        <f>VLOOKUP(L3,all_attacks!$C$2:$H$166,6,FALSE)</f>
        <v>Normal</v>
      </c>
      <c r="U3" t="str">
        <f>VLOOKUP(M3,all_attacks!$C$2:$H$166,6,FALSE)</f>
        <v>no_type-specific_Damage</v>
      </c>
      <c r="V3" t="e">
        <f>VLOOKUP(N3,all_attacks!$C$2:$H$166,6,FALSE)</f>
        <v>#N/A</v>
      </c>
      <c r="W3" t="e">
        <f>VLOOKUP(O3,all_attacks!$C$2:$H$166,6,FALSE)</f>
        <v>#N/A</v>
      </c>
      <c r="X3" t="s">
        <v>453</v>
      </c>
      <c r="Z3" t="str">
        <f t="shared" ref="Z3:Z66" si="6">T3&amp;$X3</f>
        <v>NormalWater</v>
      </c>
      <c r="AA3" t="str">
        <f t="shared" ref="AA3:AA66" si="7">U3&amp;$X3</f>
        <v>no_type-specific_DamageWater</v>
      </c>
      <c r="AB3" t="e">
        <f t="shared" ref="AB3:AB66" si="8">V3&amp;$X3</f>
        <v>#N/A</v>
      </c>
      <c r="AC3" t="e">
        <f t="shared" ref="AC3:AC66" si="9">W3&amp;$X3</f>
        <v>#N/A</v>
      </c>
      <c r="AD3">
        <f>VLOOKUP(Z3,type_factors!$C$1:$D$226,2,FALSE)</f>
        <v>1</v>
      </c>
      <c r="AE3" t="e">
        <f>VLOOKUP(AA3,type_factors!$C$1:$D$226,2,FALSE)</f>
        <v>#N/A</v>
      </c>
      <c r="AF3" t="e">
        <f>VLOOKUP(AB3,type_factors!$C$1:$D$226,2,FALSE)</f>
        <v>#N/A</v>
      </c>
      <c r="AG3" t="e">
        <f>VLOOKUP(AC3,type_factors!$C$1:$D$226,2,FALSE)</f>
        <v>#N/A</v>
      </c>
      <c r="AH3">
        <f t="array" ref="AH3">MAX(IF(ISERROR(AD3:AG3),,AD3:AG3))</f>
        <v>1</v>
      </c>
      <c r="AI3" t="s">
        <v>421</v>
      </c>
      <c r="AJ3" t="s">
        <v>453</v>
      </c>
      <c r="AK3" t="s">
        <v>209</v>
      </c>
      <c r="AL3" t="s">
        <v>209</v>
      </c>
      <c r="AM3" t="s">
        <v>209</v>
      </c>
      <c r="AN3" t="str">
        <f>AI3&amp;$E3</f>
        <v>NormalRock</v>
      </c>
      <c r="AO3" t="str">
        <f>AJ3&amp;$E3</f>
        <v>WaterRock</v>
      </c>
      <c r="AP3" t="str">
        <f t="shared" ref="AP3:AP66" si="10">AK3&amp;$E3</f>
        <v>NARock</v>
      </c>
      <c r="AQ3" t="str">
        <f t="shared" ref="AQ3:AQ66" si="11">AL3&amp;$E3</f>
        <v>NARock</v>
      </c>
      <c r="AR3" t="str">
        <f t="shared" ref="AR3:AR66" si="12">AM3&amp;$E3</f>
        <v>NARock</v>
      </c>
      <c r="AS3" t="str">
        <f t="shared" ref="AS3:AS34" si="13">AI3&amp;$F3</f>
        <v>NormalGround</v>
      </c>
      <c r="AT3" t="str">
        <f t="shared" ref="AT3:AT66" si="14">AJ3&amp;$F3</f>
        <v>WaterGround</v>
      </c>
      <c r="AU3" t="str">
        <f t="shared" ref="AU3:AU66" si="15">AK3&amp;$F3</f>
        <v>NAGround</v>
      </c>
      <c r="AV3" t="str">
        <f t="shared" ref="AV3:AV66" si="16">AL3&amp;$F3</f>
        <v>NAGround</v>
      </c>
      <c r="AW3" t="str">
        <f t="shared" ref="AW3:AW66" si="17">AM3&amp;$F3</f>
        <v>NAGround</v>
      </c>
      <c r="AX3" s="31">
        <f>VLOOKUP(AN3,type_factors!$C$2:$D$226,2,FALSE)</f>
        <v>0.5</v>
      </c>
      <c r="AY3" s="31">
        <f>VLOOKUP(AO3,type_factors!$C$2:$D$226,2,FALSE)</f>
        <v>2</v>
      </c>
      <c r="AZ3" s="31" t="e">
        <f>VLOOKUP(AP3,type_factors!$C$2:$D$226,2,FALSE)</f>
        <v>#N/A</v>
      </c>
      <c r="BA3" s="31" t="e">
        <f>VLOOKUP(AQ3,type_factors!$C$2:$D$226,2,FALSE)</f>
        <v>#N/A</v>
      </c>
      <c r="BB3" s="31" t="e">
        <f>VLOOKUP(AR3,type_factors!$C$2:$D$226,2,FALSE)</f>
        <v>#N/A</v>
      </c>
      <c r="BC3" s="30">
        <f>VLOOKUP(AS3,type_factors!$C$2:$D$226,2,FALSE)</f>
        <v>1</v>
      </c>
      <c r="BD3" s="30">
        <f>VLOOKUP(AT3,type_factors!$C$2:$D$226,2,FALSE)</f>
        <v>2</v>
      </c>
      <c r="BE3" s="30" t="e">
        <f>VLOOKUP(AU3,type_factors!$C$2:$D$226,2,FALSE)</f>
        <v>#N/A</v>
      </c>
      <c r="BF3" s="30" t="e">
        <f>VLOOKUP(AV3,type_factors!$C$2:$D$226,2,FALSE)</f>
        <v>#N/A</v>
      </c>
      <c r="BG3" s="30" t="e">
        <f>VLOOKUP(AW3,type_factors!$C$2:$D$226,2,FALSE)</f>
        <v>#N/A</v>
      </c>
      <c r="BH3" s="32">
        <f t="shared" ref="BH3:BH66" si="18">IF(AND(ISNUMBER(AX3),ISNUMBER(BC3)),AX3*BC3,AX3)</f>
        <v>0.5</v>
      </c>
      <c r="BI3" s="32">
        <f t="shared" ref="BI3:BI66" si="19">IF(AND(ISNUMBER(AY3),ISNUMBER(BD3)),AY3*BD3,AY3)</f>
        <v>4</v>
      </c>
      <c r="BJ3" s="32" t="e">
        <f t="shared" ref="BJ3:BJ66" si="20">IF(AND(ISNUMBER(AZ3),ISNUMBER(BE3)),AZ3*BE3,AZ3)</f>
        <v>#N/A</v>
      </c>
      <c r="BK3" s="32" t="e">
        <f t="shared" ref="BK3:BK66" si="21">IF(AND(ISNUMBER(BA3),ISNUMBER(BF3)),BA3*BF3,BA3)</f>
        <v>#N/A</v>
      </c>
      <c r="BL3" s="32" t="e">
        <f t="shared" ref="BL3:BL66" si="22">IF(AND(ISNUMBER(BB3),ISNUMBER(BG3)),BB3*BG3,BB3)</f>
        <v>#N/A</v>
      </c>
      <c r="BM3">
        <f t="array" ref="BM3">MAX(IF(ISERROR(BH3:BL3),,BH3:BL3))</f>
        <v>4</v>
      </c>
      <c r="BN3">
        <f t="shared" ref="BN3:BN66" si="23">AH3</f>
        <v>1</v>
      </c>
      <c r="BO3">
        <f t="shared" ref="BO3:BO66" si="24">BM3-BN3</f>
        <v>3</v>
      </c>
      <c r="BP3">
        <f>BP2+BO3</f>
        <v>3</v>
      </c>
      <c r="BR3" t="s">
        <v>194</v>
      </c>
    </row>
    <row r="4" spans="1:70" x14ac:dyDescent="0.3">
      <c r="A4">
        <v>3</v>
      </c>
      <c r="B4">
        <v>3</v>
      </c>
      <c r="C4" t="s">
        <v>14</v>
      </c>
      <c r="D4" t="s">
        <v>14</v>
      </c>
      <c r="E4" t="s">
        <v>456</v>
      </c>
      <c r="F4" t="s">
        <v>455</v>
      </c>
      <c r="G4">
        <v>14</v>
      </c>
      <c r="H4" s="1" t="s">
        <v>12</v>
      </c>
      <c r="I4" s="1" t="s">
        <v>15</v>
      </c>
      <c r="J4" s="1" t="s">
        <v>16</v>
      </c>
      <c r="K4" s="1" t="s">
        <v>209</v>
      </c>
      <c r="L4" s="1" t="s">
        <v>12</v>
      </c>
      <c r="M4" s="1" t="s">
        <v>328</v>
      </c>
      <c r="N4" s="1" t="s">
        <v>343</v>
      </c>
      <c r="O4" s="1" t="s">
        <v>209</v>
      </c>
      <c r="P4" t="str">
        <f>VLOOKUP(L4,all_attacks!$C$2:$H$166,2,FALSE)</f>
        <v>Normal</v>
      </c>
      <c r="Q4" t="str">
        <f>VLOOKUP(M4,all_attacks!$C$2:$H$166,2,FALSE)</f>
        <v>Normal</v>
      </c>
      <c r="R4" t="str">
        <f>VLOOKUP(N4,all_attacks!$C$2:$H$166,2,FALSE)</f>
        <v>Normal</v>
      </c>
      <c r="S4" t="e">
        <f>VLOOKUP(O4,all_attacks!$C$2:$H$166,2,FALSE)</f>
        <v>#N/A</v>
      </c>
      <c r="T4" t="str">
        <f>VLOOKUP(L4,all_attacks!$C$2:$H$166,6,FALSE)</f>
        <v>Normal</v>
      </c>
      <c r="U4" t="str">
        <f>VLOOKUP(M4,all_attacks!$C$2:$H$166,6,FALSE)</f>
        <v>no_type-specific_Damage</v>
      </c>
      <c r="V4" t="str">
        <f>VLOOKUP(N4,all_attacks!$C$2:$H$166,6,FALSE)</f>
        <v>no_type-specific_Damage</v>
      </c>
      <c r="W4" t="e">
        <f>VLOOKUP(O4,all_attacks!$C$2:$H$166,6,FALSE)</f>
        <v>#N/A</v>
      </c>
      <c r="X4" t="s">
        <v>453</v>
      </c>
      <c r="Z4" t="str">
        <f t="shared" si="6"/>
        <v>NormalWater</v>
      </c>
      <c r="AA4" t="str">
        <f t="shared" si="7"/>
        <v>no_type-specific_DamageWater</v>
      </c>
      <c r="AB4" t="str">
        <f t="shared" si="8"/>
        <v>no_type-specific_DamageWater</v>
      </c>
      <c r="AC4" t="e">
        <f t="shared" si="9"/>
        <v>#N/A</v>
      </c>
      <c r="AD4">
        <f>VLOOKUP(Z4,type_factors!$C$1:$D$226,2,FALSE)</f>
        <v>1</v>
      </c>
      <c r="AE4" t="e">
        <f>VLOOKUP(AA4,type_factors!$C$1:$D$226,2,FALSE)</f>
        <v>#N/A</v>
      </c>
      <c r="AF4" t="e">
        <f>VLOOKUP(AB4,type_factors!$C$1:$D$226,2,FALSE)</f>
        <v>#N/A</v>
      </c>
      <c r="AG4" t="e">
        <f>VLOOKUP(AC4,type_factors!$C$1:$D$226,2,FALSE)</f>
        <v>#N/A</v>
      </c>
      <c r="AH4">
        <f t="array" ref="AH4">MAX(IF(ISERROR(AD4:AG4),,AD4:AG4))</f>
        <v>1</v>
      </c>
      <c r="AI4" t="s">
        <v>421</v>
      </c>
      <c r="AJ4" t="s">
        <v>453</v>
      </c>
      <c r="AK4" t="s">
        <v>209</v>
      </c>
      <c r="AL4" t="s">
        <v>209</v>
      </c>
      <c r="AM4" t="s">
        <v>209</v>
      </c>
      <c r="AN4" t="str">
        <f>AI4&amp;$E4</f>
        <v>NormalRock</v>
      </c>
      <c r="AO4" t="str">
        <f t="shared" ref="AO4:AO66" si="25">AJ4&amp;$E4</f>
        <v>WaterRock</v>
      </c>
      <c r="AP4" t="str">
        <f t="shared" si="10"/>
        <v>NARock</v>
      </c>
      <c r="AQ4" t="str">
        <f t="shared" si="11"/>
        <v>NARock</v>
      </c>
      <c r="AR4" t="str">
        <f t="shared" si="12"/>
        <v>NARock</v>
      </c>
      <c r="AS4" t="str">
        <f t="shared" si="13"/>
        <v>NormalGround</v>
      </c>
      <c r="AT4" t="str">
        <f t="shared" si="14"/>
        <v>WaterGround</v>
      </c>
      <c r="AU4" t="str">
        <f t="shared" si="15"/>
        <v>NAGround</v>
      </c>
      <c r="AV4" t="str">
        <f t="shared" si="16"/>
        <v>NAGround</v>
      </c>
      <c r="AW4" t="str">
        <f t="shared" si="17"/>
        <v>NAGround</v>
      </c>
      <c r="AX4" s="31">
        <f>VLOOKUP(AN4,type_factors!$C$2:$D$226,2,FALSE)</f>
        <v>0.5</v>
      </c>
      <c r="AY4" s="31">
        <f>VLOOKUP(AO4,type_factors!$C$2:$D$226,2,FALSE)</f>
        <v>2</v>
      </c>
      <c r="AZ4" s="31" t="e">
        <f>VLOOKUP(AP4,type_factors!$C$2:$D$226,2,FALSE)</f>
        <v>#N/A</v>
      </c>
      <c r="BA4" s="31" t="e">
        <f>VLOOKUP(AQ4,type_factors!$C$2:$D$226,2,FALSE)</f>
        <v>#N/A</v>
      </c>
      <c r="BB4" s="31" t="e">
        <f>VLOOKUP(AR4,type_factors!$C$2:$D$226,2,FALSE)</f>
        <v>#N/A</v>
      </c>
      <c r="BC4" s="30">
        <f>VLOOKUP(AS4,type_factors!$C$2:$D$226,2,FALSE)</f>
        <v>1</v>
      </c>
      <c r="BD4" s="30">
        <f>VLOOKUP(AT4,type_factors!$C$2:$D$226,2,FALSE)</f>
        <v>2</v>
      </c>
      <c r="BE4" s="30" t="e">
        <f>VLOOKUP(AU4,type_factors!$C$2:$D$226,2,FALSE)</f>
        <v>#N/A</v>
      </c>
      <c r="BF4" s="30" t="e">
        <f>VLOOKUP(AV4,type_factors!$C$2:$D$226,2,FALSE)</f>
        <v>#N/A</v>
      </c>
      <c r="BG4" s="30" t="e">
        <f>VLOOKUP(AW4,type_factors!$C$2:$D$226,2,FALSE)</f>
        <v>#N/A</v>
      </c>
      <c r="BH4" s="32">
        <f t="shared" si="18"/>
        <v>0.5</v>
      </c>
      <c r="BI4" s="32">
        <f t="shared" si="19"/>
        <v>4</v>
      </c>
      <c r="BJ4" s="32" t="e">
        <f t="shared" si="20"/>
        <v>#N/A</v>
      </c>
      <c r="BK4" s="32" t="e">
        <f t="shared" si="21"/>
        <v>#N/A</v>
      </c>
      <c r="BL4" s="32" t="e">
        <f t="shared" si="22"/>
        <v>#N/A</v>
      </c>
      <c r="BM4">
        <f t="array" ref="BM4">MAX(IF(ISERROR(BH4:BL4),,BH4:BL4))</f>
        <v>4</v>
      </c>
      <c r="BN4">
        <f t="shared" si="23"/>
        <v>1</v>
      </c>
      <c r="BO4">
        <f t="shared" si="24"/>
        <v>3</v>
      </c>
      <c r="BP4">
        <f t="shared" ref="BP4:BP67" si="26">BP3+BO4</f>
        <v>6</v>
      </c>
    </row>
    <row r="5" spans="1:70" x14ac:dyDescent="0.3">
      <c r="A5">
        <v>4</v>
      </c>
      <c r="B5">
        <v>4</v>
      </c>
      <c r="C5" t="s">
        <v>17</v>
      </c>
      <c r="D5" t="s">
        <v>476</v>
      </c>
      <c r="E5" t="s">
        <v>452</v>
      </c>
      <c r="F5" t="s">
        <v>209</v>
      </c>
      <c r="G5">
        <v>10</v>
      </c>
      <c r="H5" s="1" t="s">
        <v>12</v>
      </c>
      <c r="I5" s="1" t="s">
        <v>10</v>
      </c>
      <c r="J5" s="1" t="s">
        <v>209</v>
      </c>
      <c r="K5" s="1" t="s">
        <v>209</v>
      </c>
      <c r="L5" s="1" t="s">
        <v>12</v>
      </c>
      <c r="M5" s="1" t="s">
        <v>304</v>
      </c>
      <c r="N5" s="1" t="s">
        <v>209</v>
      </c>
      <c r="O5" s="1" t="s">
        <v>209</v>
      </c>
      <c r="P5" t="str">
        <f>VLOOKUP(L5,all_attacks!$C$2:$H$166,2,FALSE)</f>
        <v>Normal</v>
      </c>
      <c r="Q5" t="str">
        <f>VLOOKUP(M5,all_attacks!$C$2:$H$166,2,FALSE)</f>
        <v>Bug</v>
      </c>
      <c r="R5" t="e">
        <f>VLOOKUP(N5,all_attacks!$C$2:$H$166,2,FALSE)</f>
        <v>#N/A</v>
      </c>
      <c r="S5" t="e">
        <f>VLOOKUP(O5,all_attacks!$C$2:$H$166,2,FALSE)</f>
        <v>#N/A</v>
      </c>
      <c r="T5" t="str">
        <f>VLOOKUP(L5,all_attacks!$C$2:$H$166,6,FALSE)</f>
        <v>Normal</v>
      </c>
      <c r="U5" t="str">
        <f>VLOOKUP(M5,all_attacks!$C$2:$H$166,6,FALSE)</f>
        <v>no_type-specific_Damage</v>
      </c>
      <c r="V5" t="e">
        <f>VLOOKUP(N5,all_attacks!$C$2:$H$166,6,FALSE)</f>
        <v>#N/A</v>
      </c>
      <c r="W5" t="e">
        <f>VLOOKUP(O5,all_attacks!$C$2:$H$166,6,FALSE)</f>
        <v>#N/A</v>
      </c>
      <c r="X5" t="s">
        <v>453</v>
      </c>
      <c r="Z5" t="str">
        <f t="shared" si="6"/>
        <v>NormalWater</v>
      </c>
      <c r="AA5" t="str">
        <f t="shared" si="7"/>
        <v>no_type-specific_DamageWater</v>
      </c>
      <c r="AB5" t="e">
        <f t="shared" si="8"/>
        <v>#N/A</v>
      </c>
      <c r="AC5" t="e">
        <f t="shared" si="9"/>
        <v>#N/A</v>
      </c>
      <c r="AD5">
        <f>VLOOKUP(Z5,type_factors!$C$1:$D$226,2,FALSE)</f>
        <v>1</v>
      </c>
      <c r="AE5" t="e">
        <f>VLOOKUP(AA5,type_factors!$C$1:$D$226,2,FALSE)</f>
        <v>#N/A</v>
      </c>
      <c r="AF5" t="e">
        <f>VLOOKUP(AB5,type_factors!$C$1:$D$226,2,FALSE)</f>
        <v>#N/A</v>
      </c>
      <c r="AG5" t="e">
        <f>VLOOKUP(AC5,type_factors!$C$1:$D$226,2,FALSE)</f>
        <v>#N/A</v>
      </c>
      <c r="AH5">
        <f t="array" ref="AH5">MAX(IF(ISERROR(AD5:AG5),,AD5:AG5))</f>
        <v>1</v>
      </c>
      <c r="AI5" t="s">
        <v>421</v>
      </c>
      <c r="AJ5" t="s">
        <v>453</v>
      </c>
      <c r="AK5" t="s">
        <v>209</v>
      </c>
      <c r="AL5" t="s">
        <v>209</v>
      </c>
      <c r="AM5" t="s">
        <v>209</v>
      </c>
      <c r="AN5" t="str">
        <f>AI5&amp;$E5</f>
        <v>NormalBug</v>
      </c>
      <c r="AO5" t="str">
        <f t="shared" si="25"/>
        <v>WaterBug</v>
      </c>
      <c r="AP5" t="str">
        <f t="shared" si="10"/>
        <v>NABug</v>
      </c>
      <c r="AQ5" t="str">
        <f t="shared" si="11"/>
        <v>NABug</v>
      </c>
      <c r="AR5" t="str">
        <f t="shared" si="12"/>
        <v>NABug</v>
      </c>
      <c r="AS5" t="str">
        <f t="shared" si="13"/>
        <v>NormalNA</v>
      </c>
      <c r="AT5" t="str">
        <f t="shared" si="14"/>
        <v>WaterNA</v>
      </c>
      <c r="AU5" t="str">
        <f t="shared" si="15"/>
        <v>NANA</v>
      </c>
      <c r="AV5" t="str">
        <f t="shared" si="16"/>
        <v>NANA</v>
      </c>
      <c r="AW5" t="str">
        <f t="shared" si="17"/>
        <v>NANA</v>
      </c>
      <c r="AX5" s="31">
        <f>VLOOKUP(AN5,type_factors!$C$2:$D$226,2,FALSE)</f>
        <v>1</v>
      </c>
      <c r="AY5" s="31">
        <f>VLOOKUP(AO5,type_factors!$C$2:$D$226,2,FALSE)</f>
        <v>1</v>
      </c>
      <c r="AZ5" s="31" t="e">
        <f>VLOOKUP(AP5,type_factors!$C$2:$D$226,2,FALSE)</f>
        <v>#N/A</v>
      </c>
      <c r="BA5" s="31" t="e">
        <f>VLOOKUP(AQ5,type_factors!$C$2:$D$226,2,FALSE)</f>
        <v>#N/A</v>
      </c>
      <c r="BB5" s="31" t="e">
        <f>VLOOKUP(AR5,type_factors!$C$2:$D$226,2,FALSE)</f>
        <v>#N/A</v>
      </c>
      <c r="BC5" s="30" t="e">
        <f>VLOOKUP(AS5,type_factors!$C$2:$D$226,2,FALSE)</f>
        <v>#N/A</v>
      </c>
      <c r="BD5" s="30" t="e">
        <f>VLOOKUP(AT5,type_factors!$C$2:$D$226,2,FALSE)</f>
        <v>#N/A</v>
      </c>
      <c r="BE5" s="30" t="e">
        <f>VLOOKUP(AU5,type_factors!$C$2:$D$226,2,FALSE)</f>
        <v>#N/A</v>
      </c>
      <c r="BF5" s="30" t="e">
        <f>VLOOKUP(AV5,type_factors!$C$2:$D$226,2,FALSE)</f>
        <v>#N/A</v>
      </c>
      <c r="BG5" s="30" t="e">
        <f>VLOOKUP(AW5,type_factors!$C$2:$D$226,2,FALSE)</f>
        <v>#N/A</v>
      </c>
      <c r="BH5" s="32">
        <f t="shared" si="18"/>
        <v>1</v>
      </c>
      <c r="BI5" s="32">
        <f t="shared" si="19"/>
        <v>1</v>
      </c>
      <c r="BJ5" s="32" t="e">
        <f t="shared" si="20"/>
        <v>#N/A</v>
      </c>
      <c r="BK5" s="32" t="e">
        <f t="shared" si="21"/>
        <v>#N/A</v>
      </c>
      <c r="BL5" s="32" t="e">
        <f t="shared" si="22"/>
        <v>#N/A</v>
      </c>
      <c r="BM5">
        <f t="array" ref="BM5">MAX(IF(ISERROR(BH5:BL5),,BH5:BL5))</f>
        <v>1</v>
      </c>
      <c r="BN5">
        <f t="shared" si="23"/>
        <v>1</v>
      </c>
      <c r="BO5">
        <f t="shared" si="24"/>
        <v>0</v>
      </c>
      <c r="BP5">
        <f t="shared" si="26"/>
        <v>6</v>
      </c>
    </row>
    <row r="6" spans="1:70" x14ac:dyDescent="0.3">
      <c r="A6">
        <v>5</v>
      </c>
      <c r="B6">
        <v>4</v>
      </c>
      <c r="C6" t="s">
        <v>8</v>
      </c>
      <c r="D6" t="s">
        <v>480</v>
      </c>
      <c r="E6" t="s">
        <v>452</v>
      </c>
      <c r="F6" t="s">
        <v>451</v>
      </c>
      <c r="G6">
        <v>10</v>
      </c>
      <c r="H6" s="1" t="s">
        <v>9</v>
      </c>
      <c r="I6" s="1" t="s">
        <v>10</v>
      </c>
      <c r="J6" s="1" t="s">
        <v>209</v>
      </c>
      <c r="K6" s="1" t="s">
        <v>209</v>
      </c>
      <c r="L6" s="1" t="s">
        <v>256</v>
      </c>
      <c r="M6" s="1" t="s">
        <v>304</v>
      </c>
      <c r="N6" s="1" t="s">
        <v>209</v>
      </c>
      <c r="O6" s="1" t="s">
        <v>209</v>
      </c>
      <c r="P6" t="str">
        <f>VLOOKUP(L6,all_attacks!$C$2:$H$166,2,FALSE)</f>
        <v>Poison</v>
      </c>
      <c r="Q6" t="str">
        <f>VLOOKUP(M6,all_attacks!$C$2:$H$166,2,FALSE)</f>
        <v>Bug</v>
      </c>
      <c r="R6" t="e">
        <f>VLOOKUP(N6,all_attacks!$C$2:$H$166,2,FALSE)</f>
        <v>#N/A</v>
      </c>
      <c r="S6" t="e">
        <f>VLOOKUP(O6,all_attacks!$C$2:$H$166,2,FALSE)</f>
        <v>#N/A</v>
      </c>
      <c r="T6" t="str">
        <f>VLOOKUP(L6,all_attacks!$C$2:$H$166,6,FALSE)</f>
        <v>Poison</v>
      </c>
      <c r="U6" t="str">
        <f>VLOOKUP(M6,all_attacks!$C$2:$H$166,6,FALSE)</f>
        <v>no_type-specific_Damage</v>
      </c>
      <c r="V6" t="e">
        <f>VLOOKUP(N6,all_attacks!$C$2:$H$166,6,FALSE)</f>
        <v>#N/A</v>
      </c>
      <c r="W6" t="e">
        <f>VLOOKUP(O6,all_attacks!$C$2:$H$166,6,FALSE)</f>
        <v>#N/A</v>
      </c>
      <c r="X6" t="s">
        <v>453</v>
      </c>
      <c r="Z6" t="str">
        <f t="shared" si="6"/>
        <v>PoisonWater</v>
      </c>
      <c r="AA6" t="str">
        <f t="shared" si="7"/>
        <v>no_type-specific_DamageWater</v>
      </c>
      <c r="AB6" t="e">
        <f t="shared" si="8"/>
        <v>#N/A</v>
      </c>
      <c r="AC6" t="e">
        <f t="shared" si="9"/>
        <v>#N/A</v>
      </c>
      <c r="AD6">
        <f>VLOOKUP(Z6,type_factors!$C$1:$D$226,2,FALSE)</f>
        <v>1</v>
      </c>
      <c r="AE6" t="e">
        <f>VLOOKUP(AA6,type_factors!$C$1:$D$226,2,FALSE)</f>
        <v>#N/A</v>
      </c>
      <c r="AF6" t="e">
        <f>VLOOKUP(AB6,type_factors!$C$1:$D$226,2,FALSE)</f>
        <v>#N/A</v>
      </c>
      <c r="AG6" t="e">
        <f>VLOOKUP(AC6,type_factors!$C$1:$D$226,2,FALSE)</f>
        <v>#N/A</v>
      </c>
      <c r="AH6">
        <f t="array" ref="AH6">MAX(IF(ISERROR(AD6:AG6),,AD6:AG6))</f>
        <v>1</v>
      </c>
      <c r="AI6" t="s">
        <v>421</v>
      </c>
      <c r="AJ6" t="s">
        <v>453</v>
      </c>
      <c r="AK6" t="s">
        <v>209</v>
      </c>
      <c r="AL6" t="s">
        <v>209</v>
      </c>
      <c r="AM6" t="s">
        <v>209</v>
      </c>
      <c r="AN6" t="str">
        <f>AI6&amp;$E6</f>
        <v>NormalBug</v>
      </c>
      <c r="AO6" t="str">
        <f t="shared" si="25"/>
        <v>WaterBug</v>
      </c>
      <c r="AP6" t="str">
        <f t="shared" si="10"/>
        <v>NABug</v>
      </c>
      <c r="AQ6" t="str">
        <f t="shared" si="11"/>
        <v>NABug</v>
      </c>
      <c r="AR6" t="str">
        <f t="shared" si="12"/>
        <v>NABug</v>
      </c>
      <c r="AS6" t="str">
        <f t="shared" si="13"/>
        <v>NormalPoison</v>
      </c>
      <c r="AT6" t="str">
        <f t="shared" si="14"/>
        <v>WaterPoison</v>
      </c>
      <c r="AU6" t="str">
        <f t="shared" si="15"/>
        <v>NAPoison</v>
      </c>
      <c r="AV6" t="str">
        <f t="shared" si="16"/>
        <v>NAPoison</v>
      </c>
      <c r="AW6" t="str">
        <f t="shared" si="17"/>
        <v>NAPoison</v>
      </c>
      <c r="AX6" s="31">
        <f>VLOOKUP(AN6,type_factors!$C$2:$D$226,2,FALSE)</f>
        <v>1</v>
      </c>
      <c r="AY6" s="31">
        <f>VLOOKUP(AO6,type_factors!$C$2:$D$226,2,FALSE)</f>
        <v>1</v>
      </c>
      <c r="AZ6" s="31" t="e">
        <f>VLOOKUP(AP6,type_factors!$C$2:$D$226,2,FALSE)</f>
        <v>#N/A</v>
      </c>
      <c r="BA6" s="31" t="e">
        <f>VLOOKUP(AQ6,type_factors!$C$2:$D$226,2,FALSE)</f>
        <v>#N/A</v>
      </c>
      <c r="BB6" s="31" t="e">
        <f>VLOOKUP(AR6,type_factors!$C$2:$D$226,2,FALSE)</f>
        <v>#N/A</v>
      </c>
      <c r="BC6" s="30">
        <f>VLOOKUP(AS6,type_factors!$C$2:$D$226,2,FALSE)</f>
        <v>1</v>
      </c>
      <c r="BD6" s="30">
        <f>VLOOKUP(AT6,type_factors!$C$2:$D$226,2,FALSE)</f>
        <v>1</v>
      </c>
      <c r="BE6" s="30" t="e">
        <f>VLOOKUP(AU6,type_factors!$C$2:$D$226,2,FALSE)</f>
        <v>#N/A</v>
      </c>
      <c r="BF6" s="30" t="e">
        <f>VLOOKUP(AV6,type_factors!$C$2:$D$226,2,FALSE)</f>
        <v>#N/A</v>
      </c>
      <c r="BG6" s="30" t="e">
        <f>VLOOKUP(AW6,type_factors!$C$2:$D$226,2,FALSE)</f>
        <v>#N/A</v>
      </c>
      <c r="BH6" s="32">
        <f t="shared" si="18"/>
        <v>1</v>
      </c>
      <c r="BI6" s="32">
        <f t="shared" si="19"/>
        <v>1</v>
      </c>
      <c r="BJ6" s="32" t="e">
        <f t="shared" si="20"/>
        <v>#N/A</v>
      </c>
      <c r="BK6" s="32" t="e">
        <f t="shared" si="21"/>
        <v>#N/A</v>
      </c>
      <c r="BL6" s="32" t="e">
        <f t="shared" si="22"/>
        <v>#N/A</v>
      </c>
      <c r="BM6">
        <f t="array" ref="BM6">MAX(IF(ISERROR(BH6:BL6),,BH6:BL6))</f>
        <v>1</v>
      </c>
      <c r="BN6">
        <f t="shared" si="23"/>
        <v>1</v>
      </c>
      <c r="BO6">
        <f t="shared" si="24"/>
        <v>0</v>
      </c>
      <c r="BP6">
        <f t="shared" si="26"/>
        <v>6</v>
      </c>
    </row>
    <row r="7" spans="1:70" x14ac:dyDescent="0.3">
      <c r="A7">
        <v>6</v>
      </c>
      <c r="B7">
        <v>4</v>
      </c>
      <c r="C7" t="s">
        <v>17</v>
      </c>
      <c r="D7" t="s">
        <v>476</v>
      </c>
      <c r="E7" t="s">
        <v>452</v>
      </c>
      <c r="F7" t="s">
        <v>209</v>
      </c>
      <c r="G7">
        <v>10</v>
      </c>
      <c r="H7" s="1" t="s">
        <v>12</v>
      </c>
      <c r="I7" s="1" t="s">
        <v>10</v>
      </c>
      <c r="J7" s="1" t="s">
        <v>209</v>
      </c>
      <c r="K7" s="1" t="s">
        <v>209</v>
      </c>
      <c r="L7" s="1" t="s">
        <v>12</v>
      </c>
      <c r="M7" s="1" t="s">
        <v>304</v>
      </c>
      <c r="N7" s="1" t="s">
        <v>209</v>
      </c>
      <c r="O7" s="1" t="s">
        <v>209</v>
      </c>
      <c r="P7" t="str">
        <f>VLOOKUP(L7,all_attacks!$C$2:$H$166,2,FALSE)</f>
        <v>Normal</v>
      </c>
      <c r="Q7" t="str">
        <f>VLOOKUP(M7,all_attacks!$C$2:$H$166,2,FALSE)</f>
        <v>Bug</v>
      </c>
      <c r="R7" t="e">
        <f>VLOOKUP(N7,all_attacks!$C$2:$H$166,2,FALSE)</f>
        <v>#N/A</v>
      </c>
      <c r="S7" t="e">
        <f>VLOOKUP(O7,all_attacks!$C$2:$H$166,2,FALSE)</f>
        <v>#N/A</v>
      </c>
      <c r="T7" t="str">
        <f>VLOOKUP(L7,all_attacks!$C$2:$H$166,6,FALSE)</f>
        <v>Normal</v>
      </c>
      <c r="U7" t="str">
        <f>VLOOKUP(M7,all_attacks!$C$2:$H$166,6,FALSE)</f>
        <v>no_type-specific_Damage</v>
      </c>
      <c r="V7" t="e">
        <f>VLOOKUP(N7,all_attacks!$C$2:$H$166,6,FALSE)</f>
        <v>#N/A</v>
      </c>
      <c r="W7" t="e">
        <f>VLOOKUP(O7,all_attacks!$C$2:$H$166,6,FALSE)</f>
        <v>#N/A</v>
      </c>
      <c r="X7" t="s">
        <v>453</v>
      </c>
      <c r="Z7" t="str">
        <f t="shared" si="6"/>
        <v>NormalWater</v>
      </c>
      <c r="AA7" t="str">
        <f t="shared" si="7"/>
        <v>no_type-specific_DamageWater</v>
      </c>
      <c r="AB7" t="e">
        <f t="shared" si="8"/>
        <v>#N/A</v>
      </c>
      <c r="AC7" t="e">
        <f t="shared" si="9"/>
        <v>#N/A</v>
      </c>
      <c r="AD7">
        <f>VLOOKUP(Z7,type_factors!$C$1:$D$226,2,FALSE)</f>
        <v>1</v>
      </c>
      <c r="AE7" t="e">
        <f>VLOOKUP(AA7,type_factors!$C$1:$D$226,2,FALSE)</f>
        <v>#N/A</v>
      </c>
      <c r="AF7" t="e">
        <f>VLOOKUP(AB7,type_factors!$C$1:$D$226,2,FALSE)</f>
        <v>#N/A</v>
      </c>
      <c r="AG7" t="e">
        <f>VLOOKUP(AC7,type_factors!$C$1:$D$226,2,FALSE)</f>
        <v>#N/A</v>
      </c>
      <c r="AH7">
        <f t="array" ref="AH7">MAX(IF(ISERROR(AD7:AG7),,AD7:AG7))</f>
        <v>1</v>
      </c>
      <c r="AI7" t="s">
        <v>421</v>
      </c>
      <c r="AJ7" t="s">
        <v>453</v>
      </c>
      <c r="AK7" t="s">
        <v>209</v>
      </c>
      <c r="AL7" t="s">
        <v>209</v>
      </c>
      <c r="AM7" t="s">
        <v>209</v>
      </c>
      <c r="AN7" t="str">
        <f>AI7&amp;$E7</f>
        <v>NormalBug</v>
      </c>
      <c r="AO7" t="str">
        <f t="shared" si="25"/>
        <v>WaterBug</v>
      </c>
      <c r="AP7" t="str">
        <f t="shared" si="10"/>
        <v>NABug</v>
      </c>
      <c r="AQ7" t="str">
        <f t="shared" si="11"/>
        <v>NABug</v>
      </c>
      <c r="AR7" t="str">
        <f t="shared" si="12"/>
        <v>NABug</v>
      </c>
      <c r="AS7" t="str">
        <f t="shared" si="13"/>
        <v>NormalNA</v>
      </c>
      <c r="AT7" t="str">
        <f t="shared" si="14"/>
        <v>WaterNA</v>
      </c>
      <c r="AU7" t="str">
        <f t="shared" si="15"/>
        <v>NANA</v>
      </c>
      <c r="AV7" t="str">
        <f t="shared" si="16"/>
        <v>NANA</v>
      </c>
      <c r="AW7" t="str">
        <f t="shared" si="17"/>
        <v>NANA</v>
      </c>
      <c r="AX7" s="31">
        <f>VLOOKUP(AN7,type_factors!$C$2:$D$226,2,FALSE)</f>
        <v>1</v>
      </c>
      <c r="AY7" s="31">
        <f>VLOOKUP(AO7,type_factors!$C$2:$D$226,2,FALSE)</f>
        <v>1</v>
      </c>
      <c r="AZ7" s="31" t="e">
        <f>VLOOKUP(AP7,type_factors!$C$2:$D$226,2,FALSE)</f>
        <v>#N/A</v>
      </c>
      <c r="BA7" s="31" t="e">
        <f>VLOOKUP(AQ7,type_factors!$C$2:$D$226,2,FALSE)</f>
        <v>#N/A</v>
      </c>
      <c r="BB7" s="31" t="e">
        <f>VLOOKUP(AR7,type_factors!$C$2:$D$226,2,FALSE)</f>
        <v>#N/A</v>
      </c>
      <c r="BC7" s="30" t="e">
        <f>VLOOKUP(AS7,type_factors!$C$2:$D$226,2,FALSE)</f>
        <v>#N/A</v>
      </c>
      <c r="BD7" s="30" t="e">
        <f>VLOOKUP(AT7,type_factors!$C$2:$D$226,2,FALSE)</f>
        <v>#N/A</v>
      </c>
      <c r="BE7" s="30" t="e">
        <f>VLOOKUP(AU7,type_factors!$C$2:$D$226,2,FALSE)</f>
        <v>#N/A</v>
      </c>
      <c r="BF7" s="30" t="e">
        <f>VLOOKUP(AV7,type_factors!$C$2:$D$226,2,FALSE)</f>
        <v>#N/A</v>
      </c>
      <c r="BG7" s="30" t="e">
        <f>VLOOKUP(AW7,type_factors!$C$2:$D$226,2,FALSE)</f>
        <v>#N/A</v>
      </c>
      <c r="BH7" s="32">
        <f t="shared" si="18"/>
        <v>1</v>
      </c>
      <c r="BI7" s="32">
        <f t="shared" si="19"/>
        <v>1</v>
      </c>
      <c r="BJ7" s="32" t="e">
        <f t="shared" si="20"/>
        <v>#N/A</v>
      </c>
      <c r="BK7" s="32" t="e">
        <f t="shared" si="21"/>
        <v>#N/A</v>
      </c>
      <c r="BL7" s="32" t="e">
        <f t="shared" si="22"/>
        <v>#N/A</v>
      </c>
      <c r="BM7">
        <f t="array" ref="BM7">MAX(IF(ISERROR(BH7:BL7),,BH7:BL7))</f>
        <v>1</v>
      </c>
      <c r="BN7">
        <f t="shared" si="23"/>
        <v>1</v>
      </c>
      <c r="BO7">
        <f t="shared" si="24"/>
        <v>0</v>
      </c>
      <c r="BP7">
        <f t="shared" si="26"/>
        <v>6</v>
      </c>
    </row>
    <row r="8" spans="1:70" x14ac:dyDescent="0.3">
      <c r="A8">
        <v>7</v>
      </c>
      <c r="B8">
        <v>5</v>
      </c>
      <c r="C8" t="s">
        <v>18</v>
      </c>
      <c r="D8" t="s">
        <v>487</v>
      </c>
      <c r="E8" t="s">
        <v>421</v>
      </c>
      <c r="F8" t="s">
        <v>209</v>
      </c>
      <c r="G8">
        <v>11</v>
      </c>
      <c r="H8" s="1" t="s">
        <v>12</v>
      </c>
      <c r="I8" s="1" t="s">
        <v>20</v>
      </c>
      <c r="J8" s="1" t="s">
        <v>21</v>
      </c>
      <c r="K8" s="1" t="s">
        <v>209</v>
      </c>
      <c r="L8" s="1" t="s">
        <v>12</v>
      </c>
      <c r="M8" s="1" t="s">
        <v>255</v>
      </c>
      <c r="N8" s="1" t="s">
        <v>323</v>
      </c>
      <c r="O8" s="1" t="s">
        <v>209</v>
      </c>
      <c r="P8" t="str">
        <f>VLOOKUP(L8,all_attacks!$C$2:$H$166,2,FALSE)</f>
        <v>Normal</v>
      </c>
      <c r="Q8" t="str">
        <f>VLOOKUP(M8,all_attacks!$C$2:$H$166,2,FALSE)</f>
        <v>Normal</v>
      </c>
      <c r="R8" t="str">
        <f>VLOOKUP(N8,all_attacks!$C$2:$H$166,2,FALSE)</f>
        <v>Normal</v>
      </c>
      <c r="S8" t="e">
        <f>VLOOKUP(O8,all_attacks!$C$2:$H$166,2,FALSE)</f>
        <v>#N/A</v>
      </c>
      <c r="T8" t="str">
        <f>VLOOKUP(L8,all_attacks!$C$2:$H$166,6,FALSE)</f>
        <v>Normal</v>
      </c>
      <c r="U8" t="str">
        <f>VLOOKUP(M8,all_attacks!$C$2:$H$166,6,FALSE)</f>
        <v>no_type-specific_Damage</v>
      </c>
      <c r="V8" t="str">
        <f>VLOOKUP(N8,all_attacks!$C$2:$H$166,6,FALSE)</f>
        <v>Normal</v>
      </c>
      <c r="W8" t="e">
        <f>VLOOKUP(O8,all_attacks!$C$2:$H$166,6,FALSE)</f>
        <v>#N/A</v>
      </c>
      <c r="X8" t="s">
        <v>453</v>
      </c>
      <c r="Z8" t="str">
        <f t="shared" si="6"/>
        <v>NormalWater</v>
      </c>
      <c r="AA8" t="str">
        <f t="shared" si="7"/>
        <v>no_type-specific_DamageWater</v>
      </c>
      <c r="AB8" t="str">
        <f t="shared" si="8"/>
        <v>NormalWater</v>
      </c>
      <c r="AC8" t="e">
        <f t="shared" si="9"/>
        <v>#N/A</v>
      </c>
      <c r="AD8">
        <f>VLOOKUP(Z8,type_factors!$C$1:$D$226,2,FALSE)</f>
        <v>1</v>
      </c>
      <c r="AE8" t="e">
        <f>VLOOKUP(AA8,type_factors!$C$1:$D$226,2,FALSE)</f>
        <v>#N/A</v>
      </c>
      <c r="AF8">
        <f>VLOOKUP(AB8,type_factors!$C$1:$D$226,2,FALSE)</f>
        <v>1</v>
      </c>
      <c r="AG8" t="e">
        <f>VLOOKUP(AC8,type_factors!$C$1:$D$226,2,FALSE)</f>
        <v>#N/A</v>
      </c>
      <c r="AH8">
        <f t="array" ref="AH8">MAX(IF(ISERROR(AD8:AG8),,AD8:AG8))</f>
        <v>1</v>
      </c>
      <c r="AI8" t="s">
        <v>421</v>
      </c>
      <c r="AJ8" t="s">
        <v>453</v>
      </c>
      <c r="AK8" t="s">
        <v>209</v>
      </c>
      <c r="AL8" t="s">
        <v>209</v>
      </c>
      <c r="AM8" t="s">
        <v>209</v>
      </c>
      <c r="AN8" t="str">
        <f>AI8&amp;$E8</f>
        <v>NormalNormal</v>
      </c>
      <c r="AO8" t="str">
        <f t="shared" si="25"/>
        <v>WaterNormal</v>
      </c>
      <c r="AP8" t="str">
        <f>AK8&amp;$E8</f>
        <v>NANormal</v>
      </c>
      <c r="AQ8" t="str">
        <f t="shared" si="11"/>
        <v>NANormal</v>
      </c>
      <c r="AR8" t="str">
        <f t="shared" si="12"/>
        <v>NANormal</v>
      </c>
      <c r="AS8" t="str">
        <f t="shared" si="13"/>
        <v>NormalNA</v>
      </c>
      <c r="AT8" t="str">
        <f t="shared" si="14"/>
        <v>WaterNA</v>
      </c>
      <c r="AU8" t="str">
        <f t="shared" si="15"/>
        <v>NANA</v>
      </c>
      <c r="AV8" t="str">
        <f t="shared" si="16"/>
        <v>NANA</v>
      </c>
      <c r="AW8" t="str">
        <f t="shared" si="17"/>
        <v>NANA</v>
      </c>
      <c r="AX8" s="31">
        <f>VLOOKUP(AN8,type_factors!$C$2:$D$226,2,FALSE)</f>
        <v>1</v>
      </c>
      <c r="AY8" s="31">
        <f>VLOOKUP(AO8,type_factors!$C$2:$D$226,2,FALSE)</f>
        <v>1</v>
      </c>
      <c r="AZ8" s="31" t="e">
        <f>VLOOKUP(AP8,type_factors!$C$2:$D$226,2,FALSE)</f>
        <v>#N/A</v>
      </c>
      <c r="BA8" s="31" t="e">
        <f>VLOOKUP(AQ8,type_factors!$C$2:$D$226,2,FALSE)</f>
        <v>#N/A</v>
      </c>
      <c r="BB8" s="31" t="e">
        <f>VLOOKUP(AR8,type_factors!$C$2:$D$226,2,FALSE)</f>
        <v>#N/A</v>
      </c>
      <c r="BC8" s="30" t="e">
        <f>VLOOKUP(AS8,type_factors!$C$2:$D$226,2,FALSE)</f>
        <v>#N/A</v>
      </c>
      <c r="BD8" s="30" t="e">
        <f>VLOOKUP(AT8,type_factors!$C$2:$D$226,2,FALSE)</f>
        <v>#N/A</v>
      </c>
      <c r="BE8" s="30" t="e">
        <f>VLOOKUP(AU8,type_factors!$C$2:$D$226,2,FALSE)</f>
        <v>#N/A</v>
      </c>
      <c r="BF8" s="30" t="e">
        <f>VLOOKUP(AV8,type_factors!$C$2:$D$226,2,FALSE)</f>
        <v>#N/A</v>
      </c>
      <c r="BG8" s="30" t="e">
        <f>VLOOKUP(AW8,type_factors!$C$2:$D$226,2,FALSE)</f>
        <v>#N/A</v>
      </c>
      <c r="BH8" s="32">
        <f t="shared" si="18"/>
        <v>1</v>
      </c>
      <c r="BI8" s="32">
        <f t="shared" si="19"/>
        <v>1</v>
      </c>
      <c r="BJ8" s="32" t="e">
        <f t="shared" si="20"/>
        <v>#N/A</v>
      </c>
      <c r="BK8" s="32" t="e">
        <f t="shared" si="21"/>
        <v>#N/A</v>
      </c>
      <c r="BL8" s="32" t="e">
        <f t="shared" si="22"/>
        <v>#N/A</v>
      </c>
      <c r="BM8">
        <f t="array" ref="BM8">MAX(IF(ISERROR(BH8:BL8),,BH8:BL8))</f>
        <v>1</v>
      </c>
      <c r="BN8">
        <f t="shared" si="23"/>
        <v>1</v>
      </c>
      <c r="BO8">
        <f t="shared" si="24"/>
        <v>0</v>
      </c>
      <c r="BP8">
        <f t="shared" si="26"/>
        <v>6</v>
      </c>
    </row>
    <row r="9" spans="1:70" x14ac:dyDescent="0.3">
      <c r="A9">
        <v>8</v>
      </c>
      <c r="B9">
        <v>5</v>
      </c>
      <c r="C9" t="s">
        <v>19</v>
      </c>
      <c r="D9" t="s">
        <v>492</v>
      </c>
      <c r="E9" t="s">
        <v>451</v>
      </c>
      <c r="F9" t="s">
        <v>209</v>
      </c>
      <c r="G9">
        <v>11</v>
      </c>
      <c r="H9" s="1" t="s">
        <v>22</v>
      </c>
      <c r="I9" s="1" t="s">
        <v>23</v>
      </c>
      <c r="J9" s="1" t="s">
        <v>9</v>
      </c>
      <c r="K9" s="1" t="s">
        <v>209</v>
      </c>
      <c r="L9" s="1" t="s">
        <v>250</v>
      </c>
      <c r="M9" s="1" t="s">
        <v>261</v>
      </c>
      <c r="N9" s="1" t="s">
        <v>256</v>
      </c>
      <c r="O9" s="1" t="s">
        <v>209</v>
      </c>
      <c r="P9" t="str">
        <f>VLOOKUP(L9,all_attacks!$C$2:$H$166,2,FALSE)</f>
        <v>Normal</v>
      </c>
      <c r="Q9" t="str">
        <f>VLOOKUP(M9,all_attacks!$C$2:$H$166,2,FALSE)</f>
        <v>Normal</v>
      </c>
      <c r="R9" t="str">
        <f>VLOOKUP(N9,all_attacks!$C$2:$H$166,2,FALSE)</f>
        <v>Poison</v>
      </c>
      <c r="S9" t="e">
        <f>VLOOKUP(O9,all_attacks!$C$2:$H$166,2,FALSE)</f>
        <v>#N/A</v>
      </c>
      <c r="T9" t="str">
        <f>VLOOKUP(L9,all_attacks!$C$2:$H$166,6,FALSE)</f>
        <v>Normal</v>
      </c>
      <c r="U9" t="str">
        <f>VLOOKUP(M9,all_attacks!$C$2:$H$166,6,FALSE)</f>
        <v>no_type-specific_Damage</v>
      </c>
      <c r="V9" t="str">
        <f>VLOOKUP(N9,all_attacks!$C$2:$H$166,6,FALSE)</f>
        <v>Poison</v>
      </c>
      <c r="W9" t="e">
        <f>VLOOKUP(O9,all_attacks!$C$2:$H$166,6,FALSE)</f>
        <v>#N/A</v>
      </c>
      <c r="X9" t="s">
        <v>453</v>
      </c>
      <c r="Z9" t="str">
        <f t="shared" si="6"/>
        <v>NormalWater</v>
      </c>
      <c r="AA9" t="str">
        <f t="shared" si="7"/>
        <v>no_type-specific_DamageWater</v>
      </c>
      <c r="AB9" t="str">
        <f t="shared" si="8"/>
        <v>PoisonWater</v>
      </c>
      <c r="AC9" t="e">
        <f t="shared" si="9"/>
        <v>#N/A</v>
      </c>
      <c r="AD9">
        <f>VLOOKUP(Z9,type_factors!$C$1:$D$226,2,FALSE)</f>
        <v>1</v>
      </c>
      <c r="AE9" t="e">
        <f>VLOOKUP(AA9,type_factors!$C$1:$D$226,2,FALSE)</f>
        <v>#N/A</v>
      </c>
      <c r="AF9">
        <f>VLOOKUP(AB9,type_factors!$C$1:$D$226,2,FALSE)</f>
        <v>1</v>
      </c>
      <c r="AG9" t="e">
        <f>VLOOKUP(AC9,type_factors!$C$1:$D$226,2,FALSE)</f>
        <v>#N/A</v>
      </c>
      <c r="AH9">
        <f t="array" ref="AH9">MAX(IF(ISERROR(AD9:AG9),,AD9:AG9))</f>
        <v>1</v>
      </c>
      <c r="AI9" t="s">
        <v>421</v>
      </c>
      <c r="AJ9" t="s">
        <v>453</v>
      </c>
      <c r="AK9" t="s">
        <v>209</v>
      </c>
      <c r="AL9" t="s">
        <v>209</v>
      </c>
      <c r="AM9" t="s">
        <v>209</v>
      </c>
      <c r="AN9" t="str">
        <f t="shared" ref="AN9:AN66" si="27">AI9&amp;$E9</f>
        <v>NormalPoison</v>
      </c>
      <c r="AO9" t="str">
        <f t="shared" si="25"/>
        <v>WaterPoison</v>
      </c>
      <c r="AP9" t="str">
        <f t="shared" si="10"/>
        <v>NAPoison</v>
      </c>
      <c r="AQ9" t="str">
        <f t="shared" si="11"/>
        <v>NAPoison</v>
      </c>
      <c r="AR9" t="str">
        <f t="shared" si="12"/>
        <v>NAPoison</v>
      </c>
      <c r="AS9" t="str">
        <f t="shared" si="13"/>
        <v>NormalNA</v>
      </c>
      <c r="AT9" t="str">
        <f t="shared" si="14"/>
        <v>WaterNA</v>
      </c>
      <c r="AU9" t="str">
        <f t="shared" si="15"/>
        <v>NANA</v>
      </c>
      <c r="AV9" t="str">
        <f t="shared" si="16"/>
        <v>NANA</v>
      </c>
      <c r="AW9" t="str">
        <f t="shared" si="17"/>
        <v>NANA</v>
      </c>
      <c r="AX9" s="31">
        <f>VLOOKUP(AN9,type_factors!$C$2:$D$226,2,FALSE)</f>
        <v>1</v>
      </c>
      <c r="AY9" s="31">
        <f>VLOOKUP(AO9,type_factors!$C$2:$D$226,2,FALSE)</f>
        <v>1</v>
      </c>
      <c r="AZ9" s="31" t="e">
        <f>VLOOKUP(AP9,type_factors!$C$2:$D$226,2,FALSE)</f>
        <v>#N/A</v>
      </c>
      <c r="BA9" s="31" t="e">
        <f>VLOOKUP(AQ9,type_factors!$C$2:$D$226,2,FALSE)</f>
        <v>#N/A</v>
      </c>
      <c r="BB9" s="31" t="e">
        <f>VLOOKUP(AR9,type_factors!$C$2:$D$226,2,FALSE)</f>
        <v>#N/A</v>
      </c>
      <c r="BC9" s="30" t="e">
        <f>VLOOKUP(AS9,type_factors!$C$2:$D$226,2,FALSE)</f>
        <v>#N/A</v>
      </c>
      <c r="BD9" s="30" t="e">
        <f>VLOOKUP(AT9,type_factors!$C$2:$D$226,2,FALSE)</f>
        <v>#N/A</v>
      </c>
      <c r="BE9" s="30" t="e">
        <f>VLOOKUP(AU9,type_factors!$C$2:$D$226,2,FALSE)</f>
        <v>#N/A</v>
      </c>
      <c r="BF9" s="30" t="e">
        <f>VLOOKUP(AV9,type_factors!$C$2:$D$226,2,FALSE)</f>
        <v>#N/A</v>
      </c>
      <c r="BG9" s="30" t="e">
        <f>VLOOKUP(AW9,type_factors!$C$2:$D$226,2,FALSE)</f>
        <v>#N/A</v>
      </c>
      <c r="BH9" s="32">
        <f t="shared" si="18"/>
        <v>1</v>
      </c>
      <c r="BI9" s="32">
        <f t="shared" si="19"/>
        <v>1</v>
      </c>
      <c r="BJ9" s="32" t="e">
        <f t="shared" si="20"/>
        <v>#N/A</v>
      </c>
      <c r="BK9" s="32" t="e">
        <f t="shared" si="21"/>
        <v>#N/A</v>
      </c>
      <c r="BL9" s="32" t="e">
        <f t="shared" si="22"/>
        <v>#N/A</v>
      </c>
      <c r="BM9">
        <f t="array" ref="BM9">MAX(IF(ISERROR(BH9:BL9),,BH9:BL9))</f>
        <v>1</v>
      </c>
      <c r="BN9">
        <f t="shared" si="23"/>
        <v>1</v>
      </c>
      <c r="BO9">
        <f t="shared" si="24"/>
        <v>0</v>
      </c>
      <c r="BP9">
        <f t="shared" si="26"/>
        <v>6</v>
      </c>
    </row>
    <row r="10" spans="1:70" x14ac:dyDescent="0.3">
      <c r="A10">
        <v>9</v>
      </c>
      <c r="B10">
        <v>6</v>
      </c>
      <c r="C10" t="s">
        <v>8</v>
      </c>
      <c r="D10" t="s">
        <v>480</v>
      </c>
      <c r="E10" t="s">
        <v>452</v>
      </c>
      <c r="F10" t="s">
        <v>451</v>
      </c>
      <c r="G10">
        <v>9</v>
      </c>
      <c r="H10" s="1" t="s">
        <v>9</v>
      </c>
      <c r="I10" s="1" t="s">
        <v>10</v>
      </c>
      <c r="J10" s="1" t="s">
        <v>209</v>
      </c>
      <c r="K10" s="1" t="s">
        <v>209</v>
      </c>
      <c r="L10" s="1" t="s">
        <v>256</v>
      </c>
      <c r="M10" s="1" t="s">
        <v>304</v>
      </c>
      <c r="N10" s="1" t="s">
        <v>209</v>
      </c>
      <c r="O10" s="1" t="s">
        <v>209</v>
      </c>
      <c r="P10" t="str">
        <f>VLOOKUP(L10,all_attacks!$C$2:$H$166,2,FALSE)</f>
        <v>Poison</v>
      </c>
      <c r="Q10" t="str">
        <f>VLOOKUP(M10,all_attacks!$C$2:$H$166,2,FALSE)</f>
        <v>Bug</v>
      </c>
      <c r="R10" t="e">
        <f>VLOOKUP(N10,all_attacks!$C$2:$H$166,2,FALSE)</f>
        <v>#N/A</v>
      </c>
      <c r="S10" t="e">
        <f>VLOOKUP(O10,all_attacks!$C$2:$H$166,2,FALSE)</f>
        <v>#N/A</v>
      </c>
      <c r="T10" t="str">
        <f>VLOOKUP(L10,all_attacks!$C$2:$H$166,6,FALSE)</f>
        <v>Poison</v>
      </c>
      <c r="U10" t="str">
        <f>VLOOKUP(M10,all_attacks!$C$2:$H$166,6,FALSE)</f>
        <v>no_type-specific_Damage</v>
      </c>
      <c r="V10" t="e">
        <f>VLOOKUP(N10,all_attacks!$C$2:$H$166,6,FALSE)</f>
        <v>#N/A</v>
      </c>
      <c r="W10" t="e">
        <f>VLOOKUP(O10,all_attacks!$C$2:$H$166,6,FALSE)</f>
        <v>#N/A</v>
      </c>
      <c r="X10" t="s">
        <v>453</v>
      </c>
      <c r="Z10" t="str">
        <f t="shared" si="6"/>
        <v>PoisonWater</v>
      </c>
      <c r="AA10" t="str">
        <f t="shared" si="7"/>
        <v>no_type-specific_DamageWater</v>
      </c>
      <c r="AB10" t="e">
        <f t="shared" si="8"/>
        <v>#N/A</v>
      </c>
      <c r="AC10" t="e">
        <f t="shared" si="9"/>
        <v>#N/A</v>
      </c>
      <c r="AD10">
        <f>VLOOKUP(Z10,type_factors!$C$1:$D$226,2,FALSE)</f>
        <v>1</v>
      </c>
      <c r="AE10" t="e">
        <f>VLOOKUP(AA10,type_factors!$C$1:$D$226,2,FALSE)</f>
        <v>#N/A</v>
      </c>
      <c r="AF10" t="e">
        <f>VLOOKUP(AB10,type_factors!$C$1:$D$226,2,FALSE)</f>
        <v>#N/A</v>
      </c>
      <c r="AG10" t="e">
        <f>VLOOKUP(AC10,type_factors!$C$1:$D$226,2,FALSE)</f>
        <v>#N/A</v>
      </c>
      <c r="AH10">
        <f t="array" ref="AH10">MAX(IF(ISERROR(AD10:AG10),,AD10:AG10))</f>
        <v>1</v>
      </c>
      <c r="AI10" t="s">
        <v>421</v>
      </c>
      <c r="AJ10" t="s">
        <v>453</v>
      </c>
      <c r="AK10" t="s">
        <v>209</v>
      </c>
      <c r="AL10" t="s">
        <v>209</v>
      </c>
      <c r="AM10" t="s">
        <v>209</v>
      </c>
      <c r="AN10" t="str">
        <f t="shared" si="27"/>
        <v>NormalBug</v>
      </c>
      <c r="AO10" t="str">
        <f t="shared" si="25"/>
        <v>WaterBug</v>
      </c>
      <c r="AP10" t="str">
        <f t="shared" si="10"/>
        <v>NABug</v>
      </c>
      <c r="AQ10" t="str">
        <f t="shared" si="11"/>
        <v>NABug</v>
      </c>
      <c r="AR10" t="str">
        <f t="shared" si="12"/>
        <v>NABug</v>
      </c>
      <c r="AS10" t="str">
        <f t="shared" si="13"/>
        <v>NormalPoison</v>
      </c>
      <c r="AT10" t="str">
        <f t="shared" si="14"/>
        <v>WaterPoison</v>
      </c>
      <c r="AU10" t="str">
        <f t="shared" si="15"/>
        <v>NAPoison</v>
      </c>
      <c r="AV10" t="str">
        <f t="shared" si="16"/>
        <v>NAPoison</v>
      </c>
      <c r="AW10" t="str">
        <f t="shared" si="17"/>
        <v>NAPoison</v>
      </c>
      <c r="AX10" s="31">
        <f>VLOOKUP(AN10,type_factors!$C$2:$D$226,2,FALSE)</f>
        <v>1</v>
      </c>
      <c r="AY10" s="31">
        <f>VLOOKUP(AO10,type_factors!$C$2:$D$226,2,FALSE)</f>
        <v>1</v>
      </c>
      <c r="AZ10" s="31" t="e">
        <f>VLOOKUP(AP10,type_factors!$C$2:$D$226,2,FALSE)</f>
        <v>#N/A</v>
      </c>
      <c r="BA10" s="31" t="e">
        <f>VLOOKUP(AQ10,type_factors!$C$2:$D$226,2,FALSE)</f>
        <v>#N/A</v>
      </c>
      <c r="BB10" s="31" t="e">
        <f>VLOOKUP(AR10,type_factors!$C$2:$D$226,2,FALSE)</f>
        <v>#N/A</v>
      </c>
      <c r="BC10" s="30">
        <f>VLOOKUP(AS10,type_factors!$C$2:$D$226,2,FALSE)</f>
        <v>1</v>
      </c>
      <c r="BD10" s="30">
        <f>VLOOKUP(AT10,type_factors!$C$2:$D$226,2,FALSE)</f>
        <v>1</v>
      </c>
      <c r="BE10" s="30" t="e">
        <f>VLOOKUP(AU10,type_factors!$C$2:$D$226,2,FALSE)</f>
        <v>#N/A</v>
      </c>
      <c r="BF10" s="30" t="e">
        <f>VLOOKUP(AV10,type_factors!$C$2:$D$226,2,FALSE)</f>
        <v>#N/A</v>
      </c>
      <c r="BG10" s="30" t="e">
        <f>VLOOKUP(AW10,type_factors!$C$2:$D$226,2,FALSE)</f>
        <v>#N/A</v>
      </c>
      <c r="BH10" s="32">
        <f t="shared" si="18"/>
        <v>1</v>
      </c>
      <c r="BI10" s="32">
        <f t="shared" si="19"/>
        <v>1</v>
      </c>
      <c r="BJ10" s="32" t="e">
        <f t="shared" si="20"/>
        <v>#N/A</v>
      </c>
      <c r="BK10" s="32" t="e">
        <f t="shared" si="21"/>
        <v>#N/A</v>
      </c>
      <c r="BL10" s="32" t="e">
        <f t="shared" si="22"/>
        <v>#N/A</v>
      </c>
      <c r="BM10">
        <f t="array" ref="BM10">MAX(IF(ISERROR(BH10:BL10),,BH10:BL10))</f>
        <v>1</v>
      </c>
      <c r="BN10">
        <f t="shared" si="23"/>
        <v>1</v>
      </c>
      <c r="BO10">
        <f t="shared" si="24"/>
        <v>0</v>
      </c>
      <c r="BP10">
        <f t="shared" si="26"/>
        <v>6</v>
      </c>
    </row>
    <row r="11" spans="1:70" x14ac:dyDescent="0.3">
      <c r="A11">
        <v>10</v>
      </c>
      <c r="B11">
        <v>6</v>
      </c>
      <c r="C11" t="s">
        <v>24</v>
      </c>
      <c r="D11" t="s">
        <v>481</v>
      </c>
      <c r="E11" t="s">
        <v>452</v>
      </c>
      <c r="F11" t="s">
        <v>451</v>
      </c>
      <c r="G11">
        <v>9</v>
      </c>
      <c r="H11" s="1" t="s">
        <v>26</v>
      </c>
      <c r="I11" s="1" t="s">
        <v>209</v>
      </c>
      <c r="J11" s="1" t="s">
        <v>209</v>
      </c>
      <c r="K11" s="1" t="s">
        <v>209</v>
      </c>
      <c r="L11" s="1" t="s">
        <v>332</v>
      </c>
      <c r="M11" s="1" t="s">
        <v>209</v>
      </c>
      <c r="N11" s="1" t="s">
        <v>209</v>
      </c>
      <c r="O11" s="1" t="s">
        <v>209</v>
      </c>
      <c r="P11" t="str">
        <f>VLOOKUP(L11,all_attacks!$C$2:$H$166,2,FALSE)</f>
        <v>Normal</v>
      </c>
      <c r="Q11" t="e">
        <f>VLOOKUP(M11,all_attacks!$C$2:$H$166,2,FALSE)</f>
        <v>#N/A</v>
      </c>
      <c r="R11" t="e">
        <f>VLOOKUP(N11,all_attacks!$C$2:$H$166,2,FALSE)</f>
        <v>#N/A</v>
      </c>
      <c r="S11" t="e">
        <f>VLOOKUP(O11,all_attacks!$C$2:$H$166,2,FALSE)</f>
        <v>#N/A</v>
      </c>
      <c r="T11" t="str">
        <f>VLOOKUP(L11,all_attacks!$C$2:$H$166,6,FALSE)</f>
        <v>no_type-specific_Damage</v>
      </c>
      <c r="U11" t="e">
        <f>VLOOKUP(M11,all_attacks!$C$2:$H$166,6,FALSE)</f>
        <v>#N/A</v>
      </c>
      <c r="V11" t="e">
        <f>VLOOKUP(N11,all_attacks!$C$2:$H$166,6,FALSE)</f>
        <v>#N/A</v>
      </c>
      <c r="W11" t="e">
        <f>VLOOKUP(O11,all_attacks!$C$2:$H$166,6,FALSE)</f>
        <v>#N/A</v>
      </c>
      <c r="X11" t="s">
        <v>453</v>
      </c>
      <c r="Z11" t="str">
        <f t="shared" si="6"/>
        <v>no_type-specific_DamageWater</v>
      </c>
      <c r="AA11" t="e">
        <f t="shared" si="7"/>
        <v>#N/A</v>
      </c>
      <c r="AB11" t="e">
        <f t="shared" si="8"/>
        <v>#N/A</v>
      </c>
      <c r="AC11" t="e">
        <f t="shared" si="9"/>
        <v>#N/A</v>
      </c>
      <c r="AD11" t="e">
        <f>VLOOKUP(Z11,type_factors!$C$1:$D$226,2,FALSE)</f>
        <v>#N/A</v>
      </c>
      <c r="AE11" t="e">
        <f>VLOOKUP(AA11,type_factors!$C$1:$D$226,2,FALSE)</f>
        <v>#N/A</v>
      </c>
      <c r="AF11" t="e">
        <f>VLOOKUP(AB11,type_factors!$C$1:$D$226,2,FALSE)</f>
        <v>#N/A</v>
      </c>
      <c r="AG11" t="e">
        <f>VLOOKUP(AC11,type_factors!$C$1:$D$226,2,FALSE)</f>
        <v>#N/A</v>
      </c>
      <c r="AH11">
        <f t="array" ref="AH11">MAX(IF(ISERROR(AD11:AG11),,AD11:AG11))</f>
        <v>0</v>
      </c>
      <c r="AI11" t="s">
        <v>421</v>
      </c>
      <c r="AJ11" t="s">
        <v>453</v>
      </c>
      <c r="AK11" t="s">
        <v>209</v>
      </c>
      <c r="AL11" t="s">
        <v>209</v>
      </c>
      <c r="AM11" t="s">
        <v>209</v>
      </c>
      <c r="AN11" t="str">
        <f t="shared" si="27"/>
        <v>NormalBug</v>
      </c>
      <c r="AO11" t="str">
        <f t="shared" si="25"/>
        <v>WaterBug</v>
      </c>
      <c r="AP11" t="str">
        <f t="shared" si="10"/>
        <v>NABug</v>
      </c>
      <c r="AQ11" t="str">
        <f t="shared" si="11"/>
        <v>NABug</v>
      </c>
      <c r="AR11" t="str">
        <f t="shared" si="12"/>
        <v>NABug</v>
      </c>
      <c r="AS11" t="str">
        <f t="shared" si="13"/>
        <v>NormalPoison</v>
      </c>
      <c r="AT11" t="str">
        <f t="shared" si="14"/>
        <v>WaterPoison</v>
      </c>
      <c r="AU11" t="str">
        <f t="shared" si="15"/>
        <v>NAPoison</v>
      </c>
      <c r="AV11" t="str">
        <f t="shared" si="16"/>
        <v>NAPoison</v>
      </c>
      <c r="AW11" t="str">
        <f t="shared" si="17"/>
        <v>NAPoison</v>
      </c>
      <c r="AX11" s="31">
        <f>VLOOKUP(AN11,type_factors!$C$2:$D$226,2,FALSE)</f>
        <v>1</v>
      </c>
      <c r="AY11" s="31">
        <f>VLOOKUP(AO11,type_factors!$C$2:$D$226,2,FALSE)</f>
        <v>1</v>
      </c>
      <c r="AZ11" s="31" t="e">
        <f>VLOOKUP(AP11,type_factors!$C$2:$D$226,2,FALSE)</f>
        <v>#N/A</v>
      </c>
      <c r="BA11" s="31" t="e">
        <f>VLOOKUP(AQ11,type_factors!$C$2:$D$226,2,FALSE)</f>
        <v>#N/A</v>
      </c>
      <c r="BB11" s="31" t="e">
        <f>VLOOKUP(AR11,type_factors!$C$2:$D$226,2,FALSE)</f>
        <v>#N/A</v>
      </c>
      <c r="BC11" s="30">
        <f>VLOOKUP(AS11,type_factors!$C$2:$D$226,2,FALSE)</f>
        <v>1</v>
      </c>
      <c r="BD11" s="30">
        <f>VLOOKUP(AT11,type_factors!$C$2:$D$226,2,FALSE)</f>
        <v>1</v>
      </c>
      <c r="BE11" s="30" t="e">
        <f>VLOOKUP(AU11,type_factors!$C$2:$D$226,2,FALSE)</f>
        <v>#N/A</v>
      </c>
      <c r="BF11" s="30" t="e">
        <f>VLOOKUP(AV11,type_factors!$C$2:$D$226,2,FALSE)</f>
        <v>#N/A</v>
      </c>
      <c r="BG11" s="30" t="e">
        <f>VLOOKUP(AW11,type_factors!$C$2:$D$226,2,FALSE)</f>
        <v>#N/A</v>
      </c>
      <c r="BH11" s="32">
        <f t="shared" si="18"/>
        <v>1</v>
      </c>
      <c r="BI11" s="32">
        <f t="shared" si="19"/>
        <v>1</v>
      </c>
      <c r="BJ11" s="32" t="e">
        <f t="shared" si="20"/>
        <v>#N/A</v>
      </c>
      <c r="BK11" s="32" t="e">
        <f t="shared" si="21"/>
        <v>#N/A</v>
      </c>
      <c r="BL11" s="32" t="e">
        <f t="shared" si="22"/>
        <v>#N/A</v>
      </c>
      <c r="BM11">
        <f t="array" ref="BM11">MAX(IF(ISERROR(BH11:BL11),,BH11:BL11))</f>
        <v>1</v>
      </c>
      <c r="BN11">
        <f t="shared" si="23"/>
        <v>0</v>
      </c>
      <c r="BO11">
        <f t="shared" si="24"/>
        <v>1</v>
      </c>
      <c r="BP11">
        <f t="shared" si="26"/>
        <v>7</v>
      </c>
    </row>
    <row r="12" spans="1:70" x14ac:dyDescent="0.3">
      <c r="A12">
        <v>11</v>
      </c>
      <c r="B12">
        <v>6</v>
      </c>
      <c r="C12" t="s">
        <v>17</v>
      </c>
      <c r="D12" t="s">
        <v>476</v>
      </c>
      <c r="E12" t="s">
        <v>452</v>
      </c>
      <c r="F12" t="s">
        <v>209</v>
      </c>
      <c r="G12">
        <v>9</v>
      </c>
      <c r="H12" s="1" t="s">
        <v>12</v>
      </c>
      <c r="I12" s="1" t="s">
        <v>10</v>
      </c>
      <c r="J12" s="1" t="s">
        <v>209</v>
      </c>
      <c r="K12" s="1" t="s">
        <v>209</v>
      </c>
      <c r="L12" s="1" t="s">
        <v>12</v>
      </c>
      <c r="M12" s="1" t="s">
        <v>304</v>
      </c>
      <c r="N12" s="1" t="s">
        <v>209</v>
      </c>
      <c r="O12" s="1" t="s">
        <v>209</v>
      </c>
      <c r="P12" t="str">
        <f>VLOOKUP(L12,all_attacks!$C$2:$H$166,2,FALSE)</f>
        <v>Normal</v>
      </c>
      <c r="Q12" t="str">
        <f>VLOOKUP(M12,all_attacks!$C$2:$H$166,2,FALSE)</f>
        <v>Bug</v>
      </c>
      <c r="R12" t="e">
        <f>VLOOKUP(N12,all_attacks!$C$2:$H$166,2,FALSE)</f>
        <v>#N/A</v>
      </c>
      <c r="S12" t="e">
        <f>VLOOKUP(O12,all_attacks!$C$2:$H$166,2,FALSE)</f>
        <v>#N/A</v>
      </c>
      <c r="T12" t="str">
        <f>VLOOKUP(L12,all_attacks!$C$2:$H$166,6,FALSE)</f>
        <v>Normal</v>
      </c>
      <c r="U12" t="str">
        <f>VLOOKUP(M12,all_attacks!$C$2:$H$166,6,FALSE)</f>
        <v>no_type-specific_Damage</v>
      </c>
      <c r="V12" t="e">
        <f>VLOOKUP(N12,all_attacks!$C$2:$H$166,6,FALSE)</f>
        <v>#N/A</v>
      </c>
      <c r="W12" t="e">
        <f>VLOOKUP(O12,all_attacks!$C$2:$H$166,6,FALSE)</f>
        <v>#N/A</v>
      </c>
      <c r="X12" t="s">
        <v>453</v>
      </c>
      <c r="Z12" t="str">
        <f t="shared" si="6"/>
        <v>NormalWater</v>
      </c>
      <c r="AA12" t="str">
        <f t="shared" si="7"/>
        <v>no_type-specific_DamageWater</v>
      </c>
      <c r="AB12" t="e">
        <f t="shared" si="8"/>
        <v>#N/A</v>
      </c>
      <c r="AC12" t="e">
        <f t="shared" si="9"/>
        <v>#N/A</v>
      </c>
      <c r="AD12">
        <f>VLOOKUP(Z12,type_factors!$C$1:$D$226,2,FALSE)</f>
        <v>1</v>
      </c>
      <c r="AE12" t="e">
        <f>VLOOKUP(AA12,type_factors!$C$1:$D$226,2,FALSE)</f>
        <v>#N/A</v>
      </c>
      <c r="AF12" t="e">
        <f>VLOOKUP(AB12,type_factors!$C$1:$D$226,2,FALSE)</f>
        <v>#N/A</v>
      </c>
      <c r="AG12" t="e">
        <f>VLOOKUP(AC12,type_factors!$C$1:$D$226,2,FALSE)</f>
        <v>#N/A</v>
      </c>
      <c r="AH12">
        <f t="array" ref="AH12">MAX(IF(ISERROR(AD12:AG12),,AD12:AG12))</f>
        <v>1</v>
      </c>
      <c r="AI12" t="s">
        <v>421</v>
      </c>
      <c r="AJ12" t="s">
        <v>453</v>
      </c>
      <c r="AK12" t="s">
        <v>209</v>
      </c>
      <c r="AL12" t="s">
        <v>209</v>
      </c>
      <c r="AM12" t="s">
        <v>209</v>
      </c>
      <c r="AN12" t="str">
        <f t="shared" si="27"/>
        <v>NormalBug</v>
      </c>
      <c r="AO12" t="str">
        <f t="shared" si="25"/>
        <v>WaterBug</v>
      </c>
      <c r="AP12" t="str">
        <f t="shared" si="10"/>
        <v>NABug</v>
      </c>
      <c r="AQ12" t="str">
        <f t="shared" si="11"/>
        <v>NABug</v>
      </c>
      <c r="AR12" t="str">
        <f t="shared" si="12"/>
        <v>NABug</v>
      </c>
      <c r="AS12" t="str">
        <f t="shared" si="13"/>
        <v>NormalNA</v>
      </c>
      <c r="AT12" t="str">
        <f t="shared" si="14"/>
        <v>WaterNA</v>
      </c>
      <c r="AU12" t="str">
        <f t="shared" si="15"/>
        <v>NANA</v>
      </c>
      <c r="AV12" t="str">
        <f t="shared" si="16"/>
        <v>NANA</v>
      </c>
      <c r="AW12" t="str">
        <f t="shared" si="17"/>
        <v>NANA</v>
      </c>
      <c r="AX12" s="31">
        <f>VLOOKUP(AN12,type_factors!$C$2:$D$226,2,FALSE)</f>
        <v>1</v>
      </c>
      <c r="AY12" s="31">
        <f>VLOOKUP(AO12,type_factors!$C$2:$D$226,2,FALSE)</f>
        <v>1</v>
      </c>
      <c r="AZ12" s="31" t="e">
        <f>VLOOKUP(AP12,type_factors!$C$2:$D$226,2,FALSE)</f>
        <v>#N/A</v>
      </c>
      <c r="BA12" s="31" t="e">
        <f>VLOOKUP(AQ12,type_factors!$C$2:$D$226,2,FALSE)</f>
        <v>#N/A</v>
      </c>
      <c r="BB12" s="31" t="e">
        <f>VLOOKUP(AR12,type_factors!$C$2:$D$226,2,FALSE)</f>
        <v>#N/A</v>
      </c>
      <c r="BC12" s="30" t="e">
        <f>VLOOKUP(AS12,type_factors!$C$2:$D$226,2,FALSE)</f>
        <v>#N/A</v>
      </c>
      <c r="BD12" s="30" t="e">
        <f>VLOOKUP(AT12,type_factors!$C$2:$D$226,2,FALSE)</f>
        <v>#N/A</v>
      </c>
      <c r="BE12" s="30" t="e">
        <f>VLOOKUP(AU12,type_factors!$C$2:$D$226,2,FALSE)</f>
        <v>#N/A</v>
      </c>
      <c r="BF12" s="30" t="e">
        <f>VLOOKUP(AV12,type_factors!$C$2:$D$226,2,FALSE)</f>
        <v>#N/A</v>
      </c>
      <c r="BG12" s="30" t="e">
        <f>VLOOKUP(AW12,type_factors!$C$2:$D$226,2,FALSE)</f>
        <v>#N/A</v>
      </c>
      <c r="BH12" s="32">
        <f t="shared" si="18"/>
        <v>1</v>
      </c>
      <c r="BI12" s="32">
        <f t="shared" si="19"/>
        <v>1</v>
      </c>
      <c r="BJ12" s="32" t="e">
        <f t="shared" si="20"/>
        <v>#N/A</v>
      </c>
      <c r="BK12" s="32" t="e">
        <f t="shared" si="21"/>
        <v>#N/A</v>
      </c>
      <c r="BL12" s="32" t="e">
        <f t="shared" si="22"/>
        <v>#N/A</v>
      </c>
      <c r="BM12">
        <f t="array" ref="BM12">MAX(IF(ISERROR(BH12:BL12),,BH12:BL12))</f>
        <v>1</v>
      </c>
      <c r="BN12">
        <f t="shared" si="23"/>
        <v>1</v>
      </c>
      <c r="BO12">
        <f t="shared" si="24"/>
        <v>0</v>
      </c>
      <c r="BP12">
        <f t="shared" si="26"/>
        <v>7</v>
      </c>
    </row>
    <row r="13" spans="1:70" x14ac:dyDescent="0.3">
      <c r="A13">
        <v>12</v>
      </c>
      <c r="B13">
        <v>6</v>
      </c>
      <c r="C13" t="s">
        <v>25</v>
      </c>
      <c r="D13" t="s">
        <v>477</v>
      </c>
      <c r="E13" t="s">
        <v>452</v>
      </c>
      <c r="F13" t="s">
        <v>209</v>
      </c>
      <c r="G13">
        <v>9</v>
      </c>
      <c r="H13" s="1" t="s">
        <v>26</v>
      </c>
      <c r="I13" s="1" t="s">
        <v>209</v>
      </c>
      <c r="J13" s="1" t="s">
        <v>209</v>
      </c>
      <c r="K13" s="1" t="s">
        <v>209</v>
      </c>
      <c r="L13" s="1" t="s">
        <v>332</v>
      </c>
      <c r="M13" s="1" t="s">
        <v>209</v>
      </c>
      <c r="N13" s="1" t="s">
        <v>209</v>
      </c>
      <c r="O13" s="1" t="s">
        <v>209</v>
      </c>
      <c r="P13" t="str">
        <f>VLOOKUP(L13,all_attacks!$C$2:$H$166,2,FALSE)</f>
        <v>Normal</v>
      </c>
      <c r="Q13" t="e">
        <f>VLOOKUP(M13,all_attacks!$C$2:$H$166,2,FALSE)</f>
        <v>#N/A</v>
      </c>
      <c r="R13" t="e">
        <f>VLOOKUP(N13,all_attacks!$C$2:$H$166,2,FALSE)</f>
        <v>#N/A</v>
      </c>
      <c r="S13" t="e">
        <f>VLOOKUP(O13,all_attacks!$C$2:$H$166,2,FALSE)</f>
        <v>#N/A</v>
      </c>
      <c r="T13" t="str">
        <f>VLOOKUP(L13,all_attacks!$C$2:$H$166,6,FALSE)</f>
        <v>no_type-specific_Damage</v>
      </c>
      <c r="U13" t="e">
        <f>VLOOKUP(M13,all_attacks!$C$2:$H$166,6,FALSE)</f>
        <v>#N/A</v>
      </c>
      <c r="V13" t="e">
        <f>VLOOKUP(N13,all_attacks!$C$2:$H$166,6,FALSE)</f>
        <v>#N/A</v>
      </c>
      <c r="W13" t="e">
        <f>VLOOKUP(O13,all_attacks!$C$2:$H$166,6,FALSE)</f>
        <v>#N/A</v>
      </c>
      <c r="X13" t="s">
        <v>453</v>
      </c>
      <c r="Z13" t="str">
        <f t="shared" si="6"/>
        <v>no_type-specific_DamageWater</v>
      </c>
      <c r="AA13" t="e">
        <f t="shared" si="7"/>
        <v>#N/A</v>
      </c>
      <c r="AB13" t="e">
        <f t="shared" si="8"/>
        <v>#N/A</v>
      </c>
      <c r="AC13" t="e">
        <f t="shared" si="9"/>
        <v>#N/A</v>
      </c>
      <c r="AD13" t="e">
        <f>VLOOKUP(Z13,type_factors!$C$1:$D$226,2,FALSE)</f>
        <v>#N/A</v>
      </c>
      <c r="AE13" t="e">
        <f>VLOOKUP(AA13,type_factors!$C$1:$D$226,2,FALSE)</f>
        <v>#N/A</v>
      </c>
      <c r="AF13" t="e">
        <f>VLOOKUP(AB13,type_factors!$C$1:$D$226,2,FALSE)</f>
        <v>#N/A</v>
      </c>
      <c r="AG13" t="e">
        <f>VLOOKUP(AC13,type_factors!$C$1:$D$226,2,FALSE)</f>
        <v>#N/A</v>
      </c>
      <c r="AH13">
        <f t="array" ref="AH13">MAX(IF(ISERROR(AD13:AG13),,AD13:AG13))</f>
        <v>0</v>
      </c>
      <c r="AI13" t="s">
        <v>421</v>
      </c>
      <c r="AJ13" t="s">
        <v>453</v>
      </c>
      <c r="AK13" t="s">
        <v>209</v>
      </c>
      <c r="AL13" t="s">
        <v>209</v>
      </c>
      <c r="AM13" t="s">
        <v>209</v>
      </c>
      <c r="AN13" t="str">
        <f t="shared" si="27"/>
        <v>NormalBug</v>
      </c>
      <c r="AO13" t="str">
        <f t="shared" si="25"/>
        <v>WaterBug</v>
      </c>
      <c r="AP13" t="str">
        <f t="shared" si="10"/>
        <v>NABug</v>
      </c>
      <c r="AQ13" t="str">
        <f t="shared" si="11"/>
        <v>NABug</v>
      </c>
      <c r="AR13" t="str">
        <f t="shared" si="12"/>
        <v>NABug</v>
      </c>
      <c r="AS13" t="str">
        <f t="shared" si="13"/>
        <v>NormalNA</v>
      </c>
      <c r="AT13" t="str">
        <f t="shared" si="14"/>
        <v>WaterNA</v>
      </c>
      <c r="AU13" t="str">
        <f t="shared" si="15"/>
        <v>NANA</v>
      </c>
      <c r="AV13" t="str">
        <f t="shared" si="16"/>
        <v>NANA</v>
      </c>
      <c r="AW13" t="str">
        <f t="shared" si="17"/>
        <v>NANA</v>
      </c>
      <c r="AX13" s="31">
        <f>VLOOKUP(AN13,type_factors!$C$2:$D$226,2,FALSE)</f>
        <v>1</v>
      </c>
      <c r="AY13" s="31">
        <f>VLOOKUP(AO13,type_factors!$C$2:$D$226,2,FALSE)</f>
        <v>1</v>
      </c>
      <c r="AZ13" s="31" t="e">
        <f>VLOOKUP(AP13,type_factors!$C$2:$D$226,2,FALSE)</f>
        <v>#N/A</v>
      </c>
      <c r="BA13" s="31" t="e">
        <f>VLOOKUP(AQ13,type_factors!$C$2:$D$226,2,FALSE)</f>
        <v>#N/A</v>
      </c>
      <c r="BB13" s="31" t="e">
        <f>VLOOKUP(AR13,type_factors!$C$2:$D$226,2,FALSE)</f>
        <v>#N/A</v>
      </c>
      <c r="BC13" s="30" t="e">
        <f>VLOOKUP(AS13,type_factors!$C$2:$D$226,2,FALSE)</f>
        <v>#N/A</v>
      </c>
      <c r="BD13" s="30" t="e">
        <f>VLOOKUP(AT13,type_factors!$C$2:$D$226,2,FALSE)</f>
        <v>#N/A</v>
      </c>
      <c r="BE13" s="30" t="e">
        <f>VLOOKUP(AU13,type_factors!$C$2:$D$226,2,FALSE)</f>
        <v>#N/A</v>
      </c>
      <c r="BF13" s="30" t="e">
        <f>VLOOKUP(AV13,type_factors!$C$2:$D$226,2,FALSE)</f>
        <v>#N/A</v>
      </c>
      <c r="BG13" s="30" t="e">
        <f>VLOOKUP(AW13,type_factors!$C$2:$D$226,2,FALSE)</f>
        <v>#N/A</v>
      </c>
      <c r="BH13" s="32">
        <f t="shared" si="18"/>
        <v>1</v>
      </c>
      <c r="BI13" s="32">
        <f t="shared" si="19"/>
        <v>1</v>
      </c>
      <c r="BJ13" s="32" t="e">
        <f t="shared" si="20"/>
        <v>#N/A</v>
      </c>
      <c r="BK13" s="32" t="e">
        <f t="shared" si="21"/>
        <v>#N/A</v>
      </c>
      <c r="BL13" s="32" t="e">
        <f t="shared" si="22"/>
        <v>#N/A</v>
      </c>
      <c r="BM13">
        <f t="array" ref="BM13">MAX(IF(ISERROR(BH13:BL13),,BH13:BL13))</f>
        <v>1</v>
      </c>
      <c r="BN13">
        <f t="shared" si="23"/>
        <v>0</v>
      </c>
      <c r="BO13">
        <f t="shared" si="24"/>
        <v>1</v>
      </c>
      <c r="BP13">
        <f t="shared" si="26"/>
        <v>8</v>
      </c>
    </row>
    <row r="14" spans="1:70" x14ac:dyDescent="0.3">
      <c r="A14">
        <v>13</v>
      </c>
      <c r="B14">
        <v>7</v>
      </c>
      <c r="C14" t="s">
        <v>17</v>
      </c>
      <c r="D14" t="s">
        <v>476</v>
      </c>
      <c r="E14" t="s">
        <v>452</v>
      </c>
      <c r="F14" t="s">
        <v>209</v>
      </c>
      <c r="G14">
        <v>11</v>
      </c>
      <c r="H14" s="1" t="s">
        <v>12</v>
      </c>
      <c r="I14" s="1" t="s">
        <v>10</v>
      </c>
      <c r="J14" s="1" t="s">
        <v>209</v>
      </c>
      <c r="K14" s="1" t="s">
        <v>209</v>
      </c>
      <c r="L14" s="1" t="s">
        <v>12</v>
      </c>
      <c r="M14" s="1" t="s">
        <v>304</v>
      </c>
      <c r="N14" s="1" t="s">
        <v>209</v>
      </c>
      <c r="O14" s="1" t="s">
        <v>209</v>
      </c>
      <c r="P14" t="str">
        <f>VLOOKUP(L14,all_attacks!$C$2:$H$166,2,FALSE)</f>
        <v>Normal</v>
      </c>
      <c r="Q14" t="str">
        <f>VLOOKUP(M14,all_attacks!$C$2:$H$166,2,FALSE)</f>
        <v>Bug</v>
      </c>
      <c r="R14" t="e">
        <f>VLOOKUP(N14,all_attacks!$C$2:$H$166,2,FALSE)</f>
        <v>#N/A</v>
      </c>
      <c r="S14" t="e">
        <f>VLOOKUP(O14,all_attacks!$C$2:$H$166,2,FALSE)</f>
        <v>#N/A</v>
      </c>
      <c r="T14" t="str">
        <f>VLOOKUP(L14,all_attacks!$C$2:$H$166,6,FALSE)</f>
        <v>Normal</v>
      </c>
      <c r="U14" t="str">
        <f>VLOOKUP(M14,all_attacks!$C$2:$H$166,6,FALSE)</f>
        <v>no_type-specific_Damage</v>
      </c>
      <c r="V14" t="e">
        <f>VLOOKUP(N14,all_attacks!$C$2:$H$166,6,FALSE)</f>
        <v>#N/A</v>
      </c>
      <c r="W14" t="e">
        <f>VLOOKUP(O14,all_attacks!$C$2:$H$166,6,FALSE)</f>
        <v>#N/A</v>
      </c>
      <c r="X14" t="s">
        <v>453</v>
      </c>
      <c r="Z14" t="str">
        <f t="shared" si="6"/>
        <v>NormalWater</v>
      </c>
      <c r="AA14" t="str">
        <f t="shared" si="7"/>
        <v>no_type-specific_DamageWater</v>
      </c>
      <c r="AB14" t="e">
        <f t="shared" si="8"/>
        <v>#N/A</v>
      </c>
      <c r="AC14" t="e">
        <f t="shared" si="9"/>
        <v>#N/A</v>
      </c>
      <c r="AD14">
        <f>VLOOKUP(Z14,type_factors!$C$1:$D$226,2,FALSE)</f>
        <v>1</v>
      </c>
      <c r="AE14" t="e">
        <f>VLOOKUP(AA14,type_factors!$C$1:$D$226,2,FALSE)</f>
        <v>#N/A</v>
      </c>
      <c r="AF14" t="e">
        <f>VLOOKUP(AB14,type_factors!$C$1:$D$226,2,FALSE)</f>
        <v>#N/A</v>
      </c>
      <c r="AG14" t="e">
        <f>VLOOKUP(AC14,type_factors!$C$1:$D$226,2,FALSE)</f>
        <v>#N/A</v>
      </c>
      <c r="AH14">
        <f t="array" ref="AH14">MAX(IF(ISERROR(AD14:AG14),,AD14:AG14))</f>
        <v>1</v>
      </c>
      <c r="AI14" t="s">
        <v>421</v>
      </c>
      <c r="AJ14" t="s">
        <v>453</v>
      </c>
      <c r="AK14" t="s">
        <v>209</v>
      </c>
      <c r="AL14" t="s">
        <v>209</v>
      </c>
      <c r="AM14" t="s">
        <v>209</v>
      </c>
      <c r="AN14" t="str">
        <f t="shared" si="27"/>
        <v>NormalBug</v>
      </c>
      <c r="AO14" t="str">
        <f t="shared" si="25"/>
        <v>WaterBug</v>
      </c>
      <c r="AP14" t="str">
        <f t="shared" si="10"/>
        <v>NABug</v>
      </c>
      <c r="AQ14" t="str">
        <f t="shared" si="11"/>
        <v>NABug</v>
      </c>
      <c r="AR14" t="str">
        <f t="shared" si="12"/>
        <v>NABug</v>
      </c>
      <c r="AS14" t="str">
        <f t="shared" si="13"/>
        <v>NormalNA</v>
      </c>
      <c r="AT14" t="str">
        <f t="shared" si="14"/>
        <v>WaterNA</v>
      </c>
      <c r="AU14" t="str">
        <f t="shared" si="15"/>
        <v>NANA</v>
      </c>
      <c r="AV14" t="str">
        <f t="shared" si="16"/>
        <v>NANA</v>
      </c>
      <c r="AW14" t="str">
        <f t="shared" si="17"/>
        <v>NANA</v>
      </c>
      <c r="AX14" s="31">
        <f>VLOOKUP(AN14,type_factors!$C$2:$D$226,2,FALSE)</f>
        <v>1</v>
      </c>
      <c r="AY14" s="31">
        <f>VLOOKUP(AO14,type_factors!$C$2:$D$226,2,FALSE)</f>
        <v>1</v>
      </c>
      <c r="AZ14" s="31" t="e">
        <f>VLOOKUP(AP14,type_factors!$C$2:$D$226,2,FALSE)</f>
        <v>#N/A</v>
      </c>
      <c r="BA14" s="31" t="e">
        <f>VLOOKUP(AQ14,type_factors!$C$2:$D$226,2,FALSE)</f>
        <v>#N/A</v>
      </c>
      <c r="BB14" s="31" t="e">
        <f>VLOOKUP(AR14,type_factors!$C$2:$D$226,2,FALSE)</f>
        <v>#N/A</v>
      </c>
      <c r="BC14" s="30" t="e">
        <f>VLOOKUP(AS14,type_factors!$C$2:$D$226,2,FALSE)</f>
        <v>#N/A</v>
      </c>
      <c r="BD14" s="30" t="e">
        <f>VLOOKUP(AT14,type_factors!$C$2:$D$226,2,FALSE)</f>
        <v>#N/A</v>
      </c>
      <c r="BE14" s="30" t="e">
        <f>VLOOKUP(AU14,type_factors!$C$2:$D$226,2,FALSE)</f>
        <v>#N/A</v>
      </c>
      <c r="BF14" s="30" t="e">
        <f>VLOOKUP(AV14,type_factors!$C$2:$D$226,2,FALSE)</f>
        <v>#N/A</v>
      </c>
      <c r="BG14" s="30" t="e">
        <f>VLOOKUP(AW14,type_factors!$C$2:$D$226,2,FALSE)</f>
        <v>#N/A</v>
      </c>
      <c r="BH14" s="32">
        <f t="shared" si="18"/>
        <v>1</v>
      </c>
      <c r="BI14" s="32">
        <f t="shared" si="19"/>
        <v>1</v>
      </c>
      <c r="BJ14" s="32" t="e">
        <f t="shared" si="20"/>
        <v>#N/A</v>
      </c>
      <c r="BK14" s="32" t="e">
        <f t="shared" si="21"/>
        <v>#N/A</v>
      </c>
      <c r="BL14" s="32" t="e">
        <f t="shared" si="22"/>
        <v>#N/A</v>
      </c>
      <c r="BM14">
        <f t="array" ref="BM14">MAX(IF(ISERROR(BH14:BL14),,BH14:BL14))</f>
        <v>1</v>
      </c>
      <c r="BN14">
        <f t="shared" si="23"/>
        <v>1</v>
      </c>
      <c r="BO14">
        <f t="shared" si="24"/>
        <v>0</v>
      </c>
      <c r="BP14">
        <f t="shared" si="26"/>
        <v>8</v>
      </c>
    </row>
    <row r="15" spans="1:70" x14ac:dyDescent="0.3">
      <c r="A15">
        <v>14</v>
      </c>
      <c r="B15">
        <v>7</v>
      </c>
      <c r="C15" t="s">
        <v>25</v>
      </c>
      <c r="D15" t="s">
        <v>477</v>
      </c>
      <c r="E15" t="s">
        <v>452</v>
      </c>
      <c r="F15" t="s">
        <v>209</v>
      </c>
      <c r="G15">
        <v>11</v>
      </c>
      <c r="H15" s="1" t="s">
        <v>26</v>
      </c>
      <c r="I15" s="1" t="s">
        <v>209</v>
      </c>
      <c r="J15" s="1" t="s">
        <v>209</v>
      </c>
      <c r="K15" s="1" t="s">
        <v>209</v>
      </c>
      <c r="L15" s="1" t="s">
        <v>332</v>
      </c>
      <c r="M15" s="1" t="s">
        <v>209</v>
      </c>
      <c r="N15" s="1" t="s">
        <v>209</v>
      </c>
      <c r="O15" s="1" t="s">
        <v>209</v>
      </c>
      <c r="P15" t="str">
        <f>VLOOKUP(L15,all_attacks!$C$2:$H$166,2,FALSE)</f>
        <v>Normal</v>
      </c>
      <c r="Q15" t="e">
        <f>VLOOKUP(M15,all_attacks!$C$2:$H$166,2,FALSE)</f>
        <v>#N/A</v>
      </c>
      <c r="R15" t="e">
        <f>VLOOKUP(N15,all_attacks!$C$2:$H$166,2,FALSE)</f>
        <v>#N/A</v>
      </c>
      <c r="S15" t="e">
        <f>VLOOKUP(O15,all_attacks!$C$2:$H$166,2,FALSE)</f>
        <v>#N/A</v>
      </c>
      <c r="T15" t="str">
        <f>VLOOKUP(L15,all_attacks!$C$2:$H$166,6,FALSE)</f>
        <v>no_type-specific_Damage</v>
      </c>
      <c r="U15" t="e">
        <f>VLOOKUP(M15,all_attacks!$C$2:$H$166,6,FALSE)</f>
        <v>#N/A</v>
      </c>
      <c r="V15" t="e">
        <f>VLOOKUP(N15,all_attacks!$C$2:$H$166,6,FALSE)</f>
        <v>#N/A</v>
      </c>
      <c r="W15" t="e">
        <f>VLOOKUP(O15,all_attacks!$C$2:$H$166,6,FALSE)</f>
        <v>#N/A</v>
      </c>
      <c r="X15" t="s">
        <v>453</v>
      </c>
      <c r="Z15" t="str">
        <f t="shared" si="6"/>
        <v>no_type-specific_DamageWater</v>
      </c>
      <c r="AA15" t="e">
        <f t="shared" si="7"/>
        <v>#N/A</v>
      </c>
      <c r="AB15" t="e">
        <f t="shared" si="8"/>
        <v>#N/A</v>
      </c>
      <c r="AC15" t="e">
        <f t="shared" si="9"/>
        <v>#N/A</v>
      </c>
      <c r="AD15" t="e">
        <f>VLOOKUP(Z15,type_factors!$C$1:$D$226,2,FALSE)</f>
        <v>#N/A</v>
      </c>
      <c r="AE15" t="e">
        <f>VLOOKUP(AA15,type_factors!$C$1:$D$226,2,FALSE)</f>
        <v>#N/A</v>
      </c>
      <c r="AF15" t="e">
        <f>VLOOKUP(AB15,type_factors!$C$1:$D$226,2,FALSE)</f>
        <v>#N/A</v>
      </c>
      <c r="AG15" t="e">
        <f>VLOOKUP(AC15,type_factors!$C$1:$D$226,2,FALSE)</f>
        <v>#N/A</v>
      </c>
      <c r="AH15">
        <f t="array" ref="AH15">MAX(IF(ISERROR(AD15:AG15),,AD15:AG15))</f>
        <v>0</v>
      </c>
      <c r="AI15" t="s">
        <v>421</v>
      </c>
      <c r="AJ15" t="s">
        <v>453</v>
      </c>
      <c r="AK15" t="s">
        <v>209</v>
      </c>
      <c r="AL15" t="s">
        <v>209</v>
      </c>
      <c r="AM15" t="s">
        <v>209</v>
      </c>
      <c r="AN15" t="str">
        <f t="shared" si="27"/>
        <v>NormalBug</v>
      </c>
      <c r="AO15" t="str">
        <f t="shared" si="25"/>
        <v>WaterBug</v>
      </c>
      <c r="AP15" t="str">
        <f t="shared" si="10"/>
        <v>NABug</v>
      </c>
      <c r="AQ15" t="str">
        <f t="shared" si="11"/>
        <v>NABug</v>
      </c>
      <c r="AR15" t="str">
        <f t="shared" si="12"/>
        <v>NABug</v>
      </c>
      <c r="AS15" t="str">
        <f t="shared" si="13"/>
        <v>NormalNA</v>
      </c>
      <c r="AT15" t="str">
        <f t="shared" si="14"/>
        <v>WaterNA</v>
      </c>
      <c r="AU15" t="str">
        <f t="shared" si="15"/>
        <v>NANA</v>
      </c>
      <c r="AV15" t="str">
        <f t="shared" si="16"/>
        <v>NANA</v>
      </c>
      <c r="AW15" t="str">
        <f t="shared" si="17"/>
        <v>NANA</v>
      </c>
      <c r="AX15" s="31">
        <f>VLOOKUP(AN15,type_factors!$C$2:$D$226,2,FALSE)</f>
        <v>1</v>
      </c>
      <c r="AY15" s="31">
        <f>VLOOKUP(AO15,type_factors!$C$2:$D$226,2,FALSE)</f>
        <v>1</v>
      </c>
      <c r="AZ15" s="31" t="e">
        <f>VLOOKUP(AP15,type_factors!$C$2:$D$226,2,FALSE)</f>
        <v>#N/A</v>
      </c>
      <c r="BA15" s="31" t="e">
        <f>VLOOKUP(AQ15,type_factors!$C$2:$D$226,2,FALSE)</f>
        <v>#N/A</v>
      </c>
      <c r="BB15" s="31" t="e">
        <f>VLOOKUP(AR15,type_factors!$C$2:$D$226,2,FALSE)</f>
        <v>#N/A</v>
      </c>
      <c r="BC15" s="30" t="e">
        <f>VLOOKUP(AS15,type_factors!$C$2:$D$226,2,FALSE)</f>
        <v>#N/A</v>
      </c>
      <c r="BD15" s="30" t="e">
        <f>VLOOKUP(AT15,type_factors!$C$2:$D$226,2,FALSE)</f>
        <v>#N/A</v>
      </c>
      <c r="BE15" s="30" t="e">
        <f>VLOOKUP(AU15,type_factors!$C$2:$D$226,2,FALSE)</f>
        <v>#N/A</v>
      </c>
      <c r="BF15" s="30" t="e">
        <f>VLOOKUP(AV15,type_factors!$C$2:$D$226,2,FALSE)</f>
        <v>#N/A</v>
      </c>
      <c r="BG15" s="30" t="e">
        <f>VLOOKUP(AW15,type_factors!$C$2:$D$226,2,FALSE)</f>
        <v>#N/A</v>
      </c>
      <c r="BH15" s="32">
        <f t="shared" si="18"/>
        <v>1</v>
      </c>
      <c r="BI15" s="32">
        <f t="shared" si="19"/>
        <v>1</v>
      </c>
      <c r="BJ15" s="32" t="e">
        <f t="shared" si="20"/>
        <v>#N/A</v>
      </c>
      <c r="BK15" s="32" t="e">
        <f t="shared" si="21"/>
        <v>#N/A</v>
      </c>
      <c r="BL15" s="32" t="e">
        <f t="shared" si="22"/>
        <v>#N/A</v>
      </c>
      <c r="BM15">
        <f t="array" ref="BM15">MAX(IF(ISERROR(BH15:BL15),,BH15:BL15))</f>
        <v>1</v>
      </c>
      <c r="BN15">
        <f t="shared" si="23"/>
        <v>0</v>
      </c>
      <c r="BO15">
        <f t="shared" si="24"/>
        <v>1</v>
      </c>
      <c r="BP15">
        <f t="shared" si="26"/>
        <v>9</v>
      </c>
    </row>
    <row r="16" spans="1:70" x14ac:dyDescent="0.3">
      <c r="A16">
        <v>15</v>
      </c>
      <c r="B16">
        <v>8</v>
      </c>
      <c r="C16" t="s">
        <v>18</v>
      </c>
      <c r="D16" t="s">
        <v>487</v>
      </c>
      <c r="E16" t="s">
        <v>421</v>
      </c>
      <c r="F16" t="s">
        <v>209</v>
      </c>
      <c r="G16">
        <v>13</v>
      </c>
      <c r="H16" s="1" t="s">
        <v>12</v>
      </c>
      <c r="I16" s="1" t="s">
        <v>20</v>
      </c>
      <c r="J16" s="1" t="s">
        <v>21</v>
      </c>
      <c r="K16" s="1" t="s">
        <v>209</v>
      </c>
      <c r="L16" s="1" t="s">
        <v>12</v>
      </c>
      <c r="M16" s="1" t="s">
        <v>255</v>
      </c>
      <c r="N16" s="1" t="s">
        <v>323</v>
      </c>
      <c r="O16" s="1" t="s">
        <v>209</v>
      </c>
      <c r="P16" t="str">
        <f>VLOOKUP(L16,all_attacks!$C$2:$H$166,2,FALSE)</f>
        <v>Normal</v>
      </c>
      <c r="Q16" t="str">
        <f>VLOOKUP(M16,all_attacks!$C$2:$H$166,2,FALSE)</f>
        <v>Normal</v>
      </c>
      <c r="R16" t="str">
        <f>VLOOKUP(N16,all_attacks!$C$2:$H$166,2,FALSE)</f>
        <v>Normal</v>
      </c>
      <c r="S16" t="e">
        <f>VLOOKUP(O16,all_attacks!$C$2:$H$166,2,FALSE)</f>
        <v>#N/A</v>
      </c>
      <c r="T16" t="str">
        <f>VLOOKUP(L16,all_attacks!$C$2:$H$166,6,FALSE)</f>
        <v>Normal</v>
      </c>
      <c r="U16" t="str">
        <f>VLOOKUP(M16,all_attacks!$C$2:$H$166,6,FALSE)</f>
        <v>no_type-specific_Damage</v>
      </c>
      <c r="V16" t="str">
        <f>VLOOKUP(N16,all_attacks!$C$2:$H$166,6,FALSE)</f>
        <v>Normal</v>
      </c>
      <c r="W16" t="e">
        <f>VLOOKUP(O16,all_attacks!$C$2:$H$166,6,FALSE)</f>
        <v>#N/A</v>
      </c>
      <c r="X16" t="s">
        <v>453</v>
      </c>
      <c r="Z16" t="str">
        <f t="shared" si="6"/>
        <v>NormalWater</v>
      </c>
      <c r="AA16" t="str">
        <f t="shared" si="7"/>
        <v>no_type-specific_DamageWater</v>
      </c>
      <c r="AB16" t="str">
        <f t="shared" si="8"/>
        <v>NormalWater</v>
      </c>
      <c r="AC16" t="e">
        <f t="shared" si="9"/>
        <v>#N/A</v>
      </c>
      <c r="AD16">
        <f>VLOOKUP(Z16,type_factors!$C$1:$D$226,2,FALSE)</f>
        <v>1</v>
      </c>
      <c r="AE16" t="e">
        <f>VLOOKUP(AA16,type_factors!$C$1:$D$226,2,FALSE)</f>
        <v>#N/A</v>
      </c>
      <c r="AF16">
        <f>VLOOKUP(AB16,type_factors!$C$1:$D$226,2,FALSE)</f>
        <v>1</v>
      </c>
      <c r="AG16" t="e">
        <f>VLOOKUP(AC16,type_factors!$C$1:$D$226,2,FALSE)</f>
        <v>#N/A</v>
      </c>
      <c r="AH16">
        <f t="array" ref="AH16">MAX(IF(ISERROR(AD16:AG16),,AD16:AG16))</f>
        <v>1</v>
      </c>
      <c r="AI16" t="s">
        <v>421</v>
      </c>
      <c r="AJ16" t="s">
        <v>453</v>
      </c>
      <c r="AK16" t="s">
        <v>209</v>
      </c>
      <c r="AL16" t="s">
        <v>209</v>
      </c>
      <c r="AM16" t="s">
        <v>209</v>
      </c>
      <c r="AN16" t="str">
        <f t="shared" si="27"/>
        <v>NormalNormal</v>
      </c>
      <c r="AO16" t="str">
        <f t="shared" si="25"/>
        <v>WaterNormal</v>
      </c>
      <c r="AP16" t="str">
        <f t="shared" si="10"/>
        <v>NANormal</v>
      </c>
      <c r="AQ16" t="str">
        <f t="shared" si="11"/>
        <v>NANormal</v>
      </c>
      <c r="AR16" t="str">
        <f t="shared" si="12"/>
        <v>NANormal</v>
      </c>
      <c r="AS16" t="str">
        <f t="shared" si="13"/>
        <v>NormalNA</v>
      </c>
      <c r="AT16" t="str">
        <f t="shared" si="14"/>
        <v>WaterNA</v>
      </c>
      <c r="AU16" t="str">
        <f t="shared" si="15"/>
        <v>NANA</v>
      </c>
      <c r="AV16" t="str">
        <f t="shared" si="16"/>
        <v>NANA</v>
      </c>
      <c r="AW16" t="str">
        <f t="shared" si="17"/>
        <v>NANA</v>
      </c>
      <c r="AX16" s="31">
        <f>VLOOKUP(AN16,type_factors!$C$2:$D$226,2,FALSE)</f>
        <v>1</v>
      </c>
      <c r="AY16" s="31">
        <f>VLOOKUP(AO16,type_factors!$C$2:$D$226,2,FALSE)</f>
        <v>1</v>
      </c>
      <c r="AZ16" s="31" t="e">
        <f>VLOOKUP(AP16,type_factors!$C$2:$D$226,2,FALSE)</f>
        <v>#N/A</v>
      </c>
      <c r="BA16" s="31" t="e">
        <f>VLOOKUP(AQ16,type_factors!$C$2:$D$226,2,FALSE)</f>
        <v>#N/A</v>
      </c>
      <c r="BB16" s="31" t="e">
        <f>VLOOKUP(AR16,type_factors!$C$2:$D$226,2,FALSE)</f>
        <v>#N/A</v>
      </c>
      <c r="BC16" s="30" t="e">
        <f>VLOOKUP(AS16,type_factors!$C$2:$D$226,2,FALSE)</f>
        <v>#N/A</v>
      </c>
      <c r="BD16" s="30" t="e">
        <f>VLOOKUP(AT16,type_factors!$C$2:$D$226,2,FALSE)</f>
        <v>#N/A</v>
      </c>
      <c r="BE16" s="30" t="e">
        <f>VLOOKUP(AU16,type_factors!$C$2:$D$226,2,FALSE)</f>
        <v>#N/A</v>
      </c>
      <c r="BF16" s="30" t="e">
        <f>VLOOKUP(AV16,type_factors!$C$2:$D$226,2,FALSE)</f>
        <v>#N/A</v>
      </c>
      <c r="BG16" s="30" t="e">
        <f>VLOOKUP(AW16,type_factors!$C$2:$D$226,2,FALSE)</f>
        <v>#N/A</v>
      </c>
      <c r="BH16" s="32">
        <f t="shared" si="18"/>
        <v>1</v>
      </c>
      <c r="BI16" s="32">
        <f t="shared" si="19"/>
        <v>1</v>
      </c>
      <c r="BJ16" s="32" t="e">
        <f t="shared" si="20"/>
        <v>#N/A</v>
      </c>
      <c r="BK16" s="32" t="e">
        <f t="shared" si="21"/>
        <v>#N/A</v>
      </c>
      <c r="BL16" s="32" t="e">
        <f t="shared" si="22"/>
        <v>#N/A</v>
      </c>
      <c r="BM16">
        <f t="array" ref="BM16">MAX(IF(ISERROR(BH16:BL16),,BH16:BL16))</f>
        <v>1</v>
      </c>
      <c r="BN16">
        <f t="shared" si="23"/>
        <v>1</v>
      </c>
      <c r="BO16">
        <f t="shared" si="24"/>
        <v>0</v>
      </c>
      <c r="BP16">
        <f t="shared" si="26"/>
        <v>9</v>
      </c>
      <c r="BR16" t="s">
        <v>27</v>
      </c>
    </row>
    <row r="17" spans="1:70" x14ac:dyDescent="0.3">
      <c r="A17">
        <v>16</v>
      </c>
      <c r="B17">
        <v>8</v>
      </c>
      <c r="C17" t="s">
        <v>28</v>
      </c>
      <c r="D17" t="s">
        <v>28</v>
      </c>
      <c r="E17" t="s">
        <v>451</v>
      </c>
      <c r="F17" t="s">
        <v>448</v>
      </c>
      <c r="G17">
        <v>13</v>
      </c>
      <c r="H17" s="1" t="s">
        <v>29</v>
      </c>
      <c r="I17" s="1" t="s">
        <v>30</v>
      </c>
      <c r="J17" s="1" t="s">
        <v>209</v>
      </c>
      <c r="K17" s="1" t="s">
        <v>209</v>
      </c>
      <c r="L17" s="1" t="s">
        <v>373</v>
      </c>
      <c r="M17" s="1" t="s">
        <v>266</v>
      </c>
      <c r="N17" s="1" t="s">
        <v>209</v>
      </c>
      <c r="O17" s="1" t="s">
        <v>209</v>
      </c>
      <c r="P17" t="str">
        <f>VLOOKUP(L17,all_attacks!$C$2:$H$166,2,FALSE)</f>
        <v>Bug</v>
      </c>
      <c r="Q17" t="str">
        <f>VLOOKUP(M17,all_attacks!$C$2:$H$166,2,FALSE)</f>
        <v>Normal</v>
      </c>
      <c r="R17" t="e">
        <f>VLOOKUP(N17,all_attacks!$C$2:$H$166,2,FALSE)</f>
        <v>#N/A</v>
      </c>
      <c r="S17" t="e">
        <f>VLOOKUP(O17,all_attacks!$C$2:$H$166,2,FALSE)</f>
        <v>#N/A</v>
      </c>
      <c r="T17" t="str">
        <f>VLOOKUP(L17,all_attacks!$C$2:$H$166,6,FALSE)</f>
        <v>Bug</v>
      </c>
      <c r="U17" t="str">
        <f>VLOOKUP(M17,all_attacks!$C$2:$H$166,6,FALSE)</f>
        <v>no_type-specific_Damage</v>
      </c>
      <c r="V17" t="e">
        <f>VLOOKUP(N17,all_attacks!$C$2:$H$166,6,FALSE)</f>
        <v>#N/A</v>
      </c>
      <c r="W17" t="e">
        <f>VLOOKUP(O17,all_attacks!$C$2:$H$166,6,FALSE)</f>
        <v>#N/A</v>
      </c>
      <c r="X17" t="s">
        <v>453</v>
      </c>
      <c r="Z17" t="str">
        <f t="shared" si="6"/>
        <v>BugWater</v>
      </c>
      <c r="AA17" t="str">
        <f t="shared" si="7"/>
        <v>no_type-specific_DamageWater</v>
      </c>
      <c r="AB17" t="e">
        <f t="shared" si="8"/>
        <v>#N/A</v>
      </c>
      <c r="AC17" t="e">
        <f t="shared" si="9"/>
        <v>#N/A</v>
      </c>
      <c r="AD17">
        <f>VLOOKUP(Z17,type_factors!$C$1:$D$226,2,FALSE)</f>
        <v>1</v>
      </c>
      <c r="AE17" t="e">
        <f>VLOOKUP(AA17,type_factors!$C$1:$D$226,2,FALSE)</f>
        <v>#N/A</v>
      </c>
      <c r="AF17" t="e">
        <f>VLOOKUP(AB17,type_factors!$C$1:$D$226,2,FALSE)</f>
        <v>#N/A</v>
      </c>
      <c r="AG17" t="e">
        <f>VLOOKUP(AC17,type_factors!$C$1:$D$226,2,FALSE)</f>
        <v>#N/A</v>
      </c>
      <c r="AH17">
        <f t="array" ref="AH17">MAX(IF(ISERROR(AD17:AG17),,AD17:AG17))</f>
        <v>1</v>
      </c>
      <c r="AI17" t="s">
        <v>421</v>
      </c>
      <c r="AJ17" t="s">
        <v>453</v>
      </c>
      <c r="AK17" t="s">
        <v>209</v>
      </c>
      <c r="AL17" t="s">
        <v>209</v>
      </c>
      <c r="AM17" t="s">
        <v>209</v>
      </c>
      <c r="AN17" t="str">
        <f t="shared" si="27"/>
        <v>NormalPoison</v>
      </c>
      <c r="AO17" t="str">
        <f t="shared" si="25"/>
        <v>WaterPoison</v>
      </c>
      <c r="AP17" t="str">
        <f t="shared" si="10"/>
        <v>NAPoison</v>
      </c>
      <c r="AQ17" t="str">
        <f t="shared" si="11"/>
        <v>NAPoison</v>
      </c>
      <c r="AR17" t="str">
        <f t="shared" si="12"/>
        <v>NAPoison</v>
      </c>
      <c r="AS17" t="str">
        <f t="shared" si="13"/>
        <v>NormalFlying</v>
      </c>
      <c r="AT17" t="str">
        <f t="shared" si="14"/>
        <v>WaterFlying</v>
      </c>
      <c r="AU17" t="str">
        <f t="shared" si="15"/>
        <v>NAFlying</v>
      </c>
      <c r="AV17" t="str">
        <f t="shared" si="16"/>
        <v>NAFlying</v>
      </c>
      <c r="AW17" t="str">
        <f t="shared" si="17"/>
        <v>NAFlying</v>
      </c>
      <c r="AX17" s="31">
        <f>VLOOKUP(AN17,type_factors!$C$2:$D$226,2,FALSE)</f>
        <v>1</v>
      </c>
      <c r="AY17" s="31">
        <f>VLOOKUP(AO17,type_factors!$C$2:$D$226,2,FALSE)</f>
        <v>1</v>
      </c>
      <c r="AZ17" s="31" t="e">
        <f>VLOOKUP(AP17,type_factors!$C$2:$D$226,2,FALSE)</f>
        <v>#N/A</v>
      </c>
      <c r="BA17" s="31" t="e">
        <f>VLOOKUP(AQ17,type_factors!$C$2:$D$226,2,FALSE)</f>
        <v>#N/A</v>
      </c>
      <c r="BB17" s="31" t="e">
        <f>VLOOKUP(AR17,type_factors!$C$2:$D$226,2,FALSE)</f>
        <v>#N/A</v>
      </c>
      <c r="BC17" s="30">
        <f>VLOOKUP(AS17,type_factors!$C$2:$D$226,2,FALSE)</f>
        <v>1</v>
      </c>
      <c r="BD17" s="30">
        <f>VLOOKUP(AT17,type_factors!$C$2:$D$226,2,FALSE)</f>
        <v>1</v>
      </c>
      <c r="BE17" s="30" t="e">
        <f>VLOOKUP(AU17,type_factors!$C$2:$D$226,2,FALSE)</f>
        <v>#N/A</v>
      </c>
      <c r="BF17" s="30" t="e">
        <f>VLOOKUP(AV17,type_factors!$C$2:$D$226,2,FALSE)</f>
        <v>#N/A</v>
      </c>
      <c r="BG17" s="30" t="e">
        <f>VLOOKUP(AW17,type_factors!$C$2:$D$226,2,FALSE)</f>
        <v>#N/A</v>
      </c>
      <c r="BH17" s="32">
        <f t="shared" si="18"/>
        <v>1</v>
      </c>
      <c r="BI17" s="32">
        <f t="shared" si="19"/>
        <v>1</v>
      </c>
      <c r="BJ17" s="32" t="e">
        <f t="shared" si="20"/>
        <v>#N/A</v>
      </c>
      <c r="BK17" s="32" t="e">
        <f t="shared" si="21"/>
        <v>#N/A</v>
      </c>
      <c r="BL17" s="32" t="e">
        <f t="shared" si="22"/>
        <v>#N/A</v>
      </c>
      <c r="BM17">
        <f t="array" ref="BM17">MAX(IF(ISERROR(BH17:BL17),,BH17:BL17))</f>
        <v>1</v>
      </c>
      <c r="BN17">
        <f t="shared" si="23"/>
        <v>1</v>
      </c>
      <c r="BO17">
        <f t="shared" si="24"/>
        <v>0</v>
      </c>
      <c r="BP17">
        <f t="shared" si="26"/>
        <v>9</v>
      </c>
    </row>
    <row r="18" spans="1:70" x14ac:dyDescent="0.3">
      <c r="A18">
        <v>17</v>
      </c>
      <c r="B18">
        <v>9</v>
      </c>
      <c r="C18" t="s">
        <v>31</v>
      </c>
      <c r="D18" t="s">
        <v>570</v>
      </c>
      <c r="E18" t="s">
        <v>451</v>
      </c>
      <c r="F18" t="s">
        <v>209</v>
      </c>
      <c r="G18">
        <v>12</v>
      </c>
      <c r="H18" s="1" t="s">
        <v>34</v>
      </c>
      <c r="I18" s="1" t="s">
        <v>35</v>
      </c>
      <c r="J18" s="1" t="s">
        <v>209</v>
      </c>
      <c r="K18" s="1" t="s">
        <v>209</v>
      </c>
      <c r="L18" s="1" t="s">
        <v>210</v>
      </c>
      <c r="M18" s="1" t="s">
        <v>268</v>
      </c>
      <c r="N18" s="1" t="s">
        <v>209</v>
      </c>
      <c r="O18" s="1" t="s">
        <v>209</v>
      </c>
      <c r="P18" t="str">
        <f>VLOOKUP(L18,all_attacks!$C$2:$H$166,2,FALSE)</f>
        <v>Normal</v>
      </c>
      <c r="Q18" t="str">
        <f>VLOOKUP(M18,all_attacks!$C$2:$H$166,2,FALSE)</f>
        <v>Normal</v>
      </c>
      <c r="R18" t="e">
        <f>VLOOKUP(N18,all_attacks!$C$2:$H$166,2,FALSE)</f>
        <v>#N/A</v>
      </c>
      <c r="S18" t="e">
        <f>VLOOKUP(O18,all_attacks!$C$2:$H$166,2,FALSE)</f>
        <v>#N/A</v>
      </c>
      <c r="T18" t="str">
        <f>VLOOKUP(L18,all_attacks!$C$2:$H$166,6,FALSE)</f>
        <v>Normal</v>
      </c>
      <c r="U18" t="str">
        <f>VLOOKUP(M18,all_attacks!$C$2:$H$166,6,FALSE)</f>
        <v>no_type-specific_Damage</v>
      </c>
      <c r="V18" t="e">
        <f>VLOOKUP(N18,all_attacks!$C$2:$H$166,6,FALSE)</f>
        <v>#N/A</v>
      </c>
      <c r="W18" t="e">
        <f>VLOOKUP(O18,all_attacks!$C$2:$H$166,6,FALSE)</f>
        <v>#N/A</v>
      </c>
      <c r="X18" t="s">
        <v>453</v>
      </c>
      <c r="Z18" t="str">
        <f t="shared" si="6"/>
        <v>NormalWater</v>
      </c>
      <c r="AA18" t="str">
        <f t="shared" si="7"/>
        <v>no_type-specific_DamageWater</v>
      </c>
      <c r="AB18" t="e">
        <f t="shared" si="8"/>
        <v>#N/A</v>
      </c>
      <c r="AC18" t="e">
        <f t="shared" si="9"/>
        <v>#N/A</v>
      </c>
      <c r="AD18">
        <f>VLOOKUP(Z18,type_factors!$C$1:$D$226,2,FALSE)</f>
        <v>1</v>
      </c>
      <c r="AE18" t="e">
        <f>VLOOKUP(AA18,type_factors!$C$1:$D$226,2,FALSE)</f>
        <v>#N/A</v>
      </c>
      <c r="AF18" t="e">
        <f>VLOOKUP(AB18,type_factors!$C$1:$D$226,2,FALSE)</f>
        <v>#N/A</v>
      </c>
      <c r="AG18" t="e">
        <f>VLOOKUP(AC18,type_factors!$C$1:$D$226,2,FALSE)</f>
        <v>#N/A</v>
      </c>
      <c r="AH18">
        <f t="array" ref="AH18">MAX(IF(ISERROR(AD18:AG18),,AD18:AG18))</f>
        <v>1</v>
      </c>
      <c r="AI18" t="s">
        <v>421</v>
      </c>
      <c r="AJ18" t="s">
        <v>453</v>
      </c>
      <c r="AK18" t="s">
        <v>209</v>
      </c>
      <c r="AL18" t="s">
        <v>209</v>
      </c>
      <c r="AM18" t="s">
        <v>209</v>
      </c>
      <c r="AN18" t="str">
        <f t="shared" si="27"/>
        <v>NormalPoison</v>
      </c>
      <c r="AO18" t="str">
        <f t="shared" si="25"/>
        <v>WaterPoison</v>
      </c>
      <c r="AP18" t="str">
        <f t="shared" si="10"/>
        <v>NAPoison</v>
      </c>
      <c r="AQ18" t="str">
        <f t="shared" si="11"/>
        <v>NAPoison</v>
      </c>
      <c r="AR18" t="str">
        <f t="shared" si="12"/>
        <v>NAPoison</v>
      </c>
      <c r="AS18" t="str">
        <f t="shared" si="13"/>
        <v>NormalNA</v>
      </c>
      <c r="AT18" t="str">
        <f t="shared" si="14"/>
        <v>WaterNA</v>
      </c>
      <c r="AU18" t="str">
        <f t="shared" si="15"/>
        <v>NANA</v>
      </c>
      <c r="AV18" t="str">
        <f t="shared" si="16"/>
        <v>NANA</v>
      </c>
      <c r="AW18" t="str">
        <f t="shared" si="17"/>
        <v>NANA</v>
      </c>
      <c r="AX18" s="31">
        <f>VLOOKUP(AN18,type_factors!$C$2:$D$226,2,FALSE)</f>
        <v>1</v>
      </c>
      <c r="AY18" s="31">
        <f>VLOOKUP(AO18,type_factors!$C$2:$D$226,2,FALSE)</f>
        <v>1</v>
      </c>
      <c r="AZ18" s="31" t="e">
        <f>VLOOKUP(AP18,type_factors!$C$2:$D$226,2,FALSE)</f>
        <v>#N/A</v>
      </c>
      <c r="BA18" s="31" t="e">
        <f>VLOOKUP(AQ18,type_factors!$C$2:$D$226,2,FALSE)</f>
        <v>#N/A</v>
      </c>
      <c r="BB18" s="31" t="e">
        <f>VLOOKUP(AR18,type_factors!$C$2:$D$226,2,FALSE)</f>
        <v>#N/A</v>
      </c>
      <c r="BC18" s="30" t="e">
        <f>VLOOKUP(AS18,type_factors!$C$2:$D$226,2,FALSE)</f>
        <v>#N/A</v>
      </c>
      <c r="BD18" s="30" t="e">
        <f>VLOOKUP(AT18,type_factors!$C$2:$D$226,2,FALSE)</f>
        <v>#N/A</v>
      </c>
      <c r="BE18" s="30" t="e">
        <f>VLOOKUP(AU18,type_factors!$C$2:$D$226,2,FALSE)</f>
        <v>#N/A</v>
      </c>
      <c r="BF18" s="30" t="e">
        <f>VLOOKUP(AV18,type_factors!$C$2:$D$226,2,FALSE)</f>
        <v>#N/A</v>
      </c>
      <c r="BG18" s="30" t="e">
        <f>VLOOKUP(AW18,type_factors!$C$2:$D$226,2,FALSE)</f>
        <v>#N/A</v>
      </c>
      <c r="BH18" s="32">
        <f t="shared" si="18"/>
        <v>1</v>
      </c>
      <c r="BI18" s="32">
        <f t="shared" si="19"/>
        <v>1</v>
      </c>
      <c r="BJ18" s="32" t="e">
        <f t="shared" si="20"/>
        <v>#N/A</v>
      </c>
      <c r="BK18" s="32" t="e">
        <f t="shared" si="21"/>
        <v>#N/A</v>
      </c>
      <c r="BL18" s="32" t="e">
        <f t="shared" si="22"/>
        <v>#N/A</v>
      </c>
      <c r="BM18">
        <f t="array" ref="BM18">MAX(IF(ISERROR(BH18:BL18),,BH18:BL18))</f>
        <v>1</v>
      </c>
      <c r="BN18">
        <f t="shared" si="23"/>
        <v>1</v>
      </c>
      <c r="BO18">
        <f t="shared" si="24"/>
        <v>0</v>
      </c>
      <c r="BP18">
        <f t="shared" si="26"/>
        <v>9</v>
      </c>
    </row>
    <row r="19" spans="1:70" x14ac:dyDescent="0.3">
      <c r="A19">
        <v>18</v>
      </c>
      <c r="B19">
        <v>9</v>
      </c>
      <c r="C19" t="s">
        <v>32</v>
      </c>
      <c r="D19" t="s">
        <v>580</v>
      </c>
      <c r="E19" t="s">
        <v>447</v>
      </c>
      <c r="F19" t="s">
        <v>209</v>
      </c>
      <c r="G19">
        <v>12</v>
      </c>
      <c r="H19" s="1" t="s">
        <v>12</v>
      </c>
      <c r="I19" s="1" t="s">
        <v>15</v>
      </c>
      <c r="J19" s="1" t="s">
        <v>209</v>
      </c>
      <c r="K19" s="1" t="s">
        <v>209</v>
      </c>
      <c r="L19" s="1" t="s">
        <v>12</v>
      </c>
      <c r="M19" s="1" t="s">
        <v>328</v>
      </c>
      <c r="N19" s="1" t="s">
        <v>209</v>
      </c>
      <c r="O19" s="1" t="s">
        <v>209</v>
      </c>
      <c r="P19" t="str">
        <f>VLOOKUP(L19,all_attacks!$C$2:$H$166,2,FALSE)</f>
        <v>Normal</v>
      </c>
      <c r="Q19" t="str">
        <f>VLOOKUP(M19,all_attacks!$C$2:$H$166,2,FALSE)</f>
        <v>Normal</v>
      </c>
      <c r="R19" t="e">
        <f>VLOOKUP(N19,all_attacks!$C$2:$H$166,2,FALSE)</f>
        <v>#N/A</v>
      </c>
      <c r="S19" t="e">
        <f>VLOOKUP(O19,all_attacks!$C$2:$H$166,2,FALSE)</f>
        <v>#N/A</v>
      </c>
      <c r="T19" t="str">
        <f>VLOOKUP(L19,all_attacks!$C$2:$H$166,6,FALSE)</f>
        <v>Normal</v>
      </c>
      <c r="U19" t="str">
        <f>VLOOKUP(M19,all_attacks!$C$2:$H$166,6,FALSE)</f>
        <v>no_type-specific_Damage</v>
      </c>
      <c r="V19" t="e">
        <f>VLOOKUP(N19,all_attacks!$C$2:$H$166,6,FALSE)</f>
        <v>#N/A</v>
      </c>
      <c r="W19" t="e">
        <f>VLOOKUP(O19,all_attacks!$C$2:$H$166,6,FALSE)</f>
        <v>#N/A</v>
      </c>
      <c r="X19" t="s">
        <v>453</v>
      </c>
      <c r="Z19" t="str">
        <f t="shared" si="6"/>
        <v>NormalWater</v>
      </c>
      <c r="AA19" t="str">
        <f t="shared" si="7"/>
        <v>no_type-specific_DamageWater</v>
      </c>
      <c r="AB19" t="e">
        <f t="shared" si="8"/>
        <v>#N/A</v>
      </c>
      <c r="AC19" t="e">
        <f t="shared" si="9"/>
        <v>#N/A</v>
      </c>
      <c r="AD19">
        <f>VLOOKUP(Z19,type_factors!$C$1:$D$226,2,FALSE)</f>
        <v>1</v>
      </c>
      <c r="AE19" t="e">
        <f>VLOOKUP(AA19,type_factors!$C$1:$D$226,2,FALSE)</f>
        <v>#N/A</v>
      </c>
      <c r="AF19" t="e">
        <f>VLOOKUP(AB19,type_factors!$C$1:$D$226,2,FALSE)</f>
        <v>#N/A</v>
      </c>
      <c r="AG19" t="e">
        <f>VLOOKUP(AC19,type_factors!$C$1:$D$226,2,FALSE)</f>
        <v>#N/A</v>
      </c>
      <c r="AH19">
        <f t="array" ref="AH19">MAX(IF(ISERROR(AD19:AG19),,AD19:AG19))</f>
        <v>1</v>
      </c>
      <c r="AI19" t="s">
        <v>421</v>
      </c>
      <c r="AJ19" t="s">
        <v>453</v>
      </c>
      <c r="AK19" t="s">
        <v>209</v>
      </c>
      <c r="AL19" t="s">
        <v>209</v>
      </c>
      <c r="AM19" t="s">
        <v>209</v>
      </c>
      <c r="AN19" t="str">
        <f t="shared" si="27"/>
        <v>NormalElectric</v>
      </c>
      <c r="AO19" t="str">
        <f t="shared" si="25"/>
        <v>WaterElectric</v>
      </c>
      <c r="AP19" t="str">
        <f t="shared" si="10"/>
        <v>NAElectric</v>
      </c>
      <c r="AQ19" t="str">
        <f t="shared" si="11"/>
        <v>NAElectric</v>
      </c>
      <c r="AR19" t="str">
        <f t="shared" si="12"/>
        <v>NAElectric</v>
      </c>
      <c r="AS19" t="str">
        <f t="shared" si="13"/>
        <v>NormalNA</v>
      </c>
      <c r="AT19" t="str">
        <f t="shared" si="14"/>
        <v>WaterNA</v>
      </c>
      <c r="AU19" t="str">
        <f t="shared" si="15"/>
        <v>NANA</v>
      </c>
      <c r="AV19" t="str">
        <f t="shared" si="16"/>
        <v>NANA</v>
      </c>
      <c r="AW19" t="str">
        <f t="shared" si="17"/>
        <v>NANA</v>
      </c>
      <c r="AX19" s="31">
        <f>VLOOKUP(AN19,type_factors!$C$2:$D$226,2,FALSE)</f>
        <v>1</v>
      </c>
      <c r="AY19" s="31">
        <f>VLOOKUP(AO19,type_factors!$C$2:$D$226,2,FALSE)</f>
        <v>1</v>
      </c>
      <c r="AZ19" s="31" t="e">
        <f>VLOOKUP(AP19,type_factors!$C$2:$D$226,2,FALSE)</f>
        <v>#N/A</v>
      </c>
      <c r="BA19" s="31" t="e">
        <f>VLOOKUP(AQ19,type_factors!$C$2:$D$226,2,FALSE)</f>
        <v>#N/A</v>
      </c>
      <c r="BB19" s="31" t="e">
        <f>VLOOKUP(AR19,type_factors!$C$2:$D$226,2,FALSE)</f>
        <v>#N/A</v>
      </c>
      <c r="BC19" s="30" t="e">
        <f>VLOOKUP(AS19,type_factors!$C$2:$D$226,2,FALSE)</f>
        <v>#N/A</v>
      </c>
      <c r="BD19" s="30" t="e">
        <f>VLOOKUP(AT19,type_factors!$C$2:$D$226,2,FALSE)</f>
        <v>#N/A</v>
      </c>
      <c r="BE19" s="30" t="e">
        <f>VLOOKUP(AU19,type_factors!$C$2:$D$226,2,FALSE)</f>
        <v>#N/A</v>
      </c>
      <c r="BF19" s="30" t="e">
        <f>VLOOKUP(AV19,type_factors!$C$2:$D$226,2,FALSE)</f>
        <v>#N/A</v>
      </c>
      <c r="BG19" s="30" t="e">
        <f>VLOOKUP(AW19,type_factors!$C$2:$D$226,2,FALSE)</f>
        <v>#N/A</v>
      </c>
      <c r="BH19" s="32">
        <f t="shared" si="18"/>
        <v>1</v>
      </c>
      <c r="BI19" s="32">
        <f t="shared" si="19"/>
        <v>1</v>
      </c>
      <c r="BJ19" s="32" t="e">
        <f t="shared" si="20"/>
        <v>#N/A</v>
      </c>
      <c r="BK19" s="32" t="e">
        <f t="shared" si="21"/>
        <v>#N/A</v>
      </c>
      <c r="BL19" s="32" t="e">
        <f t="shared" si="22"/>
        <v>#N/A</v>
      </c>
      <c r="BM19">
        <f t="array" ref="BM19">MAX(IF(ISERROR(BH19:BL19),,BH19:BL19))</f>
        <v>1</v>
      </c>
      <c r="BN19">
        <f t="shared" si="23"/>
        <v>1</v>
      </c>
      <c r="BO19">
        <f t="shared" si="24"/>
        <v>0</v>
      </c>
      <c r="BP19">
        <f t="shared" si="26"/>
        <v>9</v>
      </c>
    </row>
    <row r="20" spans="1:70" x14ac:dyDescent="0.3">
      <c r="A20">
        <v>19</v>
      </c>
      <c r="B20">
        <v>9</v>
      </c>
      <c r="C20" t="s">
        <v>33</v>
      </c>
      <c r="D20" t="s">
        <v>592</v>
      </c>
      <c r="E20" t="s">
        <v>451</v>
      </c>
      <c r="F20" t="s">
        <v>209</v>
      </c>
      <c r="G20">
        <v>12</v>
      </c>
      <c r="H20" s="1" t="s">
        <v>12</v>
      </c>
      <c r="I20" s="1" t="s">
        <v>36</v>
      </c>
      <c r="J20" s="1" t="s">
        <v>209</v>
      </c>
      <c r="K20" s="1" t="s">
        <v>209</v>
      </c>
      <c r="L20" s="1" t="s">
        <v>12</v>
      </c>
      <c r="M20" s="1" t="s">
        <v>36</v>
      </c>
      <c r="N20" s="1" t="s">
        <v>209</v>
      </c>
      <c r="O20" s="1" t="s">
        <v>209</v>
      </c>
      <c r="P20" t="str">
        <f>VLOOKUP(L20,all_attacks!$C$2:$H$166,2,FALSE)</f>
        <v>Normal</v>
      </c>
      <c r="Q20" t="str">
        <f>VLOOKUP(M20,all_attacks!$C$2:$H$166,2,FALSE)</f>
        <v>Poison</v>
      </c>
      <c r="R20" t="e">
        <f>VLOOKUP(N20,all_attacks!$C$2:$H$166,2,FALSE)</f>
        <v>#N/A</v>
      </c>
      <c r="S20" t="e">
        <f>VLOOKUP(O20,all_attacks!$C$2:$H$166,2,FALSE)</f>
        <v>#N/A</v>
      </c>
      <c r="T20" t="str">
        <f>VLOOKUP(L20,all_attacks!$C$2:$H$166,6,FALSE)</f>
        <v>Normal</v>
      </c>
      <c r="U20" t="str">
        <f>VLOOKUP(M20,all_attacks!$C$2:$H$166,6,FALSE)</f>
        <v>Poison</v>
      </c>
      <c r="V20" t="e">
        <f>VLOOKUP(N20,all_attacks!$C$2:$H$166,6,FALSE)</f>
        <v>#N/A</v>
      </c>
      <c r="W20" t="e">
        <f>VLOOKUP(O20,all_attacks!$C$2:$H$166,6,FALSE)</f>
        <v>#N/A</v>
      </c>
      <c r="X20" t="s">
        <v>453</v>
      </c>
      <c r="Z20" t="str">
        <f t="shared" si="6"/>
        <v>NormalWater</v>
      </c>
      <c r="AA20" t="str">
        <f t="shared" si="7"/>
        <v>PoisonWater</v>
      </c>
      <c r="AB20" t="e">
        <f t="shared" si="8"/>
        <v>#N/A</v>
      </c>
      <c r="AC20" t="e">
        <f t="shared" si="9"/>
        <v>#N/A</v>
      </c>
      <c r="AD20">
        <f>VLOOKUP(Z20,type_factors!$C$1:$D$226,2,FALSE)</f>
        <v>1</v>
      </c>
      <c r="AE20">
        <f>VLOOKUP(AA20,type_factors!$C$1:$D$226,2,FALSE)</f>
        <v>1</v>
      </c>
      <c r="AF20" t="e">
        <f>VLOOKUP(AB20,type_factors!$C$1:$D$226,2,FALSE)</f>
        <v>#N/A</v>
      </c>
      <c r="AG20" t="e">
        <f>VLOOKUP(AC20,type_factors!$C$1:$D$226,2,FALSE)</f>
        <v>#N/A</v>
      </c>
      <c r="AH20">
        <f t="array" ref="AH20">MAX(IF(ISERROR(AD20:AG20),,AD20:AG20))</f>
        <v>1</v>
      </c>
      <c r="AI20" t="s">
        <v>421</v>
      </c>
      <c r="AJ20" t="s">
        <v>453</v>
      </c>
      <c r="AK20" t="s">
        <v>209</v>
      </c>
      <c r="AL20" t="s">
        <v>209</v>
      </c>
      <c r="AM20" t="s">
        <v>209</v>
      </c>
      <c r="AN20" t="str">
        <f t="shared" si="27"/>
        <v>NormalPoison</v>
      </c>
      <c r="AO20" t="str">
        <f t="shared" si="25"/>
        <v>WaterPoison</v>
      </c>
      <c r="AP20" t="str">
        <f t="shared" si="10"/>
        <v>NAPoison</v>
      </c>
      <c r="AQ20" t="str">
        <f t="shared" si="11"/>
        <v>NAPoison</v>
      </c>
      <c r="AR20" t="str">
        <f t="shared" si="12"/>
        <v>NAPoison</v>
      </c>
      <c r="AS20" t="str">
        <f t="shared" si="13"/>
        <v>NormalNA</v>
      </c>
      <c r="AT20" t="str">
        <f t="shared" si="14"/>
        <v>WaterNA</v>
      </c>
      <c r="AU20" t="str">
        <f t="shared" si="15"/>
        <v>NANA</v>
      </c>
      <c r="AV20" t="str">
        <f t="shared" si="16"/>
        <v>NANA</v>
      </c>
      <c r="AW20" t="str">
        <f t="shared" si="17"/>
        <v>NANA</v>
      </c>
      <c r="AX20" s="31">
        <f>VLOOKUP(AN20,type_factors!$C$2:$D$226,2,FALSE)</f>
        <v>1</v>
      </c>
      <c r="AY20" s="31">
        <f>VLOOKUP(AO20,type_factors!$C$2:$D$226,2,FALSE)</f>
        <v>1</v>
      </c>
      <c r="AZ20" s="31" t="e">
        <f>VLOOKUP(AP20,type_factors!$C$2:$D$226,2,FALSE)</f>
        <v>#N/A</v>
      </c>
      <c r="BA20" s="31" t="e">
        <f>VLOOKUP(AQ20,type_factors!$C$2:$D$226,2,FALSE)</f>
        <v>#N/A</v>
      </c>
      <c r="BB20" s="31" t="e">
        <f>VLOOKUP(AR20,type_factors!$C$2:$D$226,2,FALSE)</f>
        <v>#N/A</v>
      </c>
      <c r="BC20" s="30" t="e">
        <f>VLOOKUP(AS20,type_factors!$C$2:$D$226,2,FALSE)</f>
        <v>#N/A</v>
      </c>
      <c r="BD20" s="30" t="e">
        <f>VLOOKUP(AT20,type_factors!$C$2:$D$226,2,FALSE)</f>
        <v>#N/A</v>
      </c>
      <c r="BE20" s="30" t="e">
        <f>VLOOKUP(AU20,type_factors!$C$2:$D$226,2,FALSE)</f>
        <v>#N/A</v>
      </c>
      <c r="BF20" s="30" t="e">
        <f>VLOOKUP(AV20,type_factors!$C$2:$D$226,2,FALSE)</f>
        <v>#N/A</v>
      </c>
      <c r="BG20" s="30" t="e">
        <f>VLOOKUP(AW20,type_factors!$C$2:$D$226,2,FALSE)</f>
        <v>#N/A</v>
      </c>
      <c r="BH20" s="32">
        <f t="shared" si="18"/>
        <v>1</v>
      </c>
      <c r="BI20" s="32">
        <f t="shared" si="19"/>
        <v>1</v>
      </c>
      <c r="BJ20" s="32" t="e">
        <f t="shared" si="20"/>
        <v>#N/A</v>
      </c>
      <c r="BK20" s="32" t="e">
        <f t="shared" si="21"/>
        <v>#N/A</v>
      </c>
      <c r="BL20" s="32" t="e">
        <f t="shared" si="22"/>
        <v>#N/A</v>
      </c>
      <c r="BM20">
        <f t="array" ref="BM20">MAX(IF(ISERROR(BH20:BL20),,BH20:BL20))</f>
        <v>1</v>
      </c>
      <c r="BN20">
        <f t="shared" si="23"/>
        <v>1</v>
      </c>
      <c r="BO20">
        <f t="shared" si="24"/>
        <v>0</v>
      </c>
      <c r="BP20">
        <f t="shared" si="26"/>
        <v>9</v>
      </c>
    </row>
    <row r="21" spans="1:70" x14ac:dyDescent="0.3">
      <c r="A21">
        <v>20</v>
      </c>
      <c r="B21">
        <v>10</v>
      </c>
      <c r="C21" t="s">
        <v>38</v>
      </c>
      <c r="D21" t="s">
        <v>485</v>
      </c>
      <c r="E21" t="s">
        <v>421</v>
      </c>
      <c r="F21" t="s">
        <v>448</v>
      </c>
      <c r="G21">
        <v>18</v>
      </c>
      <c r="H21" s="1" t="s">
        <v>41</v>
      </c>
      <c r="I21" s="1" t="s">
        <v>42</v>
      </c>
      <c r="J21" s="1" t="s">
        <v>21</v>
      </c>
      <c r="K21" s="1" t="s">
        <v>209</v>
      </c>
      <c r="L21" s="1" t="s">
        <v>230</v>
      </c>
      <c r="M21" s="1" t="s">
        <v>244</v>
      </c>
      <c r="N21" s="1" t="s">
        <v>323</v>
      </c>
      <c r="O21" s="1" t="s">
        <v>209</v>
      </c>
      <c r="P21" t="str">
        <f>VLOOKUP(L21,all_attacks!$C$2:$H$166,2,FALSE)</f>
        <v>Normal</v>
      </c>
      <c r="Q21" t="str">
        <f>VLOOKUP(M21,all_attacks!$C$2:$H$166,2,FALSE)</f>
        <v>Normal</v>
      </c>
      <c r="R21" t="str">
        <f>VLOOKUP(N21,all_attacks!$C$2:$H$166,2,FALSE)</f>
        <v>Normal</v>
      </c>
      <c r="S21" t="e">
        <f>VLOOKUP(O21,all_attacks!$C$2:$H$166,2,FALSE)</f>
        <v>#N/A</v>
      </c>
      <c r="T21" t="str">
        <f>VLOOKUP(L21,all_attacks!$C$2:$H$166,6,FALSE)</f>
        <v>Normal</v>
      </c>
      <c r="U21" t="str">
        <f>VLOOKUP(M21,all_attacks!$C$2:$H$166,6,FALSE)</f>
        <v>no_type-specific_Damage</v>
      </c>
      <c r="V21" t="str">
        <f>VLOOKUP(N21,all_attacks!$C$2:$H$166,6,FALSE)</f>
        <v>Normal</v>
      </c>
      <c r="W21" t="e">
        <f>VLOOKUP(O21,all_attacks!$C$2:$H$166,6,FALSE)</f>
        <v>#N/A</v>
      </c>
      <c r="X21" t="s">
        <v>453</v>
      </c>
      <c r="Z21" t="str">
        <f t="shared" si="6"/>
        <v>NormalWater</v>
      </c>
      <c r="AA21" t="str">
        <f t="shared" si="7"/>
        <v>no_type-specific_DamageWater</v>
      </c>
      <c r="AB21" t="str">
        <f t="shared" si="8"/>
        <v>NormalWater</v>
      </c>
      <c r="AC21" t="e">
        <f t="shared" si="9"/>
        <v>#N/A</v>
      </c>
      <c r="AD21">
        <f>VLOOKUP(Z21,type_factors!$C$1:$D$226,2,FALSE)</f>
        <v>1</v>
      </c>
      <c r="AE21" t="e">
        <f>VLOOKUP(AA21,type_factors!$C$1:$D$226,2,FALSE)</f>
        <v>#N/A</v>
      </c>
      <c r="AF21">
        <f>VLOOKUP(AB21,type_factors!$C$1:$D$226,2,FALSE)</f>
        <v>1</v>
      </c>
      <c r="AG21" t="e">
        <f>VLOOKUP(AC21,type_factors!$C$1:$D$226,2,FALSE)</f>
        <v>#N/A</v>
      </c>
      <c r="AH21">
        <f t="array" ref="AH21">MAX(IF(ISERROR(AD21:AG21),,AD21:AG21))</f>
        <v>1</v>
      </c>
      <c r="AI21" t="s">
        <v>421</v>
      </c>
      <c r="AJ21" t="s">
        <v>453</v>
      </c>
      <c r="AK21" t="s">
        <v>209</v>
      </c>
      <c r="AL21" t="s">
        <v>209</v>
      </c>
      <c r="AM21" t="s">
        <v>209</v>
      </c>
      <c r="AN21" t="str">
        <f t="shared" si="27"/>
        <v>NormalNormal</v>
      </c>
      <c r="AO21" t="str">
        <f t="shared" si="25"/>
        <v>WaterNormal</v>
      </c>
      <c r="AP21" t="str">
        <f t="shared" si="10"/>
        <v>NANormal</v>
      </c>
      <c r="AQ21" t="str">
        <f t="shared" si="11"/>
        <v>NANormal</v>
      </c>
      <c r="AR21" t="str">
        <f t="shared" si="12"/>
        <v>NANormal</v>
      </c>
      <c r="AS21" t="str">
        <f t="shared" si="13"/>
        <v>NormalFlying</v>
      </c>
      <c r="AT21" t="str">
        <f t="shared" si="14"/>
        <v>WaterFlying</v>
      </c>
      <c r="AU21" t="str">
        <f t="shared" si="15"/>
        <v>NAFlying</v>
      </c>
      <c r="AV21" t="str">
        <f t="shared" si="16"/>
        <v>NAFlying</v>
      </c>
      <c r="AW21" t="str">
        <f t="shared" si="17"/>
        <v>NAFlying</v>
      </c>
      <c r="AX21" s="31">
        <f>VLOOKUP(AN21,type_factors!$C$2:$D$226,2,FALSE)</f>
        <v>1</v>
      </c>
      <c r="AY21" s="31">
        <f>VLOOKUP(AO21,type_factors!$C$2:$D$226,2,FALSE)</f>
        <v>1</v>
      </c>
      <c r="AZ21" s="31" t="e">
        <f>VLOOKUP(AP21,type_factors!$C$2:$D$226,2,FALSE)</f>
        <v>#N/A</v>
      </c>
      <c r="BA21" s="31" t="e">
        <f>VLOOKUP(AQ21,type_factors!$C$2:$D$226,2,FALSE)</f>
        <v>#N/A</v>
      </c>
      <c r="BB21" s="31" t="e">
        <f>VLOOKUP(AR21,type_factors!$C$2:$D$226,2,FALSE)</f>
        <v>#N/A</v>
      </c>
      <c r="BC21" s="30">
        <f>VLOOKUP(AS21,type_factors!$C$2:$D$226,2,FALSE)</f>
        <v>1</v>
      </c>
      <c r="BD21" s="30">
        <f>VLOOKUP(AT21,type_factors!$C$2:$D$226,2,FALSE)</f>
        <v>1</v>
      </c>
      <c r="BE21" s="30" t="e">
        <f>VLOOKUP(AU21,type_factors!$C$2:$D$226,2,FALSE)</f>
        <v>#N/A</v>
      </c>
      <c r="BF21" s="30" t="e">
        <f>VLOOKUP(AV21,type_factors!$C$2:$D$226,2,FALSE)</f>
        <v>#N/A</v>
      </c>
      <c r="BG21" s="30" t="e">
        <f>VLOOKUP(AW21,type_factors!$C$2:$D$226,2,FALSE)</f>
        <v>#N/A</v>
      </c>
      <c r="BH21" s="32">
        <f t="shared" si="18"/>
        <v>1</v>
      </c>
      <c r="BI21" s="32">
        <f t="shared" si="19"/>
        <v>1</v>
      </c>
      <c r="BJ21" s="32" t="e">
        <f t="shared" si="20"/>
        <v>#N/A</v>
      </c>
      <c r="BK21" s="32" t="e">
        <f t="shared" si="21"/>
        <v>#N/A</v>
      </c>
      <c r="BL21" s="32" t="e">
        <f t="shared" si="22"/>
        <v>#N/A</v>
      </c>
      <c r="BM21">
        <f t="array" ref="BM21">MAX(IF(ISERROR(BH21:BL21),,BH21:BL21))</f>
        <v>1</v>
      </c>
      <c r="BN21">
        <f t="shared" si="23"/>
        <v>1</v>
      </c>
      <c r="BO21">
        <f t="shared" si="24"/>
        <v>0</v>
      </c>
      <c r="BP21">
        <f t="shared" si="26"/>
        <v>9</v>
      </c>
      <c r="BR21" t="s">
        <v>195</v>
      </c>
    </row>
    <row r="22" spans="1:70" x14ac:dyDescent="0.3">
      <c r="A22">
        <v>21</v>
      </c>
      <c r="B22">
        <v>10</v>
      </c>
      <c r="C22" t="s">
        <v>39</v>
      </c>
      <c r="D22" t="s">
        <v>39</v>
      </c>
      <c r="E22" t="s">
        <v>318</v>
      </c>
      <c r="F22" t="s">
        <v>209</v>
      </c>
      <c r="G22">
        <v>15</v>
      </c>
      <c r="H22" s="1" t="s">
        <v>43</v>
      </c>
      <c r="I22" s="1" t="s">
        <v>209</v>
      </c>
      <c r="J22" s="1" t="s">
        <v>209</v>
      </c>
      <c r="K22" s="1" t="s">
        <v>209</v>
      </c>
      <c r="L22" s="1" t="s">
        <v>43</v>
      </c>
      <c r="M22" s="1" t="s">
        <v>209</v>
      </c>
      <c r="N22" s="1" t="s">
        <v>209</v>
      </c>
      <c r="O22" s="1" t="s">
        <v>209</v>
      </c>
      <c r="P22" t="str">
        <f>VLOOKUP(L22,all_attacks!$C$2:$H$166,2,FALSE)</f>
        <v>Psychic</v>
      </c>
      <c r="Q22" t="e">
        <f>VLOOKUP(M22,all_attacks!$C$2:$H$166,2,FALSE)</f>
        <v>#N/A</v>
      </c>
      <c r="R22" t="e">
        <f>VLOOKUP(N22,all_attacks!$C$2:$H$166,2,FALSE)</f>
        <v>#N/A</v>
      </c>
      <c r="S22" t="e">
        <f>VLOOKUP(O22,all_attacks!$C$2:$H$166,2,FALSE)</f>
        <v>#N/A</v>
      </c>
      <c r="T22" t="str">
        <f>VLOOKUP(L22,all_attacks!$C$2:$H$166,6,FALSE)</f>
        <v>no_type-specific_Damage</v>
      </c>
      <c r="U22" t="e">
        <f>VLOOKUP(M22,all_attacks!$C$2:$H$166,6,FALSE)</f>
        <v>#N/A</v>
      </c>
      <c r="V22" t="e">
        <f>VLOOKUP(N22,all_attacks!$C$2:$H$166,6,FALSE)</f>
        <v>#N/A</v>
      </c>
      <c r="W22" t="e">
        <f>VLOOKUP(O22,all_attacks!$C$2:$H$166,6,FALSE)</f>
        <v>#N/A</v>
      </c>
      <c r="X22" t="s">
        <v>453</v>
      </c>
      <c r="Z22" t="str">
        <f t="shared" si="6"/>
        <v>no_type-specific_DamageWater</v>
      </c>
      <c r="AA22" t="e">
        <f t="shared" si="7"/>
        <v>#N/A</v>
      </c>
      <c r="AB22" t="e">
        <f t="shared" si="8"/>
        <v>#N/A</v>
      </c>
      <c r="AC22" t="e">
        <f t="shared" si="9"/>
        <v>#N/A</v>
      </c>
      <c r="AD22" t="e">
        <f>VLOOKUP(Z22,type_factors!$C$1:$D$226,2,FALSE)</f>
        <v>#N/A</v>
      </c>
      <c r="AE22" t="e">
        <f>VLOOKUP(AA22,type_factors!$C$1:$D$226,2,FALSE)</f>
        <v>#N/A</v>
      </c>
      <c r="AF22" t="e">
        <f>VLOOKUP(AB22,type_factors!$C$1:$D$226,2,FALSE)</f>
        <v>#N/A</v>
      </c>
      <c r="AG22" t="e">
        <f>VLOOKUP(AC22,type_factors!$C$1:$D$226,2,FALSE)</f>
        <v>#N/A</v>
      </c>
      <c r="AH22">
        <f t="array" ref="AH22">MAX(IF(ISERROR(AD22:AG22),,AD22:AG22))</f>
        <v>0</v>
      </c>
      <c r="AI22" t="s">
        <v>421</v>
      </c>
      <c r="AJ22" t="s">
        <v>453</v>
      </c>
      <c r="AK22" t="s">
        <v>209</v>
      </c>
      <c r="AL22" t="s">
        <v>209</v>
      </c>
      <c r="AM22" t="s">
        <v>209</v>
      </c>
      <c r="AN22" t="str">
        <f t="shared" si="27"/>
        <v>NormalPsychic</v>
      </c>
      <c r="AO22" t="str">
        <f t="shared" si="25"/>
        <v>WaterPsychic</v>
      </c>
      <c r="AP22" t="str">
        <f t="shared" si="10"/>
        <v>NAPsychic</v>
      </c>
      <c r="AQ22" t="str">
        <f t="shared" si="11"/>
        <v>NAPsychic</v>
      </c>
      <c r="AR22" t="str">
        <f t="shared" si="12"/>
        <v>NAPsychic</v>
      </c>
      <c r="AS22" t="str">
        <f t="shared" si="13"/>
        <v>NormalNA</v>
      </c>
      <c r="AT22" t="str">
        <f t="shared" si="14"/>
        <v>WaterNA</v>
      </c>
      <c r="AU22" t="str">
        <f t="shared" si="15"/>
        <v>NANA</v>
      </c>
      <c r="AV22" t="str">
        <f t="shared" si="16"/>
        <v>NANA</v>
      </c>
      <c r="AW22" t="str">
        <f t="shared" si="17"/>
        <v>NANA</v>
      </c>
      <c r="AX22" s="31">
        <f>VLOOKUP(AN22,type_factors!$C$2:$D$226,2,FALSE)</f>
        <v>1</v>
      </c>
      <c r="AY22" s="31">
        <f>VLOOKUP(AO22,type_factors!$C$2:$D$226,2,FALSE)</f>
        <v>1</v>
      </c>
      <c r="AZ22" s="31" t="e">
        <f>VLOOKUP(AP22,type_factors!$C$2:$D$226,2,FALSE)</f>
        <v>#N/A</v>
      </c>
      <c r="BA22" s="31" t="e">
        <f>VLOOKUP(AQ22,type_factors!$C$2:$D$226,2,FALSE)</f>
        <v>#N/A</v>
      </c>
      <c r="BB22" s="31" t="e">
        <f>VLOOKUP(AR22,type_factors!$C$2:$D$226,2,FALSE)</f>
        <v>#N/A</v>
      </c>
      <c r="BC22" s="30" t="e">
        <f>VLOOKUP(AS22,type_factors!$C$2:$D$226,2,FALSE)</f>
        <v>#N/A</v>
      </c>
      <c r="BD22" s="30" t="e">
        <f>VLOOKUP(AT22,type_factors!$C$2:$D$226,2,FALSE)</f>
        <v>#N/A</v>
      </c>
      <c r="BE22" s="30" t="e">
        <f>VLOOKUP(AU22,type_factors!$C$2:$D$226,2,FALSE)</f>
        <v>#N/A</v>
      </c>
      <c r="BF22" s="30" t="e">
        <f>VLOOKUP(AV22,type_factors!$C$2:$D$226,2,FALSE)</f>
        <v>#N/A</v>
      </c>
      <c r="BG22" s="30" t="e">
        <f>VLOOKUP(AW22,type_factors!$C$2:$D$226,2,FALSE)</f>
        <v>#N/A</v>
      </c>
      <c r="BH22" s="32">
        <f t="shared" si="18"/>
        <v>1</v>
      </c>
      <c r="BI22" s="32">
        <f t="shared" si="19"/>
        <v>1</v>
      </c>
      <c r="BJ22" s="32" t="e">
        <f t="shared" si="20"/>
        <v>#N/A</v>
      </c>
      <c r="BK22" s="32" t="e">
        <f t="shared" si="21"/>
        <v>#N/A</v>
      </c>
      <c r="BL22" s="32" t="e">
        <f t="shared" si="22"/>
        <v>#N/A</v>
      </c>
      <c r="BM22">
        <f t="array" ref="BM22">MAX(IF(ISERROR(BH22:BL22),,BH22:BL22))</f>
        <v>1</v>
      </c>
      <c r="BN22">
        <f t="shared" si="23"/>
        <v>0</v>
      </c>
      <c r="BO22">
        <f t="shared" si="24"/>
        <v>1</v>
      </c>
      <c r="BP22">
        <f t="shared" si="26"/>
        <v>10</v>
      </c>
    </row>
    <row r="23" spans="1:70" x14ac:dyDescent="0.3">
      <c r="A23">
        <v>22</v>
      </c>
      <c r="B23">
        <v>10</v>
      </c>
      <c r="C23" t="s">
        <v>18</v>
      </c>
      <c r="D23" t="s">
        <v>487</v>
      </c>
      <c r="E23" t="s">
        <v>421</v>
      </c>
      <c r="F23" t="s">
        <v>209</v>
      </c>
      <c r="G23">
        <v>15</v>
      </c>
      <c r="H23" s="1" t="s">
        <v>12</v>
      </c>
      <c r="I23" s="1" t="s">
        <v>20</v>
      </c>
      <c r="J23" s="1" t="s">
        <v>21</v>
      </c>
      <c r="K23" s="1" t="s">
        <v>44</v>
      </c>
      <c r="L23" s="1" t="s">
        <v>12</v>
      </c>
      <c r="M23" s="1" t="s">
        <v>255</v>
      </c>
      <c r="N23" s="1" t="s">
        <v>323</v>
      </c>
      <c r="O23" s="1" t="s">
        <v>401</v>
      </c>
      <c r="P23" t="str">
        <f>VLOOKUP(L23,all_attacks!$C$2:$H$166,2,FALSE)</f>
        <v>Normal</v>
      </c>
      <c r="Q23" t="str">
        <f>VLOOKUP(M23,all_attacks!$C$2:$H$166,2,FALSE)</f>
        <v>Normal</v>
      </c>
      <c r="R23" t="str">
        <f>VLOOKUP(N23,all_attacks!$C$2:$H$166,2,FALSE)</f>
        <v>Normal</v>
      </c>
      <c r="S23" t="str">
        <f>VLOOKUP(O23,all_attacks!$C$2:$H$166,2,FALSE)</f>
        <v>Normal</v>
      </c>
      <c r="T23" t="str">
        <f>VLOOKUP(L23,all_attacks!$C$2:$H$166,6,FALSE)</f>
        <v>Normal</v>
      </c>
      <c r="U23" t="str">
        <f>VLOOKUP(M23,all_attacks!$C$2:$H$166,6,FALSE)</f>
        <v>no_type-specific_Damage</v>
      </c>
      <c r="V23" t="str">
        <f>VLOOKUP(N23,all_attacks!$C$2:$H$166,6,FALSE)</f>
        <v>Normal</v>
      </c>
      <c r="W23" t="str">
        <f>VLOOKUP(O23,all_attacks!$C$2:$H$166,6,FALSE)</f>
        <v>Normal</v>
      </c>
      <c r="X23" t="s">
        <v>453</v>
      </c>
      <c r="Z23" t="str">
        <f t="shared" si="6"/>
        <v>NormalWater</v>
      </c>
      <c r="AA23" t="str">
        <f t="shared" si="7"/>
        <v>no_type-specific_DamageWater</v>
      </c>
      <c r="AB23" t="str">
        <f t="shared" si="8"/>
        <v>NormalWater</v>
      </c>
      <c r="AC23" t="str">
        <f t="shared" si="9"/>
        <v>NormalWater</v>
      </c>
      <c r="AD23">
        <f>VLOOKUP(Z23,type_factors!$C$1:$D$226,2,FALSE)</f>
        <v>1</v>
      </c>
      <c r="AE23" t="e">
        <f>VLOOKUP(AA23,type_factors!$C$1:$D$226,2,FALSE)</f>
        <v>#N/A</v>
      </c>
      <c r="AF23">
        <f>VLOOKUP(AB23,type_factors!$C$1:$D$226,2,FALSE)</f>
        <v>1</v>
      </c>
      <c r="AG23">
        <f>VLOOKUP(AC23,type_factors!$C$1:$D$226,2,FALSE)</f>
        <v>1</v>
      </c>
      <c r="AH23">
        <f t="array" ref="AH23">MAX(IF(ISERROR(AD23:AG23),,AD23:AG23))</f>
        <v>1</v>
      </c>
      <c r="AI23" t="s">
        <v>421</v>
      </c>
      <c r="AJ23" t="s">
        <v>453</v>
      </c>
      <c r="AK23" t="s">
        <v>209</v>
      </c>
      <c r="AL23" t="s">
        <v>209</v>
      </c>
      <c r="AM23" t="s">
        <v>209</v>
      </c>
      <c r="AN23" t="str">
        <f t="shared" si="27"/>
        <v>NormalNormal</v>
      </c>
      <c r="AO23" t="str">
        <f t="shared" si="25"/>
        <v>WaterNormal</v>
      </c>
      <c r="AP23" t="str">
        <f t="shared" si="10"/>
        <v>NANormal</v>
      </c>
      <c r="AQ23" t="str">
        <f t="shared" si="11"/>
        <v>NANormal</v>
      </c>
      <c r="AR23" t="str">
        <f t="shared" si="12"/>
        <v>NANormal</v>
      </c>
      <c r="AS23" t="str">
        <f t="shared" si="13"/>
        <v>NormalNA</v>
      </c>
      <c r="AT23" t="str">
        <f t="shared" si="14"/>
        <v>WaterNA</v>
      </c>
      <c r="AU23" t="str">
        <f t="shared" si="15"/>
        <v>NANA</v>
      </c>
      <c r="AV23" t="str">
        <f t="shared" si="16"/>
        <v>NANA</v>
      </c>
      <c r="AW23" t="str">
        <f t="shared" si="17"/>
        <v>NANA</v>
      </c>
      <c r="AX23" s="31">
        <f>VLOOKUP(AN23,type_factors!$C$2:$D$226,2,FALSE)</f>
        <v>1</v>
      </c>
      <c r="AY23" s="31">
        <f>VLOOKUP(AO23,type_factors!$C$2:$D$226,2,FALSE)</f>
        <v>1</v>
      </c>
      <c r="AZ23" s="31" t="e">
        <f>VLOOKUP(AP23,type_factors!$C$2:$D$226,2,FALSE)</f>
        <v>#N/A</v>
      </c>
      <c r="BA23" s="31" t="e">
        <f>VLOOKUP(AQ23,type_factors!$C$2:$D$226,2,FALSE)</f>
        <v>#N/A</v>
      </c>
      <c r="BB23" s="31" t="e">
        <f>VLOOKUP(AR23,type_factors!$C$2:$D$226,2,FALSE)</f>
        <v>#N/A</v>
      </c>
      <c r="BC23" s="30" t="e">
        <f>VLOOKUP(AS23,type_factors!$C$2:$D$226,2,FALSE)</f>
        <v>#N/A</v>
      </c>
      <c r="BD23" s="30" t="e">
        <f>VLOOKUP(AT23,type_factors!$C$2:$D$226,2,FALSE)</f>
        <v>#N/A</v>
      </c>
      <c r="BE23" s="30" t="e">
        <f>VLOOKUP(AU23,type_factors!$C$2:$D$226,2,FALSE)</f>
        <v>#N/A</v>
      </c>
      <c r="BF23" s="30" t="e">
        <f>VLOOKUP(AV23,type_factors!$C$2:$D$226,2,FALSE)</f>
        <v>#N/A</v>
      </c>
      <c r="BG23" s="30" t="e">
        <f>VLOOKUP(AW23,type_factors!$C$2:$D$226,2,FALSE)</f>
        <v>#N/A</v>
      </c>
      <c r="BH23" s="32">
        <f t="shared" si="18"/>
        <v>1</v>
      </c>
      <c r="BI23" s="32">
        <f t="shared" si="19"/>
        <v>1</v>
      </c>
      <c r="BJ23" s="32" t="e">
        <f t="shared" si="20"/>
        <v>#N/A</v>
      </c>
      <c r="BK23" s="32" t="e">
        <f t="shared" si="21"/>
        <v>#N/A</v>
      </c>
      <c r="BL23" s="32" t="e">
        <f t="shared" si="22"/>
        <v>#N/A</v>
      </c>
      <c r="BM23">
        <f t="array" ref="BM23">MAX(IF(ISERROR(BH23:BL23),,BH23:BL23))</f>
        <v>1</v>
      </c>
      <c r="BN23">
        <f t="shared" si="23"/>
        <v>1</v>
      </c>
      <c r="BO23">
        <f t="shared" si="24"/>
        <v>0</v>
      </c>
      <c r="BP23">
        <f t="shared" si="26"/>
        <v>10</v>
      </c>
    </row>
    <row r="24" spans="1:70" x14ac:dyDescent="0.3">
      <c r="A24">
        <v>23</v>
      </c>
      <c r="B24">
        <v>10</v>
      </c>
      <c r="C24" t="s">
        <v>40</v>
      </c>
      <c r="D24" t="s">
        <v>462</v>
      </c>
      <c r="E24" t="s">
        <v>449</v>
      </c>
      <c r="F24" t="s">
        <v>451</v>
      </c>
      <c r="G24">
        <v>17</v>
      </c>
      <c r="H24" s="1" t="s">
        <v>12</v>
      </c>
      <c r="I24" s="1" t="s">
        <v>6</v>
      </c>
      <c r="J24" s="1" t="s">
        <v>45</v>
      </c>
      <c r="K24" s="1" t="s">
        <v>46</v>
      </c>
      <c r="L24" s="1" t="s">
        <v>12</v>
      </c>
      <c r="M24" s="1" t="s">
        <v>263</v>
      </c>
      <c r="N24" s="1" t="s">
        <v>296</v>
      </c>
      <c r="O24" s="1" t="s">
        <v>236</v>
      </c>
      <c r="P24" t="str">
        <f>VLOOKUP(L24,all_attacks!$C$2:$H$166,2,FALSE)</f>
        <v>Normal</v>
      </c>
      <c r="Q24" t="str">
        <f>VLOOKUP(M24,all_attacks!$C$2:$H$166,2,FALSE)</f>
        <v>Normal</v>
      </c>
      <c r="R24" t="str">
        <f>VLOOKUP(N24,all_attacks!$C$2:$H$166,2,FALSE)</f>
        <v>Grass</v>
      </c>
      <c r="S24" t="str">
        <f>VLOOKUP(O24,all_attacks!$C$2:$H$166,2,FALSE)</f>
        <v>Grass</v>
      </c>
      <c r="T24" t="str">
        <f>VLOOKUP(L24,all_attacks!$C$2:$H$166,6,FALSE)</f>
        <v>Normal</v>
      </c>
      <c r="U24" t="str">
        <f>VLOOKUP(M24,all_attacks!$C$2:$H$166,6,FALSE)</f>
        <v>no_type-specific_Damage</v>
      </c>
      <c r="V24" t="str">
        <f>VLOOKUP(N24,all_attacks!$C$2:$H$166,6,FALSE)</f>
        <v>no_type-specific_Damage</v>
      </c>
      <c r="W24" t="str">
        <f>VLOOKUP(O24,all_attacks!$C$2:$H$166,6,FALSE)</f>
        <v>Grass</v>
      </c>
      <c r="X24" t="s">
        <v>453</v>
      </c>
      <c r="Z24" t="str">
        <f t="shared" si="6"/>
        <v>NormalWater</v>
      </c>
      <c r="AA24" t="str">
        <f t="shared" si="7"/>
        <v>no_type-specific_DamageWater</v>
      </c>
      <c r="AB24" t="str">
        <f t="shared" si="8"/>
        <v>no_type-specific_DamageWater</v>
      </c>
      <c r="AC24" t="str">
        <f t="shared" si="9"/>
        <v>GrassWater</v>
      </c>
      <c r="AD24">
        <f>VLOOKUP(Z24,type_factors!$C$1:$D$226,2,FALSE)</f>
        <v>1</v>
      </c>
      <c r="AE24" t="e">
        <f>VLOOKUP(AA24,type_factors!$C$1:$D$226,2,FALSE)</f>
        <v>#N/A</v>
      </c>
      <c r="AF24" t="e">
        <f>VLOOKUP(AB24,type_factors!$C$1:$D$226,2,FALSE)</f>
        <v>#N/A</v>
      </c>
      <c r="AG24">
        <f>VLOOKUP(AC24,type_factors!$C$1:$D$226,2,FALSE)</f>
        <v>2</v>
      </c>
      <c r="AH24">
        <f t="array" ref="AH24">MAX(IF(ISERROR(AD24:AG24),,AD24:AG24))</f>
        <v>2</v>
      </c>
      <c r="AI24" t="s">
        <v>421</v>
      </c>
      <c r="AJ24" t="s">
        <v>453</v>
      </c>
      <c r="AK24" t="s">
        <v>209</v>
      </c>
      <c r="AL24" t="s">
        <v>209</v>
      </c>
      <c r="AM24" t="s">
        <v>209</v>
      </c>
      <c r="AN24" t="str">
        <f t="shared" si="27"/>
        <v>NormalGrass</v>
      </c>
      <c r="AO24" t="str">
        <f t="shared" si="25"/>
        <v>WaterGrass</v>
      </c>
      <c r="AP24" t="str">
        <f t="shared" si="10"/>
        <v>NAGrass</v>
      </c>
      <c r="AQ24" t="str">
        <f t="shared" si="11"/>
        <v>NAGrass</v>
      </c>
      <c r="AR24" t="str">
        <f t="shared" si="12"/>
        <v>NAGrass</v>
      </c>
      <c r="AS24" t="str">
        <f t="shared" si="13"/>
        <v>NormalPoison</v>
      </c>
      <c r="AT24" t="str">
        <f t="shared" si="14"/>
        <v>WaterPoison</v>
      </c>
      <c r="AU24" t="str">
        <f t="shared" si="15"/>
        <v>NAPoison</v>
      </c>
      <c r="AV24" t="str">
        <f t="shared" si="16"/>
        <v>NAPoison</v>
      </c>
      <c r="AW24" t="str">
        <f t="shared" si="17"/>
        <v>NAPoison</v>
      </c>
      <c r="AX24" s="31">
        <f>VLOOKUP(AN24,type_factors!$C$2:$D$226,2,FALSE)</f>
        <v>1</v>
      </c>
      <c r="AY24" s="31">
        <f>VLOOKUP(AO24,type_factors!$C$2:$D$226,2,FALSE)</f>
        <v>0.5</v>
      </c>
      <c r="AZ24" s="31" t="e">
        <f>VLOOKUP(AP24,type_factors!$C$2:$D$226,2,FALSE)</f>
        <v>#N/A</v>
      </c>
      <c r="BA24" s="31" t="e">
        <f>VLOOKUP(AQ24,type_factors!$C$2:$D$226,2,FALSE)</f>
        <v>#N/A</v>
      </c>
      <c r="BB24" s="31" t="e">
        <f>VLOOKUP(AR24,type_factors!$C$2:$D$226,2,FALSE)</f>
        <v>#N/A</v>
      </c>
      <c r="BC24" s="30">
        <f>VLOOKUP(AS24,type_factors!$C$2:$D$226,2,FALSE)</f>
        <v>1</v>
      </c>
      <c r="BD24" s="30">
        <f>VLOOKUP(AT24,type_factors!$C$2:$D$226,2,FALSE)</f>
        <v>1</v>
      </c>
      <c r="BE24" s="30" t="e">
        <f>VLOOKUP(AU24,type_factors!$C$2:$D$226,2,FALSE)</f>
        <v>#N/A</v>
      </c>
      <c r="BF24" s="30" t="e">
        <f>VLOOKUP(AV24,type_factors!$C$2:$D$226,2,FALSE)</f>
        <v>#N/A</v>
      </c>
      <c r="BG24" s="30" t="e">
        <f>VLOOKUP(AW24,type_factors!$C$2:$D$226,2,FALSE)</f>
        <v>#N/A</v>
      </c>
      <c r="BH24" s="32">
        <f t="shared" si="18"/>
        <v>1</v>
      </c>
      <c r="BI24" s="32">
        <f t="shared" si="19"/>
        <v>0.5</v>
      </c>
      <c r="BJ24" s="32" t="e">
        <f t="shared" si="20"/>
        <v>#N/A</v>
      </c>
      <c r="BK24" s="32" t="e">
        <f t="shared" si="21"/>
        <v>#N/A</v>
      </c>
      <c r="BL24" s="32" t="e">
        <f t="shared" si="22"/>
        <v>#N/A</v>
      </c>
      <c r="BM24">
        <f t="array" ref="BM24">MAX(IF(ISERROR(BH24:BL24),,BH24:BL24))</f>
        <v>1</v>
      </c>
      <c r="BN24">
        <f t="shared" si="23"/>
        <v>2</v>
      </c>
      <c r="BO24">
        <f t="shared" si="24"/>
        <v>-1</v>
      </c>
      <c r="BP24">
        <f t="shared" si="26"/>
        <v>9</v>
      </c>
    </row>
    <row r="25" spans="1:70" x14ac:dyDescent="0.3">
      <c r="A25">
        <v>24</v>
      </c>
      <c r="B25">
        <v>11</v>
      </c>
      <c r="C25" t="s">
        <v>17</v>
      </c>
      <c r="D25" t="s">
        <v>476</v>
      </c>
      <c r="E25" t="s">
        <v>452</v>
      </c>
      <c r="F25" t="s">
        <v>209</v>
      </c>
      <c r="G25">
        <v>14</v>
      </c>
      <c r="H25" s="1" t="s">
        <v>12</v>
      </c>
      <c r="I25" s="1" t="s">
        <v>10</v>
      </c>
      <c r="J25" s="1" t="s">
        <v>209</v>
      </c>
      <c r="K25" s="1" t="s">
        <v>209</v>
      </c>
      <c r="L25" s="1" t="s">
        <v>12</v>
      </c>
      <c r="M25" s="1" t="s">
        <v>304</v>
      </c>
      <c r="N25" s="1" t="s">
        <v>209</v>
      </c>
      <c r="O25" s="1" t="s">
        <v>209</v>
      </c>
      <c r="P25" t="str">
        <f>VLOOKUP(L25,all_attacks!$C$2:$H$166,2,FALSE)</f>
        <v>Normal</v>
      </c>
      <c r="Q25" t="str">
        <f>VLOOKUP(M25,all_attacks!$C$2:$H$166,2,FALSE)</f>
        <v>Bug</v>
      </c>
      <c r="R25" t="e">
        <f>VLOOKUP(N25,all_attacks!$C$2:$H$166,2,FALSE)</f>
        <v>#N/A</v>
      </c>
      <c r="S25" t="e">
        <f>VLOOKUP(O25,all_attacks!$C$2:$H$166,2,FALSE)</f>
        <v>#N/A</v>
      </c>
      <c r="T25" t="str">
        <f>VLOOKUP(L25,all_attacks!$C$2:$H$166,6,FALSE)</f>
        <v>Normal</v>
      </c>
      <c r="U25" t="str">
        <f>VLOOKUP(M25,all_attacks!$C$2:$H$166,6,FALSE)</f>
        <v>no_type-specific_Damage</v>
      </c>
      <c r="V25" t="e">
        <f>VLOOKUP(N25,all_attacks!$C$2:$H$166,6,FALSE)</f>
        <v>#N/A</v>
      </c>
      <c r="W25" t="e">
        <f>VLOOKUP(O25,all_attacks!$C$2:$H$166,6,FALSE)</f>
        <v>#N/A</v>
      </c>
      <c r="X25" t="s">
        <v>453</v>
      </c>
      <c r="Z25" t="str">
        <f t="shared" si="6"/>
        <v>NormalWater</v>
      </c>
      <c r="AA25" t="str">
        <f t="shared" si="7"/>
        <v>no_type-specific_DamageWater</v>
      </c>
      <c r="AB25" t="e">
        <f t="shared" si="8"/>
        <v>#N/A</v>
      </c>
      <c r="AC25" t="e">
        <f t="shared" si="9"/>
        <v>#N/A</v>
      </c>
      <c r="AD25">
        <f>VLOOKUP(Z25,type_factors!$C$1:$D$226,2,FALSE)</f>
        <v>1</v>
      </c>
      <c r="AE25" t="e">
        <f>VLOOKUP(AA25,type_factors!$C$1:$D$226,2,FALSE)</f>
        <v>#N/A</v>
      </c>
      <c r="AF25" t="e">
        <f>VLOOKUP(AB25,type_factors!$C$1:$D$226,2,FALSE)</f>
        <v>#N/A</v>
      </c>
      <c r="AG25" t="e">
        <f>VLOOKUP(AC25,type_factors!$C$1:$D$226,2,FALSE)</f>
        <v>#N/A</v>
      </c>
      <c r="AH25">
        <f t="array" ref="AH25">MAX(IF(ISERROR(AD25:AG25),,AD25:AG25))</f>
        <v>1</v>
      </c>
      <c r="AI25" t="s">
        <v>421</v>
      </c>
      <c r="AJ25" t="s">
        <v>453</v>
      </c>
      <c r="AK25" t="s">
        <v>209</v>
      </c>
      <c r="AL25" t="s">
        <v>209</v>
      </c>
      <c r="AM25" t="s">
        <v>209</v>
      </c>
      <c r="AN25" t="str">
        <f t="shared" si="27"/>
        <v>NormalBug</v>
      </c>
      <c r="AO25" t="str">
        <f t="shared" si="25"/>
        <v>WaterBug</v>
      </c>
      <c r="AP25" t="str">
        <f t="shared" si="10"/>
        <v>NABug</v>
      </c>
      <c r="AQ25" t="str">
        <f t="shared" si="11"/>
        <v>NABug</v>
      </c>
      <c r="AR25" t="str">
        <f t="shared" si="12"/>
        <v>NABug</v>
      </c>
      <c r="AS25" t="str">
        <f t="shared" si="13"/>
        <v>NormalNA</v>
      </c>
      <c r="AT25" t="str">
        <f t="shared" si="14"/>
        <v>WaterNA</v>
      </c>
      <c r="AU25" t="str">
        <f t="shared" si="15"/>
        <v>NANA</v>
      </c>
      <c r="AV25" t="str">
        <f t="shared" si="16"/>
        <v>NANA</v>
      </c>
      <c r="AW25" t="str">
        <f t="shared" si="17"/>
        <v>NANA</v>
      </c>
      <c r="AX25" s="31">
        <f>VLOOKUP(AN25,type_factors!$C$2:$D$226,2,FALSE)</f>
        <v>1</v>
      </c>
      <c r="AY25" s="31">
        <f>VLOOKUP(AO25,type_factors!$C$2:$D$226,2,FALSE)</f>
        <v>1</v>
      </c>
      <c r="AZ25" s="31" t="e">
        <f>VLOOKUP(AP25,type_factors!$C$2:$D$226,2,FALSE)</f>
        <v>#N/A</v>
      </c>
      <c r="BA25" s="31" t="e">
        <f>VLOOKUP(AQ25,type_factors!$C$2:$D$226,2,FALSE)</f>
        <v>#N/A</v>
      </c>
      <c r="BB25" s="31" t="e">
        <f>VLOOKUP(AR25,type_factors!$C$2:$D$226,2,FALSE)</f>
        <v>#N/A</v>
      </c>
      <c r="BC25" s="30" t="e">
        <f>VLOOKUP(AS25,type_factors!$C$2:$D$226,2,FALSE)</f>
        <v>#N/A</v>
      </c>
      <c r="BD25" s="30" t="e">
        <f>VLOOKUP(AT25,type_factors!$C$2:$D$226,2,FALSE)</f>
        <v>#N/A</v>
      </c>
      <c r="BE25" s="30" t="e">
        <f>VLOOKUP(AU25,type_factors!$C$2:$D$226,2,FALSE)</f>
        <v>#N/A</v>
      </c>
      <c r="BF25" s="30" t="e">
        <f>VLOOKUP(AV25,type_factors!$C$2:$D$226,2,FALSE)</f>
        <v>#N/A</v>
      </c>
      <c r="BG25" s="30" t="e">
        <f>VLOOKUP(AW25,type_factors!$C$2:$D$226,2,FALSE)</f>
        <v>#N/A</v>
      </c>
      <c r="BH25" s="32">
        <f t="shared" si="18"/>
        <v>1</v>
      </c>
      <c r="BI25" s="32">
        <f t="shared" si="19"/>
        <v>1</v>
      </c>
      <c r="BJ25" s="32" t="e">
        <f t="shared" si="20"/>
        <v>#N/A</v>
      </c>
      <c r="BK25" s="32" t="e">
        <f t="shared" si="21"/>
        <v>#N/A</v>
      </c>
      <c r="BL25" s="32" t="e">
        <f t="shared" si="22"/>
        <v>#N/A</v>
      </c>
      <c r="BM25">
        <f t="array" ref="BM25">MAX(IF(ISERROR(BH25:BL25),,BH25:BL25))</f>
        <v>1</v>
      </c>
      <c r="BN25">
        <f t="shared" si="23"/>
        <v>1</v>
      </c>
      <c r="BO25">
        <f t="shared" si="24"/>
        <v>0</v>
      </c>
      <c r="BP25">
        <f t="shared" si="26"/>
        <v>9</v>
      </c>
      <c r="BR25" t="s">
        <v>193</v>
      </c>
    </row>
    <row r="26" spans="1:70" x14ac:dyDescent="0.3">
      <c r="A26">
        <v>25</v>
      </c>
      <c r="B26">
        <v>11</v>
      </c>
      <c r="C26" t="s">
        <v>8</v>
      </c>
      <c r="D26" t="s">
        <v>480</v>
      </c>
      <c r="E26" t="s">
        <v>452</v>
      </c>
      <c r="F26" t="s">
        <v>451</v>
      </c>
      <c r="G26">
        <v>14</v>
      </c>
      <c r="H26" s="1" t="s">
        <v>9</v>
      </c>
      <c r="I26" s="1" t="s">
        <v>10</v>
      </c>
      <c r="J26" s="1" t="s">
        <v>209</v>
      </c>
      <c r="K26" s="1" t="s">
        <v>209</v>
      </c>
      <c r="L26" s="1" t="s">
        <v>256</v>
      </c>
      <c r="M26" s="1" t="s">
        <v>304</v>
      </c>
      <c r="N26" s="1" t="s">
        <v>209</v>
      </c>
      <c r="O26" s="1" t="s">
        <v>209</v>
      </c>
      <c r="P26" t="str">
        <f>VLOOKUP(L26,all_attacks!$C$2:$H$166,2,FALSE)</f>
        <v>Poison</v>
      </c>
      <c r="Q26" t="str">
        <f>VLOOKUP(M26,all_attacks!$C$2:$H$166,2,FALSE)</f>
        <v>Bug</v>
      </c>
      <c r="R26" t="e">
        <f>VLOOKUP(N26,all_attacks!$C$2:$H$166,2,FALSE)</f>
        <v>#N/A</v>
      </c>
      <c r="S26" t="e">
        <f>VLOOKUP(O26,all_attacks!$C$2:$H$166,2,FALSE)</f>
        <v>#N/A</v>
      </c>
      <c r="T26" t="str">
        <f>VLOOKUP(L26,all_attacks!$C$2:$H$166,6,FALSE)</f>
        <v>Poison</v>
      </c>
      <c r="U26" t="str">
        <f>VLOOKUP(M26,all_attacks!$C$2:$H$166,6,FALSE)</f>
        <v>no_type-specific_Damage</v>
      </c>
      <c r="V26" t="e">
        <f>VLOOKUP(N26,all_attacks!$C$2:$H$166,6,FALSE)</f>
        <v>#N/A</v>
      </c>
      <c r="W26" t="e">
        <f>VLOOKUP(O26,all_attacks!$C$2:$H$166,6,FALSE)</f>
        <v>#N/A</v>
      </c>
      <c r="X26" t="s">
        <v>453</v>
      </c>
      <c r="Z26" t="str">
        <f t="shared" si="6"/>
        <v>PoisonWater</v>
      </c>
      <c r="AA26" t="str">
        <f t="shared" si="7"/>
        <v>no_type-specific_DamageWater</v>
      </c>
      <c r="AB26" t="e">
        <f t="shared" si="8"/>
        <v>#N/A</v>
      </c>
      <c r="AC26" t="e">
        <f t="shared" si="9"/>
        <v>#N/A</v>
      </c>
      <c r="AD26">
        <f>VLOOKUP(Z26,type_factors!$C$1:$D$226,2,FALSE)</f>
        <v>1</v>
      </c>
      <c r="AE26" t="e">
        <f>VLOOKUP(AA26,type_factors!$C$1:$D$226,2,FALSE)</f>
        <v>#N/A</v>
      </c>
      <c r="AF26" t="e">
        <f>VLOOKUP(AB26,type_factors!$C$1:$D$226,2,FALSE)</f>
        <v>#N/A</v>
      </c>
      <c r="AG26" t="e">
        <f>VLOOKUP(AC26,type_factors!$C$1:$D$226,2,FALSE)</f>
        <v>#N/A</v>
      </c>
      <c r="AH26">
        <f t="array" ref="AH26">MAX(IF(ISERROR(AD26:AG26),,AD26:AG26))</f>
        <v>1</v>
      </c>
      <c r="AI26" t="s">
        <v>421</v>
      </c>
      <c r="AJ26" t="s">
        <v>453</v>
      </c>
      <c r="AK26" t="s">
        <v>209</v>
      </c>
      <c r="AL26" t="s">
        <v>209</v>
      </c>
      <c r="AM26" t="s">
        <v>209</v>
      </c>
      <c r="AN26" t="str">
        <f t="shared" si="27"/>
        <v>NormalBug</v>
      </c>
      <c r="AO26" t="str">
        <f t="shared" si="25"/>
        <v>WaterBug</v>
      </c>
      <c r="AP26" t="str">
        <f t="shared" si="10"/>
        <v>NABug</v>
      </c>
      <c r="AQ26" t="str">
        <f t="shared" si="11"/>
        <v>NABug</v>
      </c>
      <c r="AR26" t="str">
        <f t="shared" si="12"/>
        <v>NABug</v>
      </c>
      <c r="AS26" t="str">
        <f t="shared" si="13"/>
        <v>NormalPoison</v>
      </c>
      <c r="AT26" t="str">
        <f t="shared" si="14"/>
        <v>WaterPoison</v>
      </c>
      <c r="AU26" t="str">
        <f t="shared" si="15"/>
        <v>NAPoison</v>
      </c>
      <c r="AV26" t="str">
        <f t="shared" si="16"/>
        <v>NAPoison</v>
      </c>
      <c r="AW26" t="str">
        <f t="shared" si="17"/>
        <v>NAPoison</v>
      </c>
      <c r="AX26" s="31">
        <f>VLOOKUP(AN26,type_factors!$C$2:$D$226,2,FALSE)</f>
        <v>1</v>
      </c>
      <c r="AY26" s="31">
        <f>VLOOKUP(AO26,type_factors!$C$2:$D$226,2,FALSE)</f>
        <v>1</v>
      </c>
      <c r="AZ26" s="31" t="e">
        <f>VLOOKUP(AP26,type_factors!$C$2:$D$226,2,FALSE)</f>
        <v>#N/A</v>
      </c>
      <c r="BA26" s="31" t="e">
        <f>VLOOKUP(AQ26,type_factors!$C$2:$D$226,2,FALSE)</f>
        <v>#N/A</v>
      </c>
      <c r="BB26" s="31" t="e">
        <f>VLOOKUP(AR26,type_factors!$C$2:$D$226,2,FALSE)</f>
        <v>#N/A</v>
      </c>
      <c r="BC26" s="30">
        <f>VLOOKUP(AS26,type_factors!$C$2:$D$226,2,FALSE)</f>
        <v>1</v>
      </c>
      <c r="BD26" s="30">
        <f>VLOOKUP(AT26,type_factors!$C$2:$D$226,2,FALSE)</f>
        <v>1</v>
      </c>
      <c r="BE26" s="30" t="e">
        <f>VLOOKUP(AU26,type_factors!$C$2:$D$226,2,FALSE)</f>
        <v>#N/A</v>
      </c>
      <c r="BF26" s="30" t="e">
        <f>VLOOKUP(AV26,type_factors!$C$2:$D$226,2,FALSE)</f>
        <v>#N/A</v>
      </c>
      <c r="BG26" s="30" t="e">
        <f>VLOOKUP(AW26,type_factors!$C$2:$D$226,2,FALSE)</f>
        <v>#N/A</v>
      </c>
      <c r="BH26" s="32">
        <f t="shared" si="18"/>
        <v>1</v>
      </c>
      <c r="BI26" s="32">
        <f t="shared" si="19"/>
        <v>1</v>
      </c>
      <c r="BJ26" s="32" t="e">
        <f t="shared" si="20"/>
        <v>#N/A</v>
      </c>
      <c r="BK26" s="32" t="e">
        <f t="shared" si="21"/>
        <v>#N/A</v>
      </c>
      <c r="BL26" s="32" t="e">
        <f t="shared" si="22"/>
        <v>#N/A</v>
      </c>
      <c r="BM26">
        <f t="array" ref="BM26">MAX(IF(ISERROR(BH26:BL26),,BH26:BL26))</f>
        <v>1</v>
      </c>
      <c r="BN26">
        <f t="shared" si="23"/>
        <v>1</v>
      </c>
      <c r="BO26">
        <f t="shared" si="24"/>
        <v>0</v>
      </c>
      <c r="BP26">
        <f t="shared" si="26"/>
        <v>9</v>
      </c>
    </row>
    <row r="27" spans="1:70" x14ac:dyDescent="0.3">
      <c r="A27">
        <v>26</v>
      </c>
      <c r="B27">
        <v>12</v>
      </c>
      <c r="C27" t="s">
        <v>47</v>
      </c>
      <c r="D27" t="s">
        <v>484</v>
      </c>
      <c r="E27" t="s">
        <v>421</v>
      </c>
      <c r="F27" t="s">
        <v>448</v>
      </c>
      <c r="G27">
        <v>14</v>
      </c>
      <c r="H27" s="1" t="s">
        <v>41</v>
      </c>
      <c r="I27" s="1" t="s">
        <v>42</v>
      </c>
      <c r="J27" s="1" t="s">
        <v>21</v>
      </c>
      <c r="K27" s="1" t="s">
        <v>209</v>
      </c>
      <c r="L27" s="1" t="s">
        <v>230</v>
      </c>
      <c r="M27" s="1" t="s">
        <v>244</v>
      </c>
      <c r="N27" s="1" t="s">
        <v>323</v>
      </c>
      <c r="O27" s="1" t="s">
        <v>209</v>
      </c>
      <c r="P27" t="str">
        <f>VLOOKUP(L27,all_attacks!$C$2:$H$166,2,FALSE)</f>
        <v>Normal</v>
      </c>
      <c r="Q27" t="str">
        <f>VLOOKUP(M27,all_attacks!$C$2:$H$166,2,FALSE)</f>
        <v>Normal</v>
      </c>
      <c r="R27" t="str">
        <f>VLOOKUP(N27,all_attacks!$C$2:$H$166,2,FALSE)</f>
        <v>Normal</v>
      </c>
      <c r="S27" t="e">
        <f>VLOOKUP(O27,all_attacks!$C$2:$H$166,2,FALSE)</f>
        <v>#N/A</v>
      </c>
      <c r="T27" t="str">
        <f>VLOOKUP(L27,all_attacks!$C$2:$H$166,6,FALSE)</f>
        <v>Normal</v>
      </c>
      <c r="U27" t="str">
        <f>VLOOKUP(M27,all_attacks!$C$2:$H$166,6,FALSE)</f>
        <v>no_type-specific_Damage</v>
      </c>
      <c r="V27" t="str">
        <f>VLOOKUP(N27,all_attacks!$C$2:$H$166,6,FALSE)</f>
        <v>Normal</v>
      </c>
      <c r="W27" t="e">
        <f>VLOOKUP(O27,all_attacks!$C$2:$H$166,6,FALSE)</f>
        <v>#N/A</v>
      </c>
      <c r="X27" t="s">
        <v>453</v>
      </c>
      <c r="Z27" t="str">
        <f t="shared" si="6"/>
        <v>NormalWater</v>
      </c>
      <c r="AA27" t="str">
        <f t="shared" si="7"/>
        <v>no_type-specific_DamageWater</v>
      </c>
      <c r="AB27" t="str">
        <f t="shared" si="8"/>
        <v>NormalWater</v>
      </c>
      <c r="AC27" t="e">
        <f t="shared" si="9"/>
        <v>#N/A</v>
      </c>
      <c r="AD27">
        <f>VLOOKUP(Z27,type_factors!$C$1:$D$226,2,FALSE)</f>
        <v>1</v>
      </c>
      <c r="AE27" t="e">
        <f>VLOOKUP(AA27,type_factors!$C$1:$D$226,2,FALSE)</f>
        <v>#N/A</v>
      </c>
      <c r="AF27">
        <f>VLOOKUP(AB27,type_factors!$C$1:$D$226,2,FALSE)</f>
        <v>1</v>
      </c>
      <c r="AG27" t="e">
        <f>VLOOKUP(AC27,type_factors!$C$1:$D$226,2,FALSE)</f>
        <v>#N/A</v>
      </c>
      <c r="AH27">
        <f t="array" ref="AH27">MAX(IF(ISERROR(AD27:AG27),,AD27:AG27))</f>
        <v>1</v>
      </c>
      <c r="AI27" t="s">
        <v>421</v>
      </c>
      <c r="AJ27" t="s">
        <v>453</v>
      </c>
      <c r="AK27" t="s">
        <v>209</v>
      </c>
      <c r="AL27" t="s">
        <v>209</v>
      </c>
      <c r="AM27" t="s">
        <v>209</v>
      </c>
      <c r="AN27" t="str">
        <f t="shared" si="27"/>
        <v>NormalNormal</v>
      </c>
      <c r="AO27" t="str">
        <f t="shared" si="25"/>
        <v>WaterNormal</v>
      </c>
      <c r="AP27" t="str">
        <f t="shared" si="10"/>
        <v>NANormal</v>
      </c>
      <c r="AQ27" t="str">
        <f t="shared" si="11"/>
        <v>NANormal</v>
      </c>
      <c r="AR27" t="str">
        <f t="shared" si="12"/>
        <v>NANormal</v>
      </c>
      <c r="AS27" t="str">
        <f t="shared" si="13"/>
        <v>NormalFlying</v>
      </c>
      <c r="AT27" t="str">
        <f t="shared" si="14"/>
        <v>WaterFlying</v>
      </c>
      <c r="AU27" t="str">
        <f t="shared" si="15"/>
        <v>NAFlying</v>
      </c>
      <c r="AV27" t="str">
        <f t="shared" si="16"/>
        <v>NAFlying</v>
      </c>
      <c r="AW27" t="str">
        <f t="shared" si="17"/>
        <v>NAFlying</v>
      </c>
      <c r="AX27" s="31">
        <f>VLOOKUP(AN27,type_factors!$C$2:$D$226,2,FALSE)</f>
        <v>1</v>
      </c>
      <c r="AY27" s="31">
        <f>VLOOKUP(AO27,type_factors!$C$2:$D$226,2,FALSE)</f>
        <v>1</v>
      </c>
      <c r="AZ27" s="31" t="e">
        <f>VLOOKUP(AP27,type_factors!$C$2:$D$226,2,FALSE)</f>
        <v>#N/A</v>
      </c>
      <c r="BA27" s="31" t="e">
        <f>VLOOKUP(AQ27,type_factors!$C$2:$D$226,2,FALSE)</f>
        <v>#N/A</v>
      </c>
      <c r="BB27" s="31" t="e">
        <f>VLOOKUP(AR27,type_factors!$C$2:$D$226,2,FALSE)</f>
        <v>#N/A</v>
      </c>
      <c r="BC27" s="30">
        <f>VLOOKUP(AS27,type_factors!$C$2:$D$226,2,FALSE)</f>
        <v>1</v>
      </c>
      <c r="BD27" s="30">
        <f>VLOOKUP(AT27,type_factors!$C$2:$D$226,2,FALSE)</f>
        <v>1</v>
      </c>
      <c r="BE27" s="30" t="e">
        <f>VLOOKUP(AU27,type_factors!$C$2:$D$226,2,FALSE)</f>
        <v>#N/A</v>
      </c>
      <c r="BF27" s="30" t="e">
        <f>VLOOKUP(AV27,type_factors!$C$2:$D$226,2,FALSE)</f>
        <v>#N/A</v>
      </c>
      <c r="BG27" s="30" t="e">
        <f>VLOOKUP(AW27,type_factors!$C$2:$D$226,2,FALSE)</f>
        <v>#N/A</v>
      </c>
      <c r="BH27" s="32">
        <f t="shared" si="18"/>
        <v>1</v>
      </c>
      <c r="BI27" s="32">
        <f t="shared" si="19"/>
        <v>1</v>
      </c>
      <c r="BJ27" s="32" t="e">
        <f t="shared" si="20"/>
        <v>#N/A</v>
      </c>
      <c r="BK27" s="32" t="e">
        <f t="shared" si="21"/>
        <v>#N/A</v>
      </c>
      <c r="BL27" s="32" t="e">
        <f t="shared" si="22"/>
        <v>#N/A</v>
      </c>
      <c r="BM27">
        <f t="array" ref="BM27">MAX(IF(ISERROR(BH27:BL27),,BH27:BL27))</f>
        <v>1</v>
      </c>
      <c r="BN27">
        <f t="shared" si="23"/>
        <v>1</v>
      </c>
      <c r="BO27">
        <f t="shared" si="24"/>
        <v>0</v>
      </c>
      <c r="BP27">
        <f t="shared" si="26"/>
        <v>9</v>
      </c>
    </row>
    <row r="28" spans="1:70" x14ac:dyDescent="0.3">
      <c r="A28">
        <v>27</v>
      </c>
      <c r="B28">
        <v>12</v>
      </c>
      <c r="C28" t="s">
        <v>495</v>
      </c>
      <c r="D28" t="s">
        <v>495</v>
      </c>
      <c r="E28" t="s">
        <v>451</v>
      </c>
      <c r="F28" t="s">
        <v>209</v>
      </c>
      <c r="G28">
        <v>14</v>
      </c>
      <c r="H28" s="1" t="s">
        <v>6</v>
      </c>
      <c r="I28" s="1" t="s">
        <v>12</v>
      </c>
      <c r="J28" s="1" t="s">
        <v>5</v>
      </c>
      <c r="K28" s="1" t="s">
        <v>9</v>
      </c>
      <c r="L28" s="1" t="s">
        <v>263</v>
      </c>
      <c r="M28" s="1" t="s">
        <v>12</v>
      </c>
      <c r="N28" s="1" t="s">
        <v>220</v>
      </c>
      <c r="O28" s="1" t="s">
        <v>256</v>
      </c>
      <c r="P28" t="str">
        <f>VLOOKUP(L28,all_attacks!$C$2:$H$166,2,FALSE)</f>
        <v>Normal</v>
      </c>
      <c r="Q28" t="str">
        <f>VLOOKUP(M28,all_attacks!$C$2:$H$166,2,FALSE)</f>
        <v>Normal</v>
      </c>
      <c r="R28" t="str">
        <f>VLOOKUP(N28,all_attacks!$C$2:$H$166,2,FALSE)</f>
        <v>Normal</v>
      </c>
      <c r="S28" t="str">
        <f>VLOOKUP(O28,all_attacks!$C$2:$H$166,2,FALSE)</f>
        <v>Poison</v>
      </c>
      <c r="T28" t="str">
        <f>VLOOKUP(L28,all_attacks!$C$2:$H$166,6,FALSE)</f>
        <v>no_type-specific_Damage</v>
      </c>
      <c r="U28" t="str">
        <f>VLOOKUP(M28,all_attacks!$C$2:$H$166,6,FALSE)</f>
        <v>Normal</v>
      </c>
      <c r="V28" t="str">
        <f>VLOOKUP(N28,all_attacks!$C$2:$H$166,6,FALSE)</f>
        <v>Normal</v>
      </c>
      <c r="W28" t="str">
        <f>VLOOKUP(O28,all_attacks!$C$2:$H$166,6,FALSE)</f>
        <v>Poison</v>
      </c>
      <c r="X28" t="s">
        <v>453</v>
      </c>
      <c r="Z28" t="str">
        <f t="shared" si="6"/>
        <v>no_type-specific_DamageWater</v>
      </c>
      <c r="AA28" t="str">
        <f t="shared" si="7"/>
        <v>NormalWater</v>
      </c>
      <c r="AB28" t="str">
        <f t="shared" si="8"/>
        <v>NormalWater</v>
      </c>
      <c r="AC28" t="str">
        <f t="shared" si="9"/>
        <v>PoisonWater</v>
      </c>
      <c r="AD28" t="e">
        <f>VLOOKUP(Z28,type_factors!$C$1:$D$226,2,FALSE)</f>
        <v>#N/A</v>
      </c>
      <c r="AE28">
        <f>VLOOKUP(AA28,type_factors!$C$1:$D$226,2,FALSE)</f>
        <v>1</v>
      </c>
      <c r="AF28">
        <f>VLOOKUP(AB28,type_factors!$C$1:$D$226,2,FALSE)</f>
        <v>1</v>
      </c>
      <c r="AG28">
        <f>VLOOKUP(AC28,type_factors!$C$1:$D$226,2,FALSE)</f>
        <v>1</v>
      </c>
      <c r="AH28">
        <f t="array" ref="AH28">MAX(IF(ISERROR(AD28:AG28),,AD28:AG28))</f>
        <v>1</v>
      </c>
      <c r="AI28" t="s">
        <v>421</v>
      </c>
      <c r="AJ28" t="s">
        <v>453</v>
      </c>
      <c r="AK28" t="s">
        <v>209</v>
      </c>
      <c r="AL28" t="s">
        <v>209</v>
      </c>
      <c r="AM28" t="s">
        <v>209</v>
      </c>
      <c r="AN28" t="str">
        <f t="shared" si="27"/>
        <v>NormalPoison</v>
      </c>
      <c r="AO28" t="str">
        <f t="shared" si="25"/>
        <v>WaterPoison</v>
      </c>
      <c r="AP28" t="str">
        <f t="shared" si="10"/>
        <v>NAPoison</v>
      </c>
      <c r="AQ28" t="str">
        <f t="shared" si="11"/>
        <v>NAPoison</v>
      </c>
      <c r="AR28" t="str">
        <f t="shared" si="12"/>
        <v>NAPoison</v>
      </c>
      <c r="AS28" t="str">
        <f t="shared" si="13"/>
        <v>NormalNA</v>
      </c>
      <c r="AT28" t="str">
        <f t="shared" si="14"/>
        <v>WaterNA</v>
      </c>
      <c r="AU28" t="str">
        <f t="shared" si="15"/>
        <v>NANA</v>
      </c>
      <c r="AV28" t="str">
        <f t="shared" si="16"/>
        <v>NANA</v>
      </c>
      <c r="AW28" t="str">
        <f t="shared" si="17"/>
        <v>NANA</v>
      </c>
      <c r="AX28" s="31">
        <f>VLOOKUP(AN28,type_factors!$C$2:$D$226,2,FALSE)</f>
        <v>1</v>
      </c>
      <c r="AY28" s="31">
        <f>VLOOKUP(AO28,type_factors!$C$2:$D$226,2,FALSE)</f>
        <v>1</v>
      </c>
      <c r="AZ28" s="31" t="e">
        <f>VLOOKUP(AP28,type_factors!$C$2:$D$226,2,FALSE)</f>
        <v>#N/A</v>
      </c>
      <c r="BA28" s="31" t="e">
        <f>VLOOKUP(AQ28,type_factors!$C$2:$D$226,2,FALSE)</f>
        <v>#N/A</v>
      </c>
      <c r="BB28" s="31" t="e">
        <f>VLOOKUP(AR28,type_factors!$C$2:$D$226,2,FALSE)</f>
        <v>#N/A</v>
      </c>
      <c r="BC28" s="30" t="e">
        <f>VLOOKUP(AS28,type_factors!$C$2:$D$226,2,FALSE)</f>
        <v>#N/A</v>
      </c>
      <c r="BD28" s="30" t="e">
        <f>VLOOKUP(AT28,type_factors!$C$2:$D$226,2,FALSE)</f>
        <v>#N/A</v>
      </c>
      <c r="BE28" s="30" t="e">
        <f>VLOOKUP(AU28,type_factors!$C$2:$D$226,2,FALSE)</f>
        <v>#N/A</v>
      </c>
      <c r="BF28" s="30" t="e">
        <f>VLOOKUP(AV28,type_factors!$C$2:$D$226,2,FALSE)</f>
        <v>#N/A</v>
      </c>
      <c r="BG28" s="30" t="e">
        <f>VLOOKUP(AW28,type_factors!$C$2:$D$226,2,FALSE)</f>
        <v>#N/A</v>
      </c>
      <c r="BH28" s="32">
        <f t="shared" si="18"/>
        <v>1</v>
      </c>
      <c r="BI28" s="32">
        <f t="shared" si="19"/>
        <v>1</v>
      </c>
      <c r="BJ28" s="32" t="e">
        <f t="shared" si="20"/>
        <v>#N/A</v>
      </c>
      <c r="BK28" s="32" t="e">
        <f t="shared" si="21"/>
        <v>#N/A</v>
      </c>
      <c r="BL28" s="32" t="e">
        <f t="shared" si="22"/>
        <v>#N/A</v>
      </c>
      <c r="BM28">
        <f t="array" ref="BM28">MAX(IF(ISERROR(BH28:BL28),,BH28:BL28))</f>
        <v>1</v>
      </c>
      <c r="BN28">
        <f t="shared" si="23"/>
        <v>1</v>
      </c>
      <c r="BO28">
        <f t="shared" si="24"/>
        <v>0</v>
      </c>
      <c r="BP28">
        <f t="shared" si="26"/>
        <v>9</v>
      </c>
    </row>
    <row r="29" spans="1:70" x14ac:dyDescent="0.3">
      <c r="A29">
        <v>28</v>
      </c>
      <c r="B29">
        <v>13</v>
      </c>
      <c r="C29" t="s">
        <v>18</v>
      </c>
      <c r="D29" t="s">
        <v>487</v>
      </c>
      <c r="E29" t="s">
        <v>421</v>
      </c>
      <c r="F29" t="s">
        <v>209</v>
      </c>
      <c r="G29">
        <v>14</v>
      </c>
      <c r="H29" s="1" t="s">
        <v>12</v>
      </c>
      <c r="I29" s="1" t="s">
        <v>20</v>
      </c>
      <c r="J29" s="1" t="s">
        <v>21</v>
      </c>
      <c r="K29" s="1" t="s">
        <v>44</v>
      </c>
      <c r="L29" s="1" t="s">
        <v>12</v>
      </c>
      <c r="M29" s="1" t="s">
        <v>255</v>
      </c>
      <c r="N29" s="1" t="s">
        <v>323</v>
      </c>
      <c r="O29" s="1" t="s">
        <v>401</v>
      </c>
      <c r="P29" t="str">
        <f>VLOOKUP(L29,all_attacks!$C$2:$H$166,2,FALSE)</f>
        <v>Normal</v>
      </c>
      <c r="Q29" t="str">
        <f>VLOOKUP(M29,all_attacks!$C$2:$H$166,2,FALSE)</f>
        <v>Normal</v>
      </c>
      <c r="R29" t="str">
        <f>VLOOKUP(N29,all_attacks!$C$2:$H$166,2,FALSE)</f>
        <v>Normal</v>
      </c>
      <c r="S29" t="str">
        <f>VLOOKUP(O29,all_attacks!$C$2:$H$166,2,FALSE)</f>
        <v>Normal</v>
      </c>
      <c r="T29" t="str">
        <f>VLOOKUP(L29,all_attacks!$C$2:$H$166,6,FALSE)</f>
        <v>Normal</v>
      </c>
      <c r="U29" t="str">
        <f>VLOOKUP(M29,all_attacks!$C$2:$H$166,6,FALSE)</f>
        <v>no_type-specific_Damage</v>
      </c>
      <c r="V29" t="str">
        <f>VLOOKUP(N29,all_attacks!$C$2:$H$166,6,FALSE)</f>
        <v>Normal</v>
      </c>
      <c r="W29" t="str">
        <f>VLOOKUP(O29,all_attacks!$C$2:$H$166,6,FALSE)</f>
        <v>Normal</v>
      </c>
      <c r="X29" t="s">
        <v>453</v>
      </c>
      <c r="Z29" t="str">
        <f t="shared" si="6"/>
        <v>NormalWater</v>
      </c>
      <c r="AA29" t="str">
        <f t="shared" si="7"/>
        <v>no_type-specific_DamageWater</v>
      </c>
      <c r="AB29" t="str">
        <f t="shared" si="8"/>
        <v>NormalWater</v>
      </c>
      <c r="AC29" t="str">
        <f t="shared" si="9"/>
        <v>NormalWater</v>
      </c>
      <c r="AD29">
        <f>VLOOKUP(Z29,type_factors!$C$1:$D$226,2,FALSE)</f>
        <v>1</v>
      </c>
      <c r="AE29" t="e">
        <f>VLOOKUP(AA29,type_factors!$C$1:$D$226,2,FALSE)</f>
        <v>#N/A</v>
      </c>
      <c r="AF29">
        <f>VLOOKUP(AB29,type_factors!$C$1:$D$226,2,FALSE)</f>
        <v>1</v>
      </c>
      <c r="AG29">
        <f>VLOOKUP(AC29,type_factors!$C$1:$D$226,2,FALSE)</f>
        <v>1</v>
      </c>
      <c r="AH29">
        <f t="array" ref="AH29">MAX(IF(ISERROR(AD29:AG29),,AD29:AG29))</f>
        <v>1</v>
      </c>
      <c r="AI29" t="s">
        <v>421</v>
      </c>
      <c r="AJ29" t="s">
        <v>453</v>
      </c>
      <c r="AK29" t="s">
        <v>209</v>
      </c>
      <c r="AL29" t="s">
        <v>209</v>
      </c>
      <c r="AM29" t="s">
        <v>209</v>
      </c>
      <c r="AN29" t="str">
        <f t="shared" si="27"/>
        <v>NormalNormal</v>
      </c>
      <c r="AO29" t="str">
        <f t="shared" si="25"/>
        <v>WaterNormal</v>
      </c>
      <c r="AP29" t="str">
        <f t="shared" si="10"/>
        <v>NANormal</v>
      </c>
      <c r="AQ29" t="str">
        <f t="shared" si="11"/>
        <v>NANormal</v>
      </c>
      <c r="AR29" t="str">
        <f t="shared" si="12"/>
        <v>NANormal</v>
      </c>
      <c r="AS29" t="str">
        <f t="shared" si="13"/>
        <v>NormalNA</v>
      </c>
      <c r="AT29" t="str">
        <f t="shared" si="14"/>
        <v>WaterNA</v>
      </c>
      <c r="AU29" t="str">
        <f t="shared" si="15"/>
        <v>NANA</v>
      </c>
      <c r="AV29" t="str">
        <f t="shared" si="16"/>
        <v>NANA</v>
      </c>
      <c r="AW29" t="str">
        <f t="shared" si="17"/>
        <v>NANA</v>
      </c>
      <c r="AX29" s="31">
        <f>VLOOKUP(AN29,type_factors!$C$2:$D$226,2,FALSE)</f>
        <v>1</v>
      </c>
      <c r="AY29" s="31">
        <f>VLOOKUP(AO29,type_factors!$C$2:$D$226,2,FALSE)</f>
        <v>1</v>
      </c>
      <c r="AZ29" s="31" t="e">
        <f>VLOOKUP(AP29,type_factors!$C$2:$D$226,2,FALSE)</f>
        <v>#N/A</v>
      </c>
      <c r="BA29" s="31" t="e">
        <f>VLOOKUP(AQ29,type_factors!$C$2:$D$226,2,FALSE)</f>
        <v>#N/A</v>
      </c>
      <c r="BB29" s="31" t="e">
        <f>VLOOKUP(AR29,type_factors!$C$2:$D$226,2,FALSE)</f>
        <v>#N/A</v>
      </c>
      <c r="BC29" s="30" t="e">
        <f>VLOOKUP(AS29,type_factors!$C$2:$D$226,2,FALSE)</f>
        <v>#N/A</v>
      </c>
      <c r="BD29" s="30" t="e">
        <f>VLOOKUP(AT29,type_factors!$C$2:$D$226,2,FALSE)</f>
        <v>#N/A</v>
      </c>
      <c r="BE29" s="30" t="e">
        <f>VLOOKUP(AU29,type_factors!$C$2:$D$226,2,FALSE)</f>
        <v>#N/A</v>
      </c>
      <c r="BF29" s="30" t="e">
        <f>VLOOKUP(AV29,type_factors!$C$2:$D$226,2,FALSE)</f>
        <v>#N/A</v>
      </c>
      <c r="BG29" s="30" t="e">
        <f>VLOOKUP(AW29,type_factors!$C$2:$D$226,2,FALSE)</f>
        <v>#N/A</v>
      </c>
      <c r="BH29" s="32">
        <f t="shared" si="18"/>
        <v>1</v>
      </c>
      <c r="BI29" s="32">
        <f t="shared" si="19"/>
        <v>1</v>
      </c>
      <c r="BJ29" s="32" t="e">
        <f t="shared" si="20"/>
        <v>#N/A</v>
      </c>
      <c r="BK29" s="32" t="e">
        <f t="shared" si="21"/>
        <v>#N/A</v>
      </c>
      <c r="BL29" s="32" t="e">
        <f t="shared" si="22"/>
        <v>#N/A</v>
      </c>
      <c r="BM29">
        <f t="array" ref="BM29">MAX(IF(ISERROR(BH29:BL29),,BH29:BL29))</f>
        <v>1</v>
      </c>
      <c r="BN29">
        <f t="shared" si="23"/>
        <v>1</v>
      </c>
      <c r="BO29">
        <f t="shared" si="24"/>
        <v>0</v>
      </c>
      <c r="BP29">
        <f t="shared" si="26"/>
        <v>9</v>
      </c>
    </row>
    <row r="30" spans="1:70" x14ac:dyDescent="0.3">
      <c r="A30">
        <v>29</v>
      </c>
      <c r="B30">
        <v>13</v>
      </c>
      <c r="C30" t="s">
        <v>19</v>
      </c>
      <c r="D30" t="s">
        <v>492</v>
      </c>
      <c r="E30" t="s">
        <v>451</v>
      </c>
      <c r="F30" t="s">
        <v>209</v>
      </c>
      <c r="G30">
        <v>14</v>
      </c>
      <c r="H30" s="1" t="s">
        <v>22</v>
      </c>
      <c r="I30" s="1" t="s">
        <v>23</v>
      </c>
      <c r="J30" s="1" t="s">
        <v>9</v>
      </c>
      <c r="K30" s="1" t="s">
        <v>209</v>
      </c>
      <c r="L30" s="1" t="s">
        <v>250</v>
      </c>
      <c r="M30" s="1" t="s">
        <v>261</v>
      </c>
      <c r="N30" s="1" t="s">
        <v>256</v>
      </c>
      <c r="O30" s="1" t="s">
        <v>209</v>
      </c>
      <c r="P30" t="str">
        <f>VLOOKUP(L30,all_attacks!$C$2:$H$166,2,FALSE)</f>
        <v>Normal</v>
      </c>
      <c r="Q30" t="str">
        <f>VLOOKUP(M30,all_attacks!$C$2:$H$166,2,FALSE)</f>
        <v>Normal</v>
      </c>
      <c r="R30" t="str">
        <f>VLOOKUP(N30,all_attacks!$C$2:$H$166,2,FALSE)</f>
        <v>Poison</v>
      </c>
      <c r="S30" t="e">
        <f>VLOOKUP(O30,all_attacks!$C$2:$H$166,2,FALSE)</f>
        <v>#N/A</v>
      </c>
      <c r="T30" t="str">
        <f>VLOOKUP(L30,all_attacks!$C$2:$H$166,6,FALSE)</f>
        <v>Normal</v>
      </c>
      <c r="U30" t="str">
        <f>VLOOKUP(M30,all_attacks!$C$2:$H$166,6,FALSE)</f>
        <v>no_type-specific_Damage</v>
      </c>
      <c r="V30" t="str">
        <f>VLOOKUP(N30,all_attacks!$C$2:$H$166,6,FALSE)</f>
        <v>Poison</v>
      </c>
      <c r="W30" t="e">
        <f>VLOOKUP(O30,all_attacks!$C$2:$H$166,6,FALSE)</f>
        <v>#N/A</v>
      </c>
      <c r="X30" t="s">
        <v>453</v>
      </c>
      <c r="Z30" t="str">
        <f t="shared" si="6"/>
        <v>NormalWater</v>
      </c>
      <c r="AA30" t="str">
        <f t="shared" si="7"/>
        <v>no_type-specific_DamageWater</v>
      </c>
      <c r="AB30" t="str">
        <f t="shared" si="8"/>
        <v>PoisonWater</v>
      </c>
      <c r="AC30" t="e">
        <f t="shared" si="9"/>
        <v>#N/A</v>
      </c>
      <c r="AD30">
        <f>VLOOKUP(Z30,type_factors!$C$1:$D$226,2,FALSE)</f>
        <v>1</v>
      </c>
      <c r="AE30" t="e">
        <f>VLOOKUP(AA30,type_factors!$C$1:$D$226,2,FALSE)</f>
        <v>#N/A</v>
      </c>
      <c r="AF30">
        <f>VLOOKUP(AB30,type_factors!$C$1:$D$226,2,FALSE)</f>
        <v>1</v>
      </c>
      <c r="AG30" t="e">
        <f>VLOOKUP(AC30,type_factors!$C$1:$D$226,2,FALSE)</f>
        <v>#N/A</v>
      </c>
      <c r="AH30">
        <f t="array" ref="AH30">MAX(IF(ISERROR(AD30:AG30),,AD30:AG30))</f>
        <v>1</v>
      </c>
      <c r="AI30" t="s">
        <v>421</v>
      </c>
      <c r="AJ30" t="s">
        <v>453</v>
      </c>
      <c r="AK30" t="s">
        <v>209</v>
      </c>
      <c r="AL30" t="s">
        <v>209</v>
      </c>
      <c r="AM30" t="s">
        <v>209</v>
      </c>
      <c r="AN30" t="str">
        <f t="shared" si="27"/>
        <v>NormalPoison</v>
      </c>
      <c r="AO30" t="str">
        <f t="shared" si="25"/>
        <v>WaterPoison</v>
      </c>
      <c r="AP30" t="str">
        <f t="shared" si="10"/>
        <v>NAPoison</v>
      </c>
      <c r="AQ30" t="str">
        <f t="shared" si="11"/>
        <v>NAPoison</v>
      </c>
      <c r="AR30" t="str">
        <f t="shared" si="12"/>
        <v>NAPoison</v>
      </c>
      <c r="AS30" t="str">
        <f t="shared" si="13"/>
        <v>NormalNA</v>
      </c>
      <c r="AT30" t="str">
        <f t="shared" si="14"/>
        <v>WaterNA</v>
      </c>
      <c r="AU30" t="str">
        <f t="shared" si="15"/>
        <v>NANA</v>
      </c>
      <c r="AV30" t="str">
        <f t="shared" si="16"/>
        <v>NANA</v>
      </c>
      <c r="AW30" t="str">
        <f t="shared" si="17"/>
        <v>NANA</v>
      </c>
      <c r="AX30" s="31">
        <f>VLOOKUP(AN30,type_factors!$C$2:$D$226,2,FALSE)</f>
        <v>1</v>
      </c>
      <c r="AY30" s="31">
        <f>VLOOKUP(AO30,type_factors!$C$2:$D$226,2,FALSE)</f>
        <v>1</v>
      </c>
      <c r="AZ30" s="31" t="e">
        <f>VLOOKUP(AP30,type_factors!$C$2:$D$226,2,FALSE)</f>
        <v>#N/A</v>
      </c>
      <c r="BA30" s="31" t="e">
        <f>VLOOKUP(AQ30,type_factors!$C$2:$D$226,2,FALSE)</f>
        <v>#N/A</v>
      </c>
      <c r="BB30" s="31" t="e">
        <f>VLOOKUP(AR30,type_factors!$C$2:$D$226,2,FALSE)</f>
        <v>#N/A</v>
      </c>
      <c r="BC30" s="30" t="e">
        <f>VLOOKUP(AS30,type_factors!$C$2:$D$226,2,FALSE)</f>
        <v>#N/A</v>
      </c>
      <c r="BD30" s="30" t="e">
        <f>VLOOKUP(AT30,type_factors!$C$2:$D$226,2,FALSE)</f>
        <v>#N/A</v>
      </c>
      <c r="BE30" s="30" t="e">
        <f>VLOOKUP(AU30,type_factors!$C$2:$D$226,2,FALSE)</f>
        <v>#N/A</v>
      </c>
      <c r="BF30" s="30" t="e">
        <f>VLOOKUP(AV30,type_factors!$C$2:$D$226,2,FALSE)</f>
        <v>#N/A</v>
      </c>
      <c r="BG30" s="30" t="e">
        <f>VLOOKUP(AW30,type_factors!$C$2:$D$226,2,FALSE)</f>
        <v>#N/A</v>
      </c>
      <c r="BH30" s="32">
        <f t="shared" si="18"/>
        <v>1</v>
      </c>
      <c r="BI30" s="32">
        <f t="shared" si="19"/>
        <v>1</v>
      </c>
      <c r="BJ30" s="32" t="e">
        <f t="shared" si="20"/>
        <v>#N/A</v>
      </c>
      <c r="BK30" s="32" t="e">
        <f t="shared" si="21"/>
        <v>#N/A</v>
      </c>
      <c r="BL30" s="32" t="e">
        <f t="shared" si="22"/>
        <v>#N/A</v>
      </c>
      <c r="BM30">
        <f t="array" ref="BM30">MAX(IF(ISERROR(BH30:BL30),,BH30:BL30))</f>
        <v>1</v>
      </c>
      <c r="BN30">
        <f t="shared" si="23"/>
        <v>1</v>
      </c>
      <c r="BO30">
        <f t="shared" si="24"/>
        <v>0</v>
      </c>
      <c r="BP30">
        <f t="shared" si="26"/>
        <v>9</v>
      </c>
    </row>
    <row r="31" spans="1:70" x14ac:dyDescent="0.3">
      <c r="A31">
        <v>30</v>
      </c>
      <c r="B31">
        <v>13</v>
      </c>
      <c r="C31" t="s">
        <v>28</v>
      </c>
      <c r="D31" t="s">
        <v>28</v>
      </c>
      <c r="E31" t="s">
        <v>451</v>
      </c>
      <c r="F31" t="s">
        <v>448</v>
      </c>
      <c r="G31">
        <v>14</v>
      </c>
      <c r="H31" s="1" t="s">
        <v>29</v>
      </c>
      <c r="I31" s="1" t="s">
        <v>30</v>
      </c>
      <c r="J31" s="1" t="s">
        <v>209</v>
      </c>
      <c r="K31" s="1" t="s">
        <v>209</v>
      </c>
      <c r="L31" s="1" t="s">
        <v>373</v>
      </c>
      <c r="M31" s="1" t="s">
        <v>266</v>
      </c>
      <c r="N31" s="1" t="s">
        <v>209</v>
      </c>
      <c r="O31" s="1" t="s">
        <v>209</v>
      </c>
      <c r="P31" t="str">
        <f>VLOOKUP(L31,all_attacks!$C$2:$H$166,2,FALSE)</f>
        <v>Bug</v>
      </c>
      <c r="Q31" t="str">
        <f>VLOOKUP(M31,all_attacks!$C$2:$H$166,2,FALSE)</f>
        <v>Normal</v>
      </c>
      <c r="R31" t="e">
        <f>VLOOKUP(N31,all_attacks!$C$2:$H$166,2,FALSE)</f>
        <v>#N/A</v>
      </c>
      <c r="S31" t="e">
        <f>VLOOKUP(O31,all_attacks!$C$2:$H$166,2,FALSE)</f>
        <v>#N/A</v>
      </c>
      <c r="T31" t="str">
        <f>VLOOKUP(L31,all_attacks!$C$2:$H$166,6,FALSE)</f>
        <v>Bug</v>
      </c>
      <c r="U31" t="str">
        <f>VLOOKUP(M31,all_attacks!$C$2:$H$166,6,FALSE)</f>
        <v>no_type-specific_Damage</v>
      </c>
      <c r="V31" t="e">
        <f>VLOOKUP(N31,all_attacks!$C$2:$H$166,6,FALSE)</f>
        <v>#N/A</v>
      </c>
      <c r="W31" t="e">
        <f>VLOOKUP(O31,all_attacks!$C$2:$H$166,6,FALSE)</f>
        <v>#N/A</v>
      </c>
      <c r="X31" t="s">
        <v>453</v>
      </c>
      <c r="Z31" t="str">
        <f t="shared" si="6"/>
        <v>BugWater</v>
      </c>
      <c r="AA31" t="str">
        <f t="shared" si="7"/>
        <v>no_type-specific_DamageWater</v>
      </c>
      <c r="AB31" t="e">
        <f t="shared" si="8"/>
        <v>#N/A</v>
      </c>
      <c r="AC31" t="e">
        <f t="shared" si="9"/>
        <v>#N/A</v>
      </c>
      <c r="AD31">
        <f>VLOOKUP(Z31,type_factors!$C$1:$D$226,2,FALSE)</f>
        <v>1</v>
      </c>
      <c r="AE31" t="e">
        <f>VLOOKUP(AA31,type_factors!$C$1:$D$226,2,FALSE)</f>
        <v>#N/A</v>
      </c>
      <c r="AF31" t="e">
        <f>VLOOKUP(AB31,type_factors!$C$1:$D$226,2,FALSE)</f>
        <v>#N/A</v>
      </c>
      <c r="AG31" t="e">
        <f>VLOOKUP(AC31,type_factors!$C$1:$D$226,2,FALSE)</f>
        <v>#N/A</v>
      </c>
      <c r="AH31">
        <f t="array" ref="AH31">MAX(IF(ISERROR(AD31:AG31),,AD31:AG31))</f>
        <v>1</v>
      </c>
      <c r="AI31" t="s">
        <v>421</v>
      </c>
      <c r="AJ31" t="s">
        <v>453</v>
      </c>
      <c r="AK31" t="s">
        <v>209</v>
      </c>
      <c r="AL31" t="s">
        <v>209</v>
      </c>
      <c r="AM31" t="s">
        <v>209</v>
      </c>
      <c r="AN31" t="str">
        <f t="shared" si="27"/>
        <v>NormalPoison</v>
      </c>
      <c r="AO31" t="str">
        <f t="shared" si="25"/>
        <v>WaterPoison</v>
      </c>
      <c r="AP31" t="str">
        <f t="shared" si="10"/>
        <v>NAPoison</v>
      </c>
      <c r="AQ31" t="str">
        <f t="shared" si="11"/>
        <v>NAPoison</v>
      </c>
      <c r="AR31" t="str">
        <f t="shared" si="12"/>
        <v>NAPoison</v>
      </c>
      <c r="AS31" t="str">
        <f t="shared" si="13"/>
        <v>NormalFlying</v>
      </c>
      <c r="AT31" t="str">
        <f t="shared" si="14"/>
        <v>WaterFlying</v>
      </c>
      <c r="AU31" t="str">
        <f t="shared" si="15"/>
        <v>NAFlying</v>
      </c>
      <c r="AV31" t="str">
        <f t="shared" si="16"/>
        <v>NAFlying</v>
      </c>
      <c r="AW31" t="str">
        <f t="shared" si="17"/>
        <v>NAFlying</v>
      </c>
      <c r="AX31" s="31">
        <f>VLOOKUP(AN31,type_factors!$C$2:$D$226,2,FALSE)</f>
        <v>1</v>
      </c>
      <c r="AY31" s="31">
        <f>VLOOKUP(AO31,type_factors!$C$2:$D$226,2,FALSE)</f>
        <v>1</v>
      </c>
      <c r="AZ31" s="31" t="e">
        <f>VLOOKUP(AP31,type_factors!$C$2:$D$226,2,FALSE)</f>
        <v>#N/A</v>
      </c>
      <c r="BA31" s="31" t="e">
        <f>VLOOKUP(AQ31,type_factors!$C$2:$D$226,2,FALSE)</f>
        <v>#N/A</v>
      </c>
      <c r="BB31" s="31" t="e">
        <f>VLOOKUP(AR31,type_factors!$C$2:$D$226,2,FALSE)</f>
        <v>#N/A</v>
      </c>
      <c r="BC31" s="30">
        <f>VLOOKUP(AS31,type_factors!$C$2:$D$226,2,FALSE)</f>
        <v>1</v>
      </c>
      <c r="BD31" s="30">
        <f>VLOOKUP(AT31,type_factors!$C$2:$D$226,2,FALSE)</f>
        <v>1</v>
      </c>
      <c r="BE31" s="30" t="e">
        <f>VLOOKUP(AU31,type_factors!$C$2:$D$226,2,FALSE)</f>
        <v>#N/A</v>
      </c>
      <c r="BF31" s="30" t="e">
        <f>VLOOKUP(AV31,type_factors!$C$2:$D$226,2,FALSE)</f>
        <v>#N/A</v>
      </c>
      <c r="BG31" s="30" t="e">
        <f>VLOOKUP(AW31,type_factors!$C$2:$D$226,2,FALSE)</f>
        <v>#N/A</v>
      </c>
      <c r="BH31" s="32">
        <f t="shared" si="18"/>
        <v>1</v>
      </c>
      <c r="BI31" s="32">
        <f t="shared" si="19"/>
        <v>1</v>
      </c>
      <c r="BJ31" s="32" t="e">
        <f t="shared" si="20"/>
        <v>#N/A</v>
      </c>
      <c r="BK31" s="32" t="e">
        <f t="shared" si="21"/>
        <v>#N/A</v>
      </c>
      <c r="BL31" s="32" t="e">
        <f t="shared" si="22"/>
        <v>#N/A</v>
      </c>
      <c r="BM31">
        <f t="array" ref="BM31">MAX(IF(ISERROR(BH31:BL31),,BH31:BL31))</f>
        <v>1</v>
      </c>
      <c r="BN31">
        <f t="shared" si="23"/>
        <v>1</v>
      </c>
      <c r="BO31">
        <f t="shared" si="24"/>
        <v>0</v>
      </c>
      <c r="BP31">
        <f t="shared" si="26"/>
        <v>9</v>
      </c>
    </row>
    <row r="32" spans="1:70" x14ac:dyDescent="0.3">
      <c r="A32">
        <v>31</v>
      </c>
      <c r="B32">
        <v>14</v>
      </c>
      <c r="C32" t="s">
        <v>47</v>
      </c>
      <c r="D32" t="s">
        <v>484</v>
      </c>
      <c r="E32" t="s">
        <v>421</v>
      </c>
      <c r="F32" t="s">
        <v>448</v>
      </c>
      <c r="G32">
        <v>16</v>
      </c>
      <c r="H32" s="1" t="s">
        <v>41</v>
      </c>
      <c r="I32" s="1" t="s">
        <v>42</v>
      </c>
      <c r="J32" s="1" t="s">
        <v>21</v>
      </c>
      <c r="K32" s="1" t="s">
        <v>209</v>
      </c>
      <c r="L32" s="1" t="s">
        <v>230</v>
      </c>
      <c r="M32" s="1" t="s">
        <v>244</v>
      </c>
      <c r="N32" s="1" t="s">
        <v>323</v>
      </c>
      <c r="O32" s="1" t="s">
        <v>209</v>
      </c>
      <c r="P32" t="str">
        <f>VLOOKUP(L32,all_attacks!$C$2:$H$166,2,FALSE)</f>
        <v>Normal</v>
      </c>
      <c r="Q32" t="str">
        <f>VLOOKUP(M32,all_attacks!$C$2:$H$166,2,FALSE)</f>
        <v>Normal</v>
      </c>
      <c r="R32" t="str">
        <f>VLOOKUP(N32,all_attacks!$C$2:$H$166,2,FALSE)</f>
        <v>Normal</v>
      </c>
      <c r="S32" t="e">
        <f>VLOOKUP(O32,all_attacks!$C$2:$H$166,2,FALSE)</f>
        <v>#N/A</v>
      </c>
      <c r="T32" t="str">
        <f>VLOOKUP(L32,all_attacks!$C$2:$H$166,6,FALSE)</f>
        <v>Normal</v>
      </c>
      <c r="U32" t="str">
        <f>VLOOKUP(M32,all_attacks!$C$2:$H$166,6,FALSE)</f>
        <v>no_type-specific_Damage</v>
      </c>
      <c r="V32" t="str">
        <f>VLOOKUP(N32,all_attacks!$C$2:$H$166,6,FALSE)</f>
        <v>Normal</v>
      </c>
      <c r="W32" t="e">
        <f>VLOOKUP(O32,all_attacks!$C$2:$H$166,6,FALSE)</f>
        <v>#N/A</v>
      </c>
      <c r="X32" t="s">
        <v>453</v>
      </c>
      <c r="Z32" t="str">
        <f t="shared" si="6"/>
        <v>NormalWater</v>
      </c>
      <c r="AA32" t="str">
        <f t="shared" si="7"/>
        <v>no_type-specific_DamageWater</v>
      </c>
      <c r="AB32" t="str">
        <f t="shared" si="8"/>
        <v>NormalWater</v>
      </c>
      <c r="AC32" t="e">
        <f t="shared" si="9"/>
        <v>#N/A</v>
      </c>
      <c r="AD32">
        <f>VLOOKUP(Z32,type_factors!$C$1:$D$226,2,FALSE)</f>
        <v>1</v>
      </c>
      <c r="AE32" t="e">
        <f>VLOOKUP(AA32,type_factors!$C$1:$D$226,2,FALSE)</f>
        <v>#N/A</v>
      </c>
      <c r="AF32">
        <f>VLOOKUP(AB32,type_factors!$C$1:$D$226,2,FALSE)</f>
        <v>1</v>
      </c>
      <c r="AG32" t="e">
        <f>VLOOKUP(AC32,type_factors!$C$1:$D$226,2,FALSE)</f>
        <v>#N/A</v>
      </c>
      <c r="AH32">
        <f t="array" ref="AH32">MAX(IF(ISERROR(AD32:AG32),,AD32:AG32))</f>
        <v>1</v>
      </c>
      <c r="AI32" t="s">
        <v>421</v>
      </c>
      <c r="AJ32" t="s">
        <v>453</v>
      </c>
      <c r="AK32" t="s">
        <v>209</v>
      </c>
      <c r="AL32" t="s">
        <v>209</v>
      </c>
      <c r="AM32" t="s">
        <v>209</v>
      </c>
      <c r="AN32" t="str">
        <f t="shared" si="27"/>
        <v>NormalNormal</v>
      </c>
      <c r="AO32" t="str">
        <f t="shared" si="25"/>
        <v>WaterNormal</v>
      </c>
      <c r="AP32" t="str">
        <f t="shared" si="10"/>
        <v>NANormal</v>
      </c>
      <c r="AQ32" t="str">
        <f t="shared" si="11"/>
        <v>NANormal</v>
      </c>
      <c r="AR32" t="str">
        <f t="shared" si="12"/>
        <v>NANormal</v>
      </c>
      <c r="AS32" t="str">
        <f t="shared" si="13"/>
        <v>NormalFlying</v>
      </c>
      <c r="AT32" t="str">
        <f t="shared" si="14"/>
        <v>WaterFlying</v>
      </c>
      <c r="AU32" t="str">
        <f t="shared" si="15"/>
        <v>NAFlying</v>
      </c>
      <c r="AV32" t="str">
        <f t="shared" si="16"/>
        <v>NAFlying</v>
      </c>
      <c r="AW32" t="str">
        <f t="shared" si="17"/>
        <v>NAFlying</v>
      </c>
      <c r="AX32" s="31">
        <f>VLOOKUP(AN32,type_factors!$C$2:$D$226,2,FALSE)</f>
        <v>1</v>
      </c>
      <c r="AY32" s="31">
        <f>VLOOKUP(AO32,type_factors!$C$2:$D$226,2,FALSE)</f>
        <v>1</v>
      </c>
      <c r="AZ32" s="31" t="e">
        <f>VLOOKUP(AP32,type_factors!$C$2:$D$226,2,FALSE)</f>
        <v>#N/A</v>
      </c>
      <c r="BA32" s="31" t="e">
        <f>VLOOKUP(AQ32,type_factors!$C$2:$D$226,2,FALSE)</f>
        <v>#N/A</v>
      </c>
      <c r="BB32" s="31" t="e">
        <f>VLOOKUP(AR32,type_factors!$C$2:$D$226,2,FALSE)</f>
        <v>#N/A</v>
      </c>
      <c r="BC32" s="30">
        <f>VLOOKUP(AS32,type_factors!$C$2:$D$226,2,FALSE)</f>
        <v>1</v>
      </c>
      <c r="BD32" s="30">
        <f>VLOOKUP(AT32,type_factors!$C$2:$D$226,2,FALSE)</f>
        <v>1</v>
      </c>
      <c r="BE32" s="30" t="e">
        <f>VLOOKUP(AU32,type_factors!$C$2:$D$226,2,FALSE)</f>
        <v>#N/A</v>
      </c>
      <c r="BF32" s="30" t="e">
        <f>VLOOKUP(AV32,type_factors!$C$2:$D$226,2,FALSE)</f>
        <v>#N/A</v>
      </c>
      <c r="BG32" s="30" t="e">
        <f>VLOOKUP(AW32,type_factors!$C$2:$D$226,2,FALSE)</f>
        <v>#N/A</v>
      </c>
      <c r="BH32" s="32">
        <f t="shared" si="18"/>
        <v>1</v>
      </c>
      <c r="BI32" s="32">
        <f t="shared" si="19"/>
        <v>1</v>
      </c>
      <c r="BJ32" s="32" t="e">
        <f t="shared" si="20"/>
        <v>#N/A</v>
      </c>
      <c r="BK32" s="32" t="e">
        <f t="shared" si="21"/>
        <v>#N/A</v>
      </c>
      <c r="BL32" s="32" t="e">
        <f t="shared" si="22"/>
        <v>#N/A</v>
      </c>
      <c r="BM32">
        <f t="array" ref="BM32">MAX(IF(ISERROR(BH32:BL32),,BH32:BL32))</f>
        <v>1</v>
      </c>
      <c r="BN32">
        <f t="shared" si="23"/>
        <v>1</v>
      </c>
      <c r="BO32">
        <f t="shared" si="24"/>
        <v>0</v>
      </c>
      <c r="BP32">
        <f t="shared" si="26"/>
        <v>9</v>
      </c>
    </row>
    <row r="33" spans="1:70" x14ac:dyDescent="0.3">
      <c r="A33">
        <v>32</v>
      </c>
      <c r="B33">
        <v>14</v>
      </c>
      <c r="C33" t="s">
        <v>495</v>
      </c>
      <c r="D33" t="s">
        <v>495</v>
      </c>
      <c r="E33" t="s">
        <v>451</v>
      </c>
      <c r="F33" t="s">
        <v>209</v>
      </c>
      <c r="G33">
        <v>16</v>
      </c>
      <c r="H33" s="1" t="s">
        <v>6</v>
      </c>
      <c r="I33" s="1" t="s">
        <v>12</v>
      </c>
      <c r="J33" s="1" t="s">
        <v>5</v>
      </c>
      <c r="K33" s="1" t="s">
        <v>9</v>
      </c>
      <c r="L33" s="1" t="s">
        <v>263</v>
      </c>
      <c r="M33" s="1" t="s">
        <v>12</v>
      </c>
      <c r="N33" s="1" t="s">
        <v>220</v>
      </c>
      <c r="O33" s="1" t="s">
        <v>256</v>
      </c>
      <c r="P33" t="str">
        <f>VLOOKUP(L33,all_attacks!$C$2:$H$166,2,FALSE)</f>
        <v>Normal</v>
      </c>
      <c r="Q33" t="str">
        <f>VLOOKUP(M33,all_attacks!$C$2:$H$166,2,FALSE)</f>
        <v>Normal</v>
      </c>
      <c r="R33" t="str">
        <f>VLOOKUP(N33,all_attacks!$C$2:$H$166,2,FALSE)</f>
        <v>Normal</v>
      </c>
      <c r="S33" t="str">
        <f>VLOOKUP(O33,all_attacks!$C$2:$H$166,2,FALSE)</f>
        <v>Poison</v>
      </c>
      <c r="T33" t="str">
        <f>VLOOKUP(L33,all_attacks!$C$2:$H$166,6,FALSE)</f>
        <v>no_type-specific_Damage</v>
      </c>
      <c r="U33" t="str">
        <f>VLOOKUP(M33,all_attacks!$C$2:$H$166,6,FALSE)</f>
        <v>Normal</v>
      </c>
      <c r="V33" t="str">
        <f>VLOOKUP(N33,all_attacks!$C$2:$H$166,6,FALSE)</f>
        <v>Normal</v>
      </c>
      <c r="W33" t="str">
        <f>VLOOKUP(O33,all_attacks!$C$2:$H$166,6,FALSE)</f>
        <v>Poison</v>
      </c>
      <c r="X33" t="s">
        <v>453</v>
      </c>
      <c r="Z33" t="str">
        <f t="shared" si="6"/>
        <v>no_type-specific_DamageWater</v>
      </c>
      <c r="AA33" t="str">
        <f t="shared" si="7"/>
        <v>NormalWater</v>
      </c>
      <c r="AB33" t="str">
        <f t="shared" si="8"/>
        <v>NormalWater</v>
      </c>
      <c r="AC33" t="str">
        <f t="shared" si="9"/>
        <v>PoisonWater</v>
      </c>
      <c r="AD33" t="e">
        <f>VLOOKUP(Z33,type_factors!$C$1:$D$226,2,FALSE)</f>
        <v>#N/A</v>
      </c>
      <c r="AE33">
        <f>VLOOKUP(AA33,type_factors!$C$1:$D$226,2,FALSE)</f>
        <v>1</v>
      </c>
      <c r="AF33">
        <f>VLOOKUP(AB33,type_factors!$C$1:$D$226,2,FALSE)</f>
        <v>1</v>
      </c>
      <c r="AG33">
        <f>VLOOKUP(AC33,type_factors!$C$1:$D$226,2,FALSE)</f>
        <v>1</v>
      </c>
      <c r="AH33">
        <f t="array" ref="AH33">MAX(IF(ISERROR(AD33:AG33),,AD33:AG33))</f>
        <v>1</v>
      </c>
      <c r="AI33" t="s">
        <v>421</v>
      </c>
      <c r="AJ33" t="s">
        <v>453</v>
      </c>
      <c r="AK33" t="s">
        <v>209</v>
      </c>
      <c r="AL33" t="s">
        <v>209</v>
      </c>
      <c r="AM33" t="s">
        <v>209</v>
      </c>
      <c r="AN33" t="str">
        <f t="shared" si="27"/>
        <v>NormalPoison</v>
      </c>
      <c r="AO33" t="str">
        <f t="shared" si="25"/>
        <v>WaterPoison</v>
      </c>
      <c r="AP33" t="str">
        <f t="shared" si="10"/>
        <v>NAPoison</v>
      </c>
      <c r="AQ33" t="str">
        <f t="shared" si="11"/>
        <v>NAPoison</v>
      </c>
      <c r="AR33" t="str">
        <f t="shared" si="12"/>
        <v>NAPoison</v>
      </c>
      <c r="AS33" t="str">
        <f t="shared" si="13"/>
        <v>NormalNA</v>
      </c>
      <c r="AT33" t="str">
        <f t="shared" si="14"/>
        <v>WaterNA</v>
      </c>
      <c r="AU33" t="str">
        <f t="shared" si="15"/>
        <v>NANA</v>
      </c>
      <c r="AV33" t="str">
        <f t="shared" si="16"/>
        <v>NANA</v>
      </c>
      <c r="AW33" t="str">
        <f t="shared" si="17"/>
        <v>NANA</v>
      </c>
      <c r="AX33" s="31">
        <f>VLOOKUP(AN33,type_factors!$C$2:$D$226,2,FALSE)</f>
        <v>1</v>
      </c>
      <c r="AY33" s="31">
        <f>VLOOKUP(AO33,type_factors!$C$2:$D$226,2,FALSE)</f>
        <v>1</v>
      </c>
      <c r="AZ33" s="31" t="e">
        <f>VLOOKUP(AP33,type_factors!$C$2:$D$226,2,FALSE)</f>
        <v>#N/A</v>
      </c>
      <c r="BA33" s="31" t="e">
        <f>VLOOKUP(AQ33,type_factors!$C$2:$D$226,2,FALSE)</f>
        <v>#N/A</v>
      </c>
      <c r="BB33" s="31" t="e">
        <f>VLOOKUP(AR33,type_factors!$C$2:$D$226,2,FALSE)</f>
        <v>#N/A</v>
      </c>
      <c r="BC33" s="30" t="e">
        <f>VLOOKUP(AS33,type_factors!$C$2:$D$226,2,FALSE)</f>
        <v>#N/A</v>
      </c>
      <c r="BD33" s="30" t="e">
        <f>VLOOKUP(AT33,type_factors!$C$2:$D$226,2,FALSE)</f>
        <v>#N/A</v>
      </c>
      <c r="BE33" s="30" t="e">
        <f>VLOOKUP(AU33,type_factors!$C$2:$D$226,2,FALSE)</f>
        <v>#N/A</v>
      </c>
      <c r="BF33" s="30" t="e">
        <f>VLOOKUP(AV33,type_factors!$C$2:$D$226,2,FALSE)</f>
        <v>#N/A</v>
      </c>
      <c r="BG33" s="30" t="e">
        <f>VLOOKUP(AW33,type_factors!$C$2:$D$226,2,FALSE)</f>
        <v>#N/A</v>
      </c>
      <c r="BH33" s="32">
        <f t="shared" si="18"/>
        <v>1</v>
      </c>
      <c r="BI33" s="32">
        <f t="shared" si="19"/>
        <v>1</v>
      </c>
      <c r="BJ33" s="32" t="e">
        <f t="shared" si="20"/>
        <v>#N/A</v>
      </c>
      <c r="BK33" s="32" t="e">
        <f t="shared" si="21"/>
        <v>#N/A</v>
      </c>
      <c r="BL33" s="32" t="e">
        <f t="shared" si="22"/>
        <v>#N/A</v>
      </c>
      <c r="BM33">
        <f t="array" ref="BM33">MAX(IF(ISERROR(BH33:BL33),,BH33:BL33))</f>
        <v>1</v>
      </c>
      <c r="BN33">
        <f t="shared" si="23"/>
        <v>1</v>
      </c>
      <c r="BO33">
        <f t="shared" si="24"/>
        <v>0</v>
      </c>
      <c r="BP33">
        <f t="shared" si="26"/>
        <v>9</v>
      </c>
    </row>
    <row r="34" spans="1:70" x14ac:dyDescent="0.3">
      <c r="A34">
        <v>33</v>
      </c>
      <c r="B34">
        <v>15</v>
      </c>
      <c r="C34" t="s">
        <v>48</v>
      </c>
      <c r="D34" t="s">
        <v>526</v>
      </c>
      <c r="E34" t="s">
        <v>450</v>
      </c>
      <c r="F34" t="s">
        <v>209</v>
      </c>
      <c r="G34">
        <v>18</v>
      </c>
      <c r="H34" s="1" t="s">
        <v>5</v>
      </c>
      <c r="I34" s="1" t="s">
        <v>23</v>
      </c>
      <c r="J34" s="1" t="s">
        <v>49</v>
      </c>
      <c r="K34" s="1" t="s">
        <v>209</v>
      </c>
      <c r="L34" s="1" t="s">
        <v>220</v>
      </c>
      <c r="M34" s="1" t="s">
        <v>261</v>
      </c>
      <c r="N34" s="1" t="s">
        <v>211</v>
      </c>
      <c r="O34" s="1" t="s">
        <v>209</v>
      </c>
      <c r="P34" t="str">
        <f>VLOOKUP(L34,all_attacks!$C$2:$H$166,2,FALSE)</f>
        <v>Normal</v>
      </c>
      <c r="Q34" t="str">
        <f>VLOOKUP(M34,all_attacks!$C$2:$H$166,2,FALSE)</f>
        <v>Normal</v>
      </c>
      <c r="R34" t="str">
        <f>VLOOKUP(N34,all_attacks!$C$2:$H$166,2,FALSE)</f>
        <v>Normal</v>
      </c>
      <c r="S34" t="e">
        <f>VLOOKUP(O34,all_attacks!$C$2:$H$166,2,FALSE)</f>
        <v>#N/A</v>
      </c>
      <c r="T34" t="str">
        <f>VLOOKUP(L34,all_attacks!$C$2:$H$166,6,FALSE)</f>
        <v>Normal</v>
      </c>
      <c r="U34" t="str">
        <f>VLOOKUP(M34,all_attacks!$C$2:$H$166,6,FALSE)</f>
        <v>no_type-specific_Damage</v>
      </c>
      <c r="V34" t="str">
        <f>VLOOKUP(N34,all_attacks!$C$2:$H$166,6,FALSE)</f>
        <v>Normal</v>
      </c>
      <c r="W34" t="e">
        <f>VLOOKUP(O34,all_attacks!$C$2:$H$166,6,FALSE)</f>
        <v>#N/A</v>
      </c>
      <c r="X34" t="s">
        <v>453</v>
      </c>
      <c r="Z34" t="str">
        <f t="shared" si="6"/>
        <v>NormalWater</v>
      </c>
      <c r="AA34" t="str">
        <f t="shared" si="7"/>
        <v>no_type-specific_DamageWater</v>
      </c>
      <c r="AB34" t="str">
        <f t="shared" si="8"/>
        <v>NormalWater</v>
      </c>
      <c r="AC34" t="e">
        <f t="shared" si="9"/>
        <v>#N/A</v>
      </c>
      <c r="AD34">
        <f>VLOOKUP(Z34,type_factors!$C$1:$D$226,2,FALSE)</f>
        <v>1</v>
      </c>
      <c r="AE34" t="e">
        <f>VLOOKUP(AA34,type_factors!$C$1:$D$226,2,FALSE)</f>
        <v>#N/A</v>
      </c>
      <c r="AF34">
        <f>VLOOKUP(AB34,type_factors!$C$1:$D$226,2,FALSE)</f>
        <v>1</v>
      </c>
      <c r="AG34" t="e">
        <f>VLOOKUP(AC34,type_factors!$C$1:$D$226,2,FALSE)</f>
        <v>#N/A</v>
      </c>
      <c r="AH34">
        <f t="array" ref="AH34">MAX(IF(ISERROR(AD34:AG34),,AD34:AG34))</f>
        <v>1</v>
      </c>
      <c r="AI34" t="s">
        <v>421</v>
      </c>
      <c r="AJ34" t="s">
        <v>453</v>
      </c>
      <c r="AK34" t="s">
        <v>209</v>
      </c>
      <c r="AL34" t="s">
        <v>209</v>
      </c>
      <c r="AM34" t="s">
        <v>209</v>
      </c>
      <c r="AN34" t="str">
        <f t="shared" si="27"/>
        <v>NormalFighting</v>
      </c>
      <c r="AO34" t="str">
        <f t="shared" si="25"/>
        <v>WaterFighting</v>
      </c>
      <c r="AP34" t="str">
        <f t="shared" si="10"/>
        <v>NAFighting</v>
      </c>
      <c r="AQ34" t="str">
        <f t="shared" si="11"/>
        <v>NAFighting</v>
      </c>
      <c r="AR34" t="str">
        <f t="shared" si="12"/>
        <v>NAFighting</v>
      </c>
      <c r="AS34" t="str">
        <f t="shared" si="13"/>
        <v>NormalNA</v>
      </c>
      <c r="AT34" t="str">
        <f t="shared" si="14"/>
        <v>WaterNA</v>
      </c>
      <c r="AU34" t="str">
        <f t="shared" si="15"/>
        <v>NANA</v>
      </c>
      <c r="AV34" t="str">
        <f t="shared" si="16"/>
        <v>NANA</v>
      </c>
      <c r="AW34" t="str">
        <f t="shared" si="17"/>
        <v>NANA</v>
      </c>
      <c r="AX34" s="31">
        <f>VLOOKUP(AN34,type_factors!$C$2:$D$226,2,FALSE)</f>
        <v>1</v>
      </c>
      <c r="AY34" s="31">
        <f>VLOOKUP(AO34,type_factors!$C$2:$D$226,2,FALSE)</f>
        <v>1</v>
      </c>
      <c r="AZ34" s="31" t="e">
        <f>VLOOKUP(AP34,type_factors!$C$2:$D$226,2,FALSE)</f>
        <v>#N/A</v>
      </c>
      <c r="BA34" s="31" t="e">
        <f>VLOOKUP(AQ34,type_factors!$C$2:$D$226,2,FALSE)</f>
        <v>#N/A</v>
      </c>
      <c r="BB34" s="31" t="e">
        <f>VLOOKUP(AR34,type_factors!$C$2:$D$226,2,FALSE)</f>
        <v>#N/A</v>
      </c>
      <c r="BC34" s="30" t="e">
        <f>VLOOKUP(AS34,type_factors!$C$2:$D$226,2,FALSE)</f>
        <v>#N/A</v>
      </c>
      <c r="BD34" s="30" t="e">
        <f>VLOOKUP(AT34,type_factors!$C$2:$D$226,2,FALSE)</f>
        <v>#N/A</v>
      </c>
      <c r="BE34" s="30" t="e">
        <f>VLOOKUP(AU34,type_factors!$C$2:$D$226,2,FALSE)</f>
        <v>#N/A</v>
      </c>
      <c r="BF34" s="30" t="e">
        <f>VLOOKUP(AV34,type_factors!$C$2:$D$226,2,FALSE)</f>
        <v>#N/A</v>
      </c>
      <c r="BG34" s="30" t="e">
        <f>VLOOKUP(AW34,type_factors!$C$2:$D$226,2,FALSE)</f>
        <v>#N/A</v>
      </c>
      <c r="BH34" s="32">
        <f t="shared" si="18"/>
        <v>1</v>
      </c>
      <c r="BI34" s="32">
        <f t="shared" si="19"/>
        <v>1</v>
      </c>
      <c r="BJ34" s="32" t="e">
        <f t="shared" si="20"/>
        <v>#N/A</v>
      </c>
      <c r="BK34" s="32" t="e">
        <f t="shared" si="21"/>
        <v>#N/A</v>
      </c>
      <c r="BL34" s="32" t="e">
        <f t="shared" si="22"/>
        <v>#N/A</v>
      </c>
      <c r="BM34">
        <f t="array" ref="BM34">MAX(IF(ISERROR(BH34:BL34),,BH34:BL34))</f>
        <v>1</v>
      </c>
      <c r="BN34">
        <f t="shared" si="23"/>
        <v>1</v>
      </c>
      <c r="BO34">
        <f t="shared" si="24"/>
        <v>0</v>
      </c>
      <c r="BP34">
        <f t="shared" si="26"/>
        <v>9</v>
      </c>
    </row>
    <row r="35" spans="1:70" x14ac:dyDescent="0.3">
      <c r="A35">
        <v>34</v>
      </c>
      <c r="B35">
        <v>16</v>
      </c>
      <c r="C35" t="s">
        <v>19</v>
      </c>
      <c r="D35" t="s">
        <v>492</v>
      </c>
      <c r="E35" t="s">
        <v>451</v>
      </c>
      <c r="F35" t="s">
        <v>209</v>
      </c>
      <c r="G35">
        <v>15</v>
      </c>
      <c r="H35" s="1" t="s">
        <v>22</v>
      </c>
      <c r="I35" s="1" t="s">
        <v>23</v>
      </c>
      <c r="J35" s="1" t="s">
        <v>9</v>
      </c>
      <c r="K35" s="1" t="s">
        <v>209</v>
      </c>
      <c r="L35" s="1" t="s">
        <v>250</v>
      </c>
      <c r="M35" s="1" t="s">
        <v>261</v>
      </c>
      <c r="N35" s="1" t="s">
        <v>256</v>
      </c>
      <c r="O35" s="1" t="s">
        <v>209</v>
      </c>
      <c r="P35" t="str">
        <f>VLOOKUP(L35,all_attacks!$C$2:$H$166,2,FALSE)</f>
        <v>Normal</v>
      </c>
      <c r="Q35" t="str">
        <f>VLOOKUP(M35,all_attacks!$C$2:$H$166,2,FALSE)</f>
        <v>Normal</v>
      </c>
      <c r="R35" t="str">
        <f>VLOOKUP(N35,all_attacks!$C$2:$H$166,2,FALSE)</f>
        <v>Poison</v>
      </c>
      <c r="S35" t="e">
        <f>VLOOKUP(O35,all_attacks!$C$2:$H$166,2,FALSE)</f>
        <v>#N/A</v>
      </c>
      <c r="T35" t="str">
        <f>VLOOKUP(L35,all_attacks!$C$2:$H$166,6,FALSE)</f>
        <v>Normal</v>
      </c>
      <c r="U35" t="str">
        <f>VLOOKUP(M35,all_attacks!$C$2:$H$166,6,FALSE)</f>
        <v>no_type-specific_Damage</v>
      </c>
      <c r="V35" t="str">
        <f>VLOOKUP(N35,all_attacks!$C$2:$H$166,6,FALSE)</f>
        <v>Poison</v>
      </c>
      <c r="W35" t="e">
        <f>VLOOKUP(O35,all_attacks!$C$2:$H$166,6,FALSE)</f>
        <v>#N/A</v>
      </c>
      <c r="X35" t="s">
        <v>453</v>
      </c>
      <c r="Z35" t="str">
        <f t="shared" si="6"/>
        <v>NormalWater</v>
      </c>
      <c r="AA35" t="str">
        <f t="shared" si="7"/>
        <v>no_type-specific_DamageWater</v>
      </c>
      <c r="AB35" t="str">
        <f t="shared" si="8"/>
        <v>PoisonWater</v>
      </c>
      <c r="AC35" t="e">
        <f t="shared" si="9"/>
        <v>#N/A</v>
      </c>
      <c r="AD35">
        <f>VLOOKUP(Z35,type_factors!$C$1:$D$226,2,FALSE)</f>
        <v>1</v>
      </c>
      <c r="AE35" t="e">
        <f>VLOOKUP(AA35,type_factors!$C$1:$D$226,2,FALSE)</f>
        <v>#N/A</v>
      </c>
      <c r="AF35">
        <f>VLOOKUP(AB35,type_factors!$C$1:$D$226,2,FALSE)</f>
        <v>1</v>
      </c>
      <c r="AG35" t="e">
        <f>VLOOKUP(AC35,type_factors!$C$1:$D$226,2,FALSE)</f>
        <v>#N/A</v>
      </c>
      <c r="AH35">
        <f t="array" ref="AH35">MAX(IF(ISERROR(AD35:AG35),,AD35:AG35))</f>
        <v>1</v>
      </c>
      <c r="AI35" t="s">
        <v>421</v>
      </c>
      <c r="AJ35" t="s">
        <v>453</v>
      </c>
      <c r="AK35" t="s">
        <v>209</v>
      </c>
      <c r="AL35" t="s">
        <v>209</v>
      </c>
      <c r="AM35" t="s">
        <v>209</v>
      </c>
      <c r="AN35" t="str">
        <f t="shared" si="27"/>
        <v>NormalPoison</v>
      </c>
      <c r="AO35" t="str">
        <f t="shared" si="25"/>
        <v>WaterPoison</v>
      </c>
      <c r="AP35" t="str">
        <f t="shared" si="10"/>
        <v>NAPoison</v>
      </c>
      <c r="AQ35" t="str">
        <f t="shared" si="11"/>
        <v>NAPoison</v>
      </c>
      <c r="AR35" t="str">
        <f t="shared" si="12"/>
        <v>NAPoison</v>
      </c>
      <c r="AS35" t="str">
        <f t="shared" ref="AS35:AS66" si="28">AI35&amp;$F35</f>
        <v>NormalNA</v>
      </c>
      <c r="AT35" t="str">
        <f t="shared" si="14"/>
        <v>WaterNA</v>
      </c>
      <c r="AU35" t="str">
        <f t="shared" si="15"/>
        <v>NANA</v>
      </c>
      <c r="AV35" t="str">
        <f t="shared" si="16"/>
        <v>NANA</v>
      </c>
      <c r="AW35" t="str">
        <f t="shared" si="17"/>
        <v>NANA</v>
      </c>
      <c r="AX35" s="31">
        <f>VLOOKUP(AN35,type_factors!$C$2:$D$226,2,FALSE)</f>
        <v>1</v>
      </c>
      <c r="AY35" s="31">
        <f>VLOOKUP(AO35,type_factors!$C$2:$D$226,2,FALSE)</f>
        <v>1</v>
      </c>
      <c r="AZ35" s="31" t="e">
        <f>VLOOKUP(AP35,type_factors!$C$2:$D$226,2,FALSE)</f>
        <v>#N/A</v>
      </c>
      <c r="BA35" s="31" t="e">
        <f>VLOOKUP(AQ35,type_factors!$C$2:$D$226,2,FALSE)</f>
        <v>#N/A</v>
      </c>
      <c r="BB35" s="31" t="e">
        <f>VLOOKUP(AR35,type_factors!$C$2:$D$226,2,FALSE)</f>
        <v>#N/A</v>
      </c>
      <c r="BC35" s="30" t="e">
        <f>VLOOKUP(AS35,type_factors!$C$2:$D$226,2,FALSE)</f>
        <v>#N/A</v>
      </c>
      <c r="BD35" s="30" t="e">
        <f>VLOOKUP(AT35,type_factors!$C$2:$D$226,2,FALSE)</f>
        <v>#N/A</v>
      </c>
      <c r="BE35" s="30" t="e">
        <f>VLOOKUP(AU35,type_factors!$C$2:$D$226,2,FALSE)</f>
        <v>#N/A</v>
      </c>
      <c r="BF35" s="30" t="e">
        <f>VLOOKUP(AV35,type_factors!$C$2:$D$226,2,FALSE)</f>
        <v>#N/A</v>
      </c>
      <c r="BG35" s="30" t="e">
        <f>VLOOKUP(AW35,type_factors!$C$2:$D$226,2,FALSE)</f>
        <v>#N/A</v>
      </c>
      <c r="BH35" s="32">
        <f t="shared" si="18"/>
        <v>1</v>
      </c>
      <c r="BI35" s="32">
        <f t="shared" si="19"/>
        <v>1</v>
      </c>
      <c r="BJ35" s="32" t="e">
        <f t="shared" si="20"/>
        <v>#N/A</v>
      </c>
      <c r="BK35" s="32" t="e">
        <f t="shared" si="21"/>
        <v>#N/A</v>
      </c>
      <c r="BL35" s="32" t="e">
        <f t="shared" si="22"/>
        <v>#N/A</v>
      </c>
      <c r="BM35">
        <f t="array" ref="BM35">MAX(IF(ISERROR(BH35:BL35),,BH35:BL35))</f>
        <v>1</v>
      </c>
      <c r="BN35">
        <f t="shared" si="23"/>
        <v>1</v>
      </c>
      <c r="BO35">
        <f t="shared" si="24"/>
        <v>0</v>
      </c>
      <c r="BP35">
        <f t="shared" si="26"/>
        <v>9</v>
      </c>
    </row>
    <row r="36" spans="1:70" x14ac:dyDescent="0.3">
      <c r="A36">
        <v>35</v>
      </c>
      <c r="B36">
        <v>16</v>
      </c>
      <c r="C36" t="s">
        <v>28</v>
      </c>
      <c r="D36" t="s">
        <v>28</v>
      </c>
      <c r="E36" t="s">
        <v>451</v>
      </c>
      <c r="F36" t="s">
        <v>448</v>
      </c>
      <c r="G36">
        <v>15</v>
      </c>
      <c r="H36" s="1" t="s">
        <v>29</v>
      </c>
      <c r="I36" s="1" t="s">
        <v>30</v>
      </c>
      <c r="J36" s="1" t="s">
        <v>50</v>
      </c>
      <c r="K36" s="1" t="s">
        <v>209</v>
      </c>
      <c r="L36" s="1" t="s">
        <v>373</v>
      </c>
      <c r="M36" s="1" t="s">
        <v>266</v>
      </c>
      <c r="N36" s="1" t="s">
        <v>262</v>
      </c>
      <c r="O36" s="1" t="s">
        <v>209</v>
      </c>
      <c r="P36" t="str">
        <f>VLOOKUP(L36,all_attacks!$C$2:$H$166,2,FALSE)</f>
        <v>Bug</v>
      </c>
      <c r="Q36" t="str">
        <f>VLOOKUP(M36,all_attacks!$C$2:$H$166,2,FALSE)</f>
        <v>Normal</v>
      </c>
      <c r="R36" t="str">
        <f>VLOOKUP(N36,all_attacks!$C$2:$H$166,2,FALSE)</f>
        <v>Normal</v>
      </c>
      <c r="S36" t="e">
        <f>VLOOKUP(O36,all_attacks!$C$2:$H$166,2,FALSE)</f>
        <v>#N/A</v>
      </c>
      <c r="T36" t="str">
        <f>VLOOKUP(L36,all_attacks!$C$2:$H$166,6,FALSE)</f>
        <v>Bug</v>
      </c>
      <c r="U36" t="str">
        <f>VLOOKUP(M36,all_attacks!$C$2:$H$166,6,FALSE)</f>
        <v>no_type-specific_Damage</v>
      </c>
      <c r="V36" t="str">
        <f>VLOOKUP(N36,all_attacks!$C$2:$H$166,6,FALSE)</f>
        <v>Normal</v>
      </c>
      <c r="W36" t="e">
        <f>VLOOKUP(O36,all_attacks!$C$2:$H$166,6,FALSE)</f>
        <v>#N/A</v>
      </c>
      <c r="X36" t="s">
        <v>453</v>
      </c>
      <c r="Z36" t="str">
        <f t="shared" si="6"/>
        <v>BugWater</v>
      </c>
      <c r="AA36" t="str">
        <f t="shared" si="7"/>
        <v>no_type-specific_DamageWater</v>
      </c>
      <c r="AB36" t="str">
        <f t="shared" si="8"/>
        <v>NormalWater</v>
      </c>
      <c r="AC36" t="e">
        <f t="shared" si="9"/>
        <v>#N/A</v>
      </c>
      <c r="AD36">
        <f>VLOOKUP(Z36,type_factors!$C$1:$D$226,2,FALSE)</f>
        <v>1</v>
      </c>
      <c r="AE36" t="e">
        <f>VLOOKUP(AA36,type_factors!$C$1:$D$226,2,FALSE)</f>
        <v>#N/A</v>
      </c>
      <c r="AF36">
        <f>VLOOKUP(AB36,type_factors!$C$1:$D$226,2,FALSE)</f>
        <v>1</v>
      </c>
      <c r="AG36" t="e">
        <f>VLOOKUP(AC36,type_factors!$C$1:$D$226,2,FALSE)</f>
        <v>#N/A</v>
      </c>
      <c r="AH36">
        <f t="array" ref="AH36">MAX(IF(ISERROR(AD36:AG36),,AD36:AG36))</f>
        <v>1</v>
      </c>
      <c r="AI36" t="s">
        <v>421</v>
      </c>
      <c r="AJ36" t="s">
        <v>453</v>
      </c>
      <c r="AK36" t="s">
        <v>209</v>
      </c>
      <c r="AL36" t="s">
        <v>209</v>
      </c>
      <c r="AM36" t="s">
        <v>209</v>
      </c>
      <c r="AN36" t="str">
        <f t="shared" si="27"/>
        <v>NormalPoison</v>
      </c>
      <c r="AO36" t="str">
        <f t="shared" si="25"/>
        <v>WaterPoison</v>
      </c>
      <c r="AP36" t="str">
        <f t="shared" si="10"/>
        <v>NAPoison</v>
      </c>
      <c r="AQ36" t="str">
        <f t="shared" si="11"/>
        <v>NAPoison</v>
      </c>
      <c r="AR36" t="str">
        <f t="shared" si="12"/>
        <v>NAPoison</v>
      </c>
      <c r="AS36" t="str">
        <f t="shared" si="28"/>
        <v>NormalFlying</v>
      </c>
      <c r="AT36" t="str">
        <f t="shared" si="14"/>
        <v>WaterFlying</v>
      </c>
      <c r="AU36" t="str">
        <f t="shared" si="15"/>
        <v>NAFlying</v>
      </c>
      <c r="AV36" t="str">
        <f t="shared" si="16"/>
        <v>NAFlying</v>
      </c>
      <c r="AW36" t="str">
        <f t="shared" si="17"/>
        <v>NAFlying</v>
      </c>
      <c r="AX36" s="31">
        <f>VLOOKUP(AN36,type_factors!$C$2:$D$226,2,FALSE)</f>
        <v>1</v>
      </c>
      <c r="AY36" s="31">
        <f>VLOOKUP(AO36,type_factors!$C$2:$D$226,2,FALSE)</f>
        <v>1</v>
      </c>
      <c r="AZ36" s="31" t="e">
        <f>VLOOKUP(AP36,type_factors!$C$2:$D$226,2,FALSE)</f>
        <v>#N/A</v>
      </c>
      <c r="BA36" s="31" t="e">
        <f>VLOOKUP(AQ36,type_factors!$C$2:$D$226,2,FALSE)</f>
        <v>#N/A</v>
      </c>
      <c r="BB36" s="31" t="e">
        <f>VLOOKUP(AR36,type_factors!$C$2:$D$226,2,FALSE)</f>
        <v>#N/A</v>
      </c>
      <c r="BC36" s="30">
        <f>VLOOKUP(AS36,type_factors!$C$2:$D$226,2,FALSE)</f>
        <v>1</v>
      </c>
      <c r="BD36" s="30">
        <f>VLOOKUP(AT36,type_factors!$C$2:$D$226,2,FALSE)</f>
        <v>1</v>
      </c>
      <c r="BE36" s="30" t="e">
        <f>VLOOKUP(AU36,type_factors!$C$2:$D$226,2,FALSE)</f>
        <v>#N/A</v>
      </c>
      <c r="BF36" s="30" t="e">
        <f>VLOOKUP(AV36,type_factors!$C$2:$D$226,2,FALSE)</f>
        <v>#N/A</v>
      </c>
      <c r="BG36" s="30" t="e">
        <f>VLOOKUP(AW36,type_factors!$C$2:$D$226,2,FALSE)</f>
        <v>#N/A</v>
      </c>
      <c r="BH36" s="32">
        <f t="shared" si="18"/>
        <v>1</v>
      </c>
      <c r="BI36" s="32">
        <f t="shared" si="19"/>
        <v>1</v>
      </c>
      <c r="BJ36" s="32" t="e">
        <f t="shared" si="20"/>
        <v>#N/A</v>
      </c>
      <c r="BK36" s="32" t="e">
        <f t="shared" si="21"/>
        <v>#N/A</v>
      </c>
      <c r="BL36" s="32" t="e">
        <f t="shared" si="22"/>
        <v>#N/A</v>
      </c>
      <c r="BM36">
        <f t="array" ref="BM36">MAX(IF(ISERROR(BH36:BL36),,BH36:BL36))</f>
        <v>1</v>
      </c>
      <c r="BN36">
        <f t="shared" si="23"/>
        <v>1</v>
      </c>
      <c r="BO36">
        <f t="shared" si="24"/>
        <v>0</v>
      </c>
      <c r="BP36">
        <f t="shared" si="26"/>
        <v>9</v>
      </c>
    </row>
    <row r="37" spans="1:70" x14ac:dyDescent="0.3">
      <c r="A37">
        <v>36</v>
      </c>
      <c r="B37">
        <v>17</v>
      </c>
      <c r="C37" t="s">
        <v>14</v>
      </c>
      <c r="D37" t="s">
        <v>14</v>
      </c>
      <c r="E37" t="s">
        <v>456</v>
      </c>
      <c r="F37" t="s">
        <v>455</v>
      </c>
      <c r="G37">
        <v>17</v>
      </c>
      <c r="H37" s="1" t="s">
        <v>12</v>
      </c>
      <c r="I37" s="1" t="s">
        <v>15</v>
      </c>
      <c r="J37" s="1" t="s">
        <v>51</v>
      </c>
      <c r="K37" s="1" t="s">
        <v>209</v>
      </c>
      <c r="L37" s="1" t="s">
        <v>12</v>
      </c>
      <c r="M37" s="1" t="s">
        <v>328</v>
      </c>
      <c r="N37" s="1" t="s">
        <v>235</v>
      </c>
      <c r="O37" s="1" t="s">
        <v>209</v>
      </c>
      <c r="P37" t="str">
        <f>VLOOKUP(L37,all_attacks!$C$2:$H$166,2,FALSE)</f>
        <v>Normal</v>
      </c>
      <c r="Q37" t="str">
        <f>VLOOKUP(M37,all_attacks!$C$2:$H$166,2,FALSE)</f>
        <v>Normal</v>
      </c>
      <c r="R37" t="str">
        <f>VLOOKUP(N37,all_attacks!$C$2:$H$166,2,FALSE)</f>
        <v>Normal</v>
      </c>
      <c r="S37" t="e">
        <f>VLOOKUP(O37,all_attacks!$C$2:$H$166,2,FALSE)</f>
        <v>#N/A</v>
      </c>
      <c r="T37" t="str">
        <f>VLOOKUP(L37,all_attacks!$C$2:$H$166,6,FALSE)</f>
        <v>Normal</v>
      </c>
      <c r="U37" t="str">
        <f>VLOOKUP(M37,all_attacks!$C$2:$H$166,6,FALSE)</f>
        <v>no_type-specific_Damage</v>
      </c>
      <c r="V37" t="str">
        <f>VLOOKUP(N37,all_attacks!$C$2:$H$166,6,FALSE)</f>
        <v>Normal</v>
      </c>
      <c r="W37" t="e">
        <f>VLOOKUP(O37,all_attacks!$C$2:$H$166,6,FALSE)</f>
        <v>#N/A</v>
      </c>
      <c r="X37" t="s">
        <v>453</v>
      </c>
      <c r="Z37" t="str">
        <f t="shared" si="6"/>
        <v>NormalWater</v>
      </c>
      <c r="AA37" t="str">
        <f t="shared" si="7"/>
        <v>no_type-specific_DamageWater</v>
      </c>
      <c r="AB37" t="str">
        <f t="shared" si="8"/>
        <v>NormalWater</v>
      </c>
      <c r="AC37" t="e">
        <f t="shared" si="9"/>
        <v>#N/A</v>
      </c>
      <c r="AD37">
        <f>VLOOKUP(Z37,type_factors!$C$1:$D$226,2,FALSE)</f>
        <v>1</v>
      </c>
      <c r="AE37" t="e">
        <f>VLOOKUP(AA37,type_factors!$C$1:$D$226,2,FALSE)</f>
        <v>#N/A</v>
      </c>
      <c r="AF37">
        <f>VLOOKUP(AB37,type_factors!$C$1:$D$226,2,FALSE)</f>
        <v>1</v>
      </c>
      <c r="AG37" t="e">
        <f>VLOOKUP(AC37,type_factors!$C$1:$D$226,2,FALSE)</f>
        <v>#N/A</v>
      </c>
      <c r="AH37">
        <f t="array" ref="AH37">MAX(IF(ISERROR(AD37:AG37),,AD37:AG37))</f>
        <v>1</v>
      </c>
      <c r="AI37" t="s">
        <v>421</v>
      </c>
      <c r="AJ37" t="s">
        <v>453</v>
      </c>
      <c r="AK37" t="s">
        <v>209</v>
      </c>
      <c r="AL37" t="s">
        <v>209</v>
      </c>
      <c r="AM37" t="s">
        <v>209</v>
      </c>
      <c r="AN37" t="str">
        <f t="shared" si="27"/>
        <v>NormalRock</v>
      </c>
      <c r="AO37" t="str">
        <f t="shared" si="25"/>
        <v>WaterRock</v>
      </c>
      <c r="AP37" t="str">
        <f t="shared" si="10"/>
        <v>NARock</v>
      </c>
      <c r="AQ37" t="str">
        <f t="shared" si="11"/>
        <v>NARock</v>
      </c>
      <c r="AR37" t="str">
        <f t="shared" si="12"/>
        <v>NARock</v>
      </c>
      <c r="AS37" t="str">
        <f t="shared" si="28"/>
        <v>NormalGround</v>
      </c>
      <c r="AT37" t="str">
        <f t="shared" si="14"/>
        <v>WaterGround</v>
      </c>
      <c r="AU37" t="str">
        <f t="shared" si="15"/>
        <v>NAGround</v>
      </c>
      <c r="AV37" t="str">
        <f t="shared" si="16"/>
        <v>NAGround</v>
      </c>
      <c r="AW37" t="str">
        <f t="shared" si="17"/>
        <v>NAGround</v>
      </c>
      <c r="AX37" s="31">
        <f>VLOOKUP(AN37,type_factors!$C$2:$D$226,2,FALSE)</f>
        <v>0.5</v>
      </c>
      <c r="AY37" s="31">
        <f>VLOOKUP(AO37,type_factors!$C$2:$D$226,2,FALSE)</f>
        <v>2</v>
      </c>
      <c r="AZ37" s="31" t="e">
        <f>VLOOKUP(AP37,type_factors!$C$2:$D$226,2,FALSE)</f>
        <v>#N/A</v>
      </c>
      <c r="BA37" s="31" t="e">
        <f>VLOOKUP(AQ37,type_factors!$C$2:$D$226,2,FALSE)</f>
        <v>#N/A</v>
      </c>
      <c r="BB37" s="31" t="e">
        <f>VLOOKUP(AR37,type_factors!$C$2:$D$226,2,FALSE)</f>
        <v>#N/A</v>
      </c>
      <c r="BC37" s="30">
        <f>VLOOKUP(AS37,type_factors!$C$2:$D$226,2,FALSE)</f>
        <v>1</v>
      </c>
      <c r="BD37" s="30">
        <f>VLOOKUP(AT37,type_factors!$C$2:$D$226,2,FALSE)</f>
        <v>2</v>
      </c>
      <c r="BE37" s="30" t="e">
        <f>VLOOKUP(AU37,type_factors!$C$2:$D$226,2,FALSE)</f>
        <v>#N/A</v>
      </c>
      <c r="BF37" s="30" t="e">
        <f>VLOOKUP(AV37,type_factors!$C$2:$D$226,2,FALSE)</f>
        <v>#N/A</v>
      </c>
      <c r="BG37" s="30" t="e">
        <f>VLOOKUP(AW37,type_factors!$C$2:$D$226,2,FALSE)</f>
        <v>#N/A</v>
      </c>
      <c r="BH37" s="32">
        <f t="shared" si="18"/>
        <v>0.5</v>
      </c>
      <c r="BI37" s="32">
        <f t="shared" si="19"/>
        <v>4</v>
      </c>
      <c r="BJ37" s="32" t="e">
        <f t="shared" si="20"/>
        <v>#N/A</v>
      </c>
      <c r="BK37" s="32" t="e">
        <f t="shared" si="21"/>
        <v>#N/A</v>
      </c>
      <c r="BL37" s="32" t="e">
        <f t="shared" si="22"/>
        <v>#N/A</v>
      </c>
      <c r="BM37">
        <f t="array" ref="BM37">MAX(IF(ISERROR(BH37:BL37),,BH37:BL37))</f>
        <v>4</v>
      </c>
      <c r="BN37">
        <f t="shared" si="23"/>
        <v>1</v>
      </c>
      <c r="BO37">
        <f t="shared" si="24"/>
        <v>3</v>
      </c>
      <c r="BP37">
        <f t="shared" si="26"/>
        <v>12</v>
      </c>
      <c r="BR37" t="s">
        <v>52</v>
      </c>
    </row>
    <row r="38" spans="1:70" x14ac:dyDescent="0.3">
      <c r="A38">
        <v>37</v>
      </c>
      <c r="B38">
        <v>18</v>
      </c>
      <c r="C38" t="s">
        <v>497</v>
      </c>
      <c r="D38" t="s">
        <v>497</v>
      </c>
      <c r="E38" t="s">
        <v>451</v>
      </c>
      <c r="F38" t="s">
        <v>209</v>
      </c>
      <c r="G38">
        <v>15</v>
      </c>
      <c r="H38" s="1" t="s">
        <v>23</v>
      </c>
      <c r="I38" s="1" t="s">
        <v>12</v>
      </c>
      <c r="J38" s="1" t="s">
        <v>53</v>
      </c>
      <c r="K38" s="1" t="s">
        <v>9</v>
      </c>
      <c r="L38" s="1" t="s">
        <v>261</v>
      </c>
      <c r="M38" s="1" t="s">
        <v>12</v>
      </c>
      <c r="N38" s="1" t="s">
        <v>246</v>
      </c>
      <c r="O38" s="1" t="s">
        <v>256</v>
      </c>
      <c r="P38" t="str">
        <f>VLOOKUP(L38,all_attacks!$C$2:$H$166,2,FALSE)</f>
        <v>Normal</v>
      </c>
      <c r="Q38" t="str">
        <f>VLOOKUP(M38,all_attacks!$C$2:$H$166,2,FALSE)</f>
        <v>Normal</v>
      </c>
      <c r="R38" t="str">
        <f>VLOOKUP(N38,all_attacks!$C$2:$H$166,2,FALSE)</f>
        <v>Normal</v>
      </c>
      <c r="S38" t="str">
        <f>VLOOKUP(O38,all_attacks!$C$2:$H$166,2,FALSE)</f>
        <v>Poison</v>
      </c>
      <c r="T38" t="str">
        <f>VLOOKUP(L38,all_attacks!$C$2:$H$166,6,FALSE)</f>
        <v>no_type-specific_Damage</v>
      </c>
      <c r="U38" t="str">
        <f>VLOOKUP(M38,all_attacks!$C$2:$H$166,6,FALSE)</f>
        <v>Normal</v>
      </c>
      <c r="V38" t="str">
        <f>VLOOKUP(N38,all_attacks!$C$2:$H$166,6,FALSE)</f>
        <v>Normal</v>
      </c>
      <c r="W38" t="str">
        <f>VLOOKUP(O38,all_attacks!$C$2:$H$166,6,FALSE)</f>
        <v>Poison</v>
      </c>
      <c r="X38" t="s">
        <v>453</v>
      </c>
      <c r="Z38" t="str">
        <f t="shared" si="6"/>
        <v>no_type-specific_DamageWater</v>
      </c>
      <c r="AA38" t="str">
        <f t="shared" si="7"/>
        <v>NormalWater</v>
      </c>
      <c r="AB38" t="str">
        <f t="shared" si="8"/>
        <v>NormalWater</v>
      </c>
      <c r="AC38" t="str">
        <f t="shared" si="9"/>
        <v>PoisonWater</v>
      </c>
      <c r="AD38" t="e">
        <f>VLOOKUP(Z38,type_factors!$C$1:$D$226,2,FALSE)</f>
        <v>#N/A</v>
      </c>
      <c r="AE38">
        <f>VLOOKUP(AA38,type_factors!$C$1:$D$226,2,FALSE)</f>
        <v>1</v>
      </c>
      <c r="AF38">
        <f>VLOOKUP(AB38,type_factors!$C$1:$D$226,2,FALSE)</f>
        <v>1</v>
      </c>
      <c r="AG38">
        <f>VLOOKUP(AC38,type_factors!$C$1:$D$226,2,FALSE)</f>
        <v>1</v>
      </c>
      <c r="AH38">
        <f t="array" ref="AH38">MAX(IF(ISERROR(AD38:AG38),,AD38:AG38))</f>
        <v>1</v>
      </c>
      <c r="AI38" t="s">
        <v>421</v>
      </c>
      <c r="AJ38" t="s">
        <v>453</v>
      </c>
      <c r="AK38" t="s">
        <v>209</v>
      </c>
      <c r="AL38" t="s">
        <v>209</v>
      </c>
      <c r="AM38" t="s">
        <v>209</v>
      </c>
      <c r="AN38" t="str">
        <f t="shared" si="27"/>
        <v>NormalPoison</v>
      </c>
      <c r="AO38" t="str">
        <f t="shared" si="25"/>
        <v>WaterPoison</v>
      </c>
      <c r="AP38" t="str">
        <f t="shared" si="10"/>
        <v>NAPoison</v>
      </c>
      <c r="AQ38" t="str">
        <f t="shared" si="11"/>
        <v>NAPoison</v>
      </c>
      <c r="AR38" t="str">
        <f t="shared" si="12"/>
        <v>NAPoison</v>
      </c>
      <c r="AS38" t="str">
        <f t="shared" si="28"/>
        <v>NormalNA</v>
      </c>
      <c r="AT38" t="str">
        <f t="shared" si="14"/>
        <v>WaterNA</v>
      </c>
      <c r="AU38" t="str">
        <f t="shared" si="15"/>
        <v>NANA</v>
      </c>
      <c r="AV38" t="str">
        <f t="shared" si="16"/>
        <v>NANA</v>
      </c>
      <c r="AW38" t="str">
        <f t="shared" si="17"/>
        <v>NANA</v>
      </c>
      <c r="AX38" s="31">
        <f>VLOOKUP(AN38,type_factors!$C$2:$D$226,2,FALSE)</f>
        <v>1</v>
      </c>
      <c r="AY38" s="31">
        <f>VLOOKUP(AO38,type_factors!$C$2:$D$226,2,FALSE)</f>
        <v>1</v>
      </c>
      <c r="AZ38" s="31" t="e">
        <f>VLOOKUP(AP38,type_factors!$C$2:$D$226,2,FALSE)</f>
        <v>#N/A</v>
      </c>
      <c r="BA38" s="31" t="e">
        <f>VLOOKUP(AQ38,type_factors!$C$2:$D$226,2,FALSE)</f>
        <v>#N/A</v>
      </c>
      <c r="BB38" s="31" t="e">
        <f>VLOOKUP(AR38,type_factors!$C$2:$D$226,2,FALSE)</f>
        <v>#N/A</v>
      </c>
      <c r="BC38" s="30" t="e">
        <f>VLOOKUP(AS38,type_factors!$C$2:$D$226,2,FALSE)</f>
        <v>#N/A</v>
      </c>
      <c r="BD38" s="30" t="e">
        <f>VLOOKUP(AT38,type_factors!$C$2:$D$226,2,FALSE)</f>
        <v>#N/A</v>
      </c>
      <c r="BE38" s="30" t="e">
        <f>VLOOKUP(AU38,type_factors!$C$2:$D$226,2,FALSE)</f>
        <v>#N/A</v>
      </c>
      <c r="BF38" s="30" t="e">
        <f>VLOOKUP(AV38,type_factors!$C$2:$D$226,2,FALSE)</f>
        <v>#N/A</v>
      </c>
      <c r="BG38" s="30" t="e">
        <f>VLOOKUP(AW38,type_factors!$C$2:$D$226,2,FALSE)</f>
        <v>#N/A</v>
      </c>
      <c r="BH38" s="32">
        <f t="shared" si="18"/>
        <v>1</v>
      </c>
      <c r="BI38" s="32">
        <f t="shared" si="19"/>
        <v>1</v>
      </c>
      <c r="BJ38" s="32" t="e">
        <f t="shared" si="20"/>
        <v>#N/A</v>
      </c>
      <c r="BK38" s="32" t="e">
        <f t="shared" si="21"/>
        <v>#N/A</v>
      </c>
      <c r="BL38" s="32" t="e">
        <f t="shared" si="22"/>
        <v>#N/A</v>
      </c>
      <c r="BM38">
        <f t="array" ref="BM38">MAX(IF(ISERROR(BH38:BL38),,BH38:BL38))</f>
        <v>1</v>
      </c>
      <c r="BN38">
        <f t="shared" si="23"/>
        <v>1</v>
      </c>
      <c r="BO38">
        <f t="shared" si="24"/>
        <v>0</v>
      </c>
      <c r="BP38">
        <f t="shared" si="26"/>
        <v>12</v>
      </c>
    </row>
    <row r="39" spans="1:70" x14ac:dyDescent="0.3">
      <c r="A39">
        <v>38</v>
      </c>
      <c r="B39">
        <v>18</v>
      </c>
      <c r="C39" t="s">
        <v>495</v>
      </c>
      <c r="D39" t="s">
        <v>495</v>
      </c>
      <c r="E39" t="s">
        <v>451</v>
      </c>
      <c r="F39" t="s">
        <v>209</v>
      </c>
      <c r="G39">
        <v>15</v>
      </c>
      <c r="H39" s="1" t="s">
        <v>6</v>
      </c>
      <c r="I39" s="1" t="s">
        <v>12</v>
      </c>
      <c r="J39" s="1" t="s">
        <v>5</v>
      </c>
      <c r="K39" s="1" t="s">
        <v>9</v>
      </c>
      <c r="L39" s="1" t="s">
        <v>263</v>
      </c>
      <c r="M39" s="1" t="s">
        <v>12</v>
      </c>
      <c r="N39" s="1" t="s">
        <v>220</v>
      </c>
      <c r="O39" s="1" t="s">
        <v>256</v>
      </c>
      <c r="P39" t="str">
        <f>VLOOKUP(L39,all_attacks!$C$2:$H$166,2,FALSE)</f>
        <v>Normal</v>
      </c>
      <c r="Q39" t="str">
        <f>VLOOKUP(M39,all_attacks!$C$2:$H$166,2,FALSE)</f>
        <v>Normal</v>
      </c>
      <c r="R39" t="str">
        <f>VLOOKUP(N39,all_attacks!$C$2:$H$166,2,FALSE)</f>
        <v>Normal</v>
      </c>
      <c r="S39" t="str">
        <f>VLOOKUP(O39,all_attacks!$C$2:$H$166,2,FALSE)</f>
        <v>Poison</v>
      </c>
      <c r="T39" t="str">
        <f>VLOOKUP(L39,all_attacks!$C$2:$H$166,6,FALSE)</f>
        <v>no_type-specific_Damage</v>
      </c>
      <c r="U39" t="str">
        <f>VLOOKUP(M39,all_attacks!$C$2:$H$166,6,FALSE)</f>
        <v>Normal</v>
      </c>
      <c r="V39" t="str">
        <f>VLOOKUP(N39,all_attacks!$C$2:$H$166,6,FALSE)</f>
        <v>Normal</v>
      </c>
      <c r="W39" t="str">
        <f>VLOOKUP(O39,all_attacks!$C$2:$H$166,6,FALSE)</f>
        <v>Poison</v>
      </c>
      <c r="X39" t="s">
        <v>453</v>
      </c>
      <c r="Z39" t="str">
        <f t="shared" si="6"/>
        <v>no_type-specific_DamageWater</v>
      </c>
      <c r="AA39" t="str">
        <f t="shared" si="7"/>
        <v>NormalWater</v>
      </c>
      <c r="AB39" t="str">
        <f t="shared" si="8"/>
        <v>NormalWater</v>
      </c>
      <c r="AC39" t="str">
        <f t="shared" si="9"/>
        <v>PoisonWater</v>
      </c>
      <c r="AD39" t="e">
        <f>VLOOKUP(Z39,type_factors!$C$1:$D$226,2,FALSE)</f>
        <v>#N/A</v>
      </c>
      <c r="AE39">
        <f>VLOOKUP(AA39,type_factors!$C$1:$D$226,2,FALSE)</f>
        <v>1</v>
      </c>
      <c r="AF39">
        <f>VLOOKUP(AB39,type_factors!$C$1:$D$226,2,FALSE)</f>
        <v>1</v>
      </c>
      <c r="AG39">
        <f>VLOOKUP(AC39,type_factors!$C$1:$D$226,2,FALSE)</f>
        <v>1</v>
      </c>
      <c r="AH39">
        <f t="array" ref="AH39">MAX(IF(ISERROR(AD39:AG39),,AD39:AG39))</f>
        <v>1</v>
      </c>
      <c r="AI39" t="s">
        <v>421</v>
      </c>
      <c r="AJ39" t="s">
        <v>453</v>
      </c>
      <c r="AK39" t="s">
        <v>209</v>
      </c>
      <c r="AL39" t="s">
        <v>209</v>
      </c>
      <c r="AM39" t="s">
        <v>209</v>
      </c>
      <c r="AN39" t="str">
        <f t="shared" si="27"/>
        <v>NormalPoison</v>
      </c>
      <c r="AO39" t="str">
        <f t="shared" si="25"/>
        <v>WaterPoison</v>
      </c>
      <c r="AP39" t="str">
        <f t="shared" si="10"/>
        <v>NAPoison</v>
      </c>
      <c r="AQ39" t="str">
        <f t="shared" si="11"/>
        <v>NAPoison</v>
      </c>
      <c r="AR39" t="str">
        <f t="shared" si="12"/>
        <v>NAPoison</v>
      </c>
      <c r="AS39" t="str">
        <f t="shared" si="28"/>
        <v>NormalNA</v>
      </c>
      <c r="AT39" t="str">
        <f t="shared" si="14"/>
        <v>WaterNA</v>
      </c>
      <c r="AU39" t="str">
        <f t="shared" si="15"/>
        <v>NANA</v>
      </c>
      <c r="AV39" t="str">
        <f t="shared" si="16"/>
        <v>NANA</v>
      </c>
      <c r="AW39" t="str">
        <f t="shared" si="17"/>
        <v>NANA</v>
      </c>
      <c r="AX39" s="31">
        <f>VLOOKUP(AN39,type_factors!$C$2:$D$226,2,FALSE)</f>
        <v>1</v>
      </c>
      <c r="AY39" s="31">
        <f>VLOOKUP(AO39,type_factors!$C$2:$D$226,2,FALSE)</f>
        <v>1</v>
      </c>
      <c r="AZ39" s="31" t="e">
        <f>VLOOKUP(AP39,type_factors!$C$2:$D$226,2,FALSE)</f>
        <v>#N/A</v>
      </c>
      <c r="BA39" s="31" t="e">
        <f>VLOOKUP(AQ39,type_factors!$C$2:$D$226,2,FALSE)</f>
        <v>#N/A</v>
      </c>
      <c r="BB39" s="31" t="e">
        <f>VLOOKUP(AR39,type_factors!$C$2:$D$226,2,FALSE)</f>
        <v>#N/A</v>
      </c>
      <c r="BC39" s="30" t="e">
        <f>VLOOKUP(AS39,type_factors!$C$2:$D$226,2,FALSE)</f>
        <v>#N/A</v>
      </c>
      <c r="BD39" s="30" t="e">
        <f>VLOOKUP(AT39,type_factors!$C$2:$D$226,2,FALSE)</f>
        <v>#N/A</v>
      </c>
      <c r="BE39" s="30" t="e">
        <f>VLOOKUP(AU39,type_factors!$C$2:$D$226,2,FALSE)</f>
        <v>#N/A</v>
      </c>
      <c r="BF39" s="30" t="e">
        <f>VLOOKUP(AV39,type_factors!$C$2:$D$226,2,FALSE)</f>
        <v>#N/A</v>
      </c>
      <c r="BG39" s="30" t="e">
        <f>VLOOKUP(AW39,type_factors!$C$2:$D$226,2,FALSE)</f>
        <v>#N/A</v>
      </c>
      <c r="BH39" s="32">
        <f t="shared" si="18"/>
        <v>1</v>
      </c>
      <c r="BI39" s="32">
        <f t="shared" si="19"/>
        <v>1</v>
      </c>
      <c r="BJ39" s="32" t="e">
        <f t="shared" si="20"/>
        <v>#N/A</v>
      </c>
      <c r="BK39" s="32" t="e">
        <f t="shared" si="21"/>
        <v>#N/A</v>
      </c>
      <c r="BL39" s="32" t="e">
        <f t="shared" si="22"/>
        <v>#N/A</v>
      </c>
      <c r="BM39">
        <f t="array" ref="BM39">MAX(IF(ISERROR(BH39:BL39),,BH39:BL39))</f>
        <v>1</v>
      </c>
      <c r="BN39">
        <f t="shared" si="23"/>
        <v>1</v>
      </c>
      <c r="BO39">
        <f t="shared" si="24"/>
        <v>0</v>
      </c>
      <c r="BP39">
        <f t="shared" si="26"/>
        <v>12</v>
      </c>
    </row>
    <row r="40" spans="1:70" x14ac:dyDescent="0.3">
      <c r="A40">
        <v>39</v>
      </c>
      <c r="B40">
        <v>19</v>
      </c>
      <c r="C40" t="s">
        <v>11</v>
      </c>
      <c r="D40" t="s">
        <v>550</v>
      </c>
      <c r="E40" t="s">
        <v>456</v>
      </c>
      <c r="F40" t="s">
        <v>455</v>
      </c>
      <c r="G40">
        <v>13</v>
      </c>
      <c r="H40" s="1" t="s">
        <v>12</v>
      </c>
      <c r="I40" s="1" t="s">
        <v>13</v>
      </c>
      <c r="J40" s="1" t="s">
        <v>209</v>
      </c>
      <c r="K40" s="1" t="s">
        <v>209</v>
      </c>
      <c r="L40" s="1" t="s">
        <v>12</v>
      </c>
      <c r="M40" s="1" t="s">
        <v>337</v>
      </c>
      <c r="N40" s="1" t="s">
        <v>209</v>
      </c>
      <c r="O40" s="1" t="s">
        <v>209</v>
      </c>
      <c r="P40" t="str">
        <f>VLOOKUP(L40,all_attacks!$C$2:$H$166,2,FALSE)</f>
        <v>Normal</v>
      </c>
      <c r="Q40" t="str">
        <f>VLOOKUP(M40,all_attacks!$C$2:$H$166,2,FALSE)</f>
        <v>Normal</v>
      </c>
      <c r="R40" t="e">
        <f>VLOOKUP(N40,all_attacks!$C$2:$H$166,2,FALSE)</f>
        <v>#N/A</v>
      </c>
      <c r="S40" t="e">
        <f>VLOOKUP(O40,all_attacks!$C$2:$H$166,2,FALSE)</f>
        <v>#N/A</v>
      </c>
      <c r="T40" t="str">
        <f>VLOOKUP(L40,all_attacks!$C$2:$H$166,6,FALSE)</f>
        <v>Normal</v>
      </c>
      <c r="U40" t="str">
        <f>VLOOKUP(M40,all_attacks!$C$2:$H$166,6,FALSE)</f>
        <v>no_type-specific_Damage</v>
      </c>
      <c r="V40" t="e">
        <f>VLOOKUP(N40,all_attacks!$C$2:$H$166,6,FALSE)</f>
        <v>#N/A</v>
      </c>
      <c r="W40" t="e">
        <f>VLOOKUP(O40,all_attacks!$C$2:$H$166,6,FALSE)</f>
        <v>#N/A</v>
      </c>
      <c r="X40" t="s">
        <v>453</v>
      </c>
      <c r="Z40" t="str">
        <f t="shared" si="6"/>
        <v>NormalWater</v>
      </c>
      <c r="AA40" t="str">
        <f t="shared" si="7"/>
        <v>no_type-specific_DamageWater</v>
      </c>
      <c r="AB40" t="e">
        <f t="shared" si="8"/>
        <v>#N/A</v>
      </c>
      <c r="AC40" t="e">
        <f t="shared" si="9"/>
        <v>#N/A</v>
      </c>
      <c r="AD40">
        <f>VLOOKUP(Z40,type_factors!$C$1:$D$226,2,FALSE)</f>
        <v>1</v>
      </c>
      <c r="AE40" t="e">
        <f>VLOOKUP(AA40,type_factors!$C$1:$D$226,2,FALSE)</f>
        <v>#N/A</v>
      </c>
      <c r="AF40" t="e">
        <f>VLOOKUP(AB40,type_factors!$C$1:$D$226,2,FALSE)</f>
        <v>#N/A</v>
      </c>
      <c r="AG40" t="e">
        <f>VLOOKUP(AC40,type_factors!$C$1:$D$226,2,FALSE)</f>
        <v>#N/A</v>
      </c>
      <c r="AH40">
        <f t="array" ref="AH40">MAX(IF(ISERROR(AD40:AG40),,AD40:AG40))</f>
        <v>1</v>
      </c>
      <c r="AI40" t="s">
        <v>421</v>
      </c>
      <c r="AJ40" t="s">
        <v>453</v>
      </c>
      <c r="AK40" t="s">
        <v>209</v>
      </c>
      <c r="AL40" t="s">
        <v>209</v>
      </c>
      <c r="AM40" t="s">
        <v>209</v>
      </c>
      <c r="AN40" t="str">
        <f t="shared" si="27"/>
        <v>NormalRock</v>
      </c>
      <c r="AO40" t="str">
        <f t="shared" si="25"/>
        <v>WaterRock</v>
      </c>
      <c r="AP40" t="str">
        <f t="shared" si="10"/>
        <v>NARock</v>
      </c>
      <c r="AQ40" t="str">
        <f t="shared" si="11"/>
        <v>NARock</v>
      </c>
      <c r="AR40" t="str">
        <f t="shared" si="12"/>
        <v>NARock</v>
      </c>
      <c r="AS40" t="str">
        <f t="shared" si="28"/>
        <v>NormalGround</v>
      </c>
      <c r="AT40" t="str">
        <f t="shared" si="14"/>
        <v>WaterGround</v>
      </c>
      <c r="AU40" t="str">
        <f t="shared" si="15"/>
        <v>NAGround</v>
      </c>
      <c r="AV40" t="str">
        <f t="shared" si="16"/>
        <v>NAGround</v>
      </c>
      <c r="AW40" t="str">
        <f t="shared" si="17"/>
        <v>NAGround</v>
      </c>
      <c r="AX40" s="31">
        <f>VLOOKUP(AN40,type_factors!$C$2:$D$226,2,FALSE)</f>
        <v>0.5</v>
      </c>
      <c r="AY40" s="31">
        <f>VLOOKUP(AO40,type_factors!$C$2:$D$226,2,FALSE)</f>
        <v>2</v>
      </c>
      <c r="AZ40" s="31" t="e">
        <f>VLOOKUP(AP40,type_factors!$C$2:$D$226,2,FALSE)</f>
        <v>#N/A</v>
      </c>
      <c r="BA40" s="31" t="e">
        <f>VLOOKUP(AQ40,type_factors!$C$2:$D$226,2,FALSE)</f>
        <v>#N/A</v>
      </c>
      <c r="BB40" s="31" t="e">
        <f>VLOOKUP(AR40,type_factors!$C$2:$D$226,2,FALSE)</f>
        <v>#N/A</v>
      </c>
      <c r="BC40" s="30">
        <f>VLOOKUP(AS40,type_factors!$C$2:$D$226,2,FALSE)</f>
        <v>1</v>
      </c>
      <c r="BD40" s="30">
        <f>VLOOKUP(AT40,type_factors!$C$2:$D$226,2,FALSE)</f>
        <v>2</v>
      </c>
      <c r="BE40" s="30" t="e">
        <f>VLOOKUP(AU40,type_factors!$C$2:$D$226,2,FALSE)</f>
        <v>#N/A</v>
      </c>
      <c r="BF40" s="30" t="e">
        <f>VLOOKUP(AV40,type_factors!$C$2:$D$226,2,FALSE)</f>
        <v>#N/A</v>
      </c>
      <c r="BG40" s="30" t="e">
        <f>VLOOKUP(AW40,type_factors!$C$2:$D$226,2,FALSE)</f>
        <v>#N/A</v>
      </c>
      <c r="BH40" s="32">
        <f t="shared" si="18"/>
        <v>0.5</v>
      </c>
      <c r="BI40" s="32">
        <f t="shared" si="19"/>
        <v>4</v>
      </c>
      <c r="BJ40" s="32" t="e">
        <f t="shared" si="20"/>
        <v>#N/A</v>
      </c>
      <c r="BK40" s="32" t="e">
        <f t="shared" si="21"/>
        <v>#N/A</v>
      </c>
      <c r="BL40" s="32" t="e">
        <f t="shared" si="22"/>
        <v>#N/A</v>
      </c>
      <c r="BM40">
        <f t="array" ref="BM40">MAX(IF(ISERROR(BH40:BL40),,BH40:BL40))</f>
        <v>4</v>
      </c>
      <c r="BN40">
        <f t="shared" si="23"/>
        <v>1</v>
      </c>
      <c r="BO40">
        <f t="shared" si="24"/>
        <v>3</v>
      </c>
      <c r="BP40">
        <f t="shared" si="26"/>
        <v>15</v>
      </c>
      <c r="BR40" t="s">
        <v>52</v>
      </c>
    </row>
    <row r="41" spans="1:70" x14ac:dyDescent="0.3">
      <c r="A41">
        <v>40</v>
      </c>
      <c r="B41">
        <v>19</v>
      </c>
      <c r="C41" t="s">
        <v>11</v>
      </c>
      <c r="D41" t="s">
        <v>550</v>
      </c>
      <c r="E41" t="s">
        <v>456</v>
      </c>
      <c r="F41" t="s">
        <v>455</v>
      </c>
      <c r="G41">
        <v>13</v>
      </c>
      <c r="H41" s="1" t="s">
        <v>12</v>
      </c>
      <c r="I41" s="1" t="s">
        <v>13</v>
      </c>
      <c r="J41" s="1" t="s">
        <v>209</v>
      </c>
      <c r="K41" s="1" t="s">
        <v>209</v>
      </c>
      <c r="L41" s="1" t="s">
        <v>12</v>
      </c>
      <c r="M41" s="1" t="s">
        <v>337</v>
      </c>
      <c r="N41" s="1" t="s">
        <v>209</v>
      </c>
      <c r="O41" s="1" t="s">
        <v>209</v>
      </c>
      <c r="P41" t="str">
        <f>VLOOKUP(L41,all_attacks!$C$2:$H$166,2,FALSE)</f>
        <v>Normal</v>
      </c>
      <c r="Q41" t="str">
        <f>VLOOKUP(M41,all_attacks!$C$2:$H$166,2,FALSE)</f>
        <v>Normal</v>
      </c>
      <c r="R41" t="e">
        <f>VLOOKUP(N41,all_attacks!$C$2:$H$166,2,FALSE)</f>
        <v>#N/A</v>
      </c>
      <c r="S41" t="e">
        <f>VLOOKUP(O41,all_attacks!$C$2:$H$166,2,FALSE)</f>
        <v>#N/A</v>
      </c>
      <c r="T41" t="str">
        <f>VLOOKUP(L41,all_attacks!$C$2:$H$166,6,FALSE)</f>
        <v>Normal</v>
      </c>
      <c r="U41" t="str">
        <f>VLOOKUP(M41,all_attacks!$C$2:$H$166,6,FALSE)</f>
        <v>no_type-specific_Damage</v>
      </c>
      <c r="V41" t="e">
        <f>VLOOKUP(N41,all_attacks!$C$2:$H$166,6,FALSE)</f>
        <v>#N/A</v>
      </c>
      <c r="W41" t="e">
        <f>VLOOKUP(O41,all_attacks!$C$2:$H$166,6,FALSE)</f>
        <v>#N/A</v>
      </c>
      <c r="X41" t="s">
        <v>453</v>
      </c>
      <c r="Z41" t="str">
        <f t="shared" si="6"/>
        <v>NormalWater</v>
      </c>
      <c r="AA41" t="str">
        <f t="shared" si="7"/>
        <v>no_type-specific_DamageWater</v>
      </c>
      <c r="AB41" t="e">
        <f t="shared" si="8"/>
        <v>#N/A</v>
      </c>
      <c r="AC41" t="e">
        <f t="shared" si="9"/>
        <v>#N/A</v>
      </c>
      <c r="AD41">
        <f>VLOOKUP(Z41,type_factors!$C$1:$D$226,2,FALSE)</f>
        <v>1</v>
      </c>
      <c r="AE41" t="e">
        <f>VLOOKUP(AA41,type_factors!$C$1:$D$226,2,FALSE)</f>
        <v>#N/A</v>
      </c>
      <c r="AF41" t="e">
        <f>VLOOKUP(AB41,type_factors!$C$1:$D$226,2,FALSE)</f>
        <v>#N/A</v>
      </c>
      <c r="AG41" t="e">
        <f>VLOOKUP(AC41,type_factors!$C$1:$D$226,2,FALSE)</f>
        <v>#N/A</v>
      </c>
      <c r="AH41">
        <f t="array" ref="AH41">MAX(IF(ISERROR(AD41:AG41),,AD41:AG41))</f>
        <v>1</v>
      </c>
      <c r="AI41" t="s">
        <v>421</v>
      </c>
      <c r="AJ41" t="s">
        <v>453</v>
      </c>
      <c r="AK41" t="s">
        <v>209</v>
      </c>
      <c r="AL41" t="s">
        <v>209</v>
      </c>
      <c r="AM41" t="s">
        <v>209</v>
      </c>
      <c r="AN41" t="str">
        <f t="shared" si="27"/>
        <v>NormalRock</v>
      </c>
      <c r="AO41" t="str">
        <f t="shared" si="25"/>
        <v>WaterRock</v>
      </c>
      <c r="AP41" t="str">
        <f t="shared" si="10"/>
        <v>NARock</v>
      </c>
      <c r="AQ41" t="str">
        <f t="shared" si="11"/>
        <v>NARock</v>
      </c>
      <c r="AR41" t="str">
        <f t="shared" si="12"/>
        <v>NARock</v>
      </c>
      <c r="AS41" t="str">
        <f t="shared" si="28"/>
        <v>NormalGround</v>
      </c>
      <c r="AT41" t="str">
        <f t="shared" si="14"/>
        <v>WaterGround</v>
      </c>
      <c r="AU41" t="str">
        <f t="shared" si="15"/>
        <v>NAGround</v>
      </c>
      <c r="AV41" t="str">
        <f t="shared" si="16"/>
        <v>NAGround</v>
      </c>
      <c r="AW41" t="str">
        <f t="shared" si="17"/>
        <v>NAGround</v>
      </c>
      <c r="AX41" s="31">
        <f>VLOOKUP(AN41,type_factors!$C$2:$D$226,2,FALSE)</f>
        <v>0.5</v>
      </c>
      <c r="AY41" s="31">
        <f>VLOOKUP(AO41,type_factors!$C$2:$D$226,2,FALSE)</f>
        <v>2</v>
      </c>
      <c r="AZ41" s="31" t="e">
        <f>VLOOKUP(AP41,type_factors!$C$2:$D$226,2,FALSE)</f>
        <v>#N/A</v>
      </c>
      <c r="BA41" s="31" t="e">
        <f>VLOOKUP(AQ41,type_factors!$C$2:$D$226,2,FALSE)</f>
        <v>#N/A</v>
      </c>
      <c r="BB41" s="31" t="e">
        <f>VLOOKUP(AR41,type_factors!$C$2:$D$226,2,FALSE)</f>
        <v>#N/A</v>
      </c>
      <c r="BC41" s="30">
        <f>VLOOKUP(AS41,type_factors!$C$2:$D$226,2,FALSE)</f>
        <v>1</v>
      </c>
      <c r="BD41" s="30">
        <f>VLOOKUP(AT41,type_factors!$C$2:$D$226,2,FALSE)</f>
        <v>2</v>
      </c>
      <c r="BE41" s="30" t="e">
        <f>VLOOKUP(AU41,type_factors!$C$2:$D$226,2,FALSE)</f>
        <v>#N/A</v>
      </c>
      <c r="BF41" s="30" t="e">
        <f>VLOOKUP(AV41,type_factors!$C$2:$D$226,2,FALSE)</f>
        <v>#N/A</v>
      </c>
      <c r="BG41" s="30" t="e">
        <f>VLOOKUP(AW41,type_factors!$C$2:$D$226,2,FALSE)</f>
        <v>#N/A</v>
      </c>
      <c r="BH41" s="32">
        <f t="shared" si="18"/>
        <v>0.5</v>
      </c>
      <c r="BI41" s="32">
        <f t="shared" si="19"/>
        <v>4</v>
      </c>
      <c r="BJ41" s="32" t="e">
        <f t="shared" si="20"/>
        <v>#N/A</v>
      </c>
      <c r="BK41" s="32" t="e">
        <f t="shared" si="21"/>
        <v>#N/A</v>
      </c>
      <c r="BL41" s="32" t="e">
        <f t="shared" si="22"/>
        <v>#N/A</v>
      </c>
      <c r="BM41">
        <f t="array" ref="BM41">MAX(IF(ISERROR(BH41:BL41),,BH41:BL41))</f>
        <v>4</v>
      </c>
      <c r="BN41">
        <f t="shared" si="23"/>
        <v>1</v>
      </c>
      <c r="BO41">
        <f t="shared" si="24"/>
        <v>3</v>
      </c>
      <c r="BP41">
        <f t="shared" si="26"/>
        <v>18</v>
      </c>
    </row>
    <row r="42" spans="1:70" x14ac:dyDescent="0.3">
      <c r="A42">
        <v>41</v>
      </c>
      <c r="B42">
        <v>19</v>
      </c>
      <c r="C42" t="s">
        <v>54</v>
      </c>
      <c r="D42" t="s">
        <v>538</v>
      </c>
      <c r="E42" t="s">
        <v>450</v>
      </c>
      <c r="F42" t="s">
        <v>209</v>
      </c>
      <c r="G42">
        <v>13</v>
      </c>
      <c r="H42" s="1" t="s">
        <v>49</v>
      </c>
      <c r="I42" s="1" t="s">
        <v>209</v>
      </c>
      <c r="J42" s="1" t="s">
        <v>209</v>
      </c>
      <c r="K42" s="1" t="s">
        <v>209</v>
      </c>
      <c r="L42" s="1" t="s">
        <v>211</v>
      </c>
      <c r="M42" s="1" t="s">
        <v>209</v>
      </c>
      <c r="N42" s="1" t="s">
        <v>209</v>
      </c>
      <c r="O42" s="1" t="s">
        <v>209</v>
      </c>
      <c r="P42" t="str">
        <f>VLOOKUP(L42,all_attacks!$C$2:$H$166,2,FALSE)</f>
        <v>Normal</v>
      </c>
      <c r="Q42" t="e">
        <f>VLOOKUP(M42,all_attacks!$C$2:$H$166,2,FALSE)</f>
        <v>#N/A</v>
      </c>
      <c r="R42" t="e">
        <f>VLOOKUP(N42,all_attacks!$C$2:$H$166,2,FALSE)</f>
        <v>#N/A</v>
      </c>
      <c r="S42" t="e">
        <f>VLOOKUP(O42,all_attacks!$C$2:$H$166,2,FALSE)</f>
        <v>#N/A</v>
      </c>
      <c r="T42" t="str">
        <f>VLOOKUP(L42,all_attacks!$C$2:$H$166,6,FALSE)</f>
        <v>Normal</v>
      </c>
      <c r="U42" t="e">
        <f>VLOOKUP(M42,all_attacks!$C$2:$H$166,6,FALSE)</f>
        <v>#N/A</v>
      </c>
      <c r="V42" t="e">
        <f>VLOOKUP(N42,all_attacks!$C$2:$H$166,6,FALSE)</f>
        <v>#N/A</v>
      </c>
      <c r="W42" t="e">
        <f>VLOOKUP(O42,all_attacks!$C$2:$H$166,6,FALSE)</f>
        <v>#N/A</v>
      </c>
      <c r="X42" t="s">
        <v>453</v>
      </c>
      <c r="Z42" t="str">
        <f t="shared" si="6"/>
        <v>NormalWater</v>
      </c>
      <c r="AA42" t="e">
        <f t="shared" si="7"/>
        <v>#N/A</v>
      </c>
      <c r="AB42" t="e">
        <f t="shared" si="8"/>
        <v>#N/A</v>
      </c>
      <c r="AC42" t="e">
        <f t="shared" si="9"/>
        <v>#N/A</v>
      </c>
      <c r="AD42">
        <f>VLOOKUP(Z42,type_factors!$C$1:$D$226,2,FALSE)</f>
        <v>1</v>
      </c>
      <c r="AE42" t="e">
        <f>VLOOKUP(AA42,type_factors!$C$1:$D$226,2,FALSE)</f>
        <v>#N/A</v>
      </c>
      <c r="AF42" t="e">
        <f>VLOOKUP(AB42,type_factors!$C$1:$D$226,2,FALSE)</f>
        <v>#N/A</v>
      </c>
      <c r="AG42" t="e">
        <f>VLOOKUP(AC42,type_factors!$C$1:$D$226,2,FALSE)</f>
        <v>#N/A</v>
      </c>
      <c r="AH42">
        <f t="array" ref="AH42">MAX(IF(ISERROR(AD42:AG42),,AD42:AG42))</f>
        <v>1</v>
      </c>
      <c r="AI42" t="s">
        <v>421</v>
      </c>
      <c r="AJ42" t="s">
        <v>453</v>
      </c>
      <c r="AK42" t="s">
        <v>209</v>
      </c>
      <c r="AL42" t="s">
        <v>209</v>
      </c>
      <c r="AM42" t="s">
        <v>209</v>
      </c>
      <c r="AN42" t="str">
        <f t="shared" si="27"/>
        <v>NormalFighting</v>
      </c>
      <c r="AO42" t="str">
        <f t="shared" si="25"/>
        <v>WaterFighting</v>
      </c>
      <c r="AP42" t="str">
        <f t="shared" si="10"/>
        <v>NAFighting</v>
      </c>
      <c r="AQ42" t="str">
        <f t="shared" si="11"/>
        <v>NAFighting</v>
      </c>
      <c r="AR42" t="str">
        <f t="shared" si="12"/>
        <v>NAFighting</v>
      </c>
      <c r="AS42" t="str">
        <f t="shared" si="28"/>
        <v>NormalNA</v>
      </c>
      <c r="AT42" t="str">
        <f t="shared" si="14"/>
        <v>WaterNA</v>
      </c>
      <c r="AU42" t="str">
        <f t="shared" si="15"/>
        <v>NANA</v>
      </c>
      <c r="AV42" t="str">
        <f t="shared" si="16"/>
        <v>NANA</v>
      </c>
      <c r="AW42" t="str">
        <f t="shared" si="17"/>
        <v>NANA</v>
      </c>
      <c r="AX42" s="31">
        <f>VLOOKUP(AN42,type_factors!$C$2:$D$226,2,FALSE)</f>
        <v>1</v>
      </c>
      <c r="AY42" s="31">
        <f>VLOOKUP(AO42,type_factors!$C$2:$D$226,2,FALSE)</f>
        <v>1</v>
      </c>
      <c r="AZ42" s="31" t="e">
        <f>VLOOKUP(AP42,type_factors!$C$2:$D$226,2,FALSE)</f>
        <v>#N/A</v>
      </c>
      <c r="BA42" s="31" t="e">
        <f>VLOOKUP(AQ42,type_factors!$C$2:$D$226,2,FALSE)</f>
        <v>#N/A</v>
      </c>
      <c r="BB42" s="31" t="e">
        <f>VLOOKUP(AR42,type_factors!$C$2:$D$226,2,FALSE)</f>
        <v>#N/A</v>
      </c>
      <c r="BC42" s="30" t="e">
        <f>VLOOKUP(AS42,type_factors!$C$2:$D$226,2,FALSE)</f>
        <v>#N/A</v>
      </c>
      <c r="BD42" s="30" t="e">
        <f>VLOOKUP(AT42,type_factors!$C$2:$D$226,2,FALSE)</f>
        <v>#N/A</v>
      </c>
      <c r="BE42" s="30" t="e">
        <f>VLOOKUP(AU42,type_factors!$C$2:$D$226,2,FALSE)</f>
        <v>#N/A</v>
      </c>
      <c r="BF42" s="30" t="e">
        <f>VLOOKUP(AV42,type_factors!$C$2:$D$226,2,FALSE)</f>
        <v>#N/A</v>
      </c>
      <c r="BG42" s="30" t="e">
        <f>VLOOKUP(AW42,type_factors!$C$2:$D$226,2,FALSE)</f>
        <v>#N/A</v>
      </c>
      <c r="BH42" s="32">
        <f t="shared" si="18"/>
        <v>1</v>
      </c>
      <c r="BI42" s="32">
        <f t="shared" si="19"/>
        <v>1</v>
      </c>
      <c r="BJ42" s="32" t="e">
        <f t="shared" si="20"/>
        <v>#N/A</v>
      </c>
      <c r="BK42" s="32" t="e">
        <f t="shared" si="21"/>
        <v>#N/A</v>
      </c>
      <c r="BL42" s="32" t="e">
        <f t="shared" si="22"/>
        <v>#N/A</v>
      </c>
      <c r="BM42">
        <f t="array" ref="BM42">MAX(IF(ISERROR(BH42:BL42),,BH42:BL42))</f>
        <v>1</v>
      </c>
      <c r="BN42">
        <f t="shared" si="23"/>
        <v>1</v>
      </c>
      <c r="BO42">
        <f t="shared" si="24"/>
        <v>0</v>
      </c>
      <c r="BP42">
        <f t="shared" si="26"/>
        <v>18</v>
      </c>
    </row>
    <row r="43" spans="1:70" x14ac:dyDescent="0.3">
      <c r="A43">
        <v>42</v>
      </c>
      <c r="B43">
        <v>19</v>
      </c>
      <c r="C43" t="s">
        <v>11</v>
      </c>
      <c r="D43" t="s">
        <v>550</v>
      </c>
      <c r="E43" t="s">
        <v>456</v>
      </c>
      <c r="F43" t="s">
        <v>455</v>
      </c>
      <c r="G43">
        <v>13</v>
      </c>
      <c r="H43" s="1" t="s">
        <v>12</v>
      </c>
      <c r="I43" s="1" t="s">
        <v>13</v>
      </c>
      <c r="J43" s="1" t="s">
        <v>209</v>
      </c>
      <c r="K43" s="1" t="s">
        <v>209</v>
      </c>
      <c r="L43" s="1" t="s">
        <v>12</v>
      </c>
      <c r="M43" s="1" t="s">
        <v>337</v>
      </c>
      <c r="N43" s="1" t="s">
        <v>209</v>
      </c>
      <c r="O43" s="1" t="s">
        <v>209</v>
      </c>
      <c r="P43" t="str">
        <f>VLOOKUP(L43,all_attacks!$C$2:$H$166,2,FALSE)</f>
        <v>Normal</v>
      </c>
      <c r="Q43" t="str">
        <f>VLOOKUP(M43,all_attacks!$C$2:$H$166,2,FALSE)</f>
        <v>Normal</v>
      </c>
      <c r="R43" t="e">
        <f>VLOOKUP(N43,all_attacks!$C$2:$H$166,2,FALSE)</f>
        <v>#N/A</v>
      </c>
      <c r="S43" t="e">
        <f>VLOOKUP(O43,all_attacks!$C$2:$H$166,2,FALSE)</f>
        <v>#N/A</v>
      </c>
      <c r="T43" t="str">
        <f>VLOOKUP(L43,all_attacks!$C$2:$H$166,6,FALSE)</f>
        <v>Normal</v>
      </c>
      <c r="U43" t="str">
        <f>VLOOKUP(M43,all_attacks!$C$2:$H$166,6,FALSE)</f>
        <v>no_type-specific_Damage</v>
      </c>
      <c r="V43" t="e">
        <f>VLOOKUP(N43,all_attacks!$C$2:$H$166,6,FALSE)</f>
        <v>#N/A</v>
      </c>
      <c r="W43" t="e">
        <f>VLOOKUP(O43,all_attacks!$C$2:$H$166,6,FALSE)</f>
        <v>#N/A</v>
      </c>
      <c r="X43" t="s">
        <v>453</v>
      </c>
      <c r="Z43" t="str">
        <f t="shared" si="6"/>
        <v>NormalWater</v>
      </c>
      <c r="AA43" t="str">
        <f t="shared" si="7"/>
        <v>no_type-specific_DamageWater</v>
      </c>
      <c r="AB43" t="e">
        <f t="shared" si="8"/>
        <v>#N/A</v>
      </c>
      <c r="AC43" t="e">
        <f t="shared" si="9"/>
        <v>#N/A</v>
      </c>
      <c r="AD43">
        <f>VLOOKUP(Z43,type_factors!$C$1:$D$226,2,FALSE)</f>
        <v>1</v>
      </c>
      <c r="AE43" t="e">
        <f>VLOOKUP(AA43,type_factors!$C$1:$D$226,2,FALSE)</f>
        <v>#N/A</v>
      </c>
      <c r="AF43" t="e">
        <f>VLOOKUP(AB43,type_factors!$C$1:$D$226,2,FALSE)</f>
        <v>#N/A</v>
      </c>
      <c r="AG43" t="e">
        <f>VLOOKUP(AC43,type_factors!$C$1:$D$226,2,FALSE)</f>
        <v>#N/A</v>
      </c>
      <c r="AH43">
        <f t="array" ref="AH43">MAX(IF(ISERROR(AD43:AG43),,AD43:AG43))</f>
        <v>1</v>
      </c>
      <c r="AI43" t="s">
        <v>421</v>
      </c>
      <c r="AJ43" t="s">
        <v>453</v>
      </c>
      <c r="AK43" t="s">
        <v>209</v>
      </c>
      <c r="AL43" t="s">
        <v>209</v>
      </c>
      <c r="AM43" t="s">
        <v>209</v>
      </c>
      <c r="AN43" t="str">
        <f t="shared" si="27"/>
        <v>NormalRock</v>
      </c>
      <c r="AO43" t="str">
        <f t="shared" si="25"/>
        <v>WaterRock</v>
      </c>
      <c r="AP43" t="str">
        <f>AK43&amp;$E43</f>
        <v>NARock</v>
      </c>
      <c r="AQ43" t="str">
        <f t="shared" si="11"/>
        <v>NARock</v>
      </c>
      <c r="AR43" t="str">
        <f t="shared" si="12"/>
        <v>NARock</v>
      </c>
      <c r="AS43" t="str">
        <f t="shared" si="28"/>
        <v>NormalGround</v>
      </c>
      <c r="AT43" t="str">
        <f t="shared" si="14"/>
        <v>WaterGround</v>
      </c>
      <c r="AU43" t="str">
        <f t="shared" si="15"/>
        <v>NAGround</v>
      </c>
      <c r="AV43" t="str">
        <f t="shared" si="16"/>
        <v>NAGround</v>
      </c>
      <c r="AW43" t="str">
        <f t="shared" si="17"/>
        <v>NAGround</v>
      </c>
      <c r="AX43" s="31">
        <f>VLOOKUP(AN43,type_factors!$C$2:$D$226,2,FALSE)</f>
        <v>0.5</v>
      </c>
      <c r="AY43" s="31">
        <f>VLOOKUP(AO43,type_factors!$C$2:$D$226,2,FALSE)</f>
        <v>2</v>
      </c>
      <c r="AZ43" s="31" t="e">
        <f>VLOOKUP(AP43,type_factors!$C$2:$D$226,2,FALSE)</f>
        <v>#N/A</v>
      </c>
      <c r="BA43" s="31" t="e">
        <f>VLOOKUP(AQ43,type_factors!$C$2:$D$226,2,FALSE)</f>
        <v>#N/A</v>
      </c>
      <c r="BB43" s="31" t="e">
        <f>VLOOKUP(AR43,type_factors!$C$2:$D$226,2,FALSE)</f>
        <v>#N/A</v>
      </c>
      <c r="BC43" s="30">
        <f>VLOOKUP(AS43,type_factors!$C$2:$D$226,2,FALSE)</f>
        <v>1</v>
      </c>
      <c r="BD43" s="30">
        <f>VLOOKUP(AT43,type_factors!$C$2:$D$226,2,FALSE)</f>
        <v>2</v>
      </c>
      <c r="BE43" s="30" t="e">
        <f>VLOOKUP(AU43,type_factors!$C$2:$D$226,2,FALSE)</f>
        <v>#N/A</v>
      </c>
      <c r="BF43" s="30" t="e">
        <f>VLOOKUP(AV43,type_factors!$C$2:$D$226,2,FALSE)</f>
        <v>#N/A</v>
      </c>
      <c r="BG43" s="30" t="e">
        <f>VLOOKUP(AW43,type_factors!$C$2:$D$226,2,FALSE)</f>
        <v>#N/A</v>
      </c>
      <c r="BH43" s="32">
        <f t="shared" si="18"/>
        <v>0.5</v>
      </c>
      <c r="BI43" s="32">
        <f t="shared" si="19"/>
        <v>4</v>
      </c>
      <c r="BJ43" s="32" t="e">
        <f t="shared" si="20"/>
        <v>#N/A</v>
      </c>
      <c r="BK43" s="32" t="e">
        <f t="shared" si="21"/>
        <v>#N/A</v>
      </c>
      <c r="BL43" s="32" t="e">
        <f t="shared" si="22"/>
        <v>#N/A</v>
      </c>
      <c r="BM43">
        <f t="array" ref="BM43">MAX(IF(ISERROR(BH43:BL43),,BH43:BL43))</f>
        <v>4</v>
      </c>
      <c r="BN43">
        <f t="shared" si="23"/>
        <v>1</v>
      </c>
      <c r="BO43">
        <f t="shared" si="24"/>
        <v>3</v>
      </c>
      <c r="BP43">
        <f t="shared" si="26"/>
        <v>21</v>
      </c>
    </row>
    <row r="44" spans="1:70" x14ac:dyDescent="0.3">
      <c r="A44">
        <v>43</v>
      </c>
      <c r="B44">
        <v>20</v>
      </c>
      <c r="C44" t="s">
        <v>55</v>
      </c>
      <c r="D44" t="s">
        <v>507</v>
      </c>
      <c r="E44" t="s">
        <v>449</v>
      </c>
      <c r="F44" t="s">
        <v>451</v>
      </c>
      <c r="G44">
        <v>13</v>
      </c>
      <c r="H44" s="1" t="s">
        <v>56</v>
      </c>
      <c r="I44" s="1" t="s">
        <v>209</v>
      </c>
      <c r="J44" s="1" t="s">
        <v>209</v>
      </c>
      <c r="K44" s="1" t="s">
        <v>209</v>
      </c>
      <c r="L44" s="1" t="s">
        <v>294</v>
      </c>
      <c r="M44" s="1" t="s">
        <v>209</v>
      </c>
      <c r="N44" s="1" t="s">
        <v>209</v>
      </c>
      <c r="O44" s="1" t="s">
        <v>209</v>
      </c>
      <c r="P44" t="str">
        <f>VLOOKUP(L44,all_attacks!$C$2:$H$166,2,FALSE)</f>
        <v>Grass</v>
      </c>
      <c r="Q44" t="e">
        <f>VLOOKUP(M44,all_attacks!$C$2:$H$166,2,FALSE)</f>
        <v>#N/A</v>
      </c>
      <c r="R44" t="e">
        <f>VLOOKUP(N44,all_attacks!$C$2:$H$166,2,FALSE)</f>
        <v>#N/A</v>
      </c>
      <c r="S44" t="e">
        <f>VLOOKUP(O44,all_attacks!$C$2:$H$166,2,FALSE)</f>
        <v>#N/A</v>
      </c>
      <c r="T44" t="str">
        <f>VLOOKUP(L44,all_attacks!$C$2:$H$166,6,FALSE)</f>
        <v>Grass</v>
      </c>
      <c r="U44" t="e">
        <f>VLOOKUP(M44,all_attacks!$C$2:$H$166,6,FALSE)</f>
        <v>#N/A</v>
      </c>
      <c r="V44" t="e">
        <f>VLOOKUP(N44,all_attacks!$C$2:$H$166,6,FALSE)</f>
        <v>#N/A</v>
      </c>
      <c r="W44" t="e">
        <f>VLOOKUP(O44,all_attacks!$C$2:$H$166,6,FALSE)</f>
        <v>#N/A</v>
      </c>
      <c r="X44" t="s">
        <v>453</v>
      </c>
      <c r="Z44" t="str">
        <f t="shared" si="6"/>
        <v>GrassWater</v>
      </c>
      <c r="AA44" t="e">
        <f t="shared" si="7"/>
        <v>#N/A</v>
      </c>
      <c r="AB44" t="e">
        <f t="shared" si="8"/>
        <v>#N/A</v>
      </c>
      <c r="AC44" t="e">
        <f t="shared" si="9"/>
        <v>#N/A</v>
      </c>
      <c r="AD44">
        <f>VLOOKUP(Z44,type_factors!$C$1:$D$226,2,FALSE)</f>
        <v>2</v>
      </c>
      <c r="AE44" t="e">
        <f>VLOOKUP(AA44,type_factors!$C$1:$D$226,2,FALSE)</f>
        <v>#N/A</v>
      </c>
      <c r="AF44" t="e">
        <f>VLOOKUP(AB44,type_factors!$C$1:$D$226,2,FALSE)</f>
        <v>#N/A</v>
      </c>
      <c r="AG44" t="e">
        <f>VLOOKUP(AC44,type_factors!$C$1:$D$226,2,FALSE)</f>
        <v>#N/A</v>
      </c>
      <c r="AH44">
        <f t="array" ref="AH44">MAX(IF(ISERROR(AD44:AG44),,AD44:AG44))</f>
        <v>2</v>
      </c>
      <c r="AI44" t="s">
        <v>421</v>
      </c>
      <c r="AJ44" t="s">
        <v>453</v>
      </c>
      <c r="AK44" t="s">
        <v>209</v>
      </c>
      <c r="AL44" t="s">
        <v>209</v>
      </c>
      <c r="AM44" t="s">
        <v>209</v>
      </c>
      <c r="AN44" t="str">
        <f t="shared" si="27"/>
        <v>NormalGrass</v>
      </c>
      <c r="AO44" t="str">
        <f t="shared" si="25"/>
        <v>WaterGrass</v>
      </c>
      <c r="AP44" t="str">
        <f t="shared" si="10"/>
        <v>NAGrass</v>
      </c>
      <c r="AQ44" t="str">
        <f t="shared" si="11"/>
        <v>NAGrass</v>
      </c>
      <c r="AR44" t="str">
        <f t="shared" si="12"/>
        <v>NAGrass</v>
      </c>
      <c r="AS44" t="str">
        <f t="shared" si="28"/>
        <v>NormalPoison</v>
      </c>
      <c r="AT44" t="str">
        <f t="shared" si="14"/>
        <v>WaterPoison</v>
      </c>
      <c r="AU44" t="str">
        <f t="shared" si="15"/>
        <v>NAPoison</v>
      </c>
      <c r="AV44" t="str">
        <f t="shared" si="16"/>
        <v>NAPoison</v>
      </c>
      <c r="AW44" t="str">
        <f t="shared" si="17"/>
        <v>NAPoison</v>
      </c>
      <c r="AX44" s="31">
        <f>VLOOKUP(AN44,type_factors!$C$2:$D$226,2,FALSE)</f>
        <v>1</v>
      </c>
      <c r="AY44" s="31">
        <f>VLOOKUP(AO44,type_factors!$C$2:$D$226,2,FALSE)</f>
        <v>0.5</v>
      </c>
      <c r="AZ44" s="31" t="e">
        <f>VLOOKUP(AP44,type_factors!$C$2:$D$226,2,FALSE)</f>
        <v>#N/A</v>
      </c>
      <c r="BA44" s="31" t="e">
        <f>VLOOKUP(AQ44,type_factors!$C$2:$D$226,2,FALSE)</f>
        <v>#N/A</v>
      </c>
      <c r="BB44" s="31" t="e">
        <f>VLOOKUP(AR44,type_factors!$C$2:$D$226,2,FALSE)</f>
        <v>#N/A</v>
      </c>
      <c r="BC44" s="30">
        <f>VLOOKUP(AS44,type_factors!$C$2:$D$226,2,FALSE)</f>
        <v>1</v>
      </c>
      <c r="BD44" s="30">
        <f>VLOOKUP(AT44,type_factors!$C$2:$D$226,2,FALSE)</f>
        <v>1</v>
      </c>
      <c r="BE44" s="30" t="e">
        <f>VLOOKUP(AU44,type_factors!$C$2:$D$226,2,FALSE)</f>
        <v>#N/A</v>
      </c>
      <c r="BF44" s="30" t="e">
        <f>VLOOKUP(AV44,type_factors!$C$2:$D$226,2,FALSE)</f>
        <v>#N/A</v>
      </c>
      <c r="BG44" s="30" t="e">
        <f>VLOOKUP(AW44,type_factors!$C$2:$D$226,2,FALSE)</f>
        <v>#N/A</v>
      </c>
      <c r="BH44" s="32">
        <f t="shared" si="18"/>
        <v>1</v>
      </c>
      <c r="BI44" s="32">
        <f t="shared" si="19"/>
        <v>0.5</v>
      </c>
      <c r="BJ44" s="32" t="e">
        <f t="shared" si="20"/>
        <v>#N/A</v>
      </c>
      <c r="BK44" s="32" t="e">
        <f t="shared" si="21"/>
        <v>#N/A</v>
      </c>
      <c r="BL44" s="32" t="e">
        <f t="shared" si="22"/>
        <v>#N/A</v>
      </c>
      <c r="BM44">
        <f t="array" ref="BM44">MAX(IF(ISERROR(BH44:BL44),,BH44:BL44))</f>
        <v>1</v>
      </c>
      <c r="BN44">
        <f t="shared" si="23"/>
        <v>2</v>
      </c>
      <c r="BO44">
        <f t="shared" si="24"/>
        <v>-1</v>
      </c>
      <c r="BP44">
        <f t="shared" si="26"/>
        <v>20</v>
      </c>
    </row>
    <row r="45" spans="1:70" x14ac:dyDescent="0.3">
      <c r="A45">
        <v>44</v>
      </c>
      <c r="B45">
        <v>20</v>
      </c>
      <c r="C45" t="s">
        <v>47</v>
      </c>
      <c r="D45" t="s">
        <v>484</v>
      </c>
      <c r="E45" t="s">
        <v>421</v>
      </c>
      <c r="F45" t="s">
        <v>448</v>
      </c>
      <c r="G45">
        <v>13</v>
      </c>
      <c r="H45" s="1" t="s">
        <v>41</v>
      </c>
      <c r="I45" s="1" t="s">
        <v>42</v>
      </c>
      <c r="J45" s="1" t="s">
        <v>21</v>
      </c>
      <c r="K45" s="1" t="s">
        <v>209</v>
      </c>
      <c r="L45" s="1" t="s">
        <v>230</v>
      </c>
      <c r="M45" s="1" t="s">
        <v>244</v>
      </c>
      <c r="N45" s="1" t="s">
        <v>323</v>
      </c>
      <c r="O45" s="1" t="s">
        <v>209</v>
      </c>
      <c r="P45" t="str">
        <f>VLOOKUP(L45,all_attacks!$C$2:$H$166,2,FALSE)</f>
        <v>Normal</v>
      </c>
      <c r="Q45" t="str">
        <f>VLOOKUP(M45,all_attacks!$C$2:$H$166,2,FALSE)</f>
        <v>Normal</v>
      </c>
      <c r="R45" t="str">
        <f>VLOOKUP(N45,all_attacks!$C$2:$H$166,2,FALSE)</f>
        <v>Normal</v>
      </c>
      <c r="S45" t="e">
        <f>VLOOKUP(O45,all_attacks!$C$2:$H$166,2,FALSE)</f>
        <v>#N/A</v>
      </c>
      <c r="T45" t="str">
        <f>VLOOKUP(L45,all_attacks!$C$2:$H$166,6,FALSE)</f>
        <v>Normal</v>
      </c>
      <c r="U45" t="str">
        <f>VLOOKUP(M45,all_attacks!$C$2:$H$166,6,FALSE)</f>
        <v>no_type-specific_Damage</v>
      </c>
      <c r="V45" t="str">
        <f>VLOOKUP(N45,all_attacks!$C$2:$H$166,6,FALSE)</f>
        <v>Normal</v>
      </c>
      <c r="W45" t="e">
        <f>VLOOKUP(O45,all_attacks!$C$2:$H$166,6,FALSE)</f>
        <v>#N/A</v>
      </c>
      <c r="X45" t="s">
        <v>453</v>
      </c>
      <c r="Z45" t="str">
        <f t="shared" si="6"/>
        <v>NormalWater</v>
      </c>
      <c r="AA45" t="str">
        <f t="shared" si="7"/>
        <v>no_type-specific_DamageWater</v>
      </c>
      <c r="AB45" t="str">
        <f t="shared" si="8"/>
        <v>NormalWater</v>
      </c>
      <c r="AC45" t="e">
        <f t="shared" si="9"/>
        <v>#N/A</v>
      </c>
      <c r="AD45">
        <f>VLOOKUP(Z45,type_factors!$C$1:$D$226,2,FALSE)</f>
        <v>1</v>
      </c>
      <c r="AE45" t="e">
        <f>VLOOKUP(AA45,type_factors!$C$1:$D$226,2,FALSE)</f>
        <v>#N/A</v>
      </c>
      <c r="AF45">
        <f>VLOOKUP(AB45,type_factors!$C$1:$D$226,2,FALSE)</f>
        <v>1</v>
      </c>
      <c r="AG45" t="e">
        <f>VLOOKUP(AC45,type_factors!$C$1:$D$226,2,FALSE)</f>
        <v>#N/A</v>
      </c>
      <c r="AH45">
        <f t="array" ref="AH45">MAX(IF(ISERROR(AD45:AG45),,AD45:AG45))</f>
        <v>1</v>
      </c>
      <c r="AI45" t="s">
        <v>421</v>
      </c>
      <c r="AJ45" t="s">
        <v>453</v>
      </c>
      <c r="AK45" t="s">
        <v>209</v>
      </c>
      <c r="AL45" t="s">
        <v>209</v>
      </c>
      <c r="AM45" t="s">
        <v>209</v>
      </c>
      <c r="AN45" t="str">
        <f t="shared" si="27"/>
        <v>NormalNormal</v>
      </c>
      <c r="AO45" t="str">
        <f t="shared" si="25"/>
        <v>WaterNormal</v>
      </c>
      <c r="AP45" t="str">
        <f t="shared" si="10"/>
        <v>NANormal</v>
      </c>
      <c r="AQ45" t="str">
        <f t="shared" si="11"/>
        <v>NANormal</v>
      </c>
      <c r="AR45" t="str">
        <f t="shared" si="12"/>
        <v>NANormal</v>
      </c>
      <c r="AS45" t="str">
        <f t="shared" si="28"/>
        <v>NormalFlying</v>
      </c>
      <c r="AT45" t="str">
        <f t="shared" si="14"/>
        <v>WaterFlying</v>
      </c>
      <c r="AU45" t="str">
        <f t="shared" si="15"/>
        <v>NAFlying</v>
      </c>
      <c r="AV45" t="str">
        <f t="shared" si="16"/>
        <v>NAFlying</v>
      </c>
      <c r="AW45" t="str">
        <f t="shared" si="17"/>
        <v>NAFlying</v>
      </c>
      <c r="AX45" s="31">
        <f>VLOOKUP(AN45,type_factors!$C$2:$D$226,2,FALSE)</f>
        <v>1</v>
      </c>
      <c r="AY45" s="31">
        <f>VLOOKUP(AO45,type_factors!$C$2:$D$226,2,FALSE)</f>
        <v>1</v>
      </c>
      <c r="AZ45" s="31" t="e">
        <f>VLOOKUP(AP45,type_factors!$C$2:$D$226,2,FALSE)</f>
        <v>#N/A</v>
      </c>
      <c r="BA45" s="31" t="e">
        <f>VLOOKUP(AQ45,type_factors!$C$2:$D$226,2,FALSE)</f>
        <v>#N/A</v>
      </c>
      <c r="BB45" s="31" t="e">
        <f>VLOOKUP(AR45,type_factors!$C$2:$D$226,2,FALSE)</f>
        <v>#N/A</v>
      </c>
      <c r="BC45" s="30">
        <f>VLOOKUP(AS45,type_factors!$C$2:$D$226,2,FALSE)</f>
        <v>1</v>
      </c>
      <c r="BD45" s="30">
        <f>VLOOKUP(AT45,type_factors!$C$2:$D$226,2,FALSE)</f>
        <v>1</v>
      </c>
      <c r="BE45" s="30" t="e">
        <f>VLOOKUP(AU45,type_factors!$C$2:$D$226,2,FALSE)</f>
        <v>#N/A</v>
      </c>
      <c r="BF45" s="30" t="e">
        <f>VLOOKUP(AV45,type_factors!$C$2:$D$226,2,FALSE)</f>
        <v>#N/A</v>
      </c>
      <c r="BG45" s="30" t="e">
        <f>VLOOKUP(AW45,type_factors!$C$2:$D$226,2,FALSE)</f>
        <v>#N/A</v>
      </c>
      <c r="BH45" s="32">
        <f t="shared" si="18"/>
        <v>1</v>
      </c>
      <c r="BI45" s="32">
        <f t="shared" si="19"/>
        <v>1</v>
      </c>
      <c r="BJ45" s="32" t="e">
        <f t="shared" si="20"/>
        <v>#N/A</v>
      </c>
      <c r="BK45" s="32" t="e">
        <f t="shared" si="21"/>
        <v>#N/A</v>
      </c>
      <c r="BL45" s="32" t="e">
        <f t="shared" si="22"/>
        <v>#N/A</v>
      </c>
      <c r="BM45">
        <f t="array" ref="BM45">MAX(IF(ISERROR(BH45:BL45),,BH45:BL45))</f>
        <v>1</v>
      </c>
      <c r="BN45">
        <f t="shared" si="23"/>
        <v>1</v>
      </c>
      <c r="BO45">
        <f t="shared" si="24"/>
        <v>0</v>
      </c>
      <c r="BP45">
        <f t="shared" si="26"/>
        <v>20</v>
      </c>
    </row>
    <row r="46" spans="1:70" x14ac:dyDescent="0.3">
      <c r="A46">
        <v>45</v>
      </c>
      <c r="B46">
        <v>20</v>
      </c>
      <c r="C46" t="s">
        <v>55</v>
      </c>
      <c r="D46" t="s">
        <v>507</v>
      </c>
      <c r="E46" t="s">
        <v>449</v>
      </c>
      <c r="F46" t="s">
        <v>451</v>
      </c>
      <c r="G46">
        <v>13</v>
      </c>
      <c r="H46" s="1" t="s">
        <v>56</v>
      </c>
      <c r="I46" s="1" t="s">
        <v>209</v>
      </c>
      <c r="J46" s="1" t="s">
        <v>209</v>
      </c>
      <c r="K46" s="1" t="s">
        <v>209</v>
      </c>
      <c r="L46" s="1" t="s">
        <v>294</v>
      </c>
      <c r="M46" s="1" t="s">
        <v>209</v>
      </c>
      <c r="N46" s="1" t="s">
        <v>209</v>
      </c>
      <c r="O46" s="1" t="s">
        <v>209</v>
      </c>
      <c r="P46" t="str">
        <f>VLOOKUP(L46,all_attacks!$C$2:$H$166,2,FALSE)</f>
        <v>Grass</v>
      </c>
      <c r="Q46" t="e">
        <f>VLOOKUP(M46,all_attacks!$C$2:$H$166,2,FALSE)</f>
        <v>#N/A</v>
      </c>
      <c r="R46" t="e">
        <f>VLOOKUP(N46,all_attacks!$C$2:$H$166,2,FALSE)</f>
        <v>#N/A</v>
      </c>
      <c r="S46" t="e">
        <f>VLOOKUP(O46,all_attacks!$C$2:$H$166,2,FALSE)</f>
        <v>#N/A</v>
      </c>
      <c r="T46" t="str">
        <f>VLOOKUP(L46,all_attacks!$C$2:$H$166,6,FALSE)</f>
        <v>Grass</v>
      </c>
      <c r="U46" t="e">
        <f>VLOOKUP(M46,all_attacks!$C$2:$H$166,6,FALSE)</f>
        <v>#N/A</v>
      </c>
      <c r="V46" t="e">
        <f>VLOOKUP(N46,all_attacks!$C$2:$H$166,6,FALSE)</f>
        <v>#N/A</v>
      </c>
      <c r="W46" t="e">
        <f>VLOOKUP(O46,all_attacks!$C$2:$H$166,6,FALSE)</f>
        <v>#N/A</v>
      </c>
      <c r="X46" t="s">
        <v>453</v>
      </c>
      <c r="Z46" t="str">
        <f t="shared" si="6"/>
        <v>GrassWater</v>
      </c>
      <c r="AA46" t="e">
        <f t="shared" si="7"/>
        <v>#N/A</v>
      </c>
      <c r="AB46" t="e">
        <f t="shared" si="8"/>
        <v>#N/A</v>
      </c>
      <c r="AC46" t="e">
        <f t="shared" si="9"/>
        <v>#N/A</v>
      </c>
      <c r="AD46">
        <f>VLOOKUP(Z46,type_factors!$C$1:$D$226,2,FALSE)</f>
        <v>2</v>
      </c>
      <c r="AE46" t="e">
        <f>VLOOKUP(AA46,type_factors!$C$1:$D$226,2,FALSE)</f>
        <v>#N/A</v>
      </c>
      <c r="AF46" t="e">
        <f>VLOOKUP(AB46,type_factors!$C$1:$D$226,2,FALSE)</f>
        <v>#N/A</v>
      </c>
      <c r="AG46" t="e">
        <f>VLOOKUP(AC46,type_factors!$C$1:$D$226,2,FALSE)</f>
        <v>#N/A</v>
      </c>
      <c r="AH46">
        <f t="array" ref="AH46">MAX(IF(ISERROR(AD46:AG46),,AD46:AG46))</f>
        <v>2</v>
      </c>
      <c r="AI46" t="s">
        <v>421</v>
      </c>
      <c r="AJ46" t="s">
        <v>453</v>
      </c>
      <c r="AK46" t="s">
        <v>209</v>
      </c>
      <c r="AL46" t="s">
        <v>209</v>
      </c>
      <c r="AM46" t="s">
        <v>209</v>
      </c>
      <c r="AN46" t="str">
        <f t="shared" si="27"/>
        <v>NormalGrass</v>
      </c>
      <c r="AO46" t="str">
        <f t="shared" si="25"/>
        <v>WaterGrass</v>
      </c>
      <c r="AP46" t="str">
        <f t="shared" si="10"/>
        <v>NAGrass</v>
      </c>
      <c r="AQ46" t="str">
        <f t="shared" si="11"/>
        <v>NAGrass</v>
      </c>
      <c r="AR46" t="str">
        <f t="shared" si="12"/>
        <v>NAGrass</v>
      </c>
      <c r="AS46" t="str">
        <f t="shared" si="28"/>
        <v>NormalPoison</v>
      </c>
      <c r="AT46" t="str">
        <f t="shared" si="14"/>
        <v>WaterPoison</v>
      </c>
      <c r="AU46" t="str">
        <f t="shared" si="15"/>
        <v>NAPoison</v>
      </c>
      <c r="AV46" t="str">
        <f t="shared" si="16"/>
        <v>NAPoison</v>
      </c>
      <c r="AW46" t="str">
        <f t="shared" si="17"/>
        <v>NAPoison</v>
      </c>
      <c r="AX46" s="31">
        <f>VLOOKUP(AN46,type_factors!$C$2:$D$226,2,FALSE)</f>
        <v>1</v>
      </c>
      <c r="AY46" s="31">
        <f>VLOOKUP(AO46,type_factors!$C$2:$D$226,2,FALSE)</f>
        <v>0.5</v>
      </c>
      <c r="AZ46" s="31" t="e">
        <f>VLOOKUP(AP46,type_factors!$C$2:$D$226,2,FALSE)</f>
        <v>#N/A</v>
      </c>
      <c r="BA46" s="31" t="e">
        <f>VLOOKUP(AQ46,type_factors!$C$2:$D$226,2,FALSE)</f>
        <v>#N/A</v>
      </c>
      <c r="BB46" s="31" t="e">
        <f>VLOOKUP(AR46,type_factors!$C$2:$D$226,2,FALSE)</f>
        <v>#N/A</v>
      </c>
      <c r="BC46" s="30">
        <f>VLOOKUP(AS46,type_factors!$C$2:$D$226,2,FALSE)</f>
        <v>1</v>
      </c>
      <c r="BD46" s="30">
        <f>VLOOKUP(AT46,type_factors!$C$2:$D$226,2,FALSE)</f>
        <v>1</v>
      </c>
      <c r="BE46" s="30" t="e">
        <f>VLOOKUP(AU46,type_factors!$C$2:$D$226,2,FALSE)</f>
        <v>#N/A</v>
      </c>
      <c r="BF46" s="30" t="e">
        <f>VLOOKUP(AV46,type_factors!$C$2:$D$226,2,FALSE)</f>
        <v>#N/A</v>
      </c>
      <c r="BG46" s="30" t="e">
        <f>VLOOKUP(AW46,type_factors!$C$2:$D$226,2,FALSE)</f>
        <v>#N/A</v>
      </c>
      <c r="BH46" s="32">
        <f t="shared" si="18"/>
        <v>1</v>
      </c>
      <c r="BI46" s="32">
        <f t="shared" si="19"/>
        <v>0.5</v>
      </c>
      <c r="BJ46" s="32" t="e">
        <f t="shared" si="20"/>
        <v>#N/A</v>
      </c>
      <c r="BK46" s="32" t="e">
        <f t="shared" si="21"/>
        <v>#N/A</v>
      </c>
      <c r="BL46" s="32" t="e">
        <f t="shared" si="22"/>
        <v>#N/A</v>
      </c>
      <c r="BM46">
        <f t="array" ref="BM46">MAX(IF(ISERROR(BH46:BL46),,BH46:BL46))</f>
        <v>1</v>
      </c>
      <c r="BN46">
        <f t="shared" si="23"/>
        <v>2</v>
      </c>
      <c r="BO46">
        <f t="shared" si="24"/>
        <v>-1</v>
      </c>
      <c r="BP46">
        <f t="shared" si="26"/>
        <v>19</v>
      </c>
    </row>
    <row r="47" spans="1:70" x14ac:dyDescent="0.3">
      <c r="A47">
        <v>46</v>
      </c>
      <c r="B47">
        <v>21</v>
      </c>
      <c r="C47" t="s">
        <v>54</v>
      </c>
      <c r="D47" t="s">
        <v>538</v>
      </c>
      <c r="E47" t="s">
        <v>450</v>
      </c>
      <c r="F47" t="s">
        <v>209</v>
      </c>
      <c r="G47">
        <v>17</v>
      </c>
      <c r="H47" s="1" t="s">
        <v>49</v>
      </c>
      <c r="I47" s="1" t="s">
        <v>209</v>
      </c>
      <c r="J47" s="1" t="s">
        <v>209</v>
      </c>
      <c r="K47" s="1" t="s">
        <v>209</v>
      </c>
      <c r="L47" s="1" t="s">
        <v>211</v>
      </c>
      <c r="M47" s="1" t="s">
        <v>209</v>
      </c>
      <c r="N47" s="1" t="s">
        <v>209</v>
      </c>
      <c r="O47" s="1" t="s">
        <v>209</v>
      </c>
      <c r="P47" t="str">
        <f>VLOOKUP(L47,all_attacks!$C$2:$H$166,2,FALSE)</f>
        <v>Normal</v>
      </c>
      <c r="Q47" t="e">
        <f>VLOOKUP(M47,all_attacks!$C$2:$H$166,2,FALSE)</f>
        <v>#N/A</v>
      </c>
      <c r="R47" t="e">
        <f>VLOOKUP(N47,all_attacks!$C$2:$H$166,2,FALSE)</f>
        <v>#N/A</v>
      </c>
      <c r="S47" t="e">
        <f>VLOOKUP(O47,all_attacks!$C$2:$H$166,2,FALSE)</f>
        <v>#N/A</v>
      </c>
      <c r="T47" t="str">
        <f>VLOOKUP(L47,all_attacks!$C$2:$H$166,6,FALSE)</f>
        <v>Normal</v>
      </c>
      <c r="U47" t="e">
        <f>VLOOKUP(M47,all_attacks!$C$2:$H$166,6,FALSE)</f>
        <v>#N/A</v>
      </c>
      <c r="V47" t="e">
        <f>VLOOKUP(N47,all_attacks!$C$2:$H$166,6,FALSE)</f>
        <v>#N/A</v>
      </c>
      <c r="W47" t="e">
        <f>VLOOKUP(O47,all_attacks!$C$2:$H$166,6,FALSE)</f>
        <v>#N/A</v>
      </c>
      <c r="X47" t="s">
        <v>453</v>
      </c>
      <c r="Z47" t="str">
        <f t="shared" si="6"/>
        <v>NormalWater</v>
      </c>
      <c r="AA47" t="e">
        <f t="shared" si="7"/>
        <v>#N/A</v>
      </c>
      <c r="AB47" t="e">
        <f t="shared" si="8"/>
        <v>#N/A</v>
      </c>
      <c r="AC47" t="e">
        <f t="shared" si="9"/>
        <v>#N/A</v>
      </c>
      <c r="AD47">
        <f>VLOOKUP(Z47,type_factors!$C$1:$D$226,2,FALSE)</f>
        <v>1</v>
      </c>
      <c r="AE47" t="e">
        <f>VLOOKUP(AA47,type_factors!$C$1:$D$226,2,FALSE)</f>
        <v>#N/A</v>
      </c>
      <c r="AF47" t="e">
        <f>VLOOKUP(AB47,type_factors!$C$1:$D$226,2,FALSE)</f>
        <v>#N/A</v>
      </c>
      <c r="AG47" t="e">
        <f>VLOOKUP(AC47,type_factors!$C$1:$D$226,2,FALSE)</f>
        <v>#N/A</v>
      </c>
      <c r="AH47">
        <f t="array" ref="AH47">MAX(IF(ISERROR(AD47:AG47),,AD47:AG47))</f>
        <v>1</v>
      </c>
      <c r="AI47" t="s">
        <v>421</v>
      </c>
      <c r="AJ47" t="s">
        <v>453</v>
      </c>
      <c r="AK47" t="s">
        <v>209</v>
      </c>
      <c r="AL47" t="s">
        <v>209</v>
      </c>
      <c r="AM47" t="s">
        <v>209</v>
      </c>
      <c r="AN47" t="str">
        <f t="shared" si="27"/>
        <v>NormalFighting</v>
      </c>
      <c r="AO47" t="str">
        <f t="shared" si="25"/>
        <v>WaterFighting</v>
      </c>
      <c r="AP47" t="str">
        <f t="shared" si="10"/>
        <v>NAFighting</v>
      </c>
      <c r="AQ47" t="str">
        <f t="shared" si="11"/>
        <v>NAFighting</v>
      </c>
      <c r="AR47" t="str">
        <f t="shared" si="12"/>
        <v>NAFighting</v>
      </c>
      <c r="AS47" t="str">
        <f t="shared" si="28"/>
        <v>NormalNA</v>
      </c>
      <c r="AT47" t="str">
        <f t="shared" si="14"/>
        <v>WaterNA</v>
      </c>
      <c r="AU47" t="str">
        <f t="shared" si="15"/>
        <v>NANA</v>
      </c>
      <c r="AV47" t="str">
        <f t="shared" si="16"/>
        <v>NANA</v>
      </c>
      <c r="AW47" t="str">
        <f t="shared" si="17"/>
        <v>NANA</v>
      </c>
      <c r="AX47" s="31">
        <f>VLOOKUP(AN47,type_factors!$C$2:$D$226,2,FALSE)</f>
        <v>1</v>
      </c>
      <c r="AY47" s="31">
        <f>VLOOKUP(AO47,type_factors!$C$2:$D$226,2,FALSE)</f>
        <v>1</v>
      </c>
      <c r="AZ47" s="31" t="e">
        <f>VLOOKUP(AP47,type_factors!$C$2:$D$226,2,FALSE)</f>
        <v>#N/A</v>
      </c>
      <c r="BA47" s="31" t="e">
        <f>VLOOKUP(AQ47,type_factors!$C$2:$D$226,2,FALSE)</f>
        <v>#N/A</v>
      </c>
      <c r="BB47" s="31" t="e">
        <f>VLOOKUP(AR47,type_factors!$C$2:$D$226,2,FALSE)</f>
        <v>#N/A</v>
      </c>
      <c r="BC47" s="30" t="e">
        <f>VLOOKUP(AS47,type_factors!$C$2:$D$226,2,FALSE)</f>
        <v>#N/A</v>
      </c>
      <c r="BD47" s="30" t="e">
        <f>VLOOKUP(AT47,type_factors!$C$2:$D$226,2,FALSE)</f>
        <v>#N/A</v>
      </c>
      <c r="BE47" s="30" t="e">
        <f>VLOOKUP(AU47,type_factors!$C$2:$D$226,2,FALSE)</f>
        <v>#N/A</v>
      </c>
      <c r="BF47" s="30" t="e">
        <f>VLOOKUP(AV47,type_factors!$C$2:$D$226,2,FALSE)</f>
        <v>#N/A</v>
      </c>
      <c r="BG47" s="30" t="e">
        <f>VLOOKUP(AW47,type_factors!$C$2:$D$226,2,FALSE)</f>
        <v>#N/A</v>
      </c>
      <c r="BH47" s="32">
        <f t="shared" si="18"/>
        <v>1</v>
      </c>
      <c r="BI47" s="32">
        <f t="shared" si="19"/>
        <v>1</v>
      </c>
      <c r="BJ47" s="32" t="e">
        <f t="shared" si="20"/>
        <v>#N/A</v>
      </c>
      <c r="BK47" s="32" t="e">
        <f t="shared" si="21"/>
        <v>#N/A</v>
      </c>
      <c r="BL47" s="32" t="e">
        <f t="shared" si="22"/>
        <v>#N/A</v>
      </c>
      <c r="BM47">
        <f t="array" ref="BM47">MAX(IF(ISERROR(BH47:BL47),,BH47:BL47))</f>
        <v>1</v>
      </c>
      <c r="BN47">
        <f t="shared" si="23"/>
        <v>1</v>
      </c>
      <c r="BO47">
        <f t="shared" si="24"/>
        <v>0</v>
      </c>
      <c r="BP47">
        <f t="shared" si="26"/>
        <v>19</v>
      </c>
    </row>
    <row r="48" spans="1:70" x14ac:dyDescent="0.3">
      <c r="A48">
        <v>47</v>
      </c>
      <c r="B48">
        <v>21</v>
      </c>
      <c r="C48" t="s">
        <v>58</v>
      </c>
      <c r="D48" t="s">
        <v>577</v>
      </c>
      <c r="E48" t="s">
        <v>318</v>
      </c>
      <c r="F48" t="s">
        <v>209</v>
      </c>
      <c r="G48">
        <v>17</v>
      </c>
      <c r="H48" s="1" t="s">
        <v>34</v>
      </c>
      <c r="I48" s="1" t="s">
        <v>59</v>
      </c>
      <c r="J48" s="1" t="s">
        <v>35</v>
      </c>
      <c r="K48" s="1" t="s">
        <v>60</v>
      </c>
      <c r="L48" s="1" t="s">
        <v>210</v>
      </c>
      <c r="M48" s="1" t="s">
        <v>319</v>
      </c>
      <c r="N48" s="1" t="s">
        <v>268</v>
      </c>
      <c r="O48" s="1" t="s">
        <v>317</v>
      </c>
      <c r="P48" t="str">
        <f>VLOOKUP(L48,all_attacks!$C$2:$H$166,2,FALSE)</f>
        <v>Normal</v>
      </c>
      <c r="Q48" t="str">
        <f>VLOOKUP(M48,all_attacks!$C$2:$H$166,2,FALSE)</f>
        <v>Psychic</v>
      </c>
      <c r="R48" t="str">
        <f>VLOOKUP(N48,all_attacks!$C$2:$H$166,2,FALSE)</f>
        <v>Normal</v>
      </c>
      <c r="S48" t="str">
        <f>VLOOKUP(O48,all_attacks!$C$2:$H$166,2,FALSE)</f>
        <v>Psychic</v>
      </c>
      <c r="T48" t="str">
        <f>VLOOKUP(L48,all_attacks!$C$2:$H$166,6,FALSE)</f>
        <v>Normal</v>
      </c>
      <c r="U48" t="str">
        <f>VLOOKUP(M48,all_attacks!$C$2:$H$166,6,FALSE)</f>
        <v>no_type-specific_Damage</v>
      </c>
      <c r="V48" t="str">
        <f>VLOOKUP(N48,all_attacks!$C$2:$H$166,6,FALSE)</f>
        <v>no_type-specific_Damage</v>
      </c>
      <c r="W48" t="str">
        <f>VLOOKUP(O48,all_attacks!$C$2:$H$166,6,FALSE)</f>
        <v>Psychic</v>
      </c>
      <c r="X48" t="s">
        <v>453</v>
      </c>
      <c r="Z48" t="str">
        <f t="shared" si="6"/>
        <v>NormalWater</v>
      </c>
      <c r="AA48" t="str">
        <f t="shared" si="7"/>
        <v>no_type-specific_DamageWater</v>
      </c>
      <c r="AB48" t="str">
        <f t="shared" si="8"/>
        <v>no_type-specific_DamageWater</v>
      </c>
      <c r="AC48" t="str">
        <f t="shared" si="9"/>
        <v>PsychicWater</v>
      </c>
      <c r="AD48">
        <f>VLOOKUP(Z48,type_factors!$C$1:$D$226,2,FALSE)</f>
        <v>1</v>
      </c>
      <c r="AE48" t="e">
        <f>VLOOKUP(AA48,type_factors!$C$1:$D$226,2,FALSE)</f>
        <v>#N/A</v>
      </c>
      <c r="AF48" t="e">
        <f>VLOOKUP(AB48,type_factors!$C$1:$D$226,2,FALSE)</f>
        <v>#N/A</v>
      </c>
      <c r="AG48">
        <f>VLOOKUP(AC48,type_factors!$C$1:$D$226,2,FALSE)</f>
        <v>1</v>
      </c>
      <c r="AH48">
        <f t="array" ref="AH48">MAX(IF(ISERROR(AD48:AG48),,AD48:AG48))</f>
        <v>1</v>
      </c>
      <c r="AI48" t="s">
        <v>421</v>
      </c>
      <c r="AJ48" t="s">
        <v>453</v>
      </c>
      <c r="AK48" t="s">
        <v>209</v>
      </c>
      <c r="AL48" t="s">
        <v>209</v>
      </c>
      <c r="AM48" t="s">
        <v>209</v>
      </c>
      <c r="AN48" t="str">
        <f t="shared" si="27"/>
        <v>NormalPsychic</v>
      </c>
      <c r="AO48" t="str">
        <f t="shared" si="25"/>
        <v>WaterPsychic</v>
      </c>
      <c r="AP48" t="str">
        <f t="shared" si="10"/>
        <v>NAPsychic</v>
      </c>
      <c r="AQ48" t="str">
        <f t="shared" si="11"/>
        <v>NAPsychic</v>
      </c>
      <c r="AR48" t="str">
        <f t="shared" si="12"/>
        <v>NAPsychic</v>
      </c>
      <c r="AS48" t="str">
        <f t="shared" si="28"/>
        <v>NormalNA</v>
      </c>
      <c r="AT48" t="str">
        <f t="shared" si="14"/>
        <v>WaterNA</v>
      </c>
      <c r="AU48" t="str">
        <f t="shared" si="15"/>
        <v>NANA</v>
      </c>
      <c r="AV48" t="str">
        <f t="shared" si="16"/>
        <v>NANA</v>
      </c>
      <c r="AW48" t="str">
        <f t="shared" si="17"/>
        <v>NANA</v>
      </c>
      <c r="AX48" s="31">
        <f>VLOOKUP(AN48,type_factors!$C$2:$D$226,2,FALSE)</f>
        <v>1</v>
      </c>
      <c r="AY48" s="31">
        <f>VLOOKUP(AO48,type_factors!$C$2:$D$226,2,FALSE)</f>
        <v>1</v>
      </c>
      <c r="AZ48" s="31" t="e">
        <f>VLOOKUP(AP48,type_factors!$C$2:$D$226,2,FALSE)</f>
        <v>#N/A</v>
      </c>
      <c r="BA48" s="31" t="e">
        <f>VLOOKUP(AQ48,type_factors!$C$2:$D$226,2,FALSE)</f>
        <v>#N/A</v>
      </c>
      <c r="BB48" s="31" t="e">
        <f>VLOOKUP(AR48,type_factors!$C$2:$D$226,2,FALSE)</f>
        <v>#N/A</v>
      </c>
      <c r="BC48" s="30" t="e">
        <f>VLOOKUP(AS48,type_factors!$C$2:$D$226,2,FALSE)</f>
        <v>#N/A</v>
      </c>
      <c r="BD48" s="30" t="e">
        <f>VLOOKUP(AT48,type_factors!$C$2:$D$226,2,FALSE)</f>
        <v>#N/A</v>
      </c>
      <c r="BE48" s="30" t="e">
        <f>VLOOKUP(AU48,type_factors!$C$2:$D$226,2,FALSE)</f>
        <v>#N/A</v>
      </c>
      <c r="BF48" s="30" t="e">
        <f>VLOOKUP(AV48,type_factors!$C$2:$D$226,2,FALSE)</f>
        <v>#N/A</v>
      </c>
      <c r="BG48" s="30" t="e">
        <f>VLOOKUP(AW48,type_factors!$C$2:$D$226,2,FALSE)</f>
        <v>#N/A</v>
      </c>
      <c r="BH48" s="32">
        <f t="shared" si="18"/>
        <v>1</v>
      </c>
      <c r="BI48" s="32">
        <f t="shared" si="19"/>
        <v>1</v>
      </c>
      <c r="BJ48" s="32" t="e">
        <f t="shared" si="20"/>
        <v>#N/A</v>
      </c>
      <c r="BK48" s="32" t="e">
        <f t="shared" si="21"/>
        <v>#N/A</v>
      </c>
      <c r="BL48" s="32" t="e">
        <f t="shared" si="22"/>
        <v>#N/A</v>
      </c>
      <c r="BM48">
        <f t="array" ref="BM48">MAX(IF(ISERROR(BH48:BL48),,BH48:BL48))</f>
        <v>1</v>
      </c>
      <c r="BN48">
        <f t="shared" si="23"/>
        <v>1</v>
      </c>
      <c r="BO48">
        <f t="shared" si="24"/>
        <v>0</v>
      </c>
      <c r="BP48">
        <f t="shared" si="26"/>
        <v>19</v>
      </c>
    </row>
    <row r="49" spans="1:70" x14ac:dyDescent="0.3">
      <c r="A49">
        <v>48</v>
      </c>
      <c r="B49">
        <v>22</v>
      </c>
      <c r="C49" t="s">
        <v>61</v>
      </c>
      <c r="D49" t="s">
        <v>603</v>
      </c>
      <c r="E49" t="s">
        <v>453</v>
      </c>
      <c r="F49" t="s">
        <v>209</v>
      </c>
      <c r="G49">
        <v>19</v>
      </c>
      <c r="H49" s="1" t="s">
        <v>62</v>
      </c>
      <c r="I49" s="1" t="s">
        <v>20</v>
      </c>
      <c r="J49" s="1" t="s">
        <v>30</v>
      </c>
      <c r="K49" s="1" t="s">
        <v>209</v>
      </c>
      <c r="L49" s="1" t="s">
        <v>284</v>
      </c>
      <c r="M49" s="1" t="s">
        <v>255</v>
      </c>
      <c r="N49" s="1" t="s">
        <v>266</v>
      </c>
      <c r="O49" s="1" t="s">
        <v>209</v>
      </c>
      <c r="P49" t="str">
        <f>VLOOKUP(L49,all_attacks!$C$2:$H$166,2,FALSE)</f>
        <v>Flying</v>
      </c>
      <c r="Q49" t="str">
        <f>VLOOKUP(M49,all_attacks!$C$2:$H$166,2,FALSE)</f>
        <v>Normal</v>
      </c>
      <c r="R49" t="str">
        <f>VLOOKUP(N49,all_attacks!$C$2:$H$166,2,FALSE)</f>
        <v>Normal</v>
      </c>
      <c r="S49" t="e">
        <f>VLOOKUP(O49,all_attacks!$C$2:$H$166,2,FALSE)</f>
        <v>#N/A</v>
      </c>
      <c r="T49" t="str">
        <f>VLOOKUP(L49,all_attacks!$C$2:$H$166,6,FALSE)</f>
        <v>Flying</v>
      </c>
      <c r="U49" t="str">
        <f>VLOOKUP(M49,all_attacks!$C$2:$H$166,6,FALSE)</f>
        <v>no_type-specific_Damage</v>
      </c>
      <c r="V49" t="str">
        <f>VLOOKUP(N49,all_attacks!$C$2:$H$166,6,FALSE)</f>
        <v>no_type-specific_Damage</v>
      </c>
      <c r="W49" t="e">
        <f>VLOOKUP(O49,all_attacks!$C$2:$H$166,6,FALSE)</f>
        <v>#N/A</v>
      </c>
      <c r="X49" t="s">
        <v>453</v>
      </c>
      <c r="Z49" t="str">
        <f t="shared" si="6"/>
        <v>FlyingWater</v>
      </c>
      <c r="AA49" t="str">
        <f t="shared" si="7"/>
        <v>no_type-specific_DamageWater</v>
      </c>
      <c r="AB49" t="str">
        <f t="shared" si="8"/>
        <v>no_type-specific_DamageWater</v>
      </c>
      <c r="AC49" t="e">
        <f t="shared" si="9"/>
        <v>#N/A</v>
      </c>
      <c r="AD49">
        <f>VLOOKUP(Z49,type_factors!$C$1:$D$226,2,FALSE)</f>
        <v>1</v>
      </c>
      <c r="AE49" t="e">
        <f>VLOOKUP(AA49,type_factors!$C$1:$D$226,2,FALSE)</f>
        <v>#N/A</v>
      </c>
      <c r="AF49" t="e">
        <f>VLOOKUP(AB49,type_factors!$C$1:$D$226,2,FALSE)</f>
        <v>#N/A</v>
      </c>
      <c r="AG49" t="e">
        <f>VLOOKUP(AC49,type_factors!$C$1:$D$226,2,FALSE)</f>
        <v>#N/A</v>
      </c>
      <c r="AH49">
        <f t="array" ref="AH49">MAX(IF(ISERROR(AD49:AG49),,AD49:AG49))</f>
        <v>1</v>
      </c>
      <c r="AI49" t="s">
        <v>421</v>
      </c>
      <c r="AJ49" t="s">
        <v>453</v>
      </c>
      <c r="AK49" t="s">
        <v>455</v>
      </c>
      <c r="AL49" t="s">
        <v>209</v>
      </c>
      <c r="AM49" t="s">
        <v>209</v>
      </c>
      <c r="AN49" t="str">
        <f t="shared" si="27"/>
        <v>NormalWater</v>
      </c>
      <c r="AO49" t="str">
        <f t="shared" si="25"/>
        <v>WaterWater</v>
      </c>
      <c r="AP49" t="str">
        <f t="shared" si="10"/>
        <v>GroundWater</v>
      </c>
      <c r="AQ49" t="str">
        <f t="shared" si="11"/>
        <v>NAWater</v>
      </c>
      <c r="AR49" t="str">
        <f t="shared" si="12"/>
        <v>NAWater</v>
      </c>
      <c r="AS49" t="str">
        <f t="shared" si="28"/>
        <v>NormalNA</v>
      </c>
      <c r="AT49" t="str">
        <f t="shared" si="14"/>
        <v>WaterNA</v>
      </c>
      <c r="AU49" t="str">
        <f t="shared" si="15"/>
        <v>GroundNA</v>
      </c>
      <c r="AV49" t="str">
        <f t="shared" si="16"/>
        <v>NANA</v>
      </c>
      <c r="AW49" t="str">
        <f t="shared" si="17"/>
        <v>NANA</v>
      </c>
      <c r="AX49" s="31">
        <f>VLOOKUP(AN49,type_factors!$C$2:$D$226,2,FALSE)</f>
        <v>1</v>
      </c>
      <c r="AY49" s="31">
        <f>VLOOKUP(AO49,type_factors!$C$2:$D$226,2,FALSE)</f>
        <v>0.5</v>
      </c>
      <c r="AZ49" s="31">
        <f>VLOOKUP(AP49,type_factors!$C$2:$D$226,2,FALSE)</f>
        <v>1</v>
      </c>
      <c r="BA49" s="31" t="e">
        <f>VLOOKUP(AQ49,type_factors!$C$2:$D$226,2,FALSE)</f>
        <v>#N/A</v>
      </c>
      <c r="BB49" s="31" t="e">
        <f>VLOOKUP(AR49,type_factors!$C$2:$D$226,2,FALSE)</f>
        <v>#N/A</v>
      </c>
      <c r="BC49" s="30" t="e">
        <f>VLOOKUP(AS49,type_factors!$C$2:$D$226,2,FALSE)</f>
        <v>#N/A</v>
      </c>
      <c r="BD49" s="30" t="e">
        <f>VLOOKUP(AT49,type_factors!$C$2:$D$226,2,FALSE)</f>
        <v>#N/A</v>
      </c>
      <c r="BE49" s="30" t="e">
        <f>VLOOKUP(AU49,type_factors!$C$2:$D$226,2,FALSE)</f>
        <v>#N/A</v>
      </c>
      <c r="BF49" s="30" t="e">
        <f>VLOOKUP(AV49,type_factors!$C$2:$D$226,2,FALSE)</f>
        <v>#N/A</v>
      </c>
      <c r="BG49" s="30" t="e">
        <f>VLOOKUP(AW49,type_factors!$C$2:$D$226,2,FALSE)</f>
        <v>#N/A</v>
      </c>
      <c r="BH49" s="32">
        <f t="shared" si="18"/>
        <v>1</v>
      </c>
      <c r="BI49" s="32">
        <f t="shared" si="19"/>
        <v>0.5</v>
      </c>
      <c r="BJ49" s="32">
        <f t="shared" si="20"/>
        <v>1</v>
      </c>
      <c r="BK49" s="32" t="e">
        <f t="shared" si="21"/>
        <v>#N/A</v>
      </c>
      <c r="BL49" s="32" t="e">
        <f t="shared" si="22"/>
        <v>#N/A</v>
      </c>
      <c r="BM49">
        <f t="array" ref="BM49">MAX(IF(ISERROR(BH49:BL49),,BH49:BL49))</f>
        <v>1</v>
      </c>
      <c r="BN49">
        <f t="shared" si="23"/>
        <v>1</v>
      </c>
      <c r="BO49">
        <f t="shared" si="24"/>
        <v>0</v>
      </c>
      <c r="BP49">
        <f t="shared" si="26"/>
        <v>19</v>
      </c>
      <c r="BR49" t="s">
        <v>207</v>
      </c>
    </row>
    <row r="50" spans="1:70" x14ac:dyDescent="0.3">
      <c r="A50">
        <v>49</v>
      </c>
      <c r="B50">
        <v>23</v>
      </c>
      <c r="C50" t="s">
        <v>63</v>
      </c>
      <c r="D50" t="s">
        <v>606</v>
      </c>
      <c r="E50" t="s">
        <v>453</v>
      </c>
      <c r="F50" t="s">
        <v>209</v>
      </c>
      <c r="G50">
        <v>18</v>
      </c>
      <c r="H50" s="1" t="s">
        <v>12</v>
      </c>
      <c r="I50" s="1" t="s">
        <v>27</v>
      </c>
      <c r="J50" s="1" t="s">
        <v>209</v>
      </c>
      <c r="K50" s="1" t="s">
        <v>209</v>
      </c>
      <c r="L50" s="1" t="s">
        <v>12</v>
      </c>
      <c r="M50" s="1" t="s">
        <v>275</v>
      </c>
      <c r="N50" s="1" t="s">
        <v>209</v>
      </c>
      <c r="O50" s="1" t="s">
        <v>209</v>
      </c>
      <c r="P50" t="str">
        <f>VLOOKUP(L50,all_attacks!$C$2:$H$166,2,FALSE)</f>
        <v>Normal</v>
      </c>
      <c r="Q50" t="str">
        <f>VLOOKUP(M50,all_attacks!$C$2:$H$166,2,FALSE)</f>
        <v>Water</v>
      </c>
      <c r="R50" t="e">
        <f>VLOOKUP(N50,all_attacks!$C$2:$H$166,2,FALSE)</f>
        <v>#N/A</v>
      </c>
      <c r="S50" t="e">
        <f>VLOOKUP(O50,all_attacks!$C$2:$H$166,2,FALSE)</f>
        <v>#N/A</v>
      </c>
      <c r="T50" t="str">
        <f>VLOOKUP(L50,all_attacks!$C$2:$H$166,6,FALSE)</f>
        <v>Normal</v>
      </c>
      <c r="U50" t="str">
        <f>VLOOKUP(M50,all_attacks!$C$2:$H$166,6,FALSE)</f>
        <v>Water</v>
      </c>
      <c r="V50" t="e">
        <f>VLOOKUP(N50,all_attacks!$C$2:$H$166,6,FALSE)</f>
        <v>#N/A</v>
      </c>
      <c r="W50" t="e">
        <f>VLOOKUP(O50,all_attacks!$C$2:$H$166,6,FALSE)</f>
        <v>#N/A</v>
      </c>
      <c r="X50" t="s">
        <v>453</v>
      </c>
      <c r="Z50" t="str">
        <f t="shared" si="6"/>
        <v>NormalWater</v>
      </c>
      <c r="AA50" t="str">
        <f t="shared" si="7"/>
        <v>WaterWater</v>
      </c>
      <c r="AB50" t="e">
        <f t="shared" si="8"/>
        <v>#N/A</v>
      </c>
      <c r="AC50" t="e">
        <f t="shared" si="9"/>
        <v>#N/A</v>
      </c>
      <c r="AD50">
        <f>VLOOKUP(Z50,type_factors!$C$1:$D$226,2,FALSE)</f>
        <v>1</v>
      </c>
      <c r="AE50">
        <f>VLOOKUP(AA50,type_factors!$C$1:$D$226,2,FALSE)</f>
        <v>0.5</v>
      </c>
      <c r="AF50" t="e">
        <f>VLOOKUP(AB50,type_factors!$C$1:$D$226,2,FALSE)</f>
        <v>#N/A</v>
      </c>
      <c r="AG50" t="e">
        <f>VLOOKUP(AC50,type_factors!$C$1:$D$226,2,FALSE)</f>
        <v>#N/A</v>
      </c>
      <c r="AH50">
        <f t="array" ref="AH50">MAX(IF(ISERROR(AD50:AG50),,AD50:AG50))</f>
        <v>1</v>
      </c>
      <c r="AI50" t="s">
        <v>421</v>
      </c>
      <c r="AJ50" t="s">
        <v>453</v>
      </c>
      <c r="AK50" t="s">
        <v>455</v>
      </c>
      <c r="AL50" t="s">
        <v>209</v>
      </c>
      <c r="AM50" t="s">
        <v>209</v>
      </c>
      <c r="AN50" t="str">
        <f t="shared" si="27"/>
        <v>NormalWater</v>
      </c>
      <c r="AO50" t="str">
        <f t="shared" si="25"/>
        <v>WaterWater</v>
      </c>
      <c r="AP50" t="str">
        <f t="shared" si="10"/>
        <v>GroundWater</v>
      </c>
      <c r="AQ50" t="str">
        <f t="shared" si="11"/>
        <v>NAWater</v>
      </c>
      <c r="AR50" t="str">
        <f t="shared" si="12"/>
        <v>NAWater</v>
      </c>
      <c r="AS50" t="str">
        <f t="shared" si="28"/>
        <v>NormalNA</v>
      </c>
      <c r="AT50" t="str">
        <f t="shared" si="14"/>
        <v>WaterNA</v>
      </c>
      <c r="AU50" t="str">
        <f t="shared" si="15"/>
        <v>GroundNA</v>
      </c>
      <c r="AV50" t="str">
        <f t="shared" si="16"/>
        <v>NANA</v>
      </c>
      <c r="AW50" t="str">
        <f t="shared" si="17"/>
        <v>NANA</v>
      </c>
      <c r="AX50" s="31">
        <f>VLOOKUP(AN50,type_factors!$C$2:$D$226,2,FALSE)</f>
        <v>1</v>
      </c>
      <c r="AY50" s="31">
        <f>VLOOKUP(AO50,type_factors!$C$2:$D$226,2,FALSE)</f>
        <v>0.5</v>
      </c>
      <c r="AZ50" s="31">
        <f>VLOOKUP(AP50,type_factors!$C$2:$D$226,2,FALSE)</f>
        <v>1</v>
      </c>
      <c r="BA50" s="31" t="e">
        <f>VLOOKUP(AQ50,type_factors!$C$2:$D$226,2,FALSE)</f>
        <v>#N/A</v>
      </c>
      <c r="BB50" s="31" t="e">
        <f>VLOOKUP(AR50,type_factors!$C$2:$D$226,2,FALSE)</f>
        <v>#N/A</v>
      </c>
      <c r="BC50" s="30" t="e">
        <f>VLOOKUP(AS50,type_factors!$C$2:$D$226,2,FALSE)</f>
        <v>#N/A</v>
      </c>
      <c r="BD50" s="30" t="e">
        <f>VLOOKUP(AT50,type_factors!$C$2:$D$226,2,FALSE)</f>
        <v>#N/A</v>
      </c>
      <c r="BE50" s="30" t="e">
        <f>VLOOKUP(AU50,type_factors!$C$2:$D$226,2,FALSE)</f>
        <v>#N/A</v>
      </c>
      <c r="BF50" s="30" t="e">
        <f>VLOOKUP(AV50,type_factors!$C$2:$D$226,2,FALSE)</f>
        <v>#N/A</v>
      </c>
      <c r="BG50" s="30" t="e">
        <f>VLOOKUP(AW50,type_factors!$C$2:$D$226,2,FALSE)</f>
        <v>#N/A</v>
      </c>
      <c r="BH50" s="32">
        <f t="shared" si="18"/>
        <v>1</v>
      </c>
      <c r="BI50" s="32">
        <f t="shared" si="19"/>
        <v>0.5</v>
      </c>
      <c r="BJ50" s="32">
        <f t="shared" si="20"/>
        <v>1</v>
      </c>
      <c r="BK50" s="32" t="e">
        <f t="shared" si="21"/>
        <v>#N/A</v>
      </c>
      <c r="BL50" s="32" t="e">
        <f t="shared" si="22"/>
        <v>#N/A</v>
      </c>
      <c r="BM50">
        <f t="array" ref="BM50">MAX(IF(ISERROR(BH50:BL50),,BH50:BL50))</f>
        <v>1</v>
      </c>
      <c r="BN50">
        <f t="shared" si="23"/>
        <v>1</v>
      </c>
      <c r="BO50">
        <f t="shared" si="24"/>
        <v>0</v>
      </c>
      <c r="BP50">
        <f t="shared" si="26"/>
        <v>19</v>
      </c>
      <c r="BR50" t="s">
        <v>194</v>
      </c>
    </row>
    <row r="51" spans="1:70" x14ac:dyDescent="0.3">
      <c r="A51">
        <v>50</v>
      </c>
      <c r="B51">
        <v>23</v>
      </c>
      <c r="C51" t="s">
        <v>64</v>
      </c>
      <c r="D51" t="s">
        <v>64</v>
      </c>
      <c r="E51" t="s">
        <v>453</v>
      </c>
      <c r="F51" t="s">
        <v>318</v>
      </c>
      <c r="G51">
        <v>21</v>
      </c>
      <c r="H51" s="1" t="s">
        <v>12</v>
      </c>
      <c r="I51" s="1" t="s">
        <v>27</v>
      </c>
      <c r="J51" s="1" t="s">
        <v>65</v>
      </c>
      <c r="K51" s="1" t="s">
        <v>209</v>
      </c>
      <c r="L51" s="1" t="s">
        <v>12</v>
      </c>
      <c r="M51" s="1" t="s">
        <v>275</v>
      </c>
      <c r="N51" s="1" t="s">
        <v>281</v>
      </c>
      <c r="O51" s="1" t="s">
        <v>209</v>
      </c>
      <c r="P51" t="str">
        <f>VLOOKUP(L51,all_attacks!$C$2:$H$166,2,FALSE)</f>
        <v>Normal</v>
      </c>
      <c r="Q51" t="str">
        <f>VLOOKUP(M51,all_attacks!$C$2:$H$166,2,FALSE)</f>
        <v>Water</v>
      </c>
      <c r="R51" t="str">
        <f>VLOOKUP(N51,all_attacks!$C$2:$H$166,2,FALSE)</f>
        <v>Water</v>
      </c>
      <c r="S51" t="e">
        <f>VLOOKUP(O51,all_attacks!$C$2:$H$166,2,FALSE)</f>
        <v>#N/A</v>
      </c>
      <c r="T51" t="str">
        <f>VLOOKUP(L51,all_attacks!$C$2:$H$166,6,FALSE)</f>
        <v>Normal</v>
      </c>
      <c r="U51" t="str">
        <f>VLOOKUP(M51,all_attacks!$C$2:$H$166,6,FALSE)</f>
        <v>Water</v>
      </c>
      <c r="V51" t="str">
        <f>VLOOKUP(N51,all_attacks!$C$2:$H$166,6,FALSE)</f>
        <v>Water</v>
      </c>
      <c r="W51" t="e">
        <f>VLOOKUP(O51,all_attacks!$C$2:$H$166,6,FALSE)</f>
        <v>#N/A</v>
      </c>
      <c r="X51" t="s">
        <v>453</v>
      </c>
      <c r="Z51" t="str">
        <f t="shared" si="6"/>
        <v>NormalWater</v>
      </c>
      <c r="AA51" t="str">
        <f t="shared" si="7"/>
        <v>WaterWater</v>
      </c>
      <c r="AB51" t="str">
        <f t="shared" si="8"/>
        <v>WaterWater</v>
      </c>
      <c r="AC51" t="e">
        <f t="shared" si="9"/>
        <v>#N/A</v>
      </c>
      <c r="AD51">
        <f>VLOOKUP(Z51,type_factors!$C$1:$D$226,2,FALSE)</f>
        <v>1</v>
      </c>
      <c r="AE51">
        <f>VLOOKUP(AA51,type_factors!$C$1:$D$226,2,FALSE)</f>
        <v>0.5</v>
      </c>
      <c r="AF51">
        <f>VLOOKUP(AB51,type_factors!$C$1:$D$226,2,FALSE)</f>
        <v>0.5</v>
      </c>
      <c r="AG51" t="e">
        <f>VLOOKUP(AC51,type_factors!$C$1:$D$226,2,FALSE)</f>
        <v>#N/A</v>
      </c>
      <c r="AH51">
        <f t="array" ref="AH51">MAX(IF(ISERROR(AD51:AG51),,AD51:AG51))</f>
        <v>1</v>
      </c>
      <c r="AI51" t="s">
        <v>421</v>
      </c>
      <c r="AJ51" t="s">
        <v>453</v>
      </c>
      <c r="AK51" t="s">
        <v>455</v>
      </c>
      <c r="AL51" t="s">
        <v>209</v>
      </c>
      <c r="AM51" t="s">
        <v>209</v>
      </c>
      <c r="AN51" t="str">
        <f t="shared" si="27"/>
        <v>NormalWater</v>
      </c>
      <c r="AO51" t="str">
        <f t="shared" si="25"/>
        <v>WaterWater</v>
      </c>
      <c r="AP51" t="str">
        <f t="shared" si="10"/>
        <v>GroundWater</v>
      </c>
      <c r="AQ51" t="str">
        <f t="shared" si="11"/>
        <v>NAWater</v>
      </c>
      <c r="AR51" t="str">
        <f t="shared" si="12"/>
        <v>NAWater</v>
      </c>
      <c r="AS51" t="str">
        <f t="shared" si="28"/>
        <v>NormalPsychic</v>
      </c>
      <c r="AT51" t="str">
        <f t="shared" si="14"/>
        <v>WaterPsychic</v>
      </c>
      <c r="AU51" t="str">
        <f t="shared" si="15"/>
        <v>GroundPsychic</v>
      </c>
      <c r="AV51" t="str">
        <f t="shared" si="16"/>
        <v>NAPsychic</v>
      </c>
      <c r="AW51" t="str">
        <f t="shared" si="17"/>
        <v>NAPsychic</v>
      </c>
      <c r="AX51" s="31">
        <f>VLOOKUP(AN51,type_factors!$C$2:$D$226,2,FALSE)</f>
        <v>1</v>
      </c>
      <c r="AY51" s="31">
        <f>VLOOKUP(AO51,type_factors!$C$2:$D$226,2,FALSE)</f>
        <v>0.5</v>
      </c>
      <c r="AZ51" s="31">
        <f>VLOOKUP(AP51,type_factors!$C$2:$D$226,2,FALSE)</f>
        <v>1</v>
      </c>
      <c r="BA51" s="31" t="e">
        <f>VLOOKUP(AQ51,type_factors!$C$2:$D$226,2,FALSE)</f>
        <v>#N/A</v>
      </c>
      <c r="BB51" s="31" t="e">
        <f>VLOOKUP(AR51,type_factors!$C$2:$D$226,2,FALSE)</f>
        <v>#N/A</v>
      </c>
      <c r="BC51" s="30">
        <f>VLOOKUP(AS51,type_factors!$C$2:$D$226,2,FALSE)</f>
        <v>1</v>
      </c>
      <c r="BD51" s="30">
        <f>VLOOKUP(AT51,type_factors!$C$2:$D$226,2,FALSE)</f>
        <v>1</v>
      </c>
      <c r="BE51" s="30">
        <f>VLOOKUP(AU51,type_factors!$C$2:$D$226,2,FALSE)</f>
        <v>1</v>
      </c>
      <c r="BF51" s="30" t="e">
        <f>VLOOKUP(AV51,type_factors!$C$2:$D$226,2,FALSE)</f>
        <v>#N/A</v>
      </c>
      <c r="BG51" s="30" t="e">
        <f>VLOOKUP(AW51,type_factors!$C$2:$D$226,2,FALSE)</f>
        <v>#N/A</v>
      </c>
      <c r="BH51" s="32">
        <f t="shared" si="18"/>
        <v>1</v>
      </c>
      <c r="BI51" s="32">
        <f t="shared" si="19"/>
        <v>0.5</v>
      </c>
      <c r="BJ51" s="32">
        <f t="shared" si="20"/>
        <v>1</v>
      </c>
      <c r="BK51" s="32" t="e">
        <f t="shared" si="21"/>
        <v>#N/A</v>
      </c>
      <c r="BL51" s="32" t="e">
        <f t="shared" si="22"/>
        <v>#N/A</v>
      </c>
      <c r="BM51">
        <f t="array" ref="BM51">MAX(IF(ISERROR(BH51:BL51),,BH51:BL51))</f>
        <v>1</v>
      </c>
      <c r="BN51">
        <f t="shared" si="23"/>
        <v>1</v>
      </c>
      <c r="BO51">
        <f t="shared" si="24"/>
        <v>0</v>
      </c>
      <c r="BP51">
        <f t="shared" si="26"/>
        <v>19</v>
      </c>
    </row>
    <row r="52" spans="1:70" x14ac:dyDescent="0.3">
      <c r="A52">
        <v>51</v>
      </c>
      <c r="B52">
        <v>24</v>
      </c>
      <c r="C52" t="s">
        <v>47</v>
      </c>
      <c r="D52" t="s">
        <v>484</v>
      </c>
      <c r="E52" t="s">
        <v>421</v>
      </c>
      <c r="F52" t="s">
        <v>448</v>
      </c>
      <c r="G52">
        <v>16</v>
      </c>
      <c r="H52" s="1" t="s">
        <v>41</v>
      </c>
      <c r="I52" s="1" t="s">
        <v>42</v>
      </c>
      <c r="J52" s="1" t="s">
        <v>21</v>
      </c>
      <c r="K52" s="1" t="s">
        <v>209</v>
      </c>
      <c r="L52" s="1" t="s">
        <v>230</v>
      </c>
      <c r="M52" s="1" t="s">
        <v>244</v>
      </c>
      <c r="N52" s="1" t="s">
        <v>323</v>
      </c>
      <c r="O52" s="1" t="s">
        <v>209</v>
      </c>
      <c r="P52" t="str">
        <f>VLOOKUP(L52,all_attacks!$C$2:$H$166,2,FALSE)</f>
        <v>Normal</v>
      </c>
      <c r="Q52" t="str">
        <f>VLOOKUP(M52,all_attacks!$C$2:$H$166,2,FALSE)</f>
        <v>Normal</v>
      </c>
      <c r="R52" t="str">
        <f>VLOOKUP(N52,all_attacks!$C$2:$H$166,2,FALSE)</f>
        <v>Normal</v>
      </c>
      <c r="S52" t="e">
        <f>VLOOKUP(O52,all_attacks!$C$2:$H$166,2,FALSE)</f>
        <v>#N/A</v>
      </c>
      <c r="T52" t="str">
        <f>VLOOKUP(L52,all_attacks!$C$2:$H$166,6,FALSE)</f>
        <v>Normal</v>
      </c>
      <c r="U52" t="str">
        <f>VLOOKUP(M52,all_attacks!$C$2:$H$166,6,FALSE)</f>
        <v>no_type-specific_Damage</v>
      </c>
      <c r="V52" t="str">
        <f>VLOOKUP(N52,all_attacks!$C$2:$H$166,6,FALSE)</f>
        <v>Normal</v>
      </c>
      <c r="W52" t="e">
        <f>VLOOKUP(O52,all_attacks!$C$2:$H$166,6,FALSE)</f>
        <v>#N/A</v>
      </c>
      <c r="X52" t="s">
        <v>453</v>
      </c>
      <c r="Z52" t="str">
        <f t="shared" si="6"/>
        <v>NormalWater</v>
      </c>
      <c r="AA52" t="str">
        <f t="shared" si="7"/>
        <v>no_type-specific_DamageWater</v>
      </c>
      <c r="AB52" t="str">
        <f t="shared" si="8"/>
        <v>NormalWater</v>
      </c>
      <c r="AC52" t="e">
        <f t="shared" si="9"/>
        <v>#N/A</v>
      </c>
      <c r="AD52">
        <f>VLOOKUP(Z52,type_factors!$C$1:$D$226,2,FALSE)</f>
        <v>1</v>
      </c>
      <c r="AE52" t="e">
        <f>VLOOKUP(AA52,type_factors!$C$1:$D$226,2,FALSE)</f>
        <v>#N/A</v>
      </c>
      <c r="AF52">
        <f>VLOOKUP(AB52,type_factors!$C$1:$D$226,2,FALSE)</f>
        <v>1</v>
      </c>
      <c r="AG52" t="e">
        <f>VLOOKUP(AC52,type_factors!$C$1:$D$226,2,FALSE)</f>
        <v>#N/A</v>
      </c>
      <c r="AH52">
        <f t="array" ref="AH52">MAX(IF(ISERROR(AD52:AG52),,AD52:AG52))</f>
        <v>1</v>
      </c>
      <c r="AI52" t="s">
        <v>421</v>
      </c>
      <c r="AJ52" t="s">
        <v>453</v>
      </c>
      <c r="AK52" t="s">
        <v>455</v>
      </c>
      <c r="AL52" t="s">
        <v>209</v>
      </c>
      <c r="AM52" t="s">
        <v>209</v>
      </c>
      <c r="AN52" t="str">
        <f t="shared" si="27"/>
        <v>NormalNormal</v>
      </c>
      <c r="AO52" t="str">
        <f t="shared" si="25"/>
        <v>WaterNormal</v>
      </c>
      <c r="AP52" t="str">
        <f t="shared" si="10"/>
        <v>GroundNormal</v>
      </c>
      <c r="AQ52" t="str">
        <f t="shared" si="11"/>
        <v>NANormal</v>
      </c>
      <c r="AR52" t="str">
        <f t="shared" si="12"/>
        <v>NANormal</v>
      </c>
      <c r="AS52" t="str">
        <f t="shared" si="28"/>
        <v>NormalFlying</v>
      </c>
      <c r="AT52" t="str">
        <f t="shared" si="14"/>
        <v>WaterFlying</v>
      </c>
      <c r="AU52" t="str">
        <f t="shared" si="15"/>
        <v>GroundFlying</v>
      </c>
      <c r="AV52" t="str">
        <f t="shared" si="16"/>
        <v>NAFlying</v>
      </c>
      <c r="AW52" t="str">
        <f t="shared" si="17"/>
        <v>NAFlying</v>
      </c>
      <c r="AX52" s="31">
        <f>VLOOKUP(AN52,type_factors!$C$2:$D$226,2,FALSE)</f>
        <v>1</v>
      </c>
      <c r="AY52" s="31">
        <f>VLOOKUP(AO52,type_factors!$C$2:$D$226,2,FALSE)</f>
        <v>1</v>
      </c>
      <c r="AZ52" s="31">
        <f>VLOOKUP(AP52,type_factors!$C$2:$D$226,2,FALSE)</f>
        <v>1</v>
      </c>
      <c r="BA52" s="31" t="e">
        <f>VLOOKUP(AQ52,type_factors!$C$2:$D$226,2,FALSE)</f>
        <v>#N/A</v>
      </c>
      <c r="BB52" s="31" t="e">
        <f>VLOOKUP(AR52,type_factors!$C$2:$D$226,2,FALSE)</f>
        <v>#N/A</v>
      </c>
      <c r="BC52" s="30">
        <f>VLOOKUP(AS52,type_factors!$C$2:$D$226,2,FALSE)</f>
        <v>1</v>
      </c>
      <c r="BD52" s="30">
        <f>VLOOKUP(AT52,type_factors!$C$2:$D$226,2,FALSE)</f>
        <v>1</v>
      </c>
      <c r="BE52" s="30">
        <f>VLOOKUP(AU52,type_factors!$C$2:$D$226,2,FALSE)</f>
        <v>0</v>
      </c>
      <c r="BF52" s="30" t="e">
        <f>VLOOKUP(AV52,type_factors!$C$2:$D$226,2,FALSE)</f>
        <v>#N/A</v>
      </c>
      <c r="BG52" s="30" t="e">
        <f>VLOOKUP(AW52,type_factors!$C$2:$D$226,2,FALSE)</f>
        <v>#N/A</v>
      </c>
      <c r="BH52" s="32">
        <f t="shared" si="18"/>
        <v>1</v>
      </c>
      <c r="BI52" s="32">
        <f t="shared" si="19"/>
        <v>1</v>
      </c>
      <c r="BJ52" s="32">
        <f t="shared" si="20"/>
        <v>0</v>
      </c>
      <c r="BK52" s="32" t="e">
        <f t="shared" si="21"/>
        <v>#N/A</v>
      </c>
      <c r="BL52" s="32" t="e">
        <f t="shared" si="22"/>
        <v>#N/A</v>
      </c>
      <c r="BM52">
        <f t="array" ref="BM52">MAX(IF(ISERROR(BH52:BL52),,BH52:BL52))</f>
        <v>1</v>
      </c>
      <c r="BN52">
        <f t="shared" si="23"/>
        <v>1</v>
      </c>
      <c r="BO52">
        <f t="shared" si="24"/>
        <v>0</v>
      </c>
      <c r="BP52">
        <f t="shared" si="26"/>
        <v>19</v>
      </c>
    </row>
    <row r="53" spans="1:70" x14ac:dyDescent="0.3">
      <c r="A53">
        <v>52</v>
      </c>
      <c r="B53">
        <v>24</v>
      </c>
      <c r="C53" t="s">
        <v>47</v>
      </c>
      <c r="D53" t="s">
        <v>484</v>
      </c>
      <c r="E53" t="s">
        <v>421</v>
      </c>
      <c r="F53" t="s">
        <v>448</v>
      </c>
      <c r="G53">
        <v>16</v>
      </c>
      <c r="H53" s="1" t="s">
        <v>41</v>
      </c>
      <c r="I53" s="1" t="s">
        <v>42</v>
      </c>
      <c r="J53" s="1" t="s">
        <v>21</v>
      </c>
      <c r="K53" s="1" t="s">
        <v>209</v>
      </c>
      <c r="L53" s="1" t="s">
        <v>230</v>
      </c>
      <c r="M53" s="1" t="s">
        <v>244</v>
      </c>
      <c r="N53" s="1" t="s">
        <v>323</v>
      </c>
      <c r="O53" s="1" t="s">
        <v>209</v>
      </c>
      <c r="P53" t="str">
        <f>VLOOKUP(L53,all_attacks!$C$2:$H$166,2,FALSE)</f>
        <v>Normal</v>
      </c>
      <c r="Q53" t="str">
        <f>VLOOKUP(M53,all_attacks!$C$2:$H$166,2,FALSE)</f>
        <v>Normal</v>
      </c>
      <c r="R53" t="str">
        <f>VLOOKUP(N53,all_attacks!$C$2:$H$166,2,FALSE)</f>
        <v>Normal</v>
      </c>
      <c r="S53" t="e">
        <f>VLOOKUP(O53,all_attacks!$C$2:$H$166,2,FALSE)</f>
        <v>#N/A</v>
      </c>
      <c r="T53" t="str">
        <f>VLOOKUP(L53,all_attacks!$C$2:$H$166,6,FALSE)</f>
        <v>Normal</v>
      </c>
      <c r="U53" t="str">
        <f>VLOOKUP(M53,all_attacks!$C$2:$H$166,6,FALSE)</f>
        <v>no_type-specific_Damage</v>
      </c>
      <c r="V53" t="str">
        <f>VLOOKUP(N53,all_attacks!$C$2:$H$166,6,FALSE)</f>
        <v>Normal</v>
      </c>
      <c r="W53" t="e">
        <f>VLOOKUP(O53,all_attacks!$C$2:$H$166,6,FALSE)</f>
        <v>#N/A</v>
      </c>
      <c r="X53" t="s">
        <v>453</v>
      </c>
      <c r="Z53" t="str">
        <f t="shared" si="6"/>
        <v>NormalWater</v>
      </c>
      <c r="AA53" t="str">
        <f t="shared" si="7"/>
        <v>no_type-specific_DamageWater</v>
      </c>
      <c r="AB53" t="str">
        <f t="shared" si="8"/>
        <v>NormalWater</v>
      </c>
      <c r="AC53" t="e">
        <f t="shared" si="9"/>
        <v>#N/A</v>
      </c>
      <c r="AD53">
        <f>VLOOKUP(Z53,type_factors!$C$1:$D$226,2,FALSE)</f>
        <v>1</v>
      </c>
      <c r="AE53" t="e">
        <f>VLOOKUP(AA53,type_factors!$C$1:$D$226,2,FALSE)</f>
        <v>#N/A</v>
      </c>
      <c r="AF53">
        <f>VLOOKUP(AB53,type_factors!$C$1:$D$226,2,FALSE)</f>
        <v>1</v>
      </c>
      <c r="AG53" t="e">
        <f>VLOOKUP(AC53,type_factors!$C$1:$D$226,2,FALSE)</f>
        <v>#N/A</v>
      </c>
      <c r="AH53">
        <f t="array" ref="AH53">MAX(IF(ISERROR(AD53:AG53),,AD53:AG53))</f>
        <v>1</v>
      </c>
      <c r="AI53" t="s">
        <v>421</v>
      </c>
      <c r="AJ53" t="s">
        <v>453</v>
      </c>
      <c r="AK53" t="s">
        <v>455</v>
      </c>
      <c r="AL53" t="s">
        <v>209</v>
      </c>
      <c r="AM53" t="s">
        <v>209</v>
      </c>
      <c r="AN53" t="str">
        <f t="shared" si="27"/>
        <v>NormalNormal</v>
      </c>
      <c r="AO53" t="str">
        <f t="shared" si="25"/>
        <v>WaterNormal</v>
      </c>
      <c r="AP53" t="str">
        <f t="shared" si="10"/>
        <v>GroundNormal</v>
      </c>
      <c r="AQ53" t="str">
        <f t="shared" si="11"/>
        <v>NANormal</v>
      </c>
      <c r="AR53" t="str">
        <f t="shared" si="12"/>
        <v>NANormal</v>
      </c>
      <c r="AS53" t="str">
        <f t="shared" si="28"/>
        <v>NormalFlying</v>
      </c>
      <c r="AT53" t="str">
        <f t="shared" si="14"/>
        <v>WaterFlying</v>
      </c>
      <c r="AU53" t="str">
        <f t="shared" si="15"/>
        <v>GroundFlying</v>
      </c>
      <c r="AV53" t="str">
        <f t="shared" si="16"/>
        <v>NAFlying</v>
      </c>
      <c r="AW53" t="str">
        <f t="shared" si="17"/>
        <v>NAFlying</v>
      </c>
      <c r="AX53" s="31">
        <f>VLOOKUP(AN53,type_factors!$C$2:$D$226,2,FALSE)</f>
        <v>1</v>
      </c>
      <c r="AY53" s="31">
        <f>VLOOKUP(AO53,type_factors!$C$2:$D$226,2,FALSE)</f>
        <v>1</v>
      </c>
      <c r="AZ53" s="31">
        <f>VLOOKUP(AP53,type_factors!$C$2:$D$226,2,FALSE)</f>
        <v>1</v>
      </c>
      <c r="BA53" s="31" t="e">
        <f>VLOOKUP(AQ53,type_factors!$C$2:$D$226,2,FALSE)</f>
        <v>#N/A</v>
      </c>
      <c r="BB53" s="31" t="e">
        <f>VLOOKUP(AR53,type_factors!$C$2:$D$226,2,FALSE)</f>
        <v>#N/A</v>
      </c>
      <c r="BC53" s="30">
        <f>VLOOKUP(AS53,type_factors!$C$2:$D$226,2,FALSE)</f>
        <v>1</v>
      </c>
      <c r="BD53" s="30">
        <f>VLOOKUP(AT53,type_factors!$C$2:$D$226,2,FALSE)</f>
        <v>1</v>
      </c>
      <c r="BE53" s="30">
        <f>VLOOKUP(AU53,type_factors!$C$2:$D$226,2,FALSE)</f>
        <v>0</v>
      </c>
      <c r="BF53" s="30" t="e">
        <f>VLOOKUP(AV53,type_factors!$C$2:$D$226,2,FALSE)</f>
        <v>#N/A</v>
      </c>
      <c r="BG53" s="30" t="e">
        <f>VLOOKUP(AW53,type_factors!$C$2:$D$226,2,FALSE)</f>
        <v>#N/A</v>
      </c>
      <c r="BH53" s="32">
        <f t="shared" si="18"/>
        <v>1</v>
      </c>
      <c r="BI53" s="32">
        <f t="shared" si="19"/>
        <v>1</v>
      </c>
      <c r="BJ53" s="32">
        <f t="shared" si="20"/>
        <v>0</v>
      </c>
      <c r="BK53" s="32" t="e">
        <f t="shared" si="21"/>
        <v>#N/A</v>
      </c>
      <c r="BL53" s="32" t="e">
        <f t="shared" si="22"/>
        <v>#N/A</v>
      </c>
      <c r="BM53">
        <f t="array" ref="BM53">MAX(IF(ISERROR(BH53:BL53),,BH53:BL53))</f>
        <v>1</v>
      </c>
      <c r="BN53">
        <f t="shared" si="23"/>
        <v>1</v>
      </c>
      <c r="BO53">
        <f t="shared" si="24"/>
        <v>0</v>
      </c>
      <c r="BP53">
        <f t="shared" si="26"/>
        <v>19</v>
      </c>
    </row>
    <row r="54" spans="1:70" x14ac:dyDescent="0.3">
      <c r="A54">
        <v>53</v>
      </c>
      <c r="B54">
        <v>24</v>
      </c>
      <c r="C54" t="s">
        <v>47</v>
      </c>
      <c r="D54" t="s">
        <v>484</v>
      </c>
      <c r="E54" t="s">
        <v>421</v>
      </c>
      <c r="F54" t="s">
        <v>448</v>
      </c>
      <c r="G54">
        <v>16</v>
      </c>
      <c r="H54" s="1" t="s">
        <v>41</v>
      </c>
      <c r="I54" s="1" t="s">
        <v>42</v>
      </c>
      <c r="J54" s="1" t="s">
        <v>21</v>
      </c>
      <c r="K54" s="1" t="s">
        <v>209</v>
      </c>
      <c r="L54" s="1" t="s">
        <v>230</v>
      </c>
      <c r="M54" s="1" t="s">
        <v>244</v>
      </c>
      <c r="N54" s="1" t="s">
        <v>323</v>
      </c>
      <c r="O54" s="1" t="s">
        <v>209</v>
      </c>
      <c r="P54" t="str">
        <f>VLOOKUP(L54,all_attacks!$C$2:$H$166,2,FALSE)</f>
        <v>Normal</v>
      </c>
      <c r="Q54" t="str">
        <f>VLOOKUP(M54,all_attacks!$C$2:$H$166,2,FALSE)</f>
        <v>Normal</v>
      </c>
      <c r="R54" t="str">
        <f>VLOOKUP(N54,all_attacks!$C$2:$H$166,2,FALSE)</f>
        <v>Normal</v>
      </c>
      <c r="S54" t="e">
        <f>VLOOKUP(O54,all_attacks!$C$2:$H$166,2,FALSE)</f>
        <v>#N/A</v>
      </c>
      <c r="T54" t="str">
        <f>VLOOKUP(L54,all_attacks!$C$2:$H$166,6,FALSE)</f>
        <v>Normal</v>
      </c>
      <c r="U54" t="str">
        <f>VLOOKUP(M54,all_attacks!$C$2:$H$166,6,FALSE)</f>
        <v>no_type-specific_Damage</v>
      </c>
      <c r="V54" t="str">
        <f>VLOOKUP(N54,all_attacks!$C$2:$H$166,6,FALSE)</f>
        <v>Normal</v>
      </c>
      <c r="W54" t="e">
        <f>VLOOKUP(O54,all_attacks!$C$2:$H$166,6,FALSE)</f>
        <v>#N/A</v>
      </c>
      <c r="X54" t="s">
        <v>453</v>
      </c>
      <c r="Z54" t="str">
        <f t="shared" si="6"/>
        <v>NormalWater</v>
      </c>
      <c r="AA54" t="str">
        <f t="shared" si="7"/>
        <v>no_type-specific_DamageWater</v>
      </c>
      <c r="AB54" t="str">
        <f t="shared" si="8"/>
        <v>NormalWater</v>
      </c>
      <c r="AC54" t="e">
        <f t="shared" si="9"/>
        <v>#N/A</v>
      </c>
      <c r="AD54">
        <f>VLOOKUP(Z54,type_factors!$C$1:$D$226,2,FALSE)</f>
        <v>1</v>
      </c>
      <c r="AE54" t="e">
        <f>VLOOKUP(AA54,type_factors!$C$1:$D$226,2,FALSE)</f>
        <v>#N/A</v>
      </c>
      <c r="AF54">
        <f>VLOOKUP(AB54,type_factors!$C$1:$D$226,2,FALSE)</f>
        <v>1</v>
      </c>
      <c r="AG54" t="e">
        <f>VLOOKUP(AC54,type_factors!$C$1:$D$226,2,FALSE)</f>
        <v>#N/A</v>
      </c>
      <c r="AH54">
        <f t="array" ref="AH54">MAX(IF(ISERROR(AD54:AG54),,AD54:AG54))</f>
        <v>1</v>
      </c>
      <c r="AI54" t="s">
        <v>421</v>
      </c>
      <c r="AJ54" t="s">
        <v>453</v>
      </c>
      <c r="AK54" t="s">
        <v>455</v>
      </c>
      <c r="AL54" t="s">
        <v>209</v>
      </c>
      <c r="AM54" t="s">
        <v>209</v>
      </c>
      <c r="AN54" t="str">
        <f t="shared" si="27"/>
        <v>NormalNormal</v>
      </c>
      <c r="AO54" t="str">
        <f t="shared" si="25"/>
        <v>WaterNormal</v>
      </c>
      <c r="AP54" t="str">
        <f t="shared" si="10"/>
        <v>GroundNormal</v>
      </c>
      <c r="AQ54" t="str">
        <f t="shared" si="11"/>
        <v>NANormal</v>
      </c>
      <c r="AR54" t="str">
        <f t="shared" si="12"/>
        <v>NANormal</v>
      </c>
      <c r="AS54" t="str">
        <f t="shared" si="28"/>
        <v>NormalFlying</v>
      </c>
      <c r="AT54" t="str">
        <f t="shared" si="14"/>
        <v>WaterFlying</v>
      </c>
      <c r="AU54" t="str">
        <f t="shared" si="15"/>
        <v>GroundFlying</v>
      </c>
      <c r="AV54" t="str">
        <f t="shared" si="16"/>
        <v>NAFlying</v>
      </c>
      <c r="AW54" t="str">
        <f t="shared" si="17"/>
        <v>NAFlying</v>
      </c>
      <c r="AX54" s="31">
        <f>VLOOKUP(AN54,type_factors!$C$2:$D$226,2,FALSE)</f>
        <v>1</v>
      </c>
      <c r="AY54" s="31">
        <f>VLOOKUP(AO54,type_factors!$C$2:$D$226,2,FALSE)</f>
        <v>1</v>
      </c>
      <c r="AZ54" s="31">
        <f>VLOOKUP(AP54,type_factors!$C$2:$D$226,2,FALSE)</f>
        <v>1</v>
      </c>
      <c r="BA54" s="31" t="e">
        <f>VLOOKUP(AQ54,type_factors!$C$2:$D$226,2,FALSE)</f>
        <v>#N/A</v>
      </c>
      <c r="BB54" s="31" t="e">
        <f>VLOOKUP(AR54,type_factors!$C$2:$D$226,2,FALSE)</f>
        <v>#N/A</v>
      </c>
      <c r="BC54" s="30">
        <f>VLOOKUP(AS54,type_factors!$C$2:$D$226,2,FALSE)</f>
        <v>1</v>
      </c>
      <c r="BD54" s="30">
        <f>VLOOKUP(AT54,type_factors!$C$2:$D$226,2,FALSE)</f>
        <v>1</v>
      </c>
      <c r="BE54" s="30">
        <f>VLOOKUP(AU54,type_factors!$C$2:$D$226,2,FALSE)</f>
        <v>0</v>
      </c>
      <c r="BF54" s="30" t="e">
        <f>VLOOKUP(AV54,type_factors!$C$2:$D$226,2,FALSE)</f>
        <v>#N/A</v>
      </c>
      <c r="BG54" s="30" t="e">
        <f>VLOOKUP(AW54,type_factors!$C$2:$D$226,2,FALSE)</f>
        <v>#N/A</v>
      </c>
      <c r="BH54" s="32">
        <f t="shared" si="18"/>
        <v>1</v>
      </c>
      <c r="BI54" s="32">
        <f t="shared" si="19"/>
        <v>1</v>
      </c>
      <c r="BJ54" s="32">
        <f t="shared" si="20"/>
        <v>0</v>
      </c>
      <c r="BK54" s="32" t="e">
        <f t="shared" si="21"/>
        <v>#N/A</v>
      </c>
      <c r="BL54" s="32" t="e">
        <f t="shared" si="22"/>
        <v>#N/A</v>
      </c>
      <c r="BM54">
        <f t="array" ref="BM54">MAX(IF(ISERROR(BH54:BL54),,BH54:BL54))</f>
        <v>1</v>
      </c>
      <c r="BN54">
        <f t="shared" si="23"/>
        <v>1</v>
      </c>
      <c r="BO54">
        <f t="shared" si="24"/>
        <v>0</v>
      </c>
      <c r="BP54">
        <f t="shared" si="26"/>
        <v>19</v>
      </c>
    </row>
    <row r="55" spans="1:70" x14ac:dyDescent="0.3">
      <c r="A55">
        <v>54</v>
      </c>
      <c r="B55">
        <v>25</v>
      </c>
      <c r="C55" t="s">
        <v>66</v>
      </c>
      <c r="D55" t="s">
        <v>489</v>
      </c>
      <c r="E55" t="s">
        <v>421</v>
      </c>
      <c r="F55" t="s">
        <v>448</v>
      </c>
      <c r="G55">
        <v>16</v>
      </c>
      <c r="H55" s="1" t="s">
        <v>62</v>
      </c>
      <c r="I55" s="1" t="s">
        <v>6</v>
      </c>
      <c r="J55" s="1" t="s">
        <v>23</v>
      </c>
      <c r="K55" s="1" t="s">
        <v>68</v>
      </c>
      <c r="L55" s="1" t="s">
        <v>284</v>
      </c>
      <c r="M55" s="1" t="s">
        <v>263</v>
      </c>
      <c r="N55" s="1" t="s">
        <v>261</v>
      </c>
      <c r="O55" s="1" t="s">
        <v>247</v>
      </c>
      <c r="P55" t="str">
        <f>VLOOKUP(L55,all_attacks!$C$2:$H$166,2,FALSE)</f>
        <v>Flying</v>
      </c>
      <c r="Q55" t="str">
        <f>VLOOKUP(M55,all_attacks!$C$2:$H$166,2,FALSE)</f>
        <v>Normal</v>
      </c>
      <c r="R55" t="str">
        <f>VLOOKUP(N55,all_attacks!$C$2:$H$166,2,FALSE)</f>
        <v>Normal</v>
      </c>
      <c r="S55" t="str">
        <f>VLOOKUP(O55,all_attacks!$C$2:$H$166,2,FALSE)</f>
        <v>Normal</v>
      </c>
      <c r="T55" t="str">
        <f>VLOOKUP(L55,all_attacks!$C$2:$H$166,6,FALSE)</f>
        <v>Flying</v>
      </c>
      <c r="U55" t="str">
        <f>VLOOKUP(M55,all_attacks!$C$2:$H$166,6,FALSE)</f>
        <v>no_type-specific_Damage</v>
      </c>
      <c r="V55" t="str">
        <f>VLOOKUP(N55,all_attacks!$C$2:$H$166,6,FALSE)</f>
        <v>no_type-specific_Damage</v>
      </c>
      <c r="W55" t="str">
        <f>VLOOKUP(O55,all_attacks!$C$2:$H$166,6,FALSE)</f>
        <v>Normal</v>
      </c>
      <c r="X55" t="s">
        <v>453</v>
      </c>
      <c r="Z55" t="str">
        <f t="shared" si="6"/>
        <v>FlyingWater</v>
      </c>
      <c r="AA55" t="str">
        <f t="shared" si="7"/>
        <v>no_type-specific_DamageWater</v>
      </c>
      <c r="AB55" t="str">
        <f t="shared" si="8"/>
        <v>no_type-specific_DamageWater</v>
      </c>
      <c r="AC55" t="str">
        <f t="shared" si="9"/>
        <v>NormalWater</v>
      </c>
      <c r="AD55">
        <f>VLOOKUP(Z55,type_factors!$C$1:$D$226,2,FALSE)</f>
        <v>1</v>
      </c>
      <c r="AE55" t="e">
        <f>VLOOKUP(AA55,type_factors!$C$1:$D$226,2,FALSE)</f>
        <v>#N/A</v>
      </c>
      <c r="AF55" t="e">
        <f>VLOOKUP(AB55,type_factors!$C$1:$D$226,2,FALSE)</f>
        <v>#N/A</v>
      </c>
      <c r="AG55">
        <f>VLOOKUP(AC55,type_factors!$C$1:$D$226,2,FALSE)</f>
        <v>1</v>
      </c>
      <c r="AH55">
        <f t="array" ref="AH55">MAX(IF(ISERROR(AD55:AG55),,AD55:AG55))</f>
        <v>1</v>
      </c>
      <c r="AI55" t="s">
        <v>421</v>
      </c>
      <c r="AJ55" t="s">
        <v>453</v>
      </c>
      <c r="AK55" t="s">
        <v>455</v>
      </c>
      <c r="AL55" t="s">
        <v>209</v>
      </c>
      <c r="AM55" t="s">
        <v>209</v>
      </c>
      <c r="AN55" t="str">
        <f t="shared" si="27"/>
        <v>NormalNormal</v>
      </c>
      <c r="AO55" t="str">
        <f t="shared" si="25"/>
        <v>WaterNormal</v>
      </c>
      <c r="AP55" t="str">
        <f t="shared" si="10"/>
        <v>GroundNormal</v>
      </c>
      <c r="AQ55" t="str">
        <f t="shared" si="11"/>
        <v>NANormal</v>
      </c>
      <c r="AR55" t="str">
        <f t="shared" si="12"/>
        <v>NANormal</v>
      </c>
      <c r="AS55" t="str">
        <f t="shared" si="28"/>
        <v>NormalFlying</v>
      </c>
      <c r="AT55" t="str">
        <f t="shared" si="14"/>
        <v>WaterFlying</v>
      </c>
      <c r="AU55" t="str">
        <f t="shared" si="15"/>
        <v>GroundFlying</v>
      </c>
      <c r="AV55" t="str">
        <f t="shared" si="16"/>
        <v>NAFlying</v>
      </c>
      <c r="AW55" t="str">
        <f t="shared" si="17"/>
        <v>NAFlying</v>
      </c>
      <c r="AX55" s="31">
        <f>VLOOKUP(AN55,type_factors!$C$2:$D$226,2,FALSE)</f>
        <v>1</v>
      </c>
      <c r="AY55" s="31">
        <f>VLOOKUP(AO55,type_factors!$C$2:$D$226,2,FALSE)</f>
        <v>1</v>
      </c>
      <c r="AZ55" s="31">
        <f>VLOOKUP(AP55,type_factors!$C$2:$D$226,2,FALSE)</f>
        <v>1</v>
      </c>
      <c r="BA55" s="31" t="e">
        <f>VLOOKUP(AQ55,type_factors!$C$2:$D$226,2,FALSE)</f>
        <v>#N/A</v>
      </c>
      <c r="BB55" s="31" t="e">
        <f>VLOOKUP(AR55,type_factors!$C$2:$D$226,2,FALSE)</f>
        <v>#N/A</v>
      </c>
      <c r="BC55" s="30">
        <f>VLOOKUP(AS55,type_factors!$C$2:$D$226,2,FALSE)</f>
        <v>1</v>
      </c>
      <c r="BD55" s="30">
        <f>VLOOKUP(AT55,type_factors!$C$2:$D$226,2,FALSE)</f>
        <v>1</v>
      </c>
      <c r="BE55" s="30">
        <f>VLOOKUP(AU55,type_factors!$C$2:$D$226,2,FALSE)</f>
        <v>0</v>
      </c>
      <c r="BF55" s="30" t="e">
        <f>VLOOKUP(AV55,type_factors!$C$2:$D$226,2,FALSE)</f>
        <v>#N/A</v>
      </c>
      <c r="BG55" s="30" t="e">
        <f>VLOOKUP(AW55,type_factors!$C$2:$D$226,2,FALSE)</f>
        <v>#N/A</v>
      </c>
      <c r="BH55" s="32">
        <f t="shared" si="18"/>
        <v>1</v>
      </c>
      <c r="BI55" s="32">
        <f t="shared" si="19"/>
        <v>1</v>
      </c>
      <c r="BJ55" s="32">
        <f t="shared" si="20"/>
        <v>0</v>
      </c>
      <c r="BK55" s="32" t="e">
        <f t="shared" si="21"/>
        <v>#N/A</v>
      </c>
      <c r="BL55" s="32" t="e">
        <f t="shared" si="22"/>
        <v>#N/A</v>
      </c>
      <c r="BM55">
        <f t="array" ref="BM55">MAX(IF(ISERROR(BH55:BL55),,BH55:BL55))</f>
        <v>1</v>
      </c>
      <c r="BN55">
        <f t="shared" si="23"/>
        <v>1</v>
      </c>
      <c r="BO55">
        <f t="shared" si="24"/>
        <v>0</v>
      </c>
      <c r="BP55">
        <f t="shared" si="26"/>
        <v>19</v>
      </c>
    </row>
    <row r="56" spans="1:70" x14ac:dyDescent="0.3">
      <c r="A56">
        <v>55</v>
      </c>
      <c r="B56">
        <v>25</v>
      </c>
      <c r="C56" t="s">
        <v>67</v>
      </c>
      <c r="D56" t="s">
        <v>488</v>
      </c>
      <c r="E56" t="s">
        <v>421</v>
      </c>
      <c r="F56" t="s">
        <v>209</v>
      </c>
      <c r="G56">
        <v>16</v>
      </c>
      <c r="H56" s="1" t="s">
        <v>12</v>
      </c>
      <c r="I56" s="1" t="s">
        <v>20</v>
      </c>
      <c r="J56" s="1" t="s">
        <v>21</v>
      </c>
      <c r="K56" s="1" t="s">
        <v>44</v>
      </c>
      <c r="L56" s="1" t="s">
        <v>12</v>
      </c>
      <c r="M56" s="1" t="s">
        <v>255</v>
      </c>
      <c r="N56" s="1" t="s">
        <v>323</v>
      </c>
      <c r="O56" s="1" t="s">
        <v>401</v>
      </c>
      <c r="P56" t="str">
        <f>VLOOKUP(L56,all_attacks!$C$2:$H$166,2,FALSE)</f>
        <v>Normal</v>
      </c>
      <c r="Q56" t="str">
        <f>VLOOKUP(M56,all_attacks!$C$2:$H$166,2,FALSE)</f>
        <v>Normal</v>
      </c>
      <c r="R56" t="str">
        <f>VLOOKUP(N56,all_attacks!$C$2:$H$166,2,FALSE)</f>
        <v>Normal</v>
      </c>
      <c r="S56" t="str">
        <f>VLOOKUP(O56,all_attacks!$C$2:$H$166,2,FALSE)</f>
        <v>Normal</v>
      </c>
      <c r="T56" t="str">
        <f>VLOOKUP(L56,all_attacks!$C$2:$H$166,6,FALSE)</f>
        <v>Normal</v>
      </c>
      <c r="U56" t="str">
        <f>VLOOKUP(M56,all_attacks!$C$2:$H$166,6,FALSE)</f>
        <v>no_type-specific_Damage</v>
      </c>
      <c r="V56" t="str">
        <f>VLOOKUP(N56,all_attacks!$C$2:$H$166,6,FALSE)</f>
        <v>Normal</v>
      </c>
      <c r="W56" t="str">
        <f>VLOOKUP(O56,all_attacks!$C$2:$H$166,6,FALSE)</f>
        <v>Normal</v>
      </c>
      <c r="X56" t="s">
        <v>453</v>
      </c>
      <c r="Z56" t="str">
        <f t="shared" si="6"/>
        <v>NormalWater</v>
      </c>
      <c r="AA56" t="str">
        <f t="shared" si="7"/>
        <v>no_type-specific_DamageWater</v>
      </c>
      <c r="AB56" t="str">
        <f t="shared" si="8"/>
        <v>NormalWater</v>
      </c>
      <c r="AC56" t="str">
        <f t="shared" si="9"/>
        <v>NormalWater</v>
      </c>
      <c r="AD56">
        <f>VLOOKUP(Z56,type_factors!$C$1:$D$226,2,FALSE)</f>
        <v>1</v>
      </c>
      <c r="AE56" t="e">
        <f>VLOOKUP(AA56,type_factors!$C$1:$D$226,2,FALSE)</f>
        <v>#N/A</v>
      </c>
      <c r="AF56">
        <f>VLOOKUP(AB56,type_factors!$C$1:$D$226,2,FALSE)</f>
        <v>1</v>
      </c>
      <c r="AG56">
        <f>VLOOKUP(AC56,type_factors!$C$1:$D$226,2,FALSE)</f>
        <v>1</v>
      </c>
      <c r="AH56">
        <f t="array" ref="AH56">MAX(IF(ISERROR(AD56:AG56),,AD56:AG56))</f>
        <v>1</v>
      </c>
      <c r="AI56" t="s">
        <v>421</v>
      </c>
      <c r="AJ56" t="s">
        <v>453</v>
      </c>
      <c r="AK56" t="s">
        <v>455</v>
      </c>
      <c r="AL56" t="s">
        <v>209</v>
      </c>
      <c r="AM56" t="s">
        <v>209</v>
      </c>
      <c r="AN56" t="str">
        <f t="shared" si="27"/>
        <v>NormalNormal</v>
      </c>
      <c r="AO56" t="str">
        <f t="shared" si="25"/>
        <v>WaterNormal</v>
      </c>
      <c r="AP56" t="str">
        <f t="shared" si="10"/>
        <v>GroundNormal</v>
      </c>
      <c r="AQ56" t="str">
        <f t="shared" si="11"/>
        <v>NANormal</v>
      </c>
      <c r="AR56" t="str">
        <f t="shared" si="12"/>
        <v>NANormal</v>
      </c>
      <c r="AS56" t="str">
        <f t="shared" si="28"/>
        <v>NormalNA</v>
      </c>
      <c r="AT56" t="str">
        <f t="shared" si="14"/>
        <v>WaterNA</v>
      </c>
      <c r="AU56" t="str">
        <f t="shared" si="15"/>
        <v>GroundNA</v>
      </c>
      <c r="AV56" t="str">
        <f t="shared" si="16"/>
        <v>NANA</v>
      </c>
      <c r="AW56" t="str">
        <f t="shared" si="17"/>
        <v>NANA</v>
      </c>
      <c r="AX56" s="31">
        <f>VLOOKUP(AN56,type_factors!$C$2:$D$226,2,FALSE)</f>
        <v>1</v>
      </c>
      <c r="AY56" s="31">
        <f>VLOOKUP(AO56,type_factors!$C$2:$D$226,2,FALSE)</f>
        <v>1</v>
      </c>
      <c r="AZ56" s="31">
        <f>VLOOKUP(AP56,type_factors!$C$2:$D$226,2,FALSE)</f>
        <v>1</v>
      </c>
      <c r="BA56" s="31" t="e">
        <f>VLOOKUP(AQ56,type_factors!$C$2:$D$226,2,FALSE)</f>
        <v>#N/A</v>
      </c>
      <c r="BB56" s="31" t="e">
        <f>VLOOKUP(AR56,type_factors!$C$2:$D$226,2,FALSE)</f>
        <v>#N/A</v>
      </c>
      <c r="BC56" s="30" t="e">
        <f>VLOOKUP(AS56,type_factors!$C$2:$D$226,2,FALSE)</f>
        <v>#N/A</v>
      </c>
      <c r="BD56" s="30" t="e">
        <f>VLOOKUP(AT56,type_factors!$C$2:$D$226,2,FALSE)</f>
        <v>#N/A</v>
      </c>
      <c r="BE56" s="30" t="e">
        <f>VLOOKUP(AU56,type_factors!$C$2:$D$226,2,FALSE)</f>
        <v>#N/A</v>
      </c>
      <c r="BF56" s="30" t="e">
        <f>VLOOKUP(AV56,type_factors!$C$2:$D$226,2,FALSE)</f>
        <v>#N/A</v>
      </c>
      <c r="BG56" s="30" t="e">
        <f>VLOOKUP(AW56,type_factors!$C$2:$D$226,2,FALSE)</f>
        <v>#N/A</v>
      </c>
      <c r="BH56" s="32">
        <f t="shared" si="18"/>
        <v>1</v>
      </c>
      <c r="BI56" s="32">
        <f t="shared" si="19"/>
        <v>1</v>
      </c>
      <c r="BJ56" s="32">
        <f t="shared" si="20"/>
        <v>1</v>
      </c>
      <c r="BK56" s="32" t="e">
        <f t="shared" si="21"/>
        <v>#N/A</v>
      </c>
      <c r="BL56" s="32" t="e">
        <f t="shared" si="22"/>
        <v>#N/A</v>
      </c>
      <c r="BM56">
        <f t="array" ref="BM56">MAX(IF(ISERROR(BH56:BL56),,BH56:BL56))</f>
        <v>1</v>
      </c>
      <c r="BN56">
        <f t="shared" si="23"/>
        <v>1</v>
      </c>
      <c r="BO56">
        <f t="shared" si="24"/>
        <v>0</v>
      </c>
      <c r="BP56">
        <f t="shared" si="26"/>
        <v>19</v>
      </c>
    </row>
    <row r="57" spans="1:70" x14ac:dyDescent="0.3">
      <c r="A57">
        <v>56</v>
      </c>
      <c r="B57">
        <v>26</v>
      </c>
      <c r="C57" t="s">
        <v>38</v>
      </c>
      <c r="D57" t="s">
        <v>485</v>
      </c>
      <c r="E57" t="s">
        <v>421</v>
      </c>
      <c r="F57" t="s">
        <v>448</v>
      </c>
      <c r="G57">
        <v>19</v>
      </c>
      <c r="H57" s="1" t="s">
        <v>41</v>
      </c>
      <c r="I57" s="1" t="s">
        <v>42</v>
      </c>
      <c r="J57" s="1" t="s">
        <v>21</v>
      </c>
      <c r="K57" s="1" t="s">
        <v>209</v>
      </c>
      <c r="L57" s="1" t="s">
        <v>230</v>
      </c>
      <c r="M57" s="1" t="s">
        <v>244</v>
      </c>
      <c r="N57" s="1" t="s">
        <v>323</v>
      </c>
      <c r="O57" s="1" t="s">
        <v>209</v>
      </c>
      <c r="P57" t="str">
        <f>VLOOKUP(L57,all_attacks!$C$2:$H$166,2,FALSE)</f>
        <v>Normal</v>
      </c>
      <c r="Q57" t="str">
        <f>VLOOKUP(M57,all_attacks!$C$2:$H$166,2,FALSE)</f>
        <v>Normal</v>
      </c>
      <c r="R57" t="str">
        <f>VLOOKUP(N57,all_attacks!$C$2:$H$166,2,FALSE)</f>
        <v>Normal</v>
      </c>
      <c r="S57" t="e">
        <f>VLOOKUP(O57,all_attacks!$C$2:$H$166,2,FALSE)</f>
        <v>#N/A</v>
      </c>
      <c r="T57" t="str">
        <f>VLOOKUP(L57,all_attacks!$C$2:$H$166,6,FALSE)</f>
        <v>Normal</v>
      </c>
      <c r="U57" t="str">
        <f>VLOOKUP(M57,all_attacks!$C$2:$H$166,6,FALSE)</f>
        <v>no_type-specific_Damage</v>
      </c>
      <c r="V57" t="str">
        <f>VLOOKUP(N57,all_attacks!$C$2:$H$166,6,FALSE)</f>
        <v>Normal</v>
      </c>
      <c r="W57" t="e">
        <f>VLOOKUP(O57,all_attacks!$C$2:$H$166,6,FALSE)</f>
        <v>#N/A</v>
      </c>
      <c r="X57" t="s">
        <v>453</v>
      </c>
      <c r="Z57" t="str">
        <f t="shared" si="6"/>
        <v>NormalWater</v>
      </c>
      <c r="AA57" t="str">
        <f t="shared" si="7"/>
        <v>no_type-specific_DamageWater</v>
      </c>
      <c r="AB57" t="str">
        <f t="shared" si="8"/>
        <v>NormalWater</v>
      </c>
      <c r="AC57" t="e">
        <f t="shared" si="9"/>
        <v>#N/A</v>
      </c>
      <c r="AD57">
        <f>VLOOKUP(Z57,type_factors!$C$1:$D$226,2,FALSE)</f>
        <v>1</v>
      </c>
      <c r="AE57" t="e">
        <f>VLOOKUP(AA57,type_factors!$C$1:$D$226,2,FALSE)</f>
        <v>#N/A</v>
      </c>
      <c r="AF57">
        <f>VLOOKUP(AB57,type_factors!$C$1:$D$226,2,FALSE)</f>
        <v>1</v>
      </c>
      <c r="AG57" t="e">
        <f>VLOOKUP(AC57,type_factors!$C$1:$D$226,2,FALSE)</f>
        <v>#N/A</v>
      </c>
      <c r="AH57">
        <f t="array" ref="AH57">MAX(IF(ISERROR(AD57:AG57),,AD57:AG57))</f>
        <v>1</v>
      </c>
      <c r="AI57" t="s">
        <v>421</v>
      </c>
      <c r="AJ57" t="s">
        <v>453</v>
      </c>
      <c r="AK57" t="s">
        <v>455</v>
      </c>
      <c r="AL57" t="s">
        <v>209</v>
      </c>
      <c r="AM57" t="s">
        <v>209</v>
      </c>
      <c r="AN57" t="str">
        <f t="shared" si="27"/>
        <v>NormalNormal</v>
      </c>
      <c r="AO57" t="str">
        <f t="shared" si="25"/>
        <v>WaterNormal</v>
      </c>
      <c r="AP57" t="str">
        <f t="shared" si="10"/>
        <v>GroundNormal</v>
      </c>
      <c r="AQ57" t="str">
        <f t="shared" si="11"/>
        <v>NANormal</v>
      </c>
      <c r="AR57" t="str">
        <f t="shared" si="12"/>
        <v>NANormal</v>
      </c>
      <c r="AS57" t="str">
        <f t="shared" si="28"/>
        <v>NormalFlying</v>
      </c>
      <c r="AT57" t="str">
        <f t="shared" si="14"/>
        <v>WaterFlying</v>
      </c>
      <c r="AU57" t="str">
        <f t="shared" si="15"/>
        <v>GroundFlying</v>
      </c>
      <c r="AV57" t="str">
        <f t="shared" si="16"/>
        <v>NAFlying</v>
      </c>
      <c r="AW57" t="str">
        <f t="shared" si="17"/>
        <v>NAFlying</v>
      </c>
      <c r="AX57" s="31">
        <f>VLOOKUP(AN57,type_factors!$C$2:$D$226,2,FALSE)</f>
        <v>1</v>
      </c>
      <c r="AY57" s="31">
        <f>VLOOKUP(AO57,type_factors!$C$2:$D$226,2,FALSE)</f>
        <v>1</v>
      </c>
      <c r="AZ57" s="31">
        <f>VLOOKUP(AP57,type_factors!$C$2:$D$226,2,FALSE)</f>
        <v>1</v>
      </c>
      <c r="BA57" s="31" t="e">
        <f>VLOOKUP(AQ57,type_factors!$C$2:$D$226,2,FALSE)</f>
        <v>#N/A</v>
      </c>
      <c r="BB57" s="31" t="e">
        <f>VLOOKUP(AR57,type_factors!$C$2:$D$226,2,FALSE)</f>
        <v>#N/A</v>
      </c>
      <c r="BC57" s="30">
        <f>VLOOKUP(AS57,type_factors!$C$2:$D$226,2,FALSE)</f>
        <v>1</v>
      </c>
      <c r="BD57" s="30">
        <f>VLOOKUP(AT57,type_factors!$C$2:$D$226,2,FALSE)</f>
        <v>1</v>
      </c>
      <c r="BE57" s="30">
        <f>VLOOKUP(AU57,type_factors!$C$2:$D$226,2,FALSE)</f>
        <v>0</v>
      </c>
      <c r="BF57" s="30" t="e">
        <f>VLOOKUP(AV57,type_factors!$C$2:$D$226,2,FALSE)</f>
        <v>#N/A</v>
      </c>
      <c r="BG57" s="30" t="e">
        <f>VLOOKUP(AW57,type_factors!$C$2:$D$226,2,FALSE)</f>
        <v>#N/A</v>
      </c>
      <c r="BH57" s="32">
        <f t="shared" si="18"/>
        <v>1</v>
      </c>
      <c r="BI57" s="32">
        <f t="shared" si="19"/>
        <v>1</v>
      </c>
      <c r="BJ57" s="32">
        <f t="shared" si="20"/>
        <v>0</v>
      </c>
      <c r="BK57" s="32" t="e">
        <f t="shared" si="21"/>
        <v>#N/A</v>
      </c>
      <c r="BL57" s="32" t="e">
        <f t="shared" si="22"/>
        <v>#N/A</v>
      </c>
      <c r="BM57">
        <f t="array" ref="BM57">MAX(IF(ISERROR(BH57:BL57),,BH57:BL57))</f>
        <v>1</v>
      </c>
      <c r="BN57">
        <f t="shared" si="23"/>
        <v>1</v>
      </c>
      <c r="BO57">
        <f t="shared" si="24"/>
        <v>0</v>
      </c>
      <c r="BP57">
        <f t="shared" si="26"/>
        <v>19</v>
      </c>
      <c r="BR57" t="s">
        <v>195</v>
      </c>
    </row>
    <row r="58" spans="1:70" x14ac:dyDescent="0.3">
      <c r="A58">
        <v>57</v>
      </c>
      <c r="B58">
        <v>26</v>
      </c>
      <c r="C58" t="s">
        <v>67</v>
      </c>
      <c r="D58" t="s">
        <v>488</v>
      </c>
      <c r="E58" t="s">
        <v>421</v>
      </c>
      <c r="F58" t="s">
        <v>209</v>
      </c>
      <c r="G58">
        <v>16</v>
      </c>
      <c r="H58" s="1" t="s">
        <v>12</v>
      </c>
      <c r="I58" s="1" t="s">
        <v>20</v>
      </c>
      <c r="J58" s="1" t="s">
        <v>21</v>
      </c>
      <c r="K58" s="1" t="s">
        <v>44</v>
      </c>
      <c r="L58" s="1" t="s">
        <v>12</v>
      </c>
      <c r="M58" s="1" t="s">
        <v>255</v>
      </c>
      <c r="N58" s="1" t="s">
        <v>323</v>
      </c>
      <c r="O58" s="1" t="s">
        <v>401</v>
      </c>
      <c r="P58" t="str">
        <f>VLOOKUP(L58,all_attacks!$C$2:$H$166,2,FALSE)</f>
        <v>Normal</v>
      </c>
      <c r="Q58" t="str">
        <f>VLOOKUP(M58,all_attacks!$C$2:$H$166,2,FALSE)</f>
        <v>Normal</v>
      </c>
      <c r="R58" t="str">
        <f>VLOOKUP(N58,all_attacks!$C$2:$H$166,2,FALSE)</f>
        <v>Normal</v>
      </c>
      <c r="S58" t="str">
        <f>VLOOKUP(O58,all_attacks!$C$2:$H$166,2,FALSE)</f>
        <v>Normal</v>
      </c>
      <c r="T58" t="str">
        <f>VLOOKUP(L58,all_attacks!$C$2:$H$166,6,FALSE)</f>
        <v>Normal</v>
      </c>
      <c r="U58" t="str">
        <f>VLOOKUP(M58,all_attacks!$C$2:$H$166,6,FALSE)</f>
        <v>no_type-specific_Damage</v>
      </c>
      <c r="V58" t="str">
        <f>VLOOKUP(N58,all_attacks!$C$2:$H$166,6,FALSE)</f>
        <v>Normal</v>
      </c>
      <c r="W58" t="str">
        <f>VLOOKUP(O58,all_attacks!$C$2:$H$166,6,FALSE)</f>
        <v>Normal</v>
      </c>
      <c r="X58" t="s">
        <v>453</v>
      </c>
      <c r="Z58" t="str">
        <f t="shared" si="6"/>
        <v>NormalWater</v>
      </c>
      <c r="AA58" t="str">
        <f t="shared" si="7"/>
        <v>no_type-specific_DamageWater</v>
      </c>
      <c r="AB58" t="str">
        <f t="shared" si="8"/>
        <v>NormalWater</v>
      </c>
      <c r="AC58" t="str">
        <f t="shared" si="9"/>
        <v>NormalWater</v>
      </c>
      <c r="AD58">
        <f>VLOOKUP(Z58,type_factors!$C$1:$D$226,2,FALSE)</f>
        <v>1</v>
      </c>
      <c r="AE58" t="e">
        <f>VLOOKUP(AA58,type_factors!$C$1:$D$226,2,FALSE)</f>
        <v>#N/A</v>
      </c>
      <c r="AF58">
        <f>VLOOKUP(AB58,type_factors!$C$1:$D$226,2,FALSE)</f>
        <v>1</v>
      </c>
      <c r="AG58">
        <f>VLOOKUP(AC58,type_factors!$C$1:$D$226,2,FALSE)</f>
        <v>1</v>
      </c>
      <c r="AH58">
        <f t="array" ref="AH58">MAX(IF(ISERROR(AD58:AG58),,AD58:AG58))</f>
        <v>1</v>
      </c>
      <c r="AI58" t="s">
        <v>421</v>
      </c>
      <c r="AJ58" t="s">
        <v>453</v>
      </c>
      <c r="AK58" t="s">
        <v>455</v>
      </c>
      <c r="AL58" t="s">
        <v>209</v>
      </c>
      <c r="AM58" t="s">
        <v>209</v>
      </c>
      <c r="AN58" t="str">
        <f t="shared" si="27"/>
        <v>NormalNormal</v>
      </c>
      <c r="AO58" t="str">
        <f t="shared" si="25"/>
        <v>WaterNormal</v>
      </c>
      <c r="AP58" t="str">
        <f t="shared" si="10"/>
        <v>GroundNormal</v>
      </c>
      <c r="AQ58" t="str">
        <f t="shared" si="11"/>
        <v>NANormal</v>
      </c>
      <c r="AR58" t="str">
        <f t="shared" si="12"/>
        <v>NANormal</v>
      </c>
      <c r="AS58" t="str">
        <f t="shared" si="28"/>
        <v>NormalNA</v>
      </c>
      <c r="AT58" t="str">
        <f t="shared" si="14"/>
        <v>WaterNA</v>
      </c>
      <c r="AU58" t="str">
        <f t="shared" si="15"/>
        <v>GroundNA</v>
      </c>
      <c r="AV58" t="str">
        <f t="shared" si="16"/>
        <v>NANA</v>
      </c>
      <c r="AW58" t="str">
        <f t="shared" si="17"/>
        <v>NANA</v>
      </c>
      <c r="AX58" s="31">
        <f>VLOOKUP(AN58,type_factors!$C$2:$D$226,2,FALSE)</f>
        <v>1</v>
      </c>
      <c r="AY58" s="31">
        <f>VLOOKUP(AO58,type_factors!$C$2:$D$226,2,FALSE)</f>
        <v>1</v>
      </c>
      <c r="AZ58" s="31">
        <f>VLOOKUP(AP58,type_factors!$C$2:$D$226,2,FALSE)</f>
        <v>1</v>
      </c>
      <c r="BA58" s="31" t="e">
        <f>VLOOKUP(AQ58,type_factors!$C$2:$D$226,2,FALSE)</f>
        <v>#N/A</v>
      </c>
      <c r="BB58" s="31" t="e">
        <f>VLOOKUP(AR58,type_factors!$C$2:$D$226,2,FALSE)</f>
        <v>#N/A</v>
      </c>
      <c r="BC58" s="30" t="e">
        <f>VLOOKUP(AS58,type_factors!$C$2:$D$226,2,FALSE)</f>
        <v>#N/A</v>
      </c>
      <c r="BD58" s="30" t="e">
        <f>VLOOKUP(AT58,type_factors!$C$2:$D$226,2,FALSE)</f>
        <v>#N/A</v>
      </c>
      <c r="BE58" s="30" t="e">
        <f>VLOOKUP(AU58,type_factors!$C$2:$D$226,2,FALSE)</f>
        <v>#N/A</v>
      </c>
      <c r="BF58" s="30" t="e">
        <f>VLOOKUP(AV58,type_factors!$C$2:$D$226,2,FALSE)</f>
        <v>#N/A</v>
      </c>
      <c r="BG58" s="30" t="e">
        <f>VLOOKUP(AW58,type_factors!$C$2:$D$226,2,FALSE)</f>
        <v>#N/A</v>
      </c>
      <c r="BH58" s="32">
        <f t="shared" si="18"/>
        <v>1</v>
      </c>
      <c r="BI58" s="32">
        <f t="shared" si="19"/>
        <v>1</v>
      </c>
      <c r="BJ58" s="32">
        <f t="shared" si="20"/>
        <v>1</v>
      </c>
      <c r="BK58" s="32" t="e">
        <f t="shared" si="21"/>
        <v>#N/A</v>
      </c>
      <c r="BL58" s="32" t="e">
        <f t="shared" si="22"/>
        <v>#N/A</v>
      </c>
      <c r="BM58">
        <f t="array" ref="BM58">MAX(IF(ISERROR(BH58:BL58),,BH58:BL58))</f>
        <v>1</v>
      </c>
      <c r="BN58">
        <f t="shared" si="23"/>
        <v>1</v>
      </c>
      <c r="BO58">
        <f t="shared" si="24"/>
        <v>0</v>
      </c>
      <c r="BP58">
        <f t="shared" si="26"/>
        <v>19</v>
      </c>
    </row>
    <row r="59" spans="1:70" x14ac:dyDescent="0.3">
      <c r="A59">
        <v>58</v>
      </c>
      <c r="B59">
        <v>26</v>
      </c>
      <c r="C59" t="s">
        <v>71</v>
      </c>
      <c r="D59" t="s">
        <v>71</v>
      </c>
      <c r="E59" t="s">
        <v>318</v>
      </c>
      <c r="F59" t="s">
        <v>209</v>
      </c>
      <c r="G59">
        <v>18</v>
      </c>
      <c r="H59" s="1" t="s">
        <v>43</v>
      </c>
      <c r="I59" s="1" t="s">
        <v>60</v>
      </c>
      <c r="J59" s="1" t="s">
        <v>35</v>
      </c>
      <c r="K59" s="1" t="s">
        <v>209</v>
      </c>
      <c r="L59" s="1" t="s">
        <v>43</v>
      </c>
      <c r="M59" s="1" t="s">
        <v>317</v>
      </c>
      <c r="N59" s="1" t="s">
        <v>268</v>
      </c>
      <c r="O59" s="1" t="s">
        <v>209</v>
      </c>
      <c r="P59" t="str">
        <f>VLOOKUP(L59,all_attacks!$C$2:$H$166,2,FALSE)</f>
        <v>Psychic</v>
      </c>
      <c r="Q59" t="str">
        <f>VLOOKUP(M59,all_attacks!$C$2:$H$166,2,FALSE)</f>
        <v>Psychic</v>
      </c>
      <c r="R59" t="str">
        <f>VLOOKUP(N59,all_attacks!$C$2:$H$166,2,FALSE)</f>
        <v>Normal</v>
      </c>
      <c r="S59" t="e">
        <f>VLOOKUP(O59,all_attacks!$C$2:$H$166,2,FALSE)</f>
        <v>#N/A</v>
      </c>
      <c r="T59" t="str">
        <f>VLOOKUP(L59,all_attacks!$C$2:$H$166,6,FALSE)</f>
        <v>no_type-specific_Damage</v>
      </c>
      <c r="U59" t="str">
        <f>VLOOKUP(M59,all_attacks!$C$2:$H$166,6,FALSE)</f>
        <v>Psychic</v>
      </c>
      <c r="V59" t="str">
        <f>VLOOKUP(N59,all_attacks!$C$2:$H$166,6,FALSE)</f>
        <v>no_type-specific_Damage</v>
      </c>
      <c r="W59" t="e">
        <f>VLOOKUP(O59,all_attacks!$C$2:$H$166,6,FALSE)</f>
        <v>#N/A</v>
      </c>
      <c r="X59" t="s">
        <v>453</v>
      </c>
      <c r="Z59" t="str">
        <f t="shared" si="6"/>
        <v>no_type-specific_DamageWater</v>
      </c>
      <c r="AA59" t="str">
        <f t="shared" si="7"/>
        <v>PsychicWater</v>
      </c>
      <c r="AB59" t="str">
        <f t="shared" si="8"/>
        <v>no_type-specific_DamageWater</v>
      </c>
      <c r="AC59" t="e">
        <f t="shared" si="9"/>
        <v>#N/A</v>
      </c>
      <c r="AD59" t="e">
        <f>VLOOKUP(Z59,type_factors!$C$1:$D$226,2,FALSE)</f>
        <v>#N/A</v>
      </c>
      <c r="AE59">
        <f>VLOOKUP(AA59,type_factors!$C$1:$D$226,2,FALSE)</f>
        <v>1</v>
      </c>
      <c r="AF59" t="e">
        <f>VLOOKUP(AB59,type_factors!$C$1:$D$226,2,FALSE)</f>
        <v>#N/A</v>
      </c>
      <c r="AG59" t="e">
        <f>VLOOKUP(AC59,type_factors!$C$1:$D$226,2,FALSE)</f>
        <v>#N/A</v>
      </c>
      <c r="AH59">
        <f t="array" ref="AH59">MAX(IF(ISERROR(AD59:AG59),,AD59:AG59))</f>
        <v>1</v>
      </c>
      <c r="AI59" t="s">
        <v>421</v>
      </c>
      <c r="AJ59" t="s">
        <v>453</v>
      </c>
      <c r="AK59" t="s">
        <v>455</v>
      </c>
      <c r="AL59" t="s">
        <v>209</v>
      </c>
      <c r="AM59" t="s">
        <v>209</v>
      </c>
      <c r="AN59" t="str">
        <f t="shared" si="27"/>
        <v>NormalPsychic</v>
      </c>
      <c r="AO59" t="str">
        <f t="shared" si="25"/>
        <v>WaterPsychic</v>
      </c>
      <c r="AP59" t="str">
        <f t="shared" si="10"/>
        <v>GroundPsychic</v>
      </c>
      <c r="AQ59" t="str">
        <f>AL59&amp;$E59</f>
        <v>NAPsychic</v>
      </c>
      <c r="AR59" t="str">
        <f t="shared" si="12"/>
        <v>NAPsychic</v>
      </c>
      <c r="AS59" t="str">
        <f t="shared" si="28"/>
        <v>NormalNA</v>
      </c>
      <c r="AT59" t="str">
        <f t="shared" si="14"/>
        <v>WaterNA</v>
      </c>
      <c r="AU59" t="str">
        <f t="shared" si="15"/>
        <v>GroundNA</v>
      </c>
      <c r="AV59" t="str">
        <f t="shared" si="16"/>
        <v>NANA</v>
      </c>
      <c r="AW59" t="str">
        <f t="shared" si="17"/>
        <v>NANA</v>
      </c>
      <c r="AX59" s="31">
        <f>VLOOKUP(AN59,type_factors!$C$2:$D$226,2,FALSE)</f>
        <v>1</v>
      </c>
      <c r="AY59" s="31">
        <f>VLOOKUP(AO59,type_factors!$C$2:$D$226,2,FALSE)</f>
        <v>1</v>
      </c>
      <c r="AZ59" s="31">
        <f>VLOOKUP(AP59,type_factors!$C$2:$D$226,2,FALSE)</f>
        <v>1</v>
      </c>
      <c r="BA59" s="31" t="e">
        <f>VLOOKUP(AQ59,type_factors!$C$2:$D$226,2,FALSE)</f>
        <v>#N/A</v>
      </c>
      <c r="BB59" s="31" t="e">
        <f>VLOOKUP(AR59,type_factors!$C$2:$D$226,2,FALSE)</f>
        <v>#N/A</v>
      </c>
      <c r="BC59" s="30" t="e">
        <f>VLOOKUP(AS59,type_factors!$C$2:$D$226,2,FALSE)</f>
        <v>#N/A</v>
      </c>
      <c r="BD59" s="30" t="e">
        <f>VLOOKUP(AT59,type_factors!$C$2:$D$226,2,FALSE)</f>
        <v>#N/A</v>
      </c>
      <c r="BE59" s="30" t="e">
        <f>VLOOKUP(AU59,type_factors!$C$2:$D$226,2,FALSE)</f>
        <v>#N/A</v>
      </c>
      <c r="BF59" s="30" t="e">
        <f>VLOOKUP(AV59,type_factors!$C$2:$D$226,2,FALSE)</f>
        <v>#N/A</v>
      </c>
      <c r="BG59" s="30" t="e">
        <f>VLOOKUP(AW59,type_factors!$C$2:$D$226,2,FALSE)</f>
        <v>#N/A</v>
      </c>
      <c r="BH59" s="32">
        <f t="shared" si="18"/>
        <v>1</v>
      </c>
      <c r="BI59" s="32">
        <f t="shared" si="19"/>
        <v>1</v>
      </c>
      <c r="BJ59" s="32">
        <f t="shared" si="20"/>
        <v>1</v>
      </c>
      <c r="BK59" s="32" t="e">
        <f t="shared" si="21"/>
        <v>#N/A</v>
      </c>
      <c r="BL59" s="32" t="e">
        <f t="shared" si="22"/>
        <v>#N/A</v>
      </c>
      <c r="BM59">
        <f t="array" ref="BM59">MAX(IF(ISERROR(BH59:BL59),,BH59:BL59))</f>
        <v>1</v>
      </c>
      <c r="BN59">
        <f t="shared" si="23"/>
        <v>1</v>
      </c>
      <c r="BO59">
        <f t="shared" si="24"/>
        <v>0</v>
      </c>
      <c r="BP59">
        <f t="shared" si="26"/>
        <v>19</v>
      </c>
    </row>
    <row r="60" spans="1:70" x14ac:dyDescent="0.3">
      <c r="A60">
        <v>59</v>
      </c>
      <c r="B60">
        <v>26</v>
      </c>
      <c r="C60" t="s">
        <v>72</v>
      </c>
      <c r="D60" t="s">
        <v>463</v>
      </c>
      <c r="E60" t="s">
        <v>449</v>
      </c>
      <c r="F60" t="s">
        <v>451</v>
      </c>
      <c r="G60">
        <v>20</v>
      </c>
      <c r="H60" s="1" t="s">
        <v>12</v>
      </c>
      <c r="I60" s="1" t="s">
        <v>6</v>
      </c>
      <c r="J60" s="1" t="s">
        <v>45</v>
      </c>
      <c r="K60" s="1" t="s">
        <v>46</v>
      </c>
      <c r="L60" s="1" t="s">
        <v>12</v>
      </c>
      <c r="M60" s="1" t="s">
        <v>263</v>
      </c>
      <c r="N60" s="1" t="s">
        <v>296</v>
      </c>
      <c r="O60" s="1" t="s">
        <v>236</v>
      </c>
      <c r="P60" t="str">
        <f>VLOOKUP(L60,all_attacks!$C$2:$H$166,2,FALSE)</f>
        <v>Normal</v>
      </c>
      <c r="Q60" t="str">
        <f>VLOOKUP(M60,all_attacks!$C$2:$H$166,2,FALSE)</f>
        <v>Normal</v>
      </c>
      <c r="R60" t="str">
        <f>VLOOKUP(N60,all_attacks!$C$2:$H$166,2,FALSE)</f>
        <v>Grass</v>
      </c>
      <c r="S60" t="str">
        <f>VLOOKUP(O60,all_attacks!$C$2:$H$166,2,FALSE)</f>
        <v>Grass</v>
      </c>
      <c r="T60" t="str">
        <f>VLOOKUP(L60,all_attacks!$C$2:$H$166,6,FALSE)</f>
        <v>Normal</v>
      </c>
      <c r="U60" t="str">
        <f>VLOOKUP(M60,all_attacks!$C$2:$H$166,6,FALSE)</f>
        <v>no_type-specific_Damage</v>
      </c>
      <c r="V60" t="str">
        <f>VLOOKUP(N60,all_attacks!$C$2:$H$166,6,FALSE)</f>
        <v>no_type-specific_Damage</v>
      </c>
      <c r="W60" t="str">
        <f>VLOOKUP(O60,all_attacks!$C$2:$H$166,6,FALSE)</f>
        <v>Grass</v>
      </c>
      <c r="X60" t="s">
        <v>453</v>
      </c>
      <c r="Z60" t="str">
        <f t="shared" si="6"/>
        <v>NormalWater</v>
      </c>
      <c r="AA60" t="str">
        <f t="shared" si="7"/>
        <v>no_type-specific_DamageWater</v>
      </c>
      <c r="AB60" t="str">
        <f t="shared" si="8"/>
        <v>no_type-specific_DamageWater</v>
      </c>
      <c r="AC60" t="str">
        <f t="shared" si="9"/>
        <v>GrassWater</v>
      </c>
      <c r="AD60">
        <f>VLOOKUP(Z60,type_factors!$C$1:$D$226,2,FALSE)</f>
        <v>1</v>
      </c>
      <c r="AE60" t="e">
        <f>VLOOKUP(AA60,type_factors!$C$1:$D$226,2,FALSE)</f>
        <v>#N/A</v>
      </c>
      <c r="AF60" t="e">
        <f>VLOOKUP(AB60,type_factors!$C$1:$D$226,2,FALSE)</f>
        <v>#N/A</v>
      </c>
      <c r="AG60">
        <f>VLOOKUP(AC60,type_factors!$C$1:$D$226,2,FALSE)</f>
        <v>2</v>
      </c>
      <c r="AH60">
        <f t="array" ref="AH60">MAX(IF(ISERROR(AD60:AG60),,AD60:AG60))</f>
        <v>2</v>
      </c>
      <c r="AI60" t="s">
        <v>421</v>
      </c>
      <c r="AJ60" t="s">
        <v>453</v>
      </c>
      <c r="AK60" t="s">
        <v>455</v>
      </c>
      <c r="AL60" t="s">
        <v>209</v>
      </c>
      <c r="AM60" t="s">
        <v>209</v>
      </c>
      <c r="AN60" t="str">
        <f t="shared" si="27"/>
        <v>NormalGrass</v>
      </c>
      <c r="AO60" t="str">
        <f t="shared" si="25"/>
        <v>WaterGrass</v>
      </c>
      <c r="AP60" t="str">
        <f t="shared" si="10"/>
        <v>GroundGrass</v>
      </c>
      <c r="AQ60" t="str">
        <f t="shared" si="11"/>
        <v>NAGrass</v>
      </c>
      <c r="AR60" t="str">
        <f t="shared" si="12"/>
        <v>NAGrass</v>
      </c>
      <c r="AS60" t="str">
        <f t="shared" si="28"/>
        <v>NormalPoison</v>
      </c>
      <c r="AT60" t="str">
        <f t="shared" si="14"/>
        <v>WaterPoison</v>
      </c>
      <c r="AU60" t="str">
        <f t="shared" si="15"/>
        <v>GroundPoison</v>
      </c>
      <c r="AV60" t="str">
        <f t="shared" si="16"/>
        <v>NAPoison</v>
      </c>
      <c r="AW60" t="str">
        <f t="shared" si="17"/>
        <v>NAPoison</v>
      </c>
      <c r="AX60" s="31">
        <f>VLOOKUP(AN60,type_factors!$C$2:$D$226,2,FALSE)</f>
        <v>1</v>
      </c>
      <c r="AY60" s="31">
        <f>VLOOKUP(AO60,type_factors!$C$2:$D$226,2,FALSE)</f>
        <v>0.5</v>
      </c>
      <c r="AZ60" s="31">
        <f>VLOOKUP(AP60,type_factors!$C$2:$D$226,2,FALSE)</f>
        <v>0.5</v>
      </c>
      <c r="BA60" s="31" t="e">
        <f>VLOOKUP(AQ60,type_factors!$C$2:$D$226,2,FALSE)</f>
        <v>#N/A</v>
      </c>
      <c r="BB60" s="31" t="e">
        <f>VLOOKUP(AR60,type_factors!$C$2:$D$226,2,FALSE)</f>
        <v>#N/A</v>
      </c>
      <c r="BC60" s="30">
        <f>VLOOKUP(AS60,type_factors!$C$2:$D$226,2,FALSE)</f>
        <v>1</v>
      </c>
      <c r="BD60" s="30">
        <f>VLOOKUP(AT60,type_factors!$C$2:$D$226,2,FALSE)</f>
        <v>1</v>
      </c>
      <c r="BE60" s="30">
        <f>VLOOKUP(AU60,type_factors!$C$2:$D$226,2,FALSE)</f>
        <v>2</v>
      </c>
      <c r="BF60" s="30" t="e">
        <f>VLOOKUP(AV60,type_factors!$C$2:$D$226,2,FALSE)</f>
        <v>#N/A</v>
      </c>
      <c r="BG60" s="30" t="e">
        <f>VLOOKUP(AW60,type_factors!$C$2:$D$226,2,FALSE)</f>
        <v>#N/A</v>
      </c>
      <c r="BH60" s="32">
        <f t="shared" si="18"/>
        <v>1</v>
      </c>
      <c r="BI60" s="32">
        <f t="shared" si="19"/>
        <v>0.5</v>
      </c>
      <c r="BJ60" s="32">
        <f t="shared" si="20"/>
        <v>1</v>
      </c>
      <c r="BK60" s="32" t="e">
        <f t="shared" si="21"/>
        <v>#N/A</v>
      </c>
      <c r="BL60" s="32" t="e">
        <f t="shared" si="22"/>
        <v>#N/A</v>
      </c>
      <c r="BM60">
        <f t="array" ref="BM60">MAX(IF(ISERROR(BH60:BL60),,BH60:BL60))</f>
        <v>1</v>
      </c>
      <c r="BN60">
        <f t="shared" si="23"/>
        <v>2</v>
      </c>
      <c r="BO60">
        <f t="shared" si="24"/>
        <v>-1</v>
      </c>
      <c r="BP60">
        <f t="shared" si="26"/>
        <v>18</v>
      </c>
    </row>
    <row r="61" spans="1:70" x14ac:dyDescent="0.3">
      <c r="A61">
        <v>60</v>
      </c>
      <c r="B61">
        <v>27</v>
      </c>
      <c r="C61" t="s">
        <v>32</v>
      </c>
      <c r="D61" t="s">
        <v>580</v>
      </c>
      <c r="E61" t="s">
        <v>447</v>
      </c>
      <c r="F61" t="s">
        <v>209</v>
      </c>
      <c r="G61">
        <v>21</v>
      </c>
      <c r="H61" s="1" t="s">
        <v>12</v>
      </c>
      <c r="I61" s="1" t="s">
        <v>15</v>
      </c>
      <c r="J61" s="1" t="s">
        <v>75</v>
      </c>
      <c r="K61" s="1" t="s">
        <v>209</v>
      </c>
      <c r="L61" s="1" t="s">
        <v>12</v>
      </c>
      <c r="M61" s="1" t="s">
        <v>328</v>
      </c>
      <c r="N61" s="1" t="s">
        <v>267</v>
      </c>
      <c r="O61" s="1" t="s">
        <v>209</v>
      </c>
      <c r="P61" t="str">
        <f>VLOOKUP(L61,all_attacks!$C$2:$H$166,2,FALSE)</f>
        <v>Normal</v>
      </c>
      <c r="Q61" t="str">
        <f>VLOOKUP(M61,all_attacks!$C$2:$H$166,2,FALSE)</f>
        <v>Normal</v>
      </c>
      <c r="R61" t="str">
        <f>VLOOKUP(N61,all_attacks!$C$2:$H$166,2,FALSE)</f>
        <v>Normal</v>
      </c>
      <c r="S61" t="e">
        <f>VLOOKUP(O61,all_attacks!$C$2:$H$166,2,FALSE)</f>
        <v>#N/A</v>
      </c>
      <c r="T61" t="str">
        <f>VLOOKUP(L61,all_attacks!$C$2:$H$166,6,FALSE)</f>
        <v>Normal</v>
      </c>
      <c r="U61" t="str">
        <f>VLOOKUP(M61,all_attacks!$C$2:$H$166,6,FALSE)</f>
        <v>no_type-specific_Damage</v>
      </c>
      <c r="V61" t="str">
        <f>VLOOKUP(N61,all_attacks!$C$2:$H$166,6,FALSE)</f>
        <v>no_type-specific_Damage</v>
      </c>
      <c r="W61" t="e">
        <f>VLOOKUP(O61,all_attacks!$C$2:$H$166,6,FALSE)</f>
        <v>#N/A</v>
      </c>
      <c r="X61" t="s">
        <v>453</v>
      </c>
      <c r="Z61" t="str">
        <f t="shared" si="6"/>
        <v>NormalWater</v>
      </c>
      <c r="AA61" t="str">
        <f t="shared" si="7"/>
        <v>no_type-specific_DamageWater</v>
      </c>
      <c r="AB61" t="str">
        <f t="shared" si="8"/>
        <v>no_type-specific_DamageWater</v>
      </c>
      <c r="AC61" t="e">
        <f t="shared" si="9"/>
        <v>#N/A</v>
      </c>
      <c r="AD61">
        <f>VLOOKUP(Z61,type_factors!$C$1:$D$226,2,FALSE)</f>
        <v>1</v>
      </c>
      <c r="AE61" t="e">
        <f>VLOOKUP(AA61,type_factors!$C$1:$D$226,2,FALSE)</f>
        <v>#N/A</v>
      </c>
      <c r="AF61" t="e">
        <f>VLOOKUP(AB61,type_factors!$C$1:$D$226,2,FALSE)</f>
        <v>#N/A</v>
      </c>
      <c r="AG61" t="e">
        <f>VLOOKUP(AC61,type_factors!$C$1:$D$226,2,FALSE)</f>
        <v>#N/A</v>
      </c>
      <c r="AH61">
        <f t="array" ref="AH61">MAX(IF(ISERROR(AD61:AG61),,AD61:AG61))</f>
        <v>1</v>
      </c>
      <c r="AI61" t="s">
        <v>421</v>
      </c>
      <c r="AJ61" t="s">
        <v>453</v>
      </c>
      <c r="AK61" t="s">
        <v>455</v>
      </c>
      <c r="AL61" t="s">
        <v>209</v>
      </c>
      <c r="AM61" t="s">
        <v>209</v>
      </c>
      <c r="AN61" t="str">
        <f t="shared" si="27"/>
        <v>NormalElectric</v>
      </c>
      <c r="AO61" t="str">
        <f t="shared" si="25"/>
        <v>WaterElectric</v>
      </c>
      <c r="AP61" t="str">
        <f t="shared" si="10"/>
        <v>GroundElectric</v>
      </c>
      <c r="AQ61" t="str">
        <f t="shared" si="11"/>
        <v>NAElectric</v>
      </c>
      <c r="AR61" t="str">
        <f t="shared" si="12"/>
        <v>NAElectric</v>
      </c>
      <c r="AS61" t="str">
        <f t="shared" si="28"/>
        <v>NormalNA</v>
      </c>
      <c r="AT61" t="str">
        <f t="shared" si="14"/>
        <v>WaterNA</v>
      </c>
      <c r="AU61" t="str">
        <f t="shared" si="15"/>
        <v>GroundNA</v>
      </c>
      <c r="AV61" t="str">
        <f t="shared" si="16"/>
        <v>NANA</v>
      </c>
      <c r="AW61" t="str">
        <f t="shared" si="17"/>
        <v>NANA</v>
      </c>
      <c r="AX61" s="31">
        <f>VLOOKUP(AN61,type_factors!$C$2:$D$226,2,FALSE)</f>
        <v>1</v>
      </c>
      <c r="AY61" s="31">
        <f>VLOOKUP(AO61,type_factors!$C$2:$D$226,2,FALSE)</f>
        <v>1</v>
      </c>
      <c r="AZ61" s="31">
        <f>VLOOKUP(AP61,type_factors!$C$2:$D$226,2,FALSE)</f>
        <v>2</v>
      </c>
      <c r="BA61" s="31" t="e">
        <f>VLOOKUP(AQ61,type_factors!$C$2:$D$226,2,FALSE)</f>
        <v>#N/A</v>
      </c>
      <c r="BB61" s="31" t="e">
        <f>VLOOKUP(AR61,type_factors!$C$2:$D$226,2,FALSE)</f>
        <v>#N/A</v>
      </c>
      <c r="BC61" s="30" t="e">
        <f>VLOOKUP(AS61,type_factors!$C$2:$D$226,2,FALSE)</f>
        <v>#N/A</v>
      </c>
      <c r="BD61" s="30" t="e">
        <f>VLOOKUP(AT61,type_factors!$C$2:$D$226,2,FALSE)</f>
        <v>#N/A</v>
      </c>
      <c r="BE61" s="30" t="e">
        <f>VLOOKUP(AU61,type_factors!$C$2:$D$226,2,FALSE)</f>
        <v>#N/A</v>
      </c>
      <c r="BF61" s="30" t="e">
        <f>VLOOKUP(AV61,type_factors!$C$2:$D$226,2,FALSE)</f>
        <v>#N/A</v>
      </c>
      <c r="BG61" s="30" t="e">
        <f>VLOOKUP(AW61,type_factors!$C$2:$D$226,2,FALSE)</f>
        <v>#N/A</v>
      </c>
      <c r="BH61" s="32">
        <f t="shared" si="18"/>
        <v>1</v>
      </c>
      <c r="BI61" s="32">
        <f t="shared" si="19"/>
        <v>1</v>
      </c>
      <c r="BJ61" s="32">
        <f t="shared" si="20"/>
        <v>2</v>
      </c>
      <c r="BK61" s="32" t="e">
        <f t="shared" si="21"/>
        <v>#N/A</v>
      </c>
      <c r="BL61" s="32" t="e">
        <f t="shared" si="22"/>
        <v>#N/A</v>
      </c>
      <c r="BM61">
        <f t="array" ref="BM61">MAX(IF(ISERROR(BH61:BL61),,BH61:BL61))</f>
        <v>2</v>
      </c>
      <c r="BN61">
        <f t="shared" si="23"/>
        <v>1</v>
      </c>
      <c r="BO61">
        <f t="shared" si="24"/>
        <v>1</v>
      </c>
      <c r="BP61">
        <f t="shared" si="26"/>
        <v>19</v>
      </c>
      <c r="BR61" t="s">
        <v>194</v>
      </c>
    </row>
    <row r="62" spans="1:70" x14ac:dyDescent="0.3">
      <c r="A62">
        <v>61</v>
      </c>
      <c r="B62">
        <v>27</v>
      </c>
      <c r="C62" t="s">
        <v>73</v>
      </c>
      <c r="D62" t="s">
        <v>73</v>
      </c>
      <c r="E62" t="s">
        <v>447</v>
      </c>
      <c r="F62" t="s">
        <v>209</v>
      </c>
      <c r="G62">
        <v>18</v>
      </c>
      <c r="H62" s="1" t="s">
        <v>76</v>
      </c>
      <c r="I62" s="1" t="s">
        <v>6</v>
      </c>
      <c r="J62" s="1" t="s">
        <v>57</v>
      </c>
      <c r="K62" s="1" t="s">
        <v>21</v>
      </c>
      <c r="L62" s="1" t="s">
        <v>307</v>
      </c>
      <c r="M62" s="1" t="s">
        <v>263</v>
      </c>
      <c r="N62" s="1" t="s">
        <v>309</v>
      </c>
      <c r="O62" s="1" t="s">
        <v>323</v>
      </c>
      <c r="P62" t="str">
        <f>VLOOKUP(L62,all_attacks!$C$2:$H$166,2,FALSE)</f>
        <v>Electric</v>
      </c>
      <c r="Q62" t="str">
        <f>VLOOKUP(M62,all_attacks!$C$2:$H$166,2,FALSE)</f>
        <v>Normal</v>
      </c>
      <c r="R62" t="str">
        <f>VLOOKUP(N62,all_attacks!$C$2:$H$166,2,FALSE)</f>
        <v>Electric</v>
      </c>
      <c r="S62" t="str">
        <f>VLOOKUP(O62,all_attacks!$C$2:$H$166,2,FALSE)</f>
        <v>Normal</v>
      </c>
      <c r="T62" t="str">
        <f>VLOOKUP(L62,all_attacks!$C$2:$H$166,6,FALSE)</f>
        <v>Electric</v>
      </c>
      <c r="U62" t="str">
        <f>VLOOKUP(M62,all_attacks!$C$2:$H$166,6,FALSE)</f>
        <v>no_type-specific_Damage</v>
      </c>
      <c r="V62" t="str">
        <f>VLOOKUP(N62,all_attacks!$C$2:$H$166,6,FALSE)</f>
        <v>no_type-specific_Damage</v>
      </c>
      <c r="W62" t="str">
        <f>VLOOKUP(O62,all_attacks!$C$2:$H$166,6,FALSE)</f>
        <v>Normal</v>
      </c>
      <c r="X62" t="s">
        <v>453</v>
      </c>
      <c r="Z62" t="str">
        <f t="shared" si="6"/>
        <v>ElectricWater</v>
      </c>
      <c r="AA62" t="str">
        <f t="shared" si="7"/>
        <v>no_type-specific_DamageWater</v>
      </c>
      <c r="AB62" t="str">
        <f t="shared" si="8"/>
        <v>no_type-specific_DamageWater</v>
      </c>
      <c r="AC62" t="str">
        <f t="shared" si="9"/>
        <v>NormalWater</v>
      </c>
      <c r="AD62">
        <f>VLOOKUP(Z62,type_factors!$C$1:$D$226,2,FALSE)</f>
        <v>2</v>
      </c>
      <c r="AE62" t="e">
        <f>VLOOKUP(AA62,type_factors!$C$1:$D$226,2,FALSE)</f>
        <v>#N/A</v>
      </c>
      <c r="AF62" t="e">
        <f>VLOOKUP(AB62,type_factors!$C$1:$D$226,2,FALSE)</f>
        <v>#N/A</v>
      </c>
      <c r="AG62">
        <f>VLOOKUP(AC62,type_factors!$C$1:$D$226,2,FALSE)</f>
        <v>1</v>
      </c>
      <c r="AH62">
        <f t="array" ref="AH62">MAX(IF(ISERROR(AD62:AG62),,AD62:AG62))</f>
        <v>2</v>
      </c>
      <c r="AI62" t="s">
        <v>421</v>
      </c>
      <c r="AJ62" t="s">
        <v>453</v>
      </c>
      <c r="AK62" t="s">
        <v>455</v>
      </c>
      <c r="AL62" t="s">
        <v>209</v>
      </c>
      <c r="AM62" t="s">
        <v>209</v>
      </c>
      <c r="AN62" t="str">
        <f t="shared" si="27"/>
        <v>NormalElectric</v>
      </c>
      <c r="AO62" t="str">
        <f t="shared" si="25"/>
        <v>WaterElectric</v>
      </c>
      <c r="AP62" t="str">
        <f t="shared" si="10"/>
        <v>GroundElectric</v>
      </c>
      <c r="AQ62" t="str">
        <f t="shared" si="11"/>
        <v>NAElectric</v>
      </c>
      <c r="AR62" t="str">
        <f t="shared" si="12"/>
        <v>NAElectric</v>
      </c>
      <c r="AS62" t="str">
        <f t="shared" si="28"/>
        <v>NormalNA</v>
      </c>
      <c r="AT62" t="str">
        <f t="shared" si="14"/>
        <v>WaterNA</v>
      </c>
      <c r="AU62" t="str">
        <f t="shared" si="15"/>
        <v>GroundNA</v>
      </c>
      <c r="AV62" t="str">
        <f t="shared" si="16"/>
        <v>NANA</v>
      </c>
      <c r="AW62" t="str">
        <f t="shared" si="17"/>
        <v>NANA</v>
      </c>
      <c r="AX62" s="31">
        <f>VLOOKUP(AN62,type_factors!$C$2:$D$226,2,FALSE)</f>
        <v>1</v>
      </c>
      <c r="AY62" s="31">
        <f>VLOOKUP(AO62,type_factors!$C$2:$D$226,2,FALSE)</f>
        <v>1</v>
      </c>
      <c r="AZ62" s="31">
        <f>VLOOKUP(AP62,type_factors!$C$2:$D$226,2,FALSE)</f>
        <v>2</v>
      </c>
      <c r="BA62" s="31" t="e">
        <f>VLOOKUP(AQ62,type_factors!$C$2:$D$226,2,FALSE)</f>
        <v>#N/A</v>
      </c>
      <c r="BB62" s="31" t="e">
        <f>VLOOKUP(AR62,type_factors!$C$2:$D$226,2,FALSE)</f>
        <v>#N/A</v>
      </c>
      <c r="BC62" s="30" t="e">
        <f>VLOOKUP(AS62,type_factors!$C$2:$D$226,2,FALSE)</f>
        <v>#N/A</v>
      </c>
      <c r="BD62" s="30" t="e">
        <f>VLOOKUP(AT62,type_factors!$C$2:$D$226,2,FALSE)</f>
        <v>#N/A</v>
      </c>
      <c r="BE62" s="30" t="e">
        <f>VLOOKUP(AU62,type_factors!$C$2:$D$226,2,FALSE)</f>
        <v>#N/A</v>
      </c>
      <c r="BF62" s="30" t="e">
        <f>VLOOKUP(AV62,type_factors!$C$2:$D$226,2,FALSE)</f>
        <v>#N/A</v>
      </c>
      <c r="BG62" s="30" t="e">
        <f>VLOOKUP(AW62,type_factors!$C$2:$D$226,2,FALSE)</f>
        <v>#N/A</v>
      </c>
      <c r="BH62" s="32">
        <f t="shared" si="18"/>
        <v>1</v>
      </c>
      <c r="BI62" s="32">
        <f t="shared" si="19"/>
        <v>1</v>
      </c>
      <c r="BJ62" s="32">
        <f t="shared" si="20"/>
        <v>2</v>
      </c>
      <c r="BK62" s="32" t="e">
        <f t="shared" si="21"/>
        <v>#N/A</v>
      </c>
      <c r="BL62" s="32" t="e">
        <f t="shared" si="22"/>
        <v>#N/A</v>
      </c>
      <c r="BM62">
        <f t="array" ref="BM62">MAX(IF(ISERROR(BH62:BL62),,BH62:BL62))</f>
        <v>2</v>
      </c>
      <c r="BN62">
        <f t="shared" si="23"/>
        <v>2</v>
      </c>
      <c r="BO62">
        <f t="shared" si="24"/>
        <v>0</v>
      </c>
      <c r="BP62">
        <f t="shared" si="26"/>
        <v>19</v>
      </c>
    </row>
    <row r="63" spans="1:70" x14ac:dyDescent="0.3">
      <c r="A63">
        <v>62</v>
      </c>
      <c r="B63">
        <v>27</v>
      </c>
      <c r="C63" t="s">
        <v>74</v>
      </c>
      <c r="D63" t="s">
        <v>74</v>
      </c>
      <c r="E63" t="s">
        <v>447</v>
      </c>
      <c r="F63" t="s">
        <v>209</v>
      </c>
      <c r="G63">
        <v>24</v>
      </c>
      <c r="H63" s="1" t="s">
        <v>76</v>
      </c>
      <c r="I63" s="1" t="s">
        <v>6</v>
      </c>
      <c r="J63" s="1" t="s">
        <v>77</v>
      </c>
      <c r="K63" s="1" t="s">
        <v>209</v>
      </c>
      <c r="L63" s="1" t="s">
        <v>307</v>
      </c>
      <c r="M63" s="1" t="s">
        <v>263</v>
      </c>
      <c r="N63" s="1" t="s">
        <v>308</v>
      </c>
      <c r="O63" s="1" t="s">
        <v>209</v>
      </c>
      <c r="P63" t="str">
        <f>VLOOKUP(L63,all_attacks!$C$2:$H$166,2,FALSE)</f>
        <v>Electric</v>
      </c>
      <c r="Q63" t="str">
        <f>VLOOKUP(M63,all_attacks!$C$2:$H$166,2,FALSE)</f>
        <v>Normal</v>
      </c>
      <c r="R63" t="str">
        <f>VLOOKUP(N63,all_attacks!$C$2:$H$166,2,FALSE)</f>
        <v>Electric</v>
      </c>
      <c r="S63" t="e">
        <f>VLOOKUP(O63,all_attacks!$C$2:$H$166,2,FALSE)</f>
        <v>#N/A</v>
      </c>
      <c r="T63" t="str">
        <f>VLOOKUP(L63,all_attacks!$C$2:$H$166,6,FALSE)</f>
        <v>Electric</v>
      </c>
      <c r="U63" t="str">
        <f>VLOOKUP(M63,all_attacks!$C$2:$H$166,6,FALSE)</f>
        <v>no_type-specific_Damage</v>
      </c>
      <c r="V63" t="str">
        <f>VLOOKUP(N63,all_attacks!$C$2:$H$166,6,FALSE)</f>
        <v>Electric</v>
      </c>
      <c r="W63" t="e">
        <f>VLOOKUP(O63,all_attacks!$C$2:$H$166,6,FALSE)</f>
        <v>#N/A</v>
      </c>
      <c r="X63" t="s">
        <v>453</v>
      </c>
      <c r="Z63" t="str">
        <f t="shared" si="6"/>
        <v>ElectricWater</v>
      </c>
      <c r="AA63" t="str">
        <f t="shared" si="7"/>
        <v>no_type-specific_DamageWater</v>
      </c>
      <c r="AB63" t="str">
        <f t="shared" si="8"/>
        <v>ElectricWater</v>
      </c>
      <c r="AC63" t="e">
        <f t="shared" si="9"/>
        <v>#N/A</v>
      </c>
      <c r="AD63">
        <f>VLOOKUP(Z63,type_factors!$C$1:$D$226,2,FALSE)</f>
        <v>2</v>
      </c>
      <c r="AE63" t="e">
        <f>VLOOKUP(AA63,type_factors!$C$1:$D$226,2,FALSE)</f>
        <v>#N/A</v>
      </c>
      <c r="AF63">
        <f>VLOOKUP(AB63,type_factors!$C$1:$D$226,2,FALSE)</f>
        <v>2</v>
      </c>
      <c r="AG63" t="e">
        <f>VLOOKUP(AC63,type_factors!$C$1:$D$226,2,FALSE)</f>
        <v>#N/A</v>
      </c>
      <c r="AH63">
        <f t="array" ref="AH63">MAX(IF(ISERROR(AD63:AG63),,AD63:AG63))</f>
        <v>2</v>
      </c>
      <c r="AI63" t="s">
        <v>421</v>
      </c>
      <c r="AJ63" t="s">
        <v>453</v>
      </c>
      <c r="AK63" t="s">
        <v>455</v>
      </c>
      <c r="AL63" t="s">
        <v>209</v>
      </c>
      <c r="AM63" t="s">
        <v>209</v>
      </c>
      <c r="AN63" t="str">
        <f t="shared" si="27"/>
        <v>NormalElectric</v>
      </c>
      <c r="AO63" t="str">
        <f t="shared" si="25"/>
        <v>WaterElectric</v>
      </c>
      <c r="AP63" t="str">
        <f t="shared" si="10"/>
        <v>GroundElectric</v>
      </c>
      <c r="AQ63" t="str">
        <f t="shared" si="11"/>
        <v>NAElectric</v>
      </c>
      <c r="AR63" t="str">
        <f t="shared" si="12"/>
        <v>NAElectric</v>
      </c>
      <c r="AS63" t="str">
        <f t="shared" si="28"/>
        <v>NormalNA</v>
      </c>
      <c r="AT63" t="str">
        <f t="shared" si="14"/>
        <v>WaterNA</v>
      </c>
      <c r="AU63" t="str">
        <f t="shared" si="15"/>
        <v>GroundNA</v>
      </c>
      <c r="AV63" t="str">
        <f t="shared" si="16"/>
        <v>NANA</v>
      </c>
      <c r="AW63" t="str">
        <f t="shared" si="17"/>
        <v>NANA</v>
      </c>
      <c r="AX63" s="31">
        <f>VLOOKUP(AN63,type_factors!$C$2:$D$226,2,FALSE)</f>
        <v>1</v>
      </c>
      <c r="AY63" s="31">
        <f>VLOOKUP(AO63,type_factors!$C$2:$D$226,2,FALSE)</f>
        <v>1</v>
      </c>
      <c r="AZ63" s="31">
        <f>VLOOKUP(AP63,type_factors!$C$2:$D$226,2,FALSE)</f>
        <v>2</v>
      </c>
      <c r="BA63" s="31" t="e">
        <f>VLOOKUP(AQ63,type_factors!$C$2:$D$226,2,FALSE)</f>
        <v>#N/A</v>
      </c>
      <c r="BB63" s="31" t="e">
        <f>VLOOKUP(AR63,type_factors!$C$2:$D$226,2,FALSE)</f>
        <v>#N/A</v>
      </c>
      <c r="BC63" s="30" t="e">
        <f>VLOOKUP(AS63,type_factors!$C$2:$D$226,2,FALSE)</f>
        <v>#N/A</v>
      </c>
      <c r="BD63" s="30" t="e">
        <f>VLOOKUP(AT63,type_factors!$C$2:$D$226,2,FALSE)</f>
        <v>#N/A</v>
      </c>
      <c r="BE63" s="30" t="e">
        <f>VLOOKUP(AU63,type_factors!$C$2:$D$226,2,FALSE)</f>
        <v>#N/A</v>
      </c>
      <c r="BF63" s="30" t="e">
        <f>VLOOKUP(AV63,type_factors!$C$2:$D$226,2,FALSE)</f>
        <v>#N/A</v>
      </c>
      <c r="BG63" s="30" t="e">
        <f>VLOOKUP(AW63,type_factors!$C$2:$D$226,2,FALSE)</f>
        <v>#N/A</v>
      </c>
      <c r="BH63" s="32">
        <f t="shared" si="18"/>
        <v>1</v>
      </c>
      <c r="BI63" s="32">
        <f t="shared" si="19"/>
        <v>1</v>
      </c>
      <c r="BJ63" s="32">
        <f t="shared" si="20"/>
        <v>2</v>
      </c>
      <c r="BK63" s="32" t="e">
        <f t="shared" si="21"/>
        <v>#N/A</v>
      </c>
      <c r="BL63" s="32" t="e">
        <f t="shared" si="22"/>
        <v>#N/A</v>
      </c>
      <c r="BM63">
        <f t="array" ref="BM63">MAX(IF(ISERROR(BH63:BL63),,BH63:BL63))</f>
        <v>2</v>
      </c>
      <c r="BN63">
        <f t="shared" si="23"/>
        <v>2</v>
      </c>
      <c r="BO63">
        <f t="shared" si="24"/>
        <v>0</v>
      </c>
      <c r="BP63">
        <f t="shared" si="26"/>
        <v>19</v>
      </c>
    </row>
    <row r="64" spans="1:70" x14ac:dyDescent="0.3">
      <c r="A64">
        <v>63</v>
      </c>
      <c r="B64">
        <v>28</v>
      </c>
      <c r="C64" t="s">
        <v>55</v>
      </c>
      <c r="D64" t="s">
        <v>507</v>
      </c>
      <c r="E64" t="s">
        <v>449</v>
      </c>
      <c r="F64" t="s">
        <v>451</v>
      </c>
      <c r="G64">
        <v>18</v>
      </c>
      <c r="H64" s="1" t="s">
        <v>56</v>
      </c>
      <c r="I64" s="1" t="s">
        <v>79</v>
      </c>
      <c r="J64" s="1" t="s">
        <v>80</v>
      </c>
      <c r="K64" s="1" t="s">
        <v>209</v>
      </c>
      <c r="L64" s="1" t="s">
        <v>294</v>
      </c>
      <c r="M64" s="1" t="s">
        <v>300</v>
      </c>
      <c r="N64" s="1" t="s">
        <v>301</v>
      </c>
      <c r="O64" s="1" t="s">
        <v>209</v>
      </c>
      <c r="P64" t="str">
        <f>VLOOKUP(L64,all_attacks!$C$2:$H$166,2,FALSE)</f>
        <v>Grass</v>
      </c>
      <c r="Q64" t="str">
        <f>VLOOKUP(M64,all_attacks!$C$2:$H$166,2,FALSE)</f>
        <v>Poison</v>
      </c>
      <c r="R64" t="str">
        <f>VLOOKUP(N64,all_attacks!$C$2:$H$166,2,FALSE)</f>
        <v>Grass</v>
      </c>
      <c r="S64" t="e">
        <f>VLOOKUP(O64,all_attacks!$C$2:$H$166,2,FALSE)</f>
        <v>#N/A</v>
      </c>
      <c r="T64" t="str">
        <f>VLOOKUP(L64,all_attacks!$C$2:$H$166,6,FALSE)</f>
        <v>Grass</v>
      </c>
      <c r="U64" t="str">
        <f>VLOOKUP(M64,all_attacks!$C$2:$H$166,6,FALSE)</f>
        <v>no_type-specific_Damage</v>
      </c>
      <c r="V64" t="str">
        <f>VLOOKUP(N64,all_attacks!$C$2:$H$166,6,FALSE)</f>
        <v>no_type-specific_Damage</v>
      </c>
      <c r="W64" t="e">
        <f>VLOOKUP(O64,all_attacks!$C$2:$H$166,6,FALSE)</f>
        <v>#N/A</v>
      </c>
      <c r="X64" t="s">
        <v>453</v>
      </c>
      <c r="Z64" t="str">
        <f t="shared" si="6"/>
        <v>GrassWater</v>
      </c>
      <c r="AA64" t="str">
        <f t="shared" si="7"/>
        <v>no_type-specific_DamageWater</v>
      </c>
      <c r="AB64" t="str">
        <f t="shared" si="8"/>
        <v>no_type-specific_DamageWater</v>
      </c>
      <c r="AC64" t="e">
        <f t="shared" si="9"/>
        <v>#N/A</v>
      </c>
      <c r="AD64">
        <f>VLOOKUP(Z64,type_factors!$C$1:$D$226,2,FALSE)</f>
        <v>2</v>
      </c>
      <c r="AE64" t="e">
        <f>VLOOKUP(AA64,type_factors!$C$1:$D$226,2,FALSE)</f>
        <v>#N/A</v>
      </c>
      <c r="AF64" t="e">
        <f>VLOOKUP(AB64,type_factors!$C$1:$D$226,2,FALSE)</f>
        <v>#N/A</v>
      </c>
      <c r="AG64" t="e">
        <f>VLOOKUP(AC64,type_factors!$C$1:$D$226,2,FALSE)</f>
        <v>#N/A</v>
      </c>
      <c r="AH64">
        <f t="array" ref="AH64">MAX(IF(ISERROR(AD64:AG64),,AD64:AG64))</f>
        <v>2</v>
      </c>
      <c r="AI64" t="s">
        <v>421</v>
      </c>
      <c r="AJ64" t="s">
        <v>453</v>
      </c>
      <c r="AK64" t="s">
        <v>455</v>
      </c>
      <c r="AL64" t="s">
        <v>209</v>
      </c>
      <c r="AM64" t="s">
        <v>209</v>
      </c>
      <c r="AN64" t="str">
        <f t="shared" si="27"/>
        <v>NormalGrass</v>
      </c>
      <c r="AO64" t="str">
        <f t="shared" si="25"/>
        <v>WaterGrass</v>
      </c>
      <c r="AP64" t="str">
        <f t="shared" si="10"/>
        <v>GroundGrass</v>
      </c>
      <c r="AQ64" t="str">
        <f t="shared" si="11"/>
        <v>NAGrass</v>
      </c>
      <c r="AR64" t="str">
        <f t="shared" si="12"/>
        <v>NAGrass</v>
      </c>
      <c r="AS64" t="str">
        <f t="shared" si="28"/>
        <v>NormalPoison</v>
      </c>
      <c r="AT64" t="str">
        <f t="shared" si="14"/>
        <v>WaterPoison</v>
      </c>
      <c r="AU64" t="str">
        <f t="shared" si="15"/>
        <v>GroundPoison</v>
      </c>
      <c r="AV64" t="str">
        <f t="shared" si="16"/>
        <v>NAPoison</v>
      </c>
      <c r="AW64" t="str">
        <f t="shared" si="17"/>
        <v>NAPoison</v>
      </c>
      <c r="AX64" s="31">
        <f>VLOOKUP(AN64,type_factors!$C$2:$D$226,2,FALSE)</f>
        <v>1</v>
      </c>
      <c r="AY64" s="31">
        <f>VLOOKUP(AO64,type_factors!$C$2:$D$226,2,FALSE)</f>
        <v>0.5</v>
      </c>
      <c r="AZ64" s="31">
        <f>VLOOKUP(AP64,type_factors!$C$2:$D$226,2,FALSE)</f>
        <v>0.5</v>
      </c>
      <c r="BA64" s="31" t="e">
        <f>VLOOKUP(AQ64,type_factors!$C$2:$D$226,2,FALSE)</f>
        <v>#N/A</v>
      </c>
      <c r="BB64" s="31" t="e">
        <f>VLOOKUP(AR64,type_factors!$C$2:$D$226,2,FALSE)</f>
        <v>#N/A</v>
      </c>
      <c r="BC64" s="30">
        <f>VLOOKUP(AS64,type_factors!$C$2:$D$226,2,FALSE)</f>
        <v>1</v>
      </c>
      <c r="BD64" s="30">
        <f>VLOOKUP(AT64,type_factors!$C$2:$D$226,2,FALSE)</f>
        <v>1</v>
      </c>
      <c r="BE64" s="30">
        <f>VLOOKUP(AU64,type_factors!$C$2:$D$226,2,FALSE)</f>
        <v>2</v>
      </c>
      <c r="BF64" s="30" t="e">
        <f>VLOOKUP(AV64,type_factors!$C$2:$D$226,2,FALSE)</f>
        <v>#N/A</v>
      </c>
      <c r="BG64" s="30" t="e">
        <f>VLOOKUP(AW64,type_factors!$C$2:$D$226,2,FALSE)</f>
        <v>#N/A</v>
      </c>
      <c r="BH64" s="32">
        <f t="shared" si="18"/>
        <v>1</v>
      </c>
      <c r="BI64" s="32">
        <f t="shared" si="19"/>
        <v>0.5</v>
      </c>
      <c r="BJ64" s="32">
        <f t="shared" si="20"/>
        <v>1</v>
      </c>
      <c r="BK64" s="32" t="e">
        <f t="shared" si="21"/>
        <v>#N/A</v>
      </c>
      <c r="BL64" s="32" t="e">
        <f t="shared" si="22"/>
        <v>#N/A</v>
      </c>
      <c r="BM64">
        <f t="array" ref="BM64">MAX(IF(ISERROR(BH64:BL64),,BH64:BL64))</f>
        <v>1</v>
      </c>
      <c r="BN64">
        <f t="shared" si="23"/>
        <v>2</v>
      </c>
      <c r="BO64">
        <f t="shared" si="24"/>
        <v>-1</v>
      </c>
      <c r="BP64">
        <f t="shared" si="26"/>
        <v>18</v>
      </c>
      <c r="BR64" t="s">
        <v>77</v>
      </c>
    </row>
    <row r="65" spans="1:68" x14ac:dyDescent="0.3">
      <c r="A65">
        <v>64</v>
      </c>
      <c r="B65">
        <v>28</v>
      </c>
      <c r="C65" t="s">
        <v>78</v>
      </c>
      <c r="D65" t="s">
        <v>542</v>
      </c>
      <c r="E65" t="s">
        <v>449</v>
      </c>
      <c r="F65" t="s">
        <v>451</v>
      </c>
      <c r="G65">
        <v>18</v>
      </c>
      <c r="H65" s="1" t="s">
        <v>81</v>
      </c>
      <c r="I65" s="1" t="s">
        <v>22</v>
      </c>
      <c r="J65" s="1" t="s">
        <v>79</v>
      </c>
      <c r="K65" s="1" t="s">
        <v>82</v>
      </c>
      <c r="L65" s="1" t="s">
        <v>297</v>
      </c>
      <c r="M65" s="1" t="s">
        <v>250</v>
      </c>
      <c r="N65" s="1" t="s">
        <v>300</v>
      </c>
      <c r="O65" s="1" t="s">
        <v>302</v>
      </c>
      <c r="P65" t="str">
        <f>VLOOKUP(L65,all_attacks!$C$2:$H$166,2,FALSE)</f>
        <v>Normal</v>
      </c>
      <c r="Q65" t="str">
        <f>VLOOKUP(M65,all_attacks!$C$2:$H$166,2,FALSE)</f>
        <v>Normal</v>
      </c>
      <c r="R65" t="str">
        <f>VLOOKUP(N65,all_attacks!$C$2:$H$166,2,FALSE)</f>
        <v>Poison</v>
      </c>
      <c r="S65" t="str">
        <f>VLOOKUP(O65,all_attacks!$C$2:$H$166,2,FALSE)</f>
        <v>Grass</v>
      </c>
      <c r="T65" t="str">
        <f>VLOOKUP(L65,all_attacks!$C$2:$H$166,6,FALSE)</f>
        <v>no_type-specific_Damage</v>
      </c>
      <c r="U65" t="str">
        <f>VLOOKUP(M65,all_attacks!$C$2:$H$166,6,FALSE)</f>
        <v>Normal</v>
      </c>
      <c r="V65" t="str">
        <f>VLOOKUP(N65,all_attacks!$C$2:$H$166,6,FALSE)</f>
        <v>no_type-specific_Damage</v>
      </c>
      <c r="W65" t="str">
        <f>VLOOKUP(O65,all_attacks!$C$2:$H$166,6,FALSE)</f>
        <v>no_type-specific_Damage</v>
      </c>
      <c r="X65" t="s">
        <v>453</v>
      </c>
      <c r="Z65" t="str">
        <f t="shared" si="6"/>
        <v>no_type-specific_DamageWater</v>
      </c>
      <c r="AA65" t="str">
        <f t="shared" si="7"/>
        <v>NormalWater</v>
      </c>
      <c r="AB65" t="str">
        <f t="shared" si="8"/>
        <v>no_type-specific_DamageWater</v>
      </c>
      <c r="AC65" t="str">
        <f t="shared" si="9"/>
        <v>no_type-specific_DamageWater</v>
      </c>
      <c r="AD65" t="e">
        <f>VLOOKUP(Z65,type_factors!$C$1:$D$226,2,FALSE)</f>
        <v>#N/A</v>
      </c>
      <c r="AE65">
        <f>VLOOKUP(AA65,type_factors!$C$1:$D$226,2,FALSE)</f>
        <v>1</v>
      </c>
      <c r="AF65" t="e">
        <f>VLOOKUP(AB65,type_factors!$C$1:$D$226,2,FALSE)</f>
        <v>#N/A</v>
      </c>
      <c r="AG65" t="e">
        <f>VLOOKUP(AC65,type_factors!$C$1:$D$226,2,FALSE)</f>
        <v>#N/A</v>
      </c>
      <c r="AH65">
        <f t="array" ref="AH65">MAX(IF(ISERROR(AD65:AG65),,AD65:AG65))</f>
        <v>1</v>
      </c>
      <c r="AI65" t="s">
        <v>421</v>
      </c>
      <c r="AJ65" t="s">
        <v>453</v>
      </c>
      <c r="AK65" t="s">
        <v>455</v>
      </c>
      <c r="AL65" t="s">
        <v>209</v>
      </c>
      <c r="AM65" t="s">
        <v>209</v>
      </c>
      <c r="AN65" t="str">
        <f t="shared" si="27"/>
        <v>NormalGrass</v>
      </c>
      <c r="AO65" t="str">
        <f t="shared" si="25"/>
        <v>WaterGrass</v>
      </c>
      <c r="AP65" t="str">
        <f t="shared" si="10"/>
        <v>GroundGrass</v>
      </c>
      <c r="AQ65" t="str">
        <f t="shared" si="11"/>
        <v>NAGrass</v>
      </c>
      <c r="AR65" t="str">
        <f t="shared" si="12"/>
        <v>NAGrass</v>
      </c>
      <c r="AS65" t="str">
        <f t="shared" si="28"/>
        <v>NormalPoison</v>
      </c>
      <c r="AT65" t="str">
        <f t="shared" si="14"/>
        <v>WaterPoison</v>
      </c>
      <c r="AU65" t="str">
        <f t="shared" si="15"/>
        <v>GroundPoison</v>
      </c>
      <c r="AV65" t="str">
        <f t="shared" si="16"/>
        <v>NAPoison</v>
      </c>
      <c r="AW65" t="str">
        <f t="shared" si="17"/>
        <v>NAPoison</v>
      </c>
      <c r="AX65" s="31">
        <f>VLOOKUP(AN65,type_factors!$C$2:$D$226,2,FALSE)</f>
        <v>1</v>
      </c>
      <c r="AY65" s="31">
        <f>VLOOKUP(AO65,type_factors!$C$2:$D$226,2,FALSE)</f>
        <v>0.5</v>
      </c>
      <c r="AZ65" s="31">
        <f>VLOOKUP(AP65,type_factors!$C$2:$D$226,2,FALSE)</f>
        <v>0.5</v>
      </c>
      <c r="BA65" s="31" t="e">
        <f>VLOOKUP(AQ65,type_factors!$C$2:$D$226,2,FALSE)</f>
        <v>#N/A</v>
      </c>
      <c r="BB65" s="31" t="e">
        <f>VLOOKUP(AR65,type_factors!$C$2:$D$226,2,FALSE)</f>
        <v>#N/A</v>
      </c>
      <c r="BC65" s="30">
        <f>VLOOKUP(AS65,type_factors!$C$2:$D$226,2,FALSE)</f>
        <v>1</v>
      </c>
      <c r="BD65" s="30">
        <f>VLOOKUP(AT65,type_factors!$C$2:$D$226,2,FALSE)</f>
        <v>1</v>
      </c>
      <c r="BE65" s="30">
        <f>VLOOKUP(AU65,type_factors!$C$2:$D$226,2,FALSE)</f>
        <v>2</v>
      </c>
      <c r="BF65" s="30" t="e">
        <f>VLOOKUP(AV65,type_factors!$C$2:$D$226,2,FALSE)</f>
        <v>#N/A</v>
      </c>
      <c r="BG65" s="30" t="e">
        <f>VLOOKUP(AW65,type_factors!$C$2:$D$226,2,FALSE)</f>
        <v>#N/A</v>
      </c>
      <c r="BH65" s="32">
        <f t="shared" si="18"/>
        <v>1</v>
      </c>
      <c r="BI65" s="32">
        <f t="shared" si="19"/>
        <v>0.5</v>
      </c>
      <c r="BJ65" s="32">
        <f t="shared" si="20"/>
        <v>1</v>
      </c>
      <c r="BK65" s="32" t="e">
        <f t="shared" si="21"/>
        <v>#N/A</v>
      </c>
      <c r="BL65" s="32" t="e">
        <f t="shared" si="22"/>
        <v>#N/A</v>
      </c>
      <c r="BM65">
        <f t="array" ref="BM65">MAX(IF(ISERROR(BH65:BL65),,BH65:BL65))</f>
        <v>1</v>
      </c>
      <c r="BN65">
        <f t="shared" si="23"/>
        <v>1</v>
      </c>
      <c r="BO65">
        <f t="shared" si="24"/>
        <v>0</v>
      </c>
      <c r="BP65">
        <f t="shared" si="26"/>
        <v>18</v>
      </c>
    </row>
    <row r="66" spans="1:68" x14ac:dyDescent="0.3">
      <c r="A66">
        <v>65</v>
      </c>
      <c r="B66">
        <v>28</v>
      </c>
      <c r="C66" t="s">
        <v>55</v>
      </c>
      <c r="D66" t="s">
        <v>507</v>
      </c>
      <c r="E66" t="s">
        <v>449</v>
      </c>
      <c r="F66" t="s">
        <v>451</v>
      </c>
      <c r="G66">
        <v>18</v>
      </c>
      <c r="H66" s="1" t="s">
        <v>56</v>
      </c>
      <c r="I66" s="1" t="s">
        <v>79</v>
      </c>
      <c r="J66" s="1" t="s">
        <v>80</v>
      </c>
      <c r="K66" s="1" t="s">
        <v>209</v>
      </c>
      <c r="L66" s="1" t="s">
        <v>294</v>
      </c>
      <c r="M66" s="1" t="s">
        <v>300</v>
      </c>
      <c r="N66" s="1" t="s">
        <v>301</v>
      </c>
      <c r="O66" s="1" t="s">
        <v>209</v>
      </c>
      <c r="P66" t="str">
        <f>VLOOKUP(L66,all_attacks!$C$2:$H$166,2,FALSE)</f>
        <v>Grass</v>
      </c>
      <c r="Q66" t="str">
        <f>VLOOKUP(M66,all_attacks!$C$2:$H$166,2,FALSE)</f>
        <v>Poison</v>
      </c>
      <c r="R66" t="str">
        <f>VLOOKUP(N66,all_attacks!$C$2:$H$166,2,FALSE)</f>
        <v>Grass</v>
      </c>
      <c r="S66" t="e">
        <f>VLOOKUP(O66,all_attacks!$C$2:$H$166,2,FALSE)</f>
        <v>#N/A</v>
      </c>
      <c r="T66" t="str">
        <f>VLOOKUP(L66,all_attacks!$C$2:$H$166,6,FALSE)</f>
        <v>Grass</v>
      </c>
      <c r="U66" t="str">
        <f>VLOOKUP(M66,all_attacks!$C$2:$H$166,6,FALSE)</f>
        <v>no_type-specific_Damage</v>
      </c>
      <c r="V66" t="str">
        <f>VLOOKUP(N66,all_attacks!$C$2:$H$166,6,FALSE)</f>
        <v>no_type-specific_Damage</v>
      </c>
      <c r="W66" t="e">
        <f>VLOOKUP(O66,all_attacks!$C$2:$H$166,6,FALSE)</f>
        <v>#N/A</v>
      </c>
      <c r="X66" t="s">
        <v>453</v>
      </c>
      <c r="Z66" t="str">
        <f t="shared" si="6"/>
        <v>GrassWater</v>
      </c>
      <c r="AA66" t="str">
        <f t="shared" si="7"/>
        <v>no_type-specific_DamageWater</v>
      </c>
      <c r="AB66" t="str">
        <f t="shared" si="8"/>
        <v>no_type-specific_DamageWater</v>
      </c>
      <c r="AC66" t="e">
        <f t="shared" si="9"/>
        <v>#N/A</v>
      </c>
      <c r="AD66">
        <f>VLOOKUP(Z66,type_factors!$C$1:$D$226,2,FALSE)</f>
        <v>2</v>
      </c>
      <c r="AE66" t="e">
        <f>VLOOKUP(AA66,type_factors!$C$1:$D$226,2,FALSE)</f>
        <v>#N/A</v>
      </c>
      <c r="AF66" t="e">
        <f>VLOOKUP(AB66,type_factors!$C$1:$D$226,2,FALSE)</f>
        <v>#N/A</v>
      </c>
      <c r="AG66" t="e">
        <f>VLOOKUP(AC66,type_factors!$C$1:$D$226,2,FALSE)</f>
        <v>#N/A</v>
      </c>
      <c r="AH66">
        <f t="array" ref="AH66">MAX(IF(ISERROR(AD66:AG66),,AD66:AG66))</f>
        <v>2</v>
      </c>
      <c r="AI66" t="s">
        <v>421</v>
      </c>
      <c r="AJ66" t="s">
        <v>453</v>
      </c>
      <c r="AK66" t="s">
        <v>455</v>
      </c>
      <c r="AL66" t="s">
        <v>209</v>
      </c>
      <c r="AM66" t="s">
        <v>209</v>
      </c>
      <c r="AN66" t="str">
        <f t="shared" si="27"/>
        <v>NormalGrass</v>
      </c>
      <c r="AO66" t="str">
        <f t="shared" si="25"/>
        <v>WaterGrass</v>
      </c>
      <c r="AP66" t="str">
        <f t="shared" si="10"/>
        <v>GroundGrass</v>
      </c>
      <c r="AQ66" t="str">
        <f t="shared" si="11"/>
        <v>NAGrass</v>
      </c>
      <c r="AR66" t="str">
        <f t="shared" si="12"/>
        <v>NAGrass</v>
      </c>
      <c r="AS66" t="str">
        <f t="shared" si="28"/>
        <v>NormalPoison</v>
      </c>
      <c r="AT66" t="str">
        <f t="shared" si="14"/>
        <v>WaterPoison</v>
      </c>
      <c r="AU66" t="str">
        <f t="shared" si="15"/>
        <v>GroundPoison</v>
      </c>
      <c r="AV66" t="str">
        <f t="shared" si="16"/>
        <v>NAPoison</v>
      </c>
      <c r="AW66" t="str">
        <f t="shared" si="17"/>
        <v>NAPoison</v>
      </c>
      <c r="AX66" s="31">
        <f>VLOOKUP(AN66,type_factors!$C$2:$D$226,2,FALSE)</f>
        <v>1</v>
      </c>
      <c r="AY66" s="31">
        <f>VLOOKUP(AO66,type_factors!$C$2:$D$226,2,FALSE)</f>
        <v>0.5</v>
      </c>
      <c r="AZ66" s="31">
        <f>VLOOKUP(AP66,type_factors!$C$2:$D$226,2,FALSE)</f>
        <v>0.5</v>
      </c>
      <c r="BA66" s="31" t="e">
        <f>VLOOKUP(AQ66,type_factors!$C$2:$D$226,2,FALSE)</f>
        <v>#N/A</v>
      </c>
      <c r="BB66" s="31" t="e">
        <f>VLOOKUP(AR66,type_factors!$C$2:$D$226,2,FALSE)</f>
        <v>#N/A</v>
      </c>
      <c r="BC66" s="30">
        <f>VLOOKUP(AS66,type_factors!$C$2:$D$226,2,FALSE)</f>
        <v>1</v>
      </c>
      <c r="BD66" s="30">
        <f>VLOOKUP(AT66,type_factors!$C$2:$D$226,2,FALSE)</f>
        <v>1</v>
      </c>
      <c r="BE66" s="30">
        <f>VLOOKUP(AU66,type_factors!$C$2:$D$226,2,FALSE)</f>
        <v>2</v>
      </c>
      <c r="BF66" s="30" t="e">
        <f>VLOOKUP(AV66,type_factors!$C$2:$D$226,2,FALSE)</f>
        <v>#N/A</v>
      </c>
      <c r="BG66" s="30" t="e">
        <f>VLOOKUP(AW66,type_factors!$C$2:$D$226,2,FALSE)</f>
        <v>#N/A</v>
      </c>
      <c r="BH66" s="32">
        <f t="shared" si="18"/>
        <v>1</v>
      </c>
      <c r="BI66" s="32">
        <f t="shared" si="19"/>
        <v>0.5</v>
      </c>
      <c r="BJ66" s="32">
        <f t="shared" si="20"/>
        <v>1</v>
      </c>
      <c r="BK66" s="32" t="e">
        <f t="shared" si="21"/>
        <v>#N/A</v>
      </c>
      <c r="BL66" s="32" t="e">
        <f t="shared" si="22"/>
        <v>#N/A</v>
      </c>
      <c r="BM66">
        <f t="array" ref="BM66">MAX(IF(ISERROR(BH66:BL66),,BH66:BL66))</f>
        <v>1</v>
      </c>
      <c r="BN66">
        <f t="shared" si="23"/>
        <v>2</v>
      </c>
      <c r="BO66">
        <f t="shared" si="24"/>
        <v>-1</v>
      </c>
      <c r="BP66">
        <f t="shared" si="26"/>
        <v>17</v>
      </c>
    </row>
    <row r="67" spans="1:68" x14ac:dyDescent="0.3">
      <c r="A67">
        <v>66</v>
      </c>
      <c r="B67">
        <v>28</v>
      </c>
      <c r="C67" t="s">
        <v>78</v>
      </c>
      <c r="D67" t="s">
        <v>542</v>
      </c>
      <c r="E67" t="s">
        <v>449</v>
      </c>
      <c r="F67" t="s">
        <v>451</v>
      </c>
      <c r="G67">
        <v>18</v>
      </c>
      <c r="H67" s="1" t="s">
        <v>81</v>
      </c>
      <c r="I67" s="1" t="s">
        <v>22</v>
      </c>
      <c r="J67" s="1" t="s">
        <v>79</v>
      </c>
      <c r="K67" s="1" t="s">
        <v>82</v>
      </c>
      <c r="L67" s="1" t="s">
        <v>297</v>
      </c>
      <c r="M67" s="1" t="s">
        <v>250</v>
      </c>
      <c r="N67" s="1" t="s">
        <v>300</v>
      </c>
      <c r="O67" s="1" t="s">
        <v>302</v>
      </c>
      <c r="P67" t="str">
        <f>VLOOKUP(L67,all_attacks!$C$2:$H$166,2,FALSE)</f>
        <v>Normal</v>
      </c>
      <c r="Q67" t="str">
        <f>VLOOKUP(M67,all_attacks!$C$2:$H$166,2,FALSE)</f>
        <v>Normal</v>
      </c>
      <c r="R67" t="str">
        <f>VLOOKUP(N67,all_attacks!$C$2:$H$166,2,FALSE)</f>
        <v>Poison</v>
      </c>
      <c r="S67" t="str">
        <f>VLOOKUP(O67,all_attacks!$C$2:$H$166,2,FALSE)</f>
        <v>Grass</v>
      </c>
      <c r="T67" t="str">
        <f>VLOOKUP(L67,all_attacks!$C$2:$H$166,6,FALSE)</f>
        <v>no_type-specific_Damage</v>
      </c>
      <c r="U67" t="str">
        <f>VLOOKUP(M67,all_attacks!$C$2:$H$166,6,FALSE)</f>
        <v>Normal</v>
      </c>
      <c r="V67" t="str">
        <f>VLOOKUP(N67,all_attacks!$C$2:$H$166,6,FALSE)</f>
        <v>no_type-specific_Damage</v>
      </c>
      <c r="W67" t="str">
        <f>VLOOKUP(O67,all_attacks!$C$2:$H$166,6,FALSE)</f>
        <v>no_type-specific_Damage</v>
      </c>
      <c r="X67" t="s">
        <v>453</v>
      </c>
      <c r="Z67" t="str">
        <f t="shared" ref="Z67:Z130" si="29">T67&amp;$X67</f>
        <v>no_type-specific_DamageWater</v>
      </c>
      <c r="AA67" t="str">
        <f t="shared" ref="AA67:AA130" si="30">U67&amp;$X67</f>
        <v>NormalWater</v>
      </c>
      <c r="AB67" t="str">
        <f t="shared" ref="AB67:AB130" si="31">V67&amp;$X67</f>
        <v>no_type-specific_DamageWater</v>
      </c>
      <c r="AC67" t="str">
        <f t="shared" ref="AC67:AC130" si="32">W67&amp;$X67</f>
        <v>no_type-specific_DamageWater</v>
      </c>
      <c r="AD67" t="e">
        <f>VLOOKUP(Z67,type_factors!$C$1:$D$226,2,FALSE)</f>
        <v>#N/A</v>
      </c>
      <c r="AE67">
        <f>VLOOKUP(AA67,type_factors!$C$1:$D$226,2,FALSE)</f>
        <v>1</v>
      </c>
      <c r="AF67" t="e">
        <f>VLOOKUP(AB67,type_factors!$C$1:$D$226,2,FALSE)</f>
        <v>#N/A</v>
      </c>
      <c r="AG67" t="e">
        <f>VLOOKUP(AC67,type_factors!$C$1:$D$226,2,FALSE)</f>
        <v>#N/A</v>
      </c>
      <c r="AH67">
        <f t="array" ref="AH67">MAX(IF(ISERROR(AD67:AG67),,AD67:AG67))</f>
        <v>1</v>
      </c>
      <c r="AI67" t="s">
        <v>421</v>
      </c>
      <c r="AJ67" t="s">
        <v>453</v>
      </c>
      <c r="AK67" t="s">
        <v>455</v>
      </c>
      <c r="AL67" t="s">
        <v>209</v>
      </c>
      <c r="AM67" t="s">
        <v>209</v>
      </c>
      <c r="AN67" t="str">
        <f t="shared" ref="AN67:AN130" si="33">AI67&amp;$E67</f>
        <v>NormalGrass</v>
      </c>
      <c r="AO67" t="str">
        <f t="shared" ref="AO67:AO130" si="34">AJ67&amp;$E67</f>
        <v>WaterGrass</v>
      </c>
      <c r="AP67" t="str">
        <f t="shared" ref="AP67:AP130" si="35">AK67&amp;$E67</f>
        <v>GroundGrass</v>
      </c>
      <c r="AQ67" t="str">
        <f t="shared" ref="AQ67:AQ130" si="36">AL67&amp;$E67</f>
        <v>NAGrass</v>
      </c>
      <c r="AR67" t="str">
        <f t="shared" ref="AR67:AR130" si="37">AM67&amp;$E67</f>
        <v>NAGrass</v>
      </c>
      <c r="AS67" t="str">
        <f t="shared" ref="AS67:AS130" si="38">AI67&amp;$F67</f>
        <v>NormalPoison</v>
      </c>
      <c r="AT67" t="str">
        <f t="shared" ref="AT67:AT130" si="39">AJ67&amp;$F67</f>
        <v>WaterPoison</v>
      </c>
      <c r="AU67" t="str">
        <f t="shared" ref="AU67:AU130" si="40">AK67&amp;$F67</f>
        <v>GroundPoison</v>
      </c>
      <c r="AV67" t="str">
        <f t="shared" ref="AV67:AV130" si="41">AL67&amp;$F67</f>
        <v>NAPoison</v>
      </c>
      <c r="AW67" t="str">
        <f t="shared" ref="AW67:AW130" si="42">AM67&amp;$F67</f>
        <v>NAPoison</v>
      </c>
      <c r="AX67" s="31">
        <f>VLOOKUP(AN67,type_factors!$C$2:$D$226,2,FALSE)</f>
        <v>1</v>
      </c>
      <c r="AY67" s="31">
        <f>VLOOKUP(AO67,type_factors!$C$2:$D$226,2,FALSE)</f>
        <v>0.5</v>
      </c>
      <c r="AZ67" s="31">
        <f>VLOOKUP(AP67,type_factors!$C$2:$D$226,2,FALSE)</f>
        <v>0.5</v>
      </c>
      <c r="BA67" s="31" t="e">
        <f>VLOOKUP(AQ67,type_factors!$C$2:$D$226,2,FALSE)</f>
        <v>#N/A</v>
      </c>
      <c r="BB67" s="31" t="e">
        <f>VLOOKUP(AR67,type_factors!$C$2:$D$226,2,FALSE)</f>
        <v>#N/A</v>
      </c>
      <c r="BC67" s="30">
        <f>VLOOKUP(AS67,type_factors!$C$2:$D$226,2,FALSE)</f>
        <v>1</v>
      </c>
      <c r="BD67" s="30">
        <f>VLOOKUP(AT67,type_factors!$C$2:$D$226,2,FALSE)</f>
        <v>1</v>
      </c>
      <c r="BE67" s="30">
        <f>VLOOKUP(AU67,type_factors!$C$2:$D$226,2,FALSE)</f>
        <v>2</v>
      </c>
      <c r="BF67" s="30" t="e">
        <f>VLOOKUP(AV67,type_factors!$C$2:$D$226,2,FALSE)</f>
        <v>#N/A</v>
      </c>
      <c r="BG67" s="30" t="e">
        <f>VLOOKUP(AW67,type_factors!$C$2:$D$226,2,FALSE)</f>
        <v>#N/A</v>
      </c>
      <c r="BH67" s="32">
        <f t="shared" ref="BH67:BH130" si="43">IF(AND(ISNUMBER(AX67),ISNUMBER(BC67)),AX67*BC67,AX67)</f>
        <v>1</v>
      </c>
      <c r="BI67" s="32">
        <f t="shared" ref="BI67:BI130" si="44">IF(AND(ISNUMBER(AY67),ISNUMBER(BD67)),AY67*BD67,AY67)</f>
        <v>0.5</v>
      </c>
      <c r="BJ67" s="32">
        <f t="shared" ref="BJ67:BJ130" si="45">IF(AND(ISNUMBER(AZ67),ISNUMBER(BE67)),AZ67*BE67,AZ67)</f>
        <v>1</v>
      </c>
      <c r="BK67" s="32" t="e">
        <f t="shared" ref="BK67:BK130" si="46">IF(AND(ISNUMBER(BA67),ISNUMBER(BF67)),BA67*BF67,BA67)</f>
        <v>#N/A</v>
      </c>
      <c r="BL67" s="32" t="e">
        <f t="shared" ref="BL67:BL130" si="47">IF(AND(ISNUMBER(BB67),ISNUMBER(BG67)),BB67*BG67,BB67)</f>
        <v>#N/A</v>
      </c>
      <c r="BM67">
        <f t="array" ref="BM67">MAX(IF(ISERROR(BH67:BL67),,BH67:BL67))</f>
        <v>1</v>
      </c>
      <c r="BN67">
        <f t="shared" ref="BN67:BN130" si="48">AH67</f>
        <v>1</v>
      </c>
      <c r="BO67">
        <f t="shared" ref="BO67:BO130" si="49">BM67-BN67</f>
        <v>0</v>
      </c>
      <c r="BP67">
        <f t="shared" si="26"/>
        <v>17</v>
      </c>
    </row>
    <row r="68" spans="1:68" x14ac:dyDescent="0.3">
      <c r="A68">
        <v>67</v>
      </c>
      <c r="B68">
        <v>29</v>
      </c>
      <c r="C68" t="s">
        <v>17</v>
      </c>
      <c r="D68" t="s">
        <v>476</v>
      </c>
      <c r="E68" t="s">
        <v>452</v>
      </c>
      <c r="F68" t="s">
        <v>209</v>
      </c>
      <c r="G68">
        <v>20</v>
      </c>
      <c r="H68" s="1" t="s">
        <v>12</v>
      </c>
      <c r="I68" s="1" t="s">
        <v>10</v>
      </c>
      <c r="J68" s="1" t="s">
        <v>209</v>
      </c>
      <c r="K68" s="1" t="s">
        <v>209</v>
      </c>
      <c r="L68" s="1" t="s">
        <v>12</v>
      </c>
      <c r="M68" s="1" t="s">
        <v>304</v>
      </c>
      <c r="N68" s="1" t="s">
        <v>209</v>
      </c>
      <c r="O68" s="1" t="s">
        <v>209</v>
      </c>
      <c r="P68" t="str">
        <f>VLOOKUP(L68,all_attacks!$C$2:$H$166,2,FALSE)</f>
        <v>Normal</v>
      </c>
      <c r="Q68" t="str">
        <f>VLOOKUP(M68,all_attacks!$C$2:$H$166,2,FALSE)</f>
        <v>Bug</v>
      </c>
      <c r="R68" t="e">
        <f>VLOOKUP(N68,all_attacks!$C$2:$H$166,2,FALSE)</f>
        <v>#N/A</v>
      </c>
      <c r="S68" t="e">
        <f>VLOOKUP(O68,all_attacks!$C$2:$H$166,2,FALSE)</f>
        <v>#N/A</v>
      </c>
      <c r="T68" t="str">
        <f>VLOOKUP(L68,all_attacks!$C$2:$H$166,6,FALSE)</f>
        <v>Normal</v>
      </c>
      <c r="U68" t="str">
        <f>VLOOKUP(M68,all_attacks!$C$2:$H$166,6,FALSE)</f>
        <v>no_type-specific_Damage</v>
      </c>
      <c r="V68" t="e">
        <f>VLOOKUP(N68,all_attacks!$C$2:$H$166,6,FALSE)</f>
        <v>#N/A</v>
      </c>
      <c r="W68" t="e">
        <f>VLOOKUP(O68,all_attacks!$C$2:$H$166,6,FALSE)</f>
        <v>#N/A</v>
      </c>
      <c r="X68" t="s">
        <v>453</v>
      </c>
      <c r="Z68" t="str">
        <f t="shared" si="29"/>
        <v>NormalWater</v>
      </c>
      <c r="AA68" t="str">
        <f t="shared" si="30"/>
        <v>no_type-specific_DamageWater</v>
      </c>
      <c r="AB68" t="e">
        <f t="shared" si="31"/>
        <v>#N/A</v>
      </c>
      <c r="AC68" t="e">
        <f t="shared" si="32"/>
        <v>#N/A</v>
      </c>
      <c r="AD68">
        <f>VLOOKUP(Z68,type_factors!$C$1:$D$226,2,FALSE)</f>
        <v>1</v>
      </c>
      <c r="AE68" t="e">
        <f>VLOOKUP(AA68,type_factors!$C$1:$D$226,2,FALSE)</f>
        <v>#N/A</v>
      </c>
      <c r="AF68" t="e">
        <f>VLOOKUP(AB68,type_factors!$C$1:$D$226,2,FALSE)</f>
        <v>#N/A</v>
      </c>
      <c r="AG68" t="e">
        <f>VLOOKUP(AC68,type_factors!$C$1:$D$226,2,FALSE)</f>
        <v>#N/A</v>
      </c>
      <c r="AH68">
        <f t="array" ref="AH68">MAX(IF(ISERROR(AD68:AG68),,AD68:AG68))</f>
        <v>1</v>
      </c>
      <c r="AI68" t="s">
        <v>421</v>
      </c>
      <c r="AJ68" t="s">
        <v>453</v>
      </c>
      <c r="AK68" t="s">
        <v>455</v>
      </c>
      <c r="AL68" t="s">
        <v>209</v>
      </c>
      <c r="AM68" t="s">
        <v>209</v>
      </c>
      <c r="AN68" t="str">
        <f t="shared" si="33"/>
        <v>NormalBug</v>
      </c>
      <c r="AO68" t="str">
        <f t="shared" si="34"/>
        <v>WaterBug</v>
      </c>
      <c r="AP68" t="str">
        <f t="shared" si="35"/>
        <v>GroundBug</v>
      </c>
      <c r="AQ68" t="str">
        <f t="shared" si="36"/>
        <v>NABug</v>
      </c>
      <c r="AR68" t="str">
        <f t="shared" si="37"/>
        <v>NABug</v>
      </c>
      <c r="AS68" t="str">
        <f t="shared" si="38"/>
        <v>NormalNA</v>
      </c>
      <c r="AT68" t="str">
        <f t="shared" si="39"/>
        <v>WaterNA</v>
      </c>
      <c r="AU68" t="str">
        <f t="shared" si="40"/>
        <v>GroundNA</v>
      </c>
      <c r="AV68" t="str">
        <f t="shared" si="41"/>
        <v>NANA</v>
      </c>
      <c r="AW68" t="str">
        <f t="shared" si="42"/>
        <v>NANA</v>
      </c>
      <c r="AX68" s="31">
        <f>VLOOKUP(AN68,type_factors!$C$2:$D$226,2,FALSE)</f>
        <v>1</v>
      </c>
      <c r="AY68" s="31">
        <f>VLOOKUP(AO68,type_factors!$C$2:$D$226,2,FALSE)</f>
        <v>1</v>
      </c>
      <c r="AZ68" s="31">
        <f>VLOOKUP(AP68,type_factors!$C$2:$D$226,2,FALSE)</f>
        <v>0.5</v>
      </c>
      <c r="BA68" s="31" t="e">
        <f>VLOOKUP(AQ68,type_factors!$C$2:$D$226,2,FALSE)</f>
        <v>#N/A</v>
      </c>
      <c r="BB68" s="31" t="e">
        <f>VLOOKUP(AR68,type_factors!$C$2:$D$226,2,FALSE)</f>
        <v>#N/A</v>
      </c>
      <c r="BC68" s="30" t="e">
        <f>VLOOKUP(AS68,type_factors!$C$2:$D$226,2,FALSE)</f>
        <v>#N/A</v>
      </c>
      <c r="BD68" s="30" t="e">
        <f>VLOOKUP(AT68,type_factors!$C$2:$D$226,2,FALSE)</f>
        <v>#N/A</v>
      </c>
      <c r="BE68" s="30" t="e">
        <f>VLOOKUP(AU68,type_factors!$C$2:$D$226,2,FALSE)</f>
        <v>#N/A</v>
      </c>
      <c r="BF68" s="30" t="e">
        <f>VLOOKUP(AV68,type_factors!$C$2:$D$226,2,FALSE)</f>
        <v>#N/A</v>
      </c>
      <c r="BG68" s="30" t="e">
        <f>VLOOKUP(AW68,type_factors!$C$2:$D$226,2,FALSE)</f>
        <v>#N/A</v>
      </c>
      <c r="BH68" s="32">
        <f t="shared" si="43"/>
        <v>1</v>
      </c>
      <c r="BI68" s="32">
        <f t="shared" si="44"/>
        <v>1</v>
      </c>
      <c r="BJ68" s="32">
        <f t="shared" si="45"/>
        <v>0.5</v>
      </c>
      <c r="BK68" s="32" t="e">
        <f t="shared" si="46"/>
        <v>#N/A</v>
      </c>
      <c r="BL68" s="32" t="e">
        <f t="shared" si="47"/>
        <v>#N/A</v>
      </c>
      <c r="BM68">
        <f t="array" ref="BM68">MAX(IF(ISERROR(BH68:BL68),,BH68:BL68))</f>
        <v>1</v>
      </c>
      <c r="BN68">
        <f t="shared" si="48"/>
        <v>1</v>
      </c>
      <c r="BO68">
        <f t="shared" si="49"/>
        <v>0</v>
      </c>
      <c r="BP68">
        <f t="shared" ref="BP68:BP131" si="50">BP67+BO68</f>
        <v>17</v>
      </c>
    </row>
    <row r="69" spans="1:68" x14ac:dyDescent="0.3">
      <c r="A69">
        <v>68</v>
      </c>
      <c r="B69">
        <v>29</v>
      </c>
      <c r="C69" t="s">
        <v>8</v>
      </c>
      <c r="D69" t="s">
        <v>480</v>
      </c>
      <c r="E69" t="s">
        <v>452</v>
      </c>
      <c r="F69" t="s">
        <v>451</v>
      </c>
      <c r="G69">
        <v>20</v>
      </c>
      <c r="H69" s="1" t="s">
        <v>9</v>
      </c>
      <c r="I69" s="1" t="s">
        <v>10</v>
      </c>
      <c r="J69" s="1" t="s">
        <v>209</v>
      </c>
      <c r="K69" s="1" t="s">
        <v>209</v>
      </c>
      <c r="L69" s="1" t="s">
        <v>256</v>
      </c>
      <c r="M69" s="1" t="s">
        <v>304</v>
      </c>
      <c r="N69" s="1" t="s">
        <v>209</v>
      </c>
      <c r="O69" s="1" t="s">
        <v>209</v>
      </c>
      <c r="P69" t="str">
        <f>VLOOKUP(L69,all_attacks!$C$2:$H$166,2,FALSE)</f>
        <v>Poison</v>
      </c>
      <c r="Q69" t="str">
        <f>VLOOKUP(M69,all_attacks!$C$2:$H$166,2,FALSE)</f>
        <v>Bug</v>
      </c>
      <c r="R69" t="e">
        <f>VLOOKUP(N69,all_attacks!$C$2:$H$166,2,FALSE)</f>
        <v>#N/A</v>
      </c>
      <c r="S69" t="e">
        <f>VLOOKUP(O69,all_attacks!$C$2:$H$166,2,FALSE)</f>
        <v>#N/A</v>
      </c>
      <c r="T69" t="str">
        <f>VLOOKUP(L69,all_attacks!$C$2:$H$166,6,FALSE)</f>
        <v>Poison</v>
      </c>
      <c r="U69" t="str">
        <f>VLOOKUP(M69,all_attacks!$C$2:$H$166,6,FALSE)</f>
        <v>no_type-specific_Damage</v>
      </c>
      <c r="V69" t="e">
        <f>VLOOKUP(N69,all_attacks!$C$2:$H$166,6,FALSE)</f>
        <v>#N/A</v>
      </c>
      <c r="W69" t="e">
        <f>VLOOKUP(O69,all_attacks!$C$2:$H$166,6,FALSE)</f>
        <v>#N/A</v>
      </c>
      <c r="X69" t="s">
        <v>453</v>
      </c>
      <c r="Z69" t="str">
        <f t="shared" si="29"/>
        <v>PoisonWater</v>
      </c>
      <c r="AA69" t="str">
        <f t="shared" si="30"/>
        <v>no_type-specific_DamageWater</v>
      </c>
      <c r="AB69" t="e">
        <f t="shared" si="31"/>
        <v>#N/A</v>
      </c>
      <c r="AC69" t="e">
        <f t="shared" si="32"/>
        <v>#N/A</v>
      </c>
      <c r="AD69">
        <f>VLOOKUP(Z69,type_factors!$C$1:$D$226,2,FALSE)</f>
        <v>1</v>
      </c>
      <c r="AE69" t="e">
        <f>VLOOKUP(AA69,type_factors!$C$1:$D$226,2,FALSE)</f>
        <v>#N/A</v>
      </c>
      <c r="AF69" t="e">
        <f>VLOOKUP(AB69,type_factors!$C$1:$D$226,2,FALSE)</f>
        <v>#N/A</v>
      </c>
      <c r="AG69" t="e">
        <f>VLOOKUP(AC69,type_factors!$C$1:$D$226,2,FALSE)</f>
        <v>#N/A</v>
      </c>
      <c r="AH69">
        <f t="array" ref="AH69">MAX(IF(ISERROR(AD69:AG69),,AD69:AG69))</f>
        <v>1</v>
      </c>
      <c r="AI69" t="s">
        <v>421</v>
      </c>
      <c r="AJ69" t="s">
        <v>453</v>
      </c>
      <c r="AK69" t="s">
        <v>455</v>
      </c>
      <c r="AL69" t="s">
        <v>209</v>
      </c>
      <c r="AM69" t="s">
        <v>209</v>
      </c>
      <c r="AN69" t="str">
        <f t="shared" si="33"/>
        <v>NormalBug</v>
      </c>
      <c r="AO69" t="str">
        <f t="shared" si="34"/>
        <v>WaterBug</v>
      </c>
      <c r="AP69" t="str">
        <f t="shared" si="35"/>
        <v>GroundBug</v>
      </c>
      <c r="AQ69" t="str">
        <f t="shared" si="36"/>
        <v>NABug</v>
      </c>
      <c r="AR69" t="str">
        <f t="shared" si="37"/>
        <v>NABug</v>
      </c>
      <c r="AS69" t="str">
        <f t="shared" si="38"/>
        <v>NormalPoison</v>
      </c>
      <c r="AT69" t="str">
        <f t="shared" si="39"/>
        <v>WaterPoison</v>
      </c>
      <c r="AU69" t="str">
        <f t="shared" si="40"/>
        <v>GroundPoison</v>
      </c>
      <c r="AV69" t="str">
        <f t="shared" si="41"/>
        <v>NAPoison</v>
      </c>
      <c r="AW69" t="str">
        <f t="shared" si="42"/>
        <v>NAPoison</v>
      </c>
      <c r="AX69" s="31">
        <f>VLOOKUP(AN69,type_factors!$C$2:$D$226,2,FALSE)</f>
        <v>1</v>
      </c>
      <c r="AY69" s="31">
        <f>VLOOKUP(AO69,type_factors!$C$2:$D$226,2,FALSE)</f>
        <v>1</v>
      </c>
      <c r="AZ69" s="31">
        <f>VLOOKUP(AP69,type_factors!$C$2:$D$226,2,FALSE)</f>
        <v>0.5</v>
      </c>
      <c r="BA69" s="31" t="e">
        <f>VLOOKUP(AQ69,type_factors!$C$2:$D$226,2,FALSE)</f>
        <v>#N/A</v>
      </c>
      <c r="BB69" s="31" t="e">
        <f>VLOOKUP(AR69,type_factors!$C$2:$D$226,2,FALSE)</f>
        <v>#N/A</v>
      </c>
      <c r="BC69" s="30">
        <f>VLOOKUP(AS69,type_factors!$C$2:$D$226,2,FALSE)</f>
        <v>1</v>
      </c>
      <c r="BD69" s="30">
        <f>VLOOKUP(AT69,type_factors!$C$2:$D$226,2,FALSE)</f>
        <v>1</v>
      </c>
      <c r="BE69" s="30">
        <f>VLOOKUP(AU69,type_factors!$C$2:$D$226,2,FALSE)</f>
        <v>2</v>
      </c>
      <c r="BF69" s="30" t="e">
        <f>VLOOKUP(AV69,type_factors!$C$2:$D$226,2,FALSE)</f>
        <v>#N/A</v>
      </c>
      <c r="BG69" s="30" t="e">
        <f>VLOOKUP(AW69,type_factors!$C$2:$D$226,2,FALSE)</f>
        <v>#N/A</v>
      </c>
      <c r="BH69" s="32">
        <f t="shared" si="43"/>
        <v>1</v>
      </c>
      <c r="BI69" s="32">
        <f t="shared" si="44"/>
        <v>1</v>
      </c>
      <c r="BJ69" s="32">
        <f t="shared" si="45"/>
        <v>1</v>
      </c>
      <c r="BK69" s="32" t="e">
        <f t="shared" si="46"/>
        <v>#N/A</v>
      </c>
      <c r="BL69" s="32" t="e">
        <f t="shared" si="47"/>
        <v>#N/A</v>
      </c>
      <c r="BM69">
        <f t="array" ref="BM69">MAX(IF(ISERROR(BH69:BL69),,BH69:BL69))</f>
        <v>1</v>
      </c>
      <c r="BN69">
        <f t="shared" si="48"/>
        <v>1</v>
      </c>
      <c r="BO69">
        <f t="shared" si="49"/>
        <v>0</v>
      </c>
      <c r="BP69">
        <f t="shared" si="50"/>
        <v>17</v>
      </c>
    </row>
    <row r="70" spans="1:68" x14ac:dyDescent="0.3">
      <c r="A70">
        <v>69</v>
      </c>
      <c r="B70">
        <v>29</v>
      </c>
      <c r="C70" t="s">
        <v>83</v>
      </c>
      <c r="D70" t="s">
        <v>514</v>
      </c>
      <c r="E70" t="s">
        <v>452</v>
      </c>
      <c r="F70" t="s">
        <v>451</v>
      </c>
      <c r="G70">
        <v>20</v>
      </c>
      <c r="H70" s="1" t="s">
        <v>12</v>
      </c>
      <c r="I70" s="1" t="s">
        <v>35</v>
      </c>
      <c r="J70" s="1" t="s">
        <v>209</v>
      </c>
      <c r="K70" s="1" t="s">
        <v>209</v>
      </c>
      <c r="L70" s="1" t="s">
        <v>12</v>
      </c>
      <c r="M70" s="1" t="s">
        <v>268</v>
      </c>
      <c r="N70" s="1" t="s">
        <v>209</v>
      </c>
      <c r="O70" s="1" t="s">
        <v>209</v>
      </c>
      <c r="P70" t="str">
        <f>VLOOKUP(L70,all_attacks!$C$2:$H$166,2,FALSE)</f>
        <v>Normal</v>
      </c>
      <c r="Q70" t="str">
        <f>VLOOKUP(M70,all_attacks!$C$2:$H$166,2,FALSE)</f>
        <v>Normal</v>
      </c>
      <c r="R70" t="e">
        <f>VLOOKUP(N70,all_attacks!$C$2:$H$166,2,FALSE)</f>
        <v>#N/A</v>
      </c>
      <c r="S70" t="e">
        <f>VLOOKUP(O70,all_attacks!$C$2:$H$166,2,FALSE)</f>
        <v>#N/A</v>
      </c>
      <c r="T70" t="str">
        <f>VLOOKUP(L70,all_attacks!$C$2:$H$166,6,FALSE)</f>
        <v>Normal</v>
      </c>
      <c r="U70" t="str">
        <f>VLOOKUP(M70,all_attacks!$C$2:$H$166,6,FALSE)</f>
        <v>no_type-specific_Damage</v>
      </c>
      <c r="V70" t="e">
        <f>VLOOKUP(N70,all_attacks!$C$2:$H$166,6,FALSE)</f>
        <v>#N/A</v>
      </c>
      <c r="W70" t="e">
        <f>VLOOKUP(O70,all_attacks!$C$2:$H$166,6,FALSE)</f>
        <v>#N/A</v>
      </c>
      <c r="X70" t="s">
        <v>453</v>
      </c>
      <c r="Z70" t="str">
        <f t="shared" si="29"/>
        <v>NormalWater</v>
      </c>
      <c r="AA70" t="str">
        <f t="shared" si="30"/>
        <v>no_type-specific_DamageWater</v>
      </c>
      <c r="AB70" t="e">
        <f t="shared" si="31"/>
        <v>#N/A</v>
      </c>
      <c r="AC70" t="e">
        <f t="shared" si="32"/>
        <v>#N/A</v>
      </c>
      <c r="AD70">
        <f>VLOOKUP(Z70,type_factors!$C$1:$D$226,2,FALSE)</f>
        <v>1</v>
      </c>
      <c r="AE70" t="e">
        <f>VLOOKUP(AA70,type_factors!$C$1:$D$226,2,FALSE)</f>
        <v>#N/A</v>
      </c>
      <c r="AF70" t="e">
        <f>VLOOKUP(AB70,type_factors!$C$1:$D$226,2,FALSE)</f>
        <v>#N/A</v>
      </c>
      <c r="AG70" t="e">
        <f>VLOOKUP(AC70,type_factors!$C$1:$D$226,2,FALSE)</f>
        <v>#N/A</v>
      </c>
      <c r="AH70">
        <f t="array" ref="AH70">MAX(IF(ISERROR(AD70:AG70),,AD70:AG70))</f>
        <v>1</v>
      </c>
      <c r="AI70" t="s">
        <v>421</v>
      </c>
      <c r="AJ70" t="s">
        <v>453</v>
      </c>
      <c r="AK70" t="s">
        <v>455</v>
      </c>
      <c r="AL70" t="s">
        <v>209</v>
      </c>
      <c r="AM70" t="s">
        <v>209</v>
      </c>
      <c r="AN70" t="str">
        <f t="shared" si="33"/>
        <v>NormalBug</v>
      </c>
      <c r="AO70" t="str">
        <f t="shared" si="34"/>
        <v>WaterBug</v>
      </c>
      <c r="AP70" t="str">
        <f t="shared" si="35"/>
        <v>GroundBug</v>
      </c>
      <c r="AQ70" t="str">
        <f t="shared" si="36"/>
        <v>NABug</v>
      </c>
      <c r="AR70" t="str">
        <f t="shared" si="37"/>
        <v>NABug</v>
      </c>
      <c r="AS70" t="str">
        <f t="shared" si="38"/>
        <v>NormalPoison</v>
      </c>
      <c r="AT70" t="str">
        <f t="shared" si="39"/>
        <v>WaterPoison</v>
      </c>
      <c r="AU70" t="str">
        <f t="shared" si="40"/>
        <v>GroundPoison</v>
      </c>
      <c r="AV70" t="str">
        <f t="shared" si="41"/>
        <v>NAPoison</v>
      </c>
      <c r="AW70" t="str">
        <f t="shared" si="42"/>
        <v>NAPoison</v>
      </c>
      <c r="AX70" s="31">
        <f>VLOOKUP(AN70,type_factors!$C$2:$D$226,2,FALSE)</f>
        <v>1</v>
      </c>
      <c r="AY70" s="31">
        <f>VLOOKUP(AO70,type_factors!$C$2:$D$226,2,FALSE)</f>
        <v>1</v>
      </c>
      <c r="AZ70" s="31">
        <f>VLOOKUP(AP70,type_factors!$C$2:$D$226,2,FALSE)</f>
        <v>0.5</v>
      </c>
      <c r="BA70" s="31" t="e">
        <f>VLOOKUP(AQ70,type_factors!$C$2:$D$226,2,FALSE)</f>
        <v>#N/A</v>
      </c>
      <c r="BB70" s="31" t="e">
        <f>VLOOKUP(AR70,type_factors!$C$2:$D$226,2,FALSE)</f>
        <v>#N/A</v>
      </c>
      <c r="BC70" s="30">
        <f>VLOOKUP(AS70,type_factors!$C$2:$D$226,2,FALSE)</f>
        <v>1</v>
      </c>
      <c r="BD70" s="30">
        <f>VLOOKUP(AT70,type_factors!$C$2:$D$226,2,FALSE)</f>
        <v>1</v>
      </c>
      <c r="BE70" s="30">
        <f>VLOOKUP(AU70,type_factors!$C$2:$D$226,2,FALSE)</f>
        <v>2</v>
      </c>
      <c r="BF70" s="30" t="e">
        <f>VLOOKUP(AV70,type_factors!$C$2:$D$226,2,FALSE)</f>
        <v>#N/A</v>
      </c>
      <c r="BG70" s="30" t="e">
        <f>VLOOKUP(AW70,type_factors!$C$2:$D$226,2,FALSE)</f>
        <v>#N/A</v>
      </c>
      <c r="BH70" s="32">
        <f t="shared" si="43"/>
        <v>1</v>
      </c>
      <c r="BI70" s="32">
        <f t="shared" si="44"/>
        <v>1</v>
      </c>
      <c r="BJ70" s="32">
        <f t="shared" si="45"/>
        <v>1</v>
      </c>
      <c r="BK70" s="32" t="e">
        <f t="shared" si="46"/>
        <v>#N/A</v>
      </c>
      <c r="BL70" s="32" t="e">
        <f t="shared" si="47"/>
        <v>#N/A</v>
      </c>
      <c r="BM70">
        <f t="array" ref="BM70">MAX(IF(ISERROR(BH70:BL70),,BH70:BL70))</f>
        <v>1</v>
      </c>
      <c r="BN70">
        <f t="shared" si="48"/>
        <v>1</v>
      </c>
      <c r="BO70">
        <f t="shared" si="49"/>
        <v>0</v>
      </c>
      <c r="BP70">
        <f t="shared" si="50"/>
        <v>17</v>
      </c>
    </row>
    <row r="71" spans="1:68" x14ac:dyDescent="0.3">
      <c r="A71">
        <v>70</v>
      </c>
      <c r="B71">
        <v>30</v>
      </c>
      <c r="C71" t="s">
        <v>84</v>
      </c>
      <c r="D71" t="s">
        <v>586</v>
      </c>
      <c r="E71" t="s">
        <v>455</v>
      </c>
      <c r="F71" t="s">
        <v>209</v>
      </c>
      <c r="G71">
        <v>23</v>
      </c>
      <c r="H71" s="1" t="s">
        <v>86</v>
      </c>
      <c r="I71" s="1" t="s">
        <v>6</v>
      </c>
      <c r="J71" s="1" t="s">
        <v>209</v>
      </c>
      <c r="K71" s="1" t="s">
        <v>209</v>
      </c>
      <c r="L71" s="1" t="s">
        <v>352</v>
      </c>
      <c r="M71" s="1" t="s">
        <v>263</v>
      </c>
      <c r="N71" s="1" t="s">
        <v>209</v>
      </c>
      <c r="O71" s="1" t="s">
        <v>209</v>
      </c>
      <c r="P71" t="str">
        <f>VLOOKUP(L71,all_attacks!$C$2:$H$166,2,FALSE)</f>
        <v>Ground</v>
      </c>
      <c r="Q71" t="str">
        <f>VLOOKUP(M71,all_attacks!$C$2:$H$166,2,FALSE)</f>
        <v>Normal</v>
      </c>
      <c r="R71" t="e">
        <f>VLOOKUP(N71,all_attacks!$C$2:$H$166,2,FALSE)</f>
        <v>#N/A</v>
      </c>
      <c r="S71" t="e">
        <f>VLOOKUP(O71,all_attacks!$C$2:$H$166,2,FALSE)</f>
        <v>#N/A</v>
      </c>
      <c r="T71" t="str">
        <f>VLOOKUP(L71,all_attacks!$C$2:$H$166,6,FALSE)</f>
        <v>Ground</v>
      </c>
      <c r="U71" t="str">
        <f>VLOOKUP(M71,all_attacks!$C$2:$H$166,6,FALSE)</f>
        <v>no_type-specific_Damage</v>
      </c>
      <c r="V71" t="e">
        <f>VLOOKUP(N71,all_attacks!$C$2:$H$166,6,FALSE)</f>
        <v>#N/A</v>
      </c>
      <c r="W71" t="e">
        <f>VLOOKUP(O71,all_attacks!$C$2:$H$166,6,FALSE)</f>
        <v>#N/A</v>
      </c>
      <c r="X71" t="s">
        <v>453</v>
      </c>
      <c r="Z71" t="str">
        <f t="shared" si="29"/>
        <v>GroundWater</v>
      </c>
      <c r="AA71" t="str">
        <f t="shared" si="30"/>
        <v>no_type-specific_DamageWater</v>
      </c>
      <c r="AB71" t="e">
        <f t="shared" si="31"/>
        <v>#N/A</v>
      </c>
      <c r="AC71" t="e">
        <f t="shared" si="32"/>
        <v>#N/A</v>
      </c>
      <c r="AD71">
        <f>VLOOKUP(Z71,type_factors!$C$1:$D$226,2,FALSE)</f>
        <v>1</v>
      </c>
      <c r="AE71" t="e">
        <f>VLOOKUP(AA71,type_factors!$C$1:$D$226,2,FALSE)</f>
        <v>#N/A</v>
      </c>
      <c r="AF71" t="e">
        <f>VLOOKUP(AB71,type_factors!$C$1:$D$226,2,FALSE)</f>
        <v>#N/A</v>
      </c>
      <c r="AG71" t="e">
        <f>VLOOKUP(AC71,type_factors!$C$1:$D$226,2,FALSE)</f>
        <v>#N/A</v>
      </c>
      <c r="AH71">
        <f t="array" ref="AH71">MAX(IF(ISERROR(AD71:AG71),,AD71:AG71))</f>
        <v>1</v>
      </c>
      <c r="AI71" t="s">
        <v>421</v>
      </c>
      <c r="AJ71" t="s">
        <v>453</v>
      </c>
      <c r="AK71" t="s">
        <v>455</v>
      </c>
      <c r="AL71" t="s">
        <v>209</v>
      </c>
      <c r="AM71" t="s">
        <v>209</v>
      </c>
      <c r="AN71" t="str">
        <f t="shared" si="33"/>
        <v>NormalGround</v>
      </c>
      <c r="AO71" t="str">
        <f t="shared" si="34"/>
        <v>WaterGround</v>
      </c>
      <c r="AP71" t="str">
        <f t="shared" si="35"/>
        <v>GroundGround</v>
      </c>
      <c r="AQ71" t="str">
        <f t="shared" si="36"/>
        <v>NAGround</v>
      </c>
      <c r="AR71" t="str">
        <f t="shared" si="37"/>
        <v>NAGround</v>
      </c>
      <c r="AS71" t="str">
        <f t="shared" si="38"/>
        <v>NormalNA</v>
      </c>
      <c r="AT71" t="str">
        <f t="shared" si="39"/>
        <v>WaterNA</v>
      </c>
      <c r="AU71" t="str">
        <f t="shared" si="40"/>
        <v>GroundNA</v>
      </c>
      <c r="AV71" t="str">
        <f t="shared" si="41"/>
        <v>NANA</v>
      </c>
      <c r="AW71" t="str">
        <f t="shared" si="42"/>
        <v>NANA</v>
      </c>
      <c r="AX71" s="31">
        <f>VLOOKUP(AN71,type_factors!$C$2:$D$226,2,FALSE)</f>
        <v>1</v>
      </c>
      <c r="AY71" s="31">
        <f>VLOOKUP(AO71,type_factors!$C$2:$D$226,2,FALSE)</f>
        <v>2</v>
      </c>
      <c r="AZ71" s="31">
        <f>VLOOKUP(AP71,type_factors!$C$2:$D$226,2,FALSE)</f>
        <v>1</v>
      </c>
      <c r="BA71" s="31" t="e">
        <f>VLOOKUP(AQ71,type_factors!$C$2:$D$226,2,FALSE)</f>
        <v>#N/A</v>
      </c>
      <c r="BB71" s="31" t="e">
        <f>VLOOKUP(AR71,type_factors!$C$2:$D$226,2,FALSE)</f>
        <v>#N/A</v>
      </c>
      <c r="BC71" s="30" t="e">
        <f>VLOOKUP(AS71,type_factors!$C$2:$D$226,2,FALSE)</f>
        <v>#N/A</v>
      </c>
      <c r="BD71" s="30" t="e">
        <f>VLOOKUP(AT71,type_factors!$C$2:$D$226,2,FALSE)</f>
        <v>#N/A</v>
      </c>
      <c r="BE71" s="30" t="e">
        <f>VLOOKUP(AU71,type_factors!$C$2:$D$226,2,FALSE)</f>
        <v>#N/A</v>
      </c>
      <c r="BF71" s="30" t="e">
        <f>VLOOKUP(AV71,type_factors!$C$2:$D$226,2,FALSE)</f>
        <v>#N/A</v>
      </c>
      <c r="BG71" s="30" t="e">
        <f>VLOOKUP(AW71,type_factors!$C$2:$D$226,2,FALSE)</f>
        <v>#N/A</v>
      </c>
      <c r="BH71" s="32">
        <f t="shared" si="43"/>
        <v>1</v>
      </c>
      <c r="BI71" s="32">
        <f t="shared" si="44"/>
        <v>2</v>
      </c>
      <c r="BJ71" s="32">
        <f t="shared" si="45"/>
        <v>1</v>
      </c>
      <c r="BK71" s="32" t="e">
        <f t="shared" si="46"/>
        <v>#N/A</v>
      </c>
      <c r="BL71" s="32" t="e">
        <f t="shared" si="47"/>
        <v>#N/A</v>
      </c>
      <c r="BM71">
        <f t="array" ref="BM71">MAX(IF(ISERROR(BH71:BL71),,BH71:BL71))</f>
        <v>2</v>
      </c>
      <c r="BN71">
        <f t="shared" si="48"/>
        <v>1</v>
      </c>
      <c r="BO71">
        <f t="shared" si="49"/>
        <v>1</v>
      </c>
      <c r="BP71">
        <f t="shared" si="50"/>
        <v>18</v>
      </c>
    </row>
    <row r="72" spans="1:68" x14ac:dyDescent="0.3">
      <c r="A72">
        <v>71</v>
      </c>
      <c r="B72">
        <v>30</v>
      </c>
      <c r="C72" t="s">
        <v>85</v>
      </c>
      <c r="D72" t="s">
        <v>556</v>
      </c>
      <c r="E72" t="s">
        <v>453</v>
      </c>
      <c r="F72" t="s">
        <v>318</v>
      </c>
      <c r="G72">
        <v>23</v>
      </c>
      <c r="H72" s="1" t="s">
        <v>60</v>
      </c>
      <c r="I72" s="1" t="s">
        <v>35</v>
      </c>
      <c r="J72" s="1" t="s">
        <v>87</v>
      </c>
      <c r="K72" s="1" t="s">
        <v>209</v>
      </c>
      <c r="L72" s="1" t="s">
        <v>317</v>
      </c>
      <c r="M72" s="1" t="s">
        <v>268</v>
      </c>
      <c r="N72" s="1" t="s">
        <v>245</v>
      </c>
      <c r="O72" s="1" t="s">
        <v>209</v>
      </c>
      <c r="P72" t="str">
        <f>VLOOKUP(L72,all_attacks!$C$2:$H$166,2,FALSE)</f>
        <v>Psychic</v>
      </c>
      <c r="Q72" t="str">
        <f>VLOOKUP(M72,all_attacks!$C$2:$H$166,2,FALSE)</f>
        <v>Normal</v>
      </c>
      <c r="R72" t="str">
        <f>VLOOKUP(N72,all_attacks!$C$2:$H$166,2,FALSE)</f>
        <v>Normal</v>
      </c>
      <c r="S72" t="e">
        <f>VLOOKUP(O72,all_attacks!$C$2:$H$166,2,FALSE)</f>
        <v>#N/A</v>
      </c>
      <c r="T72" t="str">
        <f>VLOOKUP(L72,all_attacks!$C$2:$H$166,6,FALSE)</f>
        <v>Psychic</v>
      </c>
      <c r="U72" t="str">
        <f>VLOOKUP(M72,all_attacks!$C$2:$H$166,6,FALSE)</f>
        <v>no_type-specific_Damage</v>
      </c>
      <c r="V72" t="str">
        <f>VLOOKUP(N72,all_attacks!$C$2:$H$166,6,FALSE)</f>
        <v>Normal</v>
      </c>
      <c r="W72" t="e">
        <f>VLOOKUP(O72,all_attacks!$C$2:$H$166,6,FALSE)</f>
        <v>#N/A</v>
      </c>
      <c r="X72" t="s">
        <v>453</v>
      </c>
      <c r="Z72" t="str">
        <f t="shared" si="29"/>
        <v>PsychicWater</v>
      </c>
      <c r="AA72" t="str">
        <f t="shared" si="30"/>
        <v>no_type-specific_DamageWater</v>
      </c>
      <c r="AB72" t="str">
        <f t="shared" si="31"/>
        <v>NormalWater</v>
      </c>
      <c r="AC72" t="e">
        <f t="shared" si="32"/>
        <v>#N/A</v>
      </c>
      <c r="AD72">
        <f>VLOOKUP(Z72,type_factors!$C$1:$D$226,2,FALSE)</f>
        <v>1</v>
      </c>
      <c r="AE72" t="e">
        <f>VLOOKUP(AA72,type_factors!$C$1:$D$226,2,FALSE)</f>
        <v>#N/A</v>
      </c>
      <c r="AF72">
        <f>VLOOKUP(AB72,type_factors!$C$1:$D$226,2,FALSE)</f>
        <v>1</v>
      </c>
      <c r="AG72" t="e">
        <f>VLOOKUP(AC72,type_factors!$C$1:$D$226,2,FALSE)</f>
        <v>#N/A</v>
      </c>
      <c r="AH72">
        <f t="array" ref="AH72">MAX(IF(ISERROR(AD72:AG72),,AD72:AG72))</f>
        <v>1</v>
      </c>
      <c r="AI72" t="s">
        <v>421</v>
      </c>
      <c r="AJ72" t="s">
        <v>453</v>
      </c>
      <c r="AK72" t="s">
        <v>455</v>
      </c>
      <c r="AL72" t="s">
        <v>209</v>
      </c>
      <c r="AM72" t="s">
        <v>209</v>
      </c>
      <c r="AN72" t="str">
        <f t="shared" si="33"/>
        <v>NormalWater</v>
      </c>
      <c r="AO72" t="str">
        <f t="shared" si="34"/>
        <v>WaterWater</v>
      </c>
      <c r="AP72" t="str">
        <f t="shared" si="35"/>
        <v>GroundWater</v>
      </c>
      <c r="AQ72" t="str">
        <f t="shared" si="36"/>
        <v>NAWater</v>
      </c>
      <c r="AR72" t="str">
        <f t="shared" si="37"/>
        <v>NAWater</v>
      </c>
      <c r="AS72" t="str">
        <f t="shared" si="38"/>
        <v>NormalPsychic</v>
      </c>
      <c r="AT72" t="str">
        <f t="shared" si="39"/>
        <v>WaterPsychic</v>
      </c>
      <c r="AU72" t="str">
        <f t="shared" si="40"/>
        <v>GroundPsychic</v>
      </c>
      <c r="AV72" t="str">
        <f t="shared" si="41"/>
        <v>NAPsychic</v>
      </c>
      <c r="AW72" t="str">
        <f t="shared" si="42"/>
        <v>NAPsychic</v>
      </c>
      <c r="AX72" s="31">
        <f>VLOOKUP(AN72,type_factors!$C$2:$D$226,2,FALSE)</f>
        <v>1</v>
      </c>
      <c r="AY72" s="31">
        <f>VLOOKUP(AO72,type_factors!$C$2:$D$226,2,FALSE)</f>
        <v>0.5</v>
      </c>
      <c r="AZ72" s="31">
        <f>VLOOKUP(AP72,type_factors!$C$2:$D$226,2,FALSE)</f>
        <v>1</v>
      </c>
      <c r="BA72" s="31" t="e">
        <f>VLOOKUP(AQ72,type_factors!$C$2:$D$226,2,FALSE)</f>
        <v>#N/A</v>
      </c>
      <c r="BB72" s="31" t="e">
        <f>VLOOKUP(AR72,type_factors!$C$2:$D$226,2,FALSE)</f>
        <v>#N/A</v>
      </c>
      <c r="BC72" s="30">
        <f>VLOOKUP(AS72,type_factors!$C$2:$D$226,2,FALSE)</f>
        <v>1</v>
      </c>
      <c r="BD72" s="30">
        <f>VLOOKUP(AT72,type_factors!$C$2:$D$226,2,FALSE)</f>
        <v>1</v>
      </c>
      <c r="BE72" s="30">
        <f>VLOOKUP(AU72,type_factors!$C$2:$D$226,2,FALSE)</f>
        <v>1</v>
      </c>
      <c r="BF72" s="30" t="e">
        <f>VLOOKUP(AV72,type_factors!$C$2:$D$226,2,FALSE)</f>
        <v>#N/A</v>
      </c>
      <c r="BG72" s="30" t="e">
        <f>VLOOKUP(AW72,type_factors!$C$2:$D$226,2,FALSE)</f>
        <v>#N/A</v>
      </c>
      <c r="BH72" s="32">
        <f t="shared" si="43"/>
        <v>1</v>
      </c>
      <c r="BI72" s="32">
        <f t="shared" si="44"/>
        <v>0.5</v>
      </c>
      <c r="BJ72" s="32">
        <f t="shared" si="45"/>
        <v>1</v>
      </c>
      <c r="BK72" s="32" t="e">
        <f t="shared" si="46"/>
        <v>#N/A</v>
      </c>
      <c r="BL72" s="32" t="e">
        <f t="shared" si="47"/>
        <v>#N/A</v>
      </c>
      <c r="BM72">
        <f t="array" ref="BM72">MAX(IF(ISERROR(BH72:BL72),,BH72:BL72))</f>
        <v>1</v>
      </c>
      <c r="BN72">
        <f t="shared" si="48"/>
        <v>1</v>
      </c>
      <c r="BO72">
        <f t="shared" si="49"/>
        <v>0</v>
      </c>
      <c r="BP72">
        <f t="shared" si="50"/>
        <v>18</v>
      </c>
    </row>
    <row r="73" spans="1:68" x14ac:dyDescent="0.3">
      <c r="A73">
        <v>72</v>
      </c>
      <c r="B73">
        <v>31</v>
      </c>
      <c r="C73" t="s">
        <v>85</v>
      </c>
      <c r="D73" t="s">
        <v>556</v>
      </c>
      <c r="E73" t="s">
        <v>453</v>
      </c>
      <c r="F73" t="s">
        <v>318</v>
      </c>
      <c r="G73">
        <v>25</v>
      </c>
      <c r="H73" s="1" t="s">
        <v>60</v>
      </c>
      <c r="I73" s="1" t="s">
        <v>35</v>
      </c>
      <c r="J73" s="1" t="s">
        <v>87</v>
      </c>
      <c r="K73" s="1" t="s">
        <v>209</v>
      </c>
      <c r="L73" s="1" t="s">
        <v>317</v>
      </c>
      <c r="M73" s="1" t="s">
        <v>268</v>
      </c>
      <c r="N73" s="1" t="s">
        <v>245</v>
      </c>
      <c r="O73" s="1" t="s">
        <v>209</v>
      </c>
      <c r="P73" t="str">
        <f>VLOOKUP(L73,all_attacks!$C$2:$H$166,2,FALSE)</f>
        <v>Psychic</v>
      </c>
      <c r="Q73" t="str">
        <f>VLOOKUP(M73,all_attacks!$C$2:$H$166,2,FALSE)</f>
        <v>Normal</v>
      </c>
      <c r="R73" t="str">
        <f>VLOOKUP(N73,all_attacks!$C$2:$H$166,2,FALSE)</f>
        <v>Normal</v>
      </c>
      <c r="S73" t="e">
        <f>VLOOKUP(O73,all_attacks!$C$2:$H$166,2,FALSE)</f>
        <v>#N/A</v>
      </c>
      <c r="T73" t="str">
        <f>VLOOKUP(L73,all_attacks!$C$2:$H$166,6,FALSE)</f>
        <v>Psychic</v>
      </c>
      <c r="U73" t="str">
        <f>VLOOKUP(M73,all_attacks!$C$2:$H$166,6,FALSE)</f>
        <v>no_type-specific_Damage</v>
      </c>
      <c r="V73" t="str">
        <f>VLOOKUP(N73,all_attacks!$C$2:$H$166,6,FALSE)</f>
        <v>Normal</v>
      </c>
      <c r="W73" t="e">
        <f>VLOOKUP(O73,all_attacks!$C$2:$H$166,6,FALSE)</f>
        <v>#N/A</v>
      </c>
      <c r="X73" t="s">
        <v>453</v>
      </c>
      <c r="Z73" t="str">
        <f t="shared" si="29"/>
        <v>PsychicWater</v>
      </c>
      <c r="AA73" t="str">
        <f t="shared" si="30"/>
        <v>no_type-specific_DamageWater</v>
      </c>
      <c r="AB73" t="str">
        <f t="shared" si="31"/>
        <v>NormalWater</v>
      </c>
      <c r="AC73" t="e">
        <f t="shared" si="32"/>
        <v>#N/A</v>
      </c>
      <c r="AD73">
        <f>VLOOKUP(Z73,type_factors!$C$1:$D$226,2,FALSE)</f>
        <v>1</v>
      </c>
      <c r="AE73" t="e">
        <f>VLOOKUP(AA73,type_factors!$C$1:$D$226,2,FALSE)</f>
        <v>#N/A</v>
      </c>
      <c r="AF73">
        <f>VLOOKUP(AB73,type_factors!$C$1:$D$226,2,FALSE)</f>
        <v>1</v>
      </c>
      <c r="AG73" t="e">
        <f>VLOOKUP(AC73,type_factors!$C$1:$D$226,2,FALSE)</f>
        <v>#N/A</v>
      </c>
      <c r="AH73">
        <f t="array" ref="AH73">MAX(IF(ISERROR(AD73:AG73),,AD73:AG73))</f>
        <v>1</v>
      </c>
      <c r="AI73" t="s">
        <v>421</v>
      </c>
      <c r="AJ73" t="s">
        <v>453</v>
      </c>
      <c r="AK73" t="s">
        <v>455</v>
      </c>
      <c r="AL73" t="s">
        <v>209</v>
      </c>
      <c r="AM73" t="s">
        <v>209</v>
      </c>
      <c r="AN73" t="str">
        <f t="shared" si="33"/>
        <v>NormalWater</v>
      </c>
      <c r="AO73" t="str">
        <f t="shared" si="34"/>
        <v>WaterWater</v>
      </c>
      <c r="AP73" t="str">
        <f t="shared" si="35"/>
        <v>GroundWater</v>
      </c>
      <c r="AQ73" t="str">
        <f t="shared" si="36"/>
        <v>NAWater</v>
      </c>
      <c r="AR73" t="str">
        <f t="shared" si="37"/>
        <v>NAWater</v>
      </c>
      <c r="AS73" t="str">
        <f t="shared" si="38"/>
        <v>NormalPsychic</v>
      </c>
      <c r="AT73" t="str">
        <f t="shared" si="39"/>
        <v>WaterPsychic</v>
      </c>
      <c r="AU73" t="str">
        <f t="shared" si="40"/>
        <v>GroundPsychic</v>
      </c>
      <c r="AV73" t="str">
        <f t="shared" si="41"/>
        <v>NAPsychic</v>
      </c>
      <c r="AW73" t="str">
        <f t="shared" si="42"/>
        <v>NAPsychic</v>
      </c>
      <c r="AX73" s="31">
        <f>VLOOKUP(AN73,type_factors!$C$2:$D$226,2,FALSE)</f>
        <v>1</v>
      </c>
      <c r="AY73" s="31">
        <f>VLOOKUP(AO73,type_factors!$C$2:$D$226,2,FALSE)</f>
        <v>0.5</v>
      </c>
      <c r="AZ73" s="31">
        <f>VLOOKUP(AP73,type_factors!$C$2:$D$226,2,FALSE)</f>
        <v>1</v>
      </c>
      <c r="BA73" s="31" t="e">
        <f>VLOOKUP(AQ73,type_factors!$C$2:$D$226,2,FALSE)</f>
        <v>#N/A</v>
      </c>
      <c r="BB73" s="31" t="e">
        <f>VLOOKUP(AR73,type_factors!$C$2:$D$226,2,FALSE)</f>
        <v>#N/A</v>
      </c>
      <c r="BC73" s="30">
        <f>VLOOKUP(AS73,type_factors!$C$2:$D$226,2,FALSE)</f>
        <v>1</v>
      </c>
      <c r="BD73" s="30">
        <f>VLOOKUP(AT73,type_factors!$C$2:$D$226,2,FALSE)</f>
        <v>1</v>
      </c>
      <c r="BE73" s="30">
        <f>VLOOKUP(AU73,type_factors!$C$2:$D$226,2,FALSE)</f>
        <v>1</v>
      </c>
      <c r="BF73" s="30" t="e">
        <f>VLOOKUP(AV73,type_factors!$C$2:$D$226,2,FALSE)</f>
        <v>#N/A</v>
      </c>
      <c r="BG73" s="30" t="e">
        <f>VLOOKUP(AW73,type_factors!$C$2:$D$226,2,FALSE)</f>
        <v>#N/A</v>
      </c>
      <c r="BH73" s="32">
        <f t="shared" si="43"/>
        <v>1</v>
      </c>
      <c r="BI73" s="32">
        <f t="shared" si="44"/>
        <v>0.5</v>
      </c>
      <c r="BJ73" s="32">
        <f t="shared" si="45"/>
        <v>1</v>
      </c>
      <c r="BK73" s="32" t="e">
        <f t="shared" si="46"/>
        <v>#N/A</v>
      </c>
      <c r="BL73" s="32" t="e">
        <f t="shared" si="47"/>
        <v>#N/A</v>
      </c>
      <c r="BM73">
        <f t="array" ref="BM73">MAX(IF(ISERROR(BH73:BL73),,BH73:BL73))</f>
        <v>1</v>
      </c>
      <c r="BN73">
        <f t="shared" si="48"/>
        <v>1</v>
      </c>
      <c r="BO73">
        <f t="shared" si="49"/>
        <v>0</v>
      </c>
      <c r="BP73">
        <f t="shared" si="50"/>
        <v>18</v>
      </c>
    </row>
    <row r="74" spans="1:68" x14ac:dyDescent="0.3">
      <c r="A74">
        <v>73</v>
      </c>
      <c r="B74">
        <v>32</v>
      </c>
      <c r="C74" t="s">
        <v>55</v>
      </c>
      <c r="D74" t="s">
        <v>507</v>
      </c>
      <c r="E74" t="s">
        <v>449</v>
      </c>
      <c r="F74" t="s">
        <v>451</v>
      </c>
      <c r="G74">
        <v>22</v>
      </c>
      <c r="H74" s="1" t="s">
        <v>56</v>
      </c>
      <c r="I74" s="1" t="s">
        <v>79</v>
      </c>
      <c r="J74" s="1" t="s">
        <v>80</v>
      </c>
      <c r="K74" s="1" t="s">
        <v>82</v>
      </c>
      <c r="L74" s="1" t="s">
        <v>294</v>
      </c>
      <c r="M74" s="1" t="s">
        <v>300</v>
      </c>
      <c r="N74" s="1" t="s">
        <v>301</v>
      </c>
      <c r="O74" s="1" t="s">
        <v>302</v>
      </c>
      <c r="P74" t="str">
        <f>VLOOKUP(L74,all_attacks!$C$2:$H$166,2,FALSE)</f>
        <v>Grass</v>
      </c>
      <c r="Q74" t="str">
        <f>VLOOKUP(M74,all_attacks!$C$2:$H$166,2,FALSE)</f>
        <v>Poison</v>
      </c>
      <c r="R74" t="str">
        <f>VLOOKUP(N74,all_attacks!$C$2:$H$166,2,FALSE)</f>
        <v>Grass</v>
      </c>
      <c r="S74" t="str">
        <f>VLOOKUP(O74,all_attacks!$C$2:$H$166,2,FALSE)</f>
        <v>Grass</v>
      </c>
      <c r="T74" t="str">
        <f>VLOOKUP(L74,all_attacks!$C$2:$H$166,6,FALSE)</f>
        <v>Grass</v>
      </c>
      <c r="U74" t="str">
        <f>VLOOKUP(M74,all_attacks!$C$2:$H$166,6,FALSE)</f>
        <v>no_type-specific_Damage</v>
      </c>
      <c r="V74" t="str">
        <f>VLOOKUP(N74,all_attacks!$C$2:$H$166,6,FALSE)</f>
        <v>no_type-specific_Damage</v>
      </c>
      <c r="W74" t="str">
        <f>VLOOKUP(O74,all_attacks!$C$2:$H$166,6,FALSE)</f>
        <v>no_type-specific_Damage</v>
      </c>
      <c r="X74" t="s">
        <v>453</v>
      </c>
      <c r="Z74" t="str">
        <f t="shared" si="29"/>
        <v>GrassWater</v>
      </c>
      <c r="AA74" t="str">
        <f t="shared" si="30"/>
        <v>no_type-specific_DamageWater</v>
      </c>
      <c r="AB74" t="str">
        <f t="shared" si="31"/>
        <v>no_type-specific_DamageWater</v>
      </c>
      <c r="AC74" t="str">
        <f t="shared" si="32"/>
        <v>no_type-specific_DamageWater</v>
      </c>
      <c r="AD74">
        <f>VLOOKUP(Z74,type_factors!$C$1:$D$226,2,FALSE)</f>
        <v>2</v>
      </c>
      <c r="AE74" t="e">
        <f>VLOOKUP(AA74,type_factors!$C$1:$D$226,2,FALSE)</f>
        <v>#N/A</v>
      </c>
      <c r="AF74" t="e">
        <f>VLOOKUP(AB74,type_factors!$C$1:$D$226,2,FALSE)</f>
        <v>#N/A</v>
      </c>
      <c r="AG74" t="e">
        <f>VLOOKUP(AC74,type_factors!$C$1:$D$226,2,FALSE)</f>
        <v>#N/A</v>
      </c>
      <c r="AH74">
        <f t="array" ref="AH74">MAX(IF(ISERROR(AD74:AG74),,AD74:AG74))</f>
        <v>2</v>
      </c>
      <c r="AI74" t="s">
        <v>421</v>
      </c>
      <c r="AJ74" t="s">
        <v>453</v>
      </c>
      <c r="AK74" t="s">
        <v>455</v>
      </c>
      <c r="AL74" t="s">
        <v>209</v>
      </c>
      <c r="AM74" t="s">
        <v>209</v>
      </c>
      <c r="AN74" t="str">
        <f t="shared" si="33"/>
        <v>NormalGrass</v>
      </c>
      <c r="AO74" t="str">
        <f t="shared" si="34"/>
        <v>WaterGrass</v>
      </c>
      <c r="AP74" t="str">
        <f t="shared" si="35"/>
        <v>GroundGrass</v>
      </c>
      <c r="AQ74" t="str">
        <f t="shared" si="36"/>
        <v>NAGrass</v>
      </c>
      <c r="AR74" t="str">
        <f t="shared" si="37"/>
        <v>NAGrass</v>
      </c>
      <c r="AS74" t="str">
        <f t="shared" si="38"/>
        <v>NormalPoison</v>
      </c>
      <c r="AT74" t="str">
        <f t="shared" si="39"/>
        <v>WaterPoison</v>
      </c>
      <c r="AU74" t="str">
        <f t="shared" si="40"/>
        <v>GroundPoison</v>
      </c>
      <c r="AV74" t="str">
        <f t="shared" si="41"/>
        <v>NAPoison</v>
      </c>
      <c r="AW74" t="str">
        <f t="shared" si="42"/>
        <v>NAPoison</v>
      </c>
      <c r="AX74" s="31">
        <f>VLOOKUP(AN74,type_factors!$C$2:$D$226,2,FALSE)</f>
        <v>1</v>
      </c>
      <c r="AY74" s="31">
        <f>VLOOKUP(AO74,type_factors!$C$2:$D$226,2,FALSE)</f>
        <v>0.5</v>
      </c>
      <c r="AZ74" s="31">
        <f>VLOOKUP(AP74,type_factors!$C$2:$D$226,2,FALSE)</f>
        <v>0.5</v>
      </c>
      <c r="BA74" s="31" t="e">
        <f>VLOOKUP(AQ74,type_factors!$C$2:$D$226,2,FALSE)</f>
        <v>#N/A</v>
      </c>
      <c r="BB74" s="31" t="e">
        <f>VLOOKUP(AR74,type_factors!$C$2:$D$226,2,FALSE)</f>
        <v>#N/A</v>
      </c>
      <c r="BC74" s="30">
        <f>VLOOKUP(AS74,type_factors!$C$2:$D$226,2,FALSE)</f>
        <v>1</v>
      </c>
      <c r="BD74" s="30">
        <f>VLOOKUP(AT74,type_factors!$C$2:$D$226,2,FALSE)</f>
        <v>1</v>
      </c>
      <c r="BE74" s="30">
        <f>VLOOKUP(AU74,type_factors!$C$2:$D$226,2,FALSE)</f>
        <v>2</v>
      </c>
      <c r="BF74" s="30" t="e">
        <f>VLOOKUP(AV74,type_factors!$C$2:$D$226,2,FALSE)</f>
        <v>#N/A</v>
      </c>
      <c r="BG74" s="30" t="e">
        <f>VLOOKUP(AW74,type_factors!$C$2:$D$226,2,FALSE)</f>
        <v>#N/A</v>
      </c>
      <c r="BH74" s="32">
        <f t="shared" si="43"/>
        <v>1</v>
      </c>
      <c r="BI74" s="32">
        <f t="shared" si="44"/>
        <v>0.5</v>
      </c>
      <c r="BJ74" s="32">
        <f t="shared" si="45"/>
        <v>1</v>
      </c>
      <c r="BK74" s="32" t="e">
        <f t="shared" si="46"/>
        <v>#N/A</v>
      </c>
      <c r="BL74" s="32" t="e">
        <f t="shared" si="47"/>
        <v>#N/A</v>
      </c>
      <c r="BM74">
        <f t="array" ref="BM74">MAX(IF(ISERROR(BH74:BL74),,BH74:BL74))</f>
        <v>1</v>
      </c>
      <c r="BN74">
        <f t="shared" si="48"/>
        <v>2</v>
      </c>
      <c r="BO74">
        <f t="shared" si="49"/>
        <v>-1</v>
      </c>
      <c r="BP74">
        <f t="shared" si="50"/>
        <v>17</v>
      </c>
    </row>
    <row r="75" spans="1:68" x14ac:dyDescent="0.3">
      <c r="A75">
        <v>74</v>
      </c>
      <c r="B75">
        <v>32</v>
      </c>
      <c r="C75" t="s">
        <v>40</v>
      </c>
      <c r="D75" t="s">
        <v>462</v>
      </c>
      <c r="E75" t="s">
        <v>449</v>
      </c>
      <c r="F75" t="s">
        <v>451</v>
      </c>
      <c r="G75">
        <v>22</v>
      </c>
      <c r="H75" s="1" t="s">
        <v>6</v>
      </c>
      <c r="I75" s="1" t="s">
        <v>45</v>
      </c>
      <c r="J75" s="1" t="s">
        <v>46</v>
      </c>
      <c r="K75" s="1" t="s">
        <v>79</v>
      </c>
      <c r="L75" s="1" t="s">
        <v>263</v>
      </c>
      <c r="M75" s="1" t="s">
        <v>296</v>
      </c>
      <c r="N75" s="1" t="s">
        <v>236</v>
      </c>
      <c r="O75" s="1" t="s">
        <v>300</v>
      </c>
      <c r="P75" t="str">
        <f>VLOOKUP(L75,all_attacks!$C$2:$H$166,2,FALSE)</f>
        <v>Normal</v>
      </c>
      <c r="Q75" t="str">
        <f>VLOOKUP(M75,all_attacks!$C$2:$H$166,2,FALSE)</f>
        <v>Grass</v>
      </c>
      <c r="R75" t="str">
        <f>VLOOKUP(N75,all_attacks!$C$2:$H$166,2,FALSE)</f>
        <v>Grass</v>
      </c>
      <c r="S75" t="str">
        <f>VLOOKUP(O75,all_attacks!$C$2:$H$166,2,FALSE)</f>
        <v>Poison</v>
      </c>
      <c r="T75" t="str">
        <f>VLOOKUP(L75,all_attacks!$C$2:$H$166,6,FALSE)</f>
        <v>no_type-specific_Damage</v>
      </c>
      <c r="U75" t="str">
        <f>VLOOKUP(M75,all_attacks!$C$2:$H$166,6,FALSE)</f>
        <v>no_type-specific_Damage</v>
      </c>
      <c r="V75" t="str">
        <f>VLOOKUP(N75,all_attacks!$C$2:$H$166,6,FALSE)</f>
        <v>Grass</v>
      </c>
      <c r="W75" t="str">
        <f>VLOOKUP(O75,all_attacks!$C$2:$H$166,6,FALSE)</f>
        <v>no_type-specific_Damage</v>
      </c>
      <c r="X75" t="s">
        <v>453</v>
      </c>
      <c r="Z75" t="str">
        <f t="shared" si="29"/>
        <v>no_type-specific_DamageWater</v>
      </c>
      <c r="AA75" t="str">
        <f t="shared" si="30"/>
        <v>no_type-specific_DamageWater</v>
      </c>
      <c r="AB75" t="str">
        <f t="shared" si="31"/>
        <v>GrassWater</v>
      </c>
      <c r="AC75" t="str">
        <f t="shared" si="32"/>
        <v>no_type-specific_DamageWater</v>
      </c>
      <c r="AD75" t="e">
        <f>VLOOKUP(Z75,type_factors!$C$1:$D$226,2,FALSE)</f>
        <v>#N/A</v>
      </c>
      <c r="AE75" t="e">
        <f>VLOOKUP(AA75,type_factors!$C$1:$D$226,2,FALSE)</f>
        <v>#N/A</v>
      </c>
      <c r="AF75">
        <f>VLOOKUP(AB75,type_factors!$C$1:$D$226,2,FALSE)</f>
        <v>2</v>
      </c>
      <c r="AG75" t="e">
        <f>VLOOKUP(AC75,type_factors!$C$1:$D$226,2,FALSE)</f>
        <v>#N/A</v>
      </c>
      <c r="AH75">
        <f t="array" ref="AH75">MAX(IF(ISERROR(AD75:AG75),,AD75:AG75))</f>
        <v>2</v>
      </c>
      <c r="AI75" t="s">
        <v>421</v>
      </c>
      <c r="AJ75" t="s">
        <v>453</v>
      </c>
      <c r="AK75" t="s">
        <v>455</v>
      </c>
      <c r="AL75" t="s">
        <v>209</v>
      </c>
      <c r="AM75" t="s">
        <v>209</v>
      </c>
      <c r="AN75" t="str">
        <f t="shared" si="33"/>
        <v>NormalGrass</v>
      </c>
      <c r="AO75" t="str">
        <f t="shared" si="34"/>
        <v>WaterGrass</v>
      </c>
      <c r="AP75" t="str">
        <f t="shared" si="35"/>
        <v>GroundGrass</v>
      </c>
      <c r="AQ75" t="str">
        <f t="shared" si="36"/>
        <v>NAGrass</v>
      </c>
      <c r="AR75" t="str">
        <f t="shared" si="37"/>
        <v>NAGrass</v>
      </c>
      <c r="AS75" t="str">
        <f t="shared" si="38"/>
        <v>NormalPoison</v>
      </c>
      <c r="AT75" t="str">
        <f t="shared" si="39"/>
        <v>WaterPoison</v>
      </c>
      <c r="AU75" t="str">
        <f t="shared" si="40"/>
        <v>GroundPoison</v>
      </c>
      <c r="AV75" t="str">
        <f t="shared" si="41"/>
        <v>NAPoison</v>
      </c>
      <c r="AW75" t="str">
        <f t="shared" si="42"/>
        <v>NAPoison</v>
      </c>
      <c r="AX75" s="31">
        <f>VLOOKUP(AN75,type_factors!$C$2:$D$226,2,FALSE)</f>
        <v>1</v>
      </c>
      <c r="AY75" s="31">
        <f>VLOOKUP(AO75,type_factors!$C$2:$D$226,2,FALSE)</f>
        <v>0.5</v>
      </c>
      <c r="AZ75" s="31">
        <f>VLOOKUP(AP75,type_factors!$C$2:$D$226,2,FALSE)</f>
        <v>0.5</v>
      </c>
      <c r="BA75" s="31" t="e">
        <f>VLOOKUP(AQ75,type_factors!$C$2:$D$226,2,FALSE)</f>
        <v>#N/A</v>
      </c>
      <c r="BB75" s="31" t="e">
        <f>VLOOKUP(AR75,type_factors!$C$2:$D$226,2,FALSE)</f>
        <v>#N/A</v>
      </c>
      <c r="BC75" s="30">
        <f>VLOOKUP(AS75,type_factors!$C$2:$D$226,2,FALSE)</f>
        <v>1</v>
      </c>
      <c r="BD75" s="30">
        <f>VLOOKUP(AT75,type_factors!$C$2:$D$226,2,FALSE)</f>
        <v>1</v>
      </c>
      <c r="BE75" s="30">
        <f>VLOOKUP(AU75,type_factors!$C$2:$D$226,2,FALSE)</f>
        <v>2</v>
      </c>
      <c r="BF75" s="30" t="e">
        <f>VLOOKUP(AV75,type_factors!$C$2:$D$226,2,FALSE)</f>
        <v>#N/A</v>
      </c>
      <c r="BG75" s="30" t="e">
        <f>VLOOKUP(AW75,type_factors!$C$2:$D$226,2,FALSE)</f>
        <v>#N/A</v>
      </c>
      <c r="BH75" s="32">
        <f t="shared" si="43"/>
        <v>1</v>
      </c>
      <c r="BI75" s="32">
        <f t="shared" si="44"/>
        <v>0.5</v>
      </c>
      <c r="BJ75" s="32">
        <f t="shared" si="45"/>
        <v>1</v>
      </c>
      <c r="BK75" s="32" t="e">
        <f t="shared" si="46"/>
        <v>#N/A</v>
      </c>
      <c r="BL75" s="32" t="e">
        <f t="shared" si="47"/>
        <v>#N/A</v>
      </c>
      <c r="BM75">
        <f t="array" ref="BM75">MAX(IF(ISERROR(BH75:BL75),,BH75:BL75))</f>
        <v>1</v>
      </c>
      <c r="BN75">
        <f t="shared" si="48"/>
        <v>2</v>
      </c>
      <c r="BO75">
        <f t="shared" si="49"/>
        <v>-1</v>
      </c>
      <c r="BP75">
        <f t="shared" si="50"/>
        <v>16</v>
      </c>
    </row>
    <row r="76" spans="1:68" x14ac:dyDescent="0.3">
      <c r="A76">
        <v>75</v>
      </c>
      <c r="B76">
        <v>33</v>
      </c>
      <c r="C76" t="s">
        <v>11</v>
      </c>
      <c r="D76" t="s">
        <v>550</v>
      </c>
      <c r="E76" t="s">
        <v>456</v>
      </c>
      <c r="F76" t="s">
        <v>455</v>
      </c>
      <c r="G76">
        <v>21</v>
      </c>
      <c r="H76" s="1" t="s">
        <v>12</v>
      </c>
      <c r="I76" s="1" t="s">
        <v>13</v>
      </c>
      <c r="J76" s="1" t="s">
        <v>106</v>
      </c>
      <c r="K76" s="1" t="s">
        <v>128</v>
      </c>
      <c r="L76" s="1" t="s">
        <v>12</v>
      </c>
      <c r="M76" s="1" t="s">
        <v>337</v>
      </c>
      <c r="N76" s="1" t="s">
        <v>312</v>
      </c>
      <c r="O76" s="1" t="s">
        <v>347</v>
      </c>
      <c r="P76" t="str">
        <f>VLOOKUP(L76,all_attacks!$C$2:$H$166,2,FALSE)</f>
        <v>Normal</v>
      </c>
      <c r="Q76" t="str">
        <f>VLOOKUP(M76,all_attacks!$C$2:$H$166,2,FALSE)</f>
        <v>Normal</v>
      </c>
      <c r="R76" t="str">
        <f>VLOOKUP(N76,all_attacks!$C$2:$H$166,2,FALSE)</f>
        <v>Rock</v>
      </c>
      <c r="S76" t="str">
        <f>VLOOKUP(O76,all_attacks!$C$2:$H$166,2,FALSE)</f>
        <v>Normal</v>
      </c>
      <c r="T76" t="str">
        <f>VLOOKUP(L76,all_attacks!$C$2:$H$166,6,FALSE)</f>
        <v>Normal</v>
      </c>
      <c r="U76" t="str">
        <f>VLOOKUP(M76,all_attacks!$C$2:$H$166,6,FALSE)</f>
        <v>no_type-specific_Damage</v>
      </c>
      <c r="V76" t="str">
        <f>VLOOKUP(N76,all_attacks!$C$2:$H$166,6,FALSE)</f>
        <v>Rock</v>
      </c>
      <c r="W76" t="str">
        <f>VLOOKUP(O76,all_attacks!$C$2:$H$166,6,FALSE)</f>
        <v>Normal</v>
      </c>
      <c r="X76" t="s">
        <v>453</v>
      </c>
      <c r="Z76" t="str">
        <f t="shared" si="29"/>
        <v>NormalWater</v>
      </c>
      <c r="AA76" t="str">
        <f t="shared" si="30"/>
        <v>no_type-specific_DamageWater</v>
      </c>
      <c r="AB76" t="str">
        <f t="shared" si="31"/>
        <v>RockWater</v>
      </c>
      <c r="AC76" t="str">
        <f t="shared" si="32"/>
        <v>NormalWater</v>
      </c>
      <c r="AD76">
        <f>VLOOKUP(Z76,type_factors!$C$1:$D$226,2,FALSE)</f>
        <v>1</v>
      </c>
      <c r="AE76" t="e">
        <f>VLOOKUP(AA76,type_factors!$C$1:$D$226,2,FALSE)</f>
        <v>#N/A</v>
      </c>
      <c r="AF76">
        <f>VLOOKUP(AB76,type_factors!$C$1:$D$226,2,FALSE)</f>
        <v>1</v>
      </c>
      <c r="AG76">
        <f>VLOOKUP(AC76,type_factors!$C$1:$D$226,2,FALSE)</f>
        <v>1</v>
      </c>
      <c r="AH76">
        <f t="array" ref="AH76">MAX(IF(ISERROR(AD76:AG76),,AD76:AG76))</f>
        <v>1</v>
      </c>
      <c r="AI76" t="s">
        <v>421</v>
      </c>
      <c r="AJ76" t="s">
        <v>453</v>
      </c>
      <c r="AK76" t="s">
        <v>455</v>
      </c>
      <c r="AL76" t="s">
        <v>209</v>
      </c>
      <c r="AM76" t="s">
        <v>209</v>
      </c>
      <c r="AN76" t="str">
        <f t="shared" si="33"/>
        <v>NormalRock</v>
      </c>
      <c r="AO76" t="str">
        <f t="shared" si="34"/>
        <v>WaterRock</v>
      </c>
      <c r="AP76" t="str">
        <f t="shared" si="35"/>
        <v>GroundRock</v>
      </c>
      <c r="AQ76" t="str">
        <f t="shared" si="36"/>
        <v>NARock</v>
      </c>
      <c r="AR76" t="str">
        <f t="shared" si="37"/>
        <v>NARock</v>
      </c>
      <c r="AS76" t="str">
        <f t="shared" si="38"/>
        <v>NormalGround</v>
      </c>
      <c r="AT76" t="str">
        <f t="shared" si="39"/>
        <v>WaterGround</v>
      </c>
      <c r="AU76" t="str">
        <f t="shared" si="40"/>
        <v>GroundGround</v>
      </c>
      <c r="AV76" t="str">
        <f t="shared" si="41"/>
        <v>NAGround</v>
      </c>
      <c r="AW76" t="str">
        <f t="shared" si="42"/>
        <v>NAGround</v>
      </c>
      <c r="AX76" s="31">
        <f>VLOOKUP(AN76,type_factors!$C$2:$D$226,2,FALSE)</f>
        <v>0.5</v>
      </c>
      <c r="AY76" s="31">
        <f>VLOOKUP(AO76,type_factors!$C$2:$D$226,2,FALSE)</f>
        <v>2</v>
      </c>
      <c r="AZ76" s="31">
        <f>VLOOKUP(AP76,type_factors!$C$2:$D$226,2,FALSE)</f>
        <v>2</v>
      </c>
      <c r="BA76" s="31" t="e">
        <f>VLOOKUP(AQ76,type_factors!$C$2:$D$226,2,FALSE)</f>
        <v>#N/A</v>
      </c>
      <c r="BB76" s="31" t="e">
        <f>VLOOKUP(AR76,type_factors!$C$2:$D$226,2,FALSE)</f>
        <v>#N/A</v>
      </c>
      <c r="BC76" s="30">
        <f>VLOOKUP(AS76,type_factors!$C$2:$D$226,2,FALSE)</f>
        <v>1</v>
      </c>
      <c r="BD76" s="30">
        <f>VLOOKUP(AT76,type_factors!$C$2:$D$226,2,FALSE)</f>
        <v>2</v>
      </c>
      <c r="BE76" s="30">
        <f>VLOOKUP(AU76,type_factors!$C$2:$D$226,2,FALSE)</f>
        <v>1</v>
      </c>
      <c r="BF76" s="30" t="e">
        <f>VLOOKUP(AV76,type_factors!$C$2:$D$226,2,FALSE)</f>
        <v>#N/A</v>
      </c>
      <c r="BG76" s="30" t="e">
        <f>VLOOKUP(AW76,type_factors!$C$2:$D$226,2,FALSE)</f>
        <v>#N/A</v>
      </c>
      <c r="BH76" s="32">
        <f t="shared" si="43"/>
        <v>0.5</v>
      </c>
      <c r="BI76" s="32">
        <f t="shared" si="44"/>
        <v>4</v>
      </c>
      <c r="BJ76" s="32">
        <f t="shared" si="45"/>
        <v>2</v>
      </c>
      <c r="BK76" s="32" t="e">
        <f t="shared" si="46"/>
        <v>#N/A</v>
      </c>
      <c r="BL76" s="32" t="e">
        <f t="shared" si="47"/>
        <v>#N/A</v>
      </c>
      <c r="BM76">
        <f t="array" ref="BM76">MAX(IF(ISERROR(BH76:BL76),,BH76:BL76))</f>
        <v>4</v>
      </c>
      <c r="BN76">
        <f t="shared" si="48"/>
        <v>1</v>
      </c>
      <c r="BO76">
        <f t="shared" si="49"/>
        <v>3</v>
      </c>
      <c r="BP76">
        <f t="shared" si="50"/>
        <v>19</v>
      </c>
    </row>
    <row r="77" spans="1:68" x14ac:dyDescent="0.3">
      <c r="A77">
        <v>76</v>
      </c>
      <c r="B77">
        <v>33</v>
      </c>
      <c r="C77" t="s">
        <v>11</v>
      </c>
      <c r="D77" t="s">
        <v>550</v>
      </c>
      <c r="E77" t="s">
        <v>456</v>
      </c>
      <c r="F77" t="s">
        <v>455</v>
      </c>
      <c r="G77">
        <v>21</v>
      </c>
      <c r="H77" s="1" t="s">
        <v>12</v>
      </c>
      <c r="I77" s="1" t="s">
        <v>13</v>
      </c>
      <c r="J77" s="1" t="s">
        <v>106</v>
      </c>
      <c r="K77" s="1" t="s">
        <v>128</v>
      </c>
      <c r="L77" s="1" t="s">
        <v>12</v>
      </c>
      <c r="M77" s="1" t="s">
        <v>337</v>
      </c>
      <c r="N77" s="1" t="s">
        <v>312</v>
      </c>
      <c r="O77" s="1" t="s">
        <v>347</v>
      </c>
      <c r="P77" t="str">
        <f>VLOOKUP(L77,all_attacks!$C$2:$H$166,2,FALSE)</f>
        <v>Normal</v>
      </c>
      <c r="Q77" t="str">
        <f>VLOOKUP(M77,all_attacks!$C$2:$H$166,2,FALSE)</f>
        <v>Normal</v>
      </c>
      <c r="R77" t="str">
        <f>VLOOKUP(N77,all_attacks!$C$2:$H$166,2,FALSE)</f>
        <v>Rock</v>
      </c>
      <c r="S77" t="str">
        <f>VLOOKUP(O77,all_attacks!$C$2:$H$166,2,FALSE)</f>
        <v>Normal</v>
      </c>
      <c r="T77" t="str">
        <f>VLOOKUP(L77,all_attacks!$C$2:$H$166,6,FALSE)</f>
        <v>Normal</v>
      </c>
      <c r="U77" t="str">
        <f>VLOOKUP(M77,all_attacks!$C$2:$H$166,6,FALSE)</f>
        <v>no_type-specific_Damage</v>
      </c>
      <c r="V77" t="str">
        <f>VLOOKUP(N77,all_attacks!$C$2:$H$166,6,FALSE)</f>
        <v>Rock</v>
      </c>
      <c r="W77" t="str">
        <f>VLOOKUP(O77,all_attacks!$C$2:$H$166,6,FALSE)</f>
        <v>Normal</v>
      </c>
      <c r="X77" t="s">
        <v>453</v>
      </c>
      <c r="Z77" t="str">
        <f t="shared" si="29"/>
        <v>NormalWater</v>
      </c>
      <c r="AA77" t="str">
        <f t="shared" si="30"/>
        <v>no_type-specific_DamageWater</v>
      </c>
      <c r="AB77" t="str">
        <f t="shared" si="31"/>
        <v>RockWater</v>
      </c>
      <c r="AC77" t="str">
        <f t="shared" si="32"/>
        <v>NormalWater</v>
      </c>
      <c r="AD77">
        <f>VLOOKUP(Z77,type_factors!$C$1:$D$226,2,FALSE)</f>
        <v>1</v>
      </c>
      <c r="AE77" t="e">
        <f>VLOOKUP(AA77,type_factors!$C$1:$D$226,2,FALSE)</f>
        <v>#N/A</v>
      </c>
      <c r="AF77">
        <f>VLOOKUP(AB77,type_factors!$C$1:$D$226,2,FALSE)</f>
        <v>1</v>
      </c>
      <c r="AG77">
        <f>VLOOKUP(AC77,type_factors!$C$1:$D$226,2,FALSE)</f>
        <v>1</v>
      </c>
      <c r="AH77">
        <f t="array" ref="AH77">MAX(IF(ISERROR(AD77:AG77),,AD77:AG77))</f>
        <v>1</v>
      </c>
      <c r="AI77" t="s">
        <v>421</v>
      </c>
      <c r="AJ77" t="s">
        <v>453</v>
      </c>
      <c r="AK77" t="s">
        <v>455</v>
      </c>
      <c r="AL77" t="s">
        <v>209</v>
      </c>
      <c r="AM77" t="s">
        <v>209</v>
      </c>
      <c r="AN77" t="str">
        <f t="shared" si="33"/>
        <v>NormalRock</v>
      </c>
      <c r="AO77" t="str">
        <f t="shared" si="34"/>
        <v>WaterRock</v>
      </c>
      <c r="AP77" t="str">
        <f t="shared" si="35"/>
        <v>GroundRock</v>
      </c>
      <c r="AQ77" t="str">
        <f t="shared" si="36"/>
        <v>NARock</v>
      </c>
      <c r="AR77" t="str">
        <f t="shared" si="37"/>
        <v>NARock</v>
      </c>
      <c r="AS77" t="str">
        <f t="shared" si="38"/>
        <v>NormalGround</v>
      </c>
      <c r="AT77" t="str">
        <f t="shared" si="39"/>
        <v>WaterGround</v>
      </c>
      <c r="AU77" t="str">
        <f t="shared" si="40"/>
        <v>GroundGround</v>
      </c>
      <c r="AV77" t="str">
        <f t="shared" si="41"/>
        <v>NAGround</v>
      </c>
      <c r="AW77" t="str">
        <f t="shared" si="42"/>
        <v>NAGround</v>
      </c>
      <c r="AX77" s="31">
        <f>VLOOKUP(AN77,type_factors!$C$2:$D$226,2,FALSE)</f>
        <v>0.5</v>
      </c>
      <c r="AY77" s="31">
        <f>VLOOKUP(AO77,type_factors!$C$2:$D$226,2,FALSE)</f>
        <v>2</v>
      </c>
      <c r="AZ77" s="31">
        <f>VLOOKUP(AP77,type_factors!$C$2:$D$226,2,FALSE)</f>
        <v>2</v>
      </c>
      <c r="BA77" s="31" t="e">
        <f>VLOOKUP(AQ77,type_factors!$C$2:$D$226,2,FALSE)</f>
        <v>#N/A</v>
      </c>
      <c r="BB77" s="31" t="e">
        <f>VLOOKUP(AR77,type_factors!$C$2:$D$226,2,FALSE)</f>
        <v>#N/A</v>
      </c>
      <c r="BC77" s="30">
        <f>VLOOKUP(AS77,type_factors!$C$2:$D$226,2,FALSE)</f>
        <v>1</v>
      </c>
      <c r="BD77" s="30">
        <f>VLOOKUP(AT77,type_factors!$C$2:$D$226,2,FALSE)</f>
        <v>2</v>
      </c>
      <c r="BE77" s="30">
        <f>VLOOKUP(AU77,type_factors!$C$2:$D$226,2,FALSE)</f>
        <v>1</v>
      </c>
      <c r="BF77" s="30" t="e">
        <f>VLOOKUP(AV77,type_factors!$C$2:$D$226,2,FALSE)</f>
        <v>#N/A</v>
      </c>
      <c r="BG77" s="30" t="e">
        <f>VLOOKUP(AW77,type_factors!$C$2:$D$226,2,FALSE)</f>
        <v>#N/A</v>
      </c>
      <c r="BH77" s="32">
        <f t="shared" si="43"/>
        <v>0.5</v>
      </c>
      <c r="BI77" s="32">
        <f t="shared" si="44"/>
        <v>4</v>
      </c>
      <c r="BJ77" s="32">
        <f t="shared" si="45"/>
        <v>2</v>
      </c>
      <c r="BK77" s="32" t="e">
        <f t="shared" si="46"/>
        <v>#N/A</v>
      </c>
      <c r="BL77" s="32" t="e">
        <f t="shared" si="47"/>
        <v>#N/A</v>
      </c>
      <c r="BM77">
        <f t="array" ref="BM77">MAX(IF(ISERROR(BH77:BL77),,BH77:BL77))</f>
        <v>4</v>
      </c>
      <c r="BN77">
        <f t="shared" si="48"/>
        <v>1</v>
      </c>
      <c r="BO77">
        <f t="shared" si="49"/>
        <v>3</v>
      </c>
      <c r="BP77">
        <f t="shared" si="50"/>
        <v>22</v>
      </c>
    </row>
    <row r="78" spans="1:68" x14ac:dyDescent="0.3">
      <c r="A78">
        <v>77</v>
      </c>
      <c r="B78">
        <v>33</v>
      </c>
      <c r="C78" t="s">
        <v>202</v>
      </c>
      <c r="D78" t="s">
        <v>551</v>
      </c>
      <c r="E78" t="s">
        <v>456</v>
      </c>
      <c r="F78" t="s">
        <v>455</v>
      </c>
      <c r="G78">
        <v>23</v>
      </c>
      <c r="H78" s="1" t="s">
        <v>12</v>
      </c>
      <c r="I78" s="1" t="s">
        <v>13</v>
      </c>
      <c r="J78" s="1" t="s">
        <v>106</v>
      </c>
      <c r="K78" s="1" t="s">
        <v>128</v>
      </c>
      <c r="L78" s="1" t="s">
        <v>12</v>
      </c>
      <c r="M78" s="1" t="s">
        <v>337</v>
      </c>
      <c r="N78" s="1" t="s">
        <v>312</v>
      </c>
      <c r="O78" s="1" t="s">
        <v>347</v>
      </c>
      <c r="P78" t="str">
        <f>VLOOKUP(L78,all_attacks!$C$2:$H$166,2,FALSE)</f>
        <v>Normal</v>
      </c>
      <c r="Q78" t="str">
        <f>VLOOKUP(M78,all_attacks!$C$2:$H$166,2,FALSE)</f>
        <v>Normal</v>
      </c>
      <c r="R78" t="str">
        <f>VLOOKUP(N78,all_attacks!$C$2:$H$166,2,FALSE)</f>
        <v>Rock</v>
      </c>
      <c r="S78" t="str">
        <f>VLOOKUP(O78,all_attacks!$C$2:$H$166,2,FALSE)</f>
        <v>Normal</v>
      </c>
      <c r="T78" t="str">
        <f>VLOOKUP(L78,all_attacks!$C$2:$H$166,6,FALSE)</f>
        <v>Normal</v>
      </c>
      <c r="U78" t="str">
        <f>VLOOKUP(M78,all_attacks!$C$2:$H$166,6,FALSE)</f>
        <v>no_type-specific_Damage</v>
      </c>
      <c r="V78" t="str">
        <f>VLOOKUP(N78,all_attacks!$C$2:$H$166,6,FALSE)</f>
        <v>Rock</v>
      </c>
      <c r="W78" t="str">
        <f>VLOOKUP(O78,all_attacks!$C$2:$H$166,6,FALSE)</f>
        <v>Normal</v>
      </c>
      <c r="X78" t="s">
        <v>453</v>
      </c>
      <c r="Z78" t="str">
        <f t="shared" si="29"/>
        <v>NormalWater</v>
      </c>
      <c r="AA78" t="str">
        <f t="shared" si="30"/>
        <v>no_type-specific_DamageWater</v>
      </c>
      <c r="AB78" t="str">
        <f t="shared" si="31"/>
        <v>RockWater</v>
      </c>
      <c r="AC78" t="str">
        <f t="shared" si="32"/>
        <v>NormalWater</v>
      </c>
      <c r="AD78">
        <f>VLOOKUP(Z78,type_factors!$C$1:$D$226,2,FALSE)</f>
        <v>1</v>
      </c>
      <c r="AE78" t="e">
        <f>VLOOKUP(AA78,type_factors!$C$1:$D$226,2,FALSE)</f>
        <v>#N/A</v>
      </c>
      <c r="AF78">
        <f>VLOOKUP(AB78,type_factors!$C$1:$D$226,2,FALSE)</f>
        <v>1</v>
      </c>
      <c r="AG78">
        <f>VLOOKUP(AC78,type_factors!$C$1:$D$226,2,FALSE)</f>
        <v>1</v>
      </c>
      <c r="AH78">
        <f t="array" ref="AH78">MAX(IF(ISERROR(AD78:AG78),,AD78:AG78))</f>
        <v>1</v>
      </c>
      <c r="AI78" t="s">
        <v>421</v>
      </c>
      <c r="AJ78" t="s">
        <v>453</v>
      </c>
      <c r="AK78" t="s">
        <v>455</v>
      </c>
      <c r="AL78" t="s">
        <v>209</v>
      </c>
      <c r="AM78" t="s">
        <v>209</v>
      </c>
      <c r="AN78" t="str">
        <f t="shared" si="33"/>
        <v>NormalRock</v>
      </c>
      <c r="AO78" t="str">
        <f t="shared" si="34"/>
        <v>WaterRock</v>
      </c>
      <c r="AP78" t="str">
        <f t="shared" si="35"/>
        <v>GroundRock</v>
      </c>
      <c r="AQ78" t="str">
        <f t="shared" si="36"/>
        <v>NARock</v>
      </c>
      <c r="AR78" t="str">
        <f t="shared" si="37"/>
        <v>NARock</v>
      </c>
      <c r="AS78" t="str">
        <f t="shared" si="38"/>
        <v>NormalGround</v>
      </c>
      <c r="AT78" t="str">
        <f t="shared" si="39"/>
        <v>WaterGround</v>
      </c>
      <c r="AU78" t="str">
        <f t="shared" si="40"/>
        <v>GroundGround</v>
      </c>
      <c r="AV78" t="str">
        <f t="shared" si="41"/>
        <v>NAGround</v>
      </c>
      <c r="AW78" t="str">
        <f t="shared" si="42"/>
        <v>NAGround</v>
      </c>
      <c r="AX78" s="31">
        <f>VLOOKUP(AN78,type_factors!$C$2:$D$226,2,FALSE)</f>
        <v>0.5</v>
      </c>
      <c r="AY78" s="31">
        <f>VLOOKUP(AO78,type_factors!$C$2:$D$226,2,FALSE)</f>
        <v>2</v>
      </c>
      <c r="AZ78" s="31">
        <f>VLOOKUP(AP78,type_factors!$C$2:$D$226,2,FALSE)</f>
        <v>2</v>
      </c>
      <c r="BA78" s="31" t="e">
        <f>VLOOKUP(AQ78,type_factors!$C$2:$D$226,2,FALSE)</f>
        <v>#N/A</v>
      </c>
      <c r="BB78" s="31" t="e">
        <f>VLOOKUP(AR78,type_factors!$C$2:$D$226,2,FALSE)</f>
        <v>#N/A</v>
      </c>
      <c r="BC78" s="30">
        <f>VLOOKUP(AS78,type_factors!$C$2:$D$226,2,FALSE)</f>
        <v>1</v>
      </c>
      <c r="BD78" s="30">
        <f>VLOOKUP(AT78,type_factors!$C$2:$D$226,2,FALSE)</f>
        <v>2</v>
      </c>
      <c r="BE78" s="30">
        <f>VLOOKUP(AU78,type_factors!$C$2:$D$226,2,FALSE)</f>
        <v>1</v>
      </c>
      <c r="BF78" s="30" t="e">
        <f>VLOOKUP(AV78,type_factors!$C$2:$D$226,2,FALSE)</f>
        <v>#N/A</v>
      </c>
      <c r="BG78" s="30" t="e">
        <f>VLOOKUP(AW78,type_factors!$C$2:$D$226,2,FALSE)</f>
        <v>#N/A</v>
      </c>
      <c r="BH78" s="32">
        <f t="shared" si="43"/>
        <v>0.5</v>
      </c>
      <c r="BI78" s="32">
        <f t="shared" si="44"/>
        <v>4</v>
      </c>
      <c r="BJ78" s="32">
        <f t="shared" si="45"/>
        <v>2</v>
      </c>
      <c r="BK78" s="32" t="e">
        <f t="shared" si="46"/>
        <v>#N/A</v>
      </c>
      <c r="BL78" s="32" t="e">
        <f t="shared" si="47"/>
        <v>#N/A</v>
      </c>
      <c r="BM78">
        <f t="array" ref="BM78">MAX(IF(ISERROR(BH78:BL78),,BH78:BL78))</f>
        <v>4</v>
      </c>
      <c r="BN78">
        <f t="shared" si="48"/>
        <v>1</v>
      </c>
      <c r="BO78">
        <f t="shared" si="49"/>
        <v>3</v>
      </c>
      <c r="BP78">
        <f t="shared" si="50"/>
        <v>25</v>
      </c>
    </row>
    <row r="79" spans="1:68" x14ac:dyDescent="0.3">
      <c r="A79">
        <v>78</v>
      </c>
      <c r="B79">
        <v>34</v>
      </c>
      <c r="C79" t="s">
        <v>92</v>
      </c>
      <c r="D79" t="s">
        <v>519</v>
      </c>
      <c r="E79" t="s">
        <v>421</v>
      </c>
      <c r="F79" t="s">
        <v>209</v>
      </c>
      <c r="G79">
        <v>20</v>
      </c>
      <c r="H79" s="1" t="s">
        <v>5</v>
      </c>
      <c r="I79" s="1" t="s">
        <v>6</v>
      </c>
      <c r="J79" s="1" t="s">
        <v>50</v>
      </c>
      <c r="K79" s="1" t="s">
        <v>95</v>
      </c>
      <c r="L79" s="1" t="s">
        <v>220</v>
      </c>
      <c r="M79" s="1" t="s">
        <v>263</v>
      </c>
      <c r="N79" s="1" t="s">
        <v>262</v>
      </c>
      <c r="O79" s="1" t="s">
        <v>215</v>
      </c>
      <c r="P79" t="str">
        <f>VLOOKUP(L79,all_attacks!$C$2:$H$166,2,FALSE)</f>
        <v>Normal</v>
      </c>
      <c r="Q79" t="str">
        <f>VLOOKUP(M79,all_attacks!$C$2:$H$166,2,FALSE)</f>
        <v>Normal</v>
      </c>
      <c r="R79" t="str">
        <f>VLOOKUP(N79,all_attacks!$C$2:$H$166,2,FALSE)</f>
        <v>Normal</v>
      </c>
      <c r="S79" t="str">
        <f>VLOOKUP(O79,all_attacks!$C$2:$H$166,2,FALSE)</f>
        <v>Normal</v>
      </c>
      <c r="T79" t="str">
        <f>VLOOKUP(L79,all_attacks!$C$2:$H$166,6,FALSE)</f>
        <v>Normal</v>
      </c>
      <c r="U79" t="str">
        <f>VLOOKUP(M79,all_attacks!$C$2:$H$166,6,FALSE)</f>
        <v>no_type-specific_Damage</v>
      </c>
      <c r="V79" t="str">
        <f>VLOOKUP(N79,all_attacks!$C$2:$H$166,6,FALSE)</f>
        <v>Normal</v>
      </c>
      <c r="W79" t="str">
        <f>VLOOKUP(O79,all_attacks!$C$2:$H$166,6,FALSE)</f>
        <v>Normal</v>
      </c>
      <c r="X79" t="s">
        <v>453</v>
      </c>
      <c r="Z79" t="str">
        <f t="shared" si="29"/>
        <v>NormalWater</v>
      </c>
      <c r="AA79" t="str">
        <f t="shared" si="30"/>
        <v>no_type-specific_DamageWater</v>
      </c>
      <c r="AB79" t="str">
        <f t="shared" si="31"/>
        <v>NormalWater</v>
      </c>
      <c r="AC79" t="str">
        <f t="shared" si="32"/>
        <v>NormalWater</v>
      </c>
      <c r="AD79">
        <f>VLOOKUP(Z79,type_factors!$C$1:$D$226,2,FALSE)</f>
        <v>1</v>
      </c>
      <c r="AE79" t="e">
        <f>VLOOKUP(AA79,type_factors!$C$1:$D$226,2,FALSE)</f>
        <v>#N/A</v>
      </c>
      <c r="AF79">
        <f>VLOOKUP(AB79,type_factors!$C$1:$D$226,2,FALSE)</f>
        <v>1</v>
      </c>
      <c r="AG79">
        <f>VLOOKUP(AC79,type_factors!$C$1:$D$226,2,FALSE)</f>
        <v>1</v>
      </c>
      <c r="AH79">
        <f t="array" ref="AH79">MAX(IF(ISERROR(AD79:AG79),,AD79:AG79))</f>
        <v>1</v>
      </c>
      <c r="AI79" t="s">
        <v>421</v>
      </c>
      <c r="AJ79" t="s">
        <v>453</v>
      </c>
      <c r="AK79" t="s">
        <v>455</v>
      </c>
      <c r="AL79" t="s">
        <v>209</v>
      </c>
      <c r="AM79" t="s">
        <v>209</v>
      </c>
      <c r="AN79" t="str">
        <f t="shared" si="33"/>
        <v>NormalNormal</v>
      </c>
      <c r="AO79" t="str">
        <f t="shared" si="34"/>
        <v>WaterNormal</v>
      </c>
      <c r="AP79" t="str">
        <f t="shared" si="35"/>
        <v>GroundNormal</v>
      </c>
      <c r="AQ79" t="str">
        <f t="shared" si="36"/>
        <v>NANormal</v>
      </c>
      <c r="AR79" t="str">
        <f t="shared" si="37"/>
        <v>NANormal</v>
      </c>
      <c r="AS79" t="str">
        <f t="shared" si="38"/>
        <v>NormalNA</v>
      </c>
      <c r="AT79" t="str">
        <f t="shared" si="39"/>
        <v>WaterNA</v>
      </c>
      <c r="AU79" t="str">
        <f t="shared" si="40"/>
        <v>GroundNA</v>
      </c>
      <c r="AV79" t="str">
        <f t="shared" si="41"/>
        <v>NANA</v>
      </c>
      <c r="AW79" t="str">
        <f t="shared" si="42"/>
        <v>NANA</v>
      </c>
      <c r="AX79" s="31">
        <f>VLOOKUP(AN79,type_factors!$C$2:$D$226,2,FALSE)</f>
        <v>1</v>
      </c>
      <c r="AY79" s="31">
        <f>VLOOKUP(AO79,type_factors!$C$2:$D$226,2,FALSE)</f>
        <v>1</v>
      </c>
      <c r="AZ79" s="31">
        <f>VLOOKUP(AP79,type_factors!$C$2:$D$226,2,FALSE)</f>
        <v>1</v>
      </c>
      <c r="BA79" s="31" t="e">
        <f>VLOOKUP(AQ79,type_factors!$C$2:$D$226,2,FALSE)</f>
        <v>#N/A</v>
      </c>
      <c r="BB79" s="31" t="e">
        <f>VLOOKUP(AR79,type_factors!$C$2:$D$226,2,FALSE)</f>
        <v>#N/A</v>
      </c>
      <c r="BC79" s="30" t="e">
        <f>VLOOKUP(AS79,type_factors!$C$2:$D$226,2,FALSE)</f>
        <v>#N/A</v>
      </c>
      <c r="BD79" s="30" t="e">
        <f>VLOOKUP(AT79,type_factors!$C$2:$D$226,2,FALSE)</f>
        <v>#N/A</v>
      </c>
      <c r="BE79" s="30" t="e">
        <f>VLOOKUP(AU79,type_factors!$C$2:$D$226,2,FALSE)</f>
        <v>#N/A</v>
      </c>
      <c r="BF79" s="30" t="e">
        <f>VLOOKUP(AV79,type_factors!$C$2:$D$226,2,FALSE)</f>
        <v>#N/A</v>
      </c>
      <c r="BG79" s="30" t="e">
        <f>VLOOKUP(AW79,type_factors!$C$2:$D$226,2,FALSE)</f>
        <v>#N/A</v>
      </c>
      <c r="BH79" s="32">
        <f t="shared" si="43"/>
        <v>1</v>
      </c>
      <c r="BI79" s="32">
        <f t="shared" si="44"/>
        <v>1</v>
      </c>
      <c r="BJ79" s="32">
        <f t="shared" si="45"/>
        <v>1</v>
      </c>
      <c r="BK79" s="32" t="e">
        <f t="shared" si="46"/>
        <v>#N/A</v>
      </c>
      <c r="BL79" s="32" t="e">
        <f t="shared" si="47"/>
        <v>#N/A</v>
      </c>
      <c r="BM79">
        <f t="array" ref="BM79">MAX(IF(ISERROR(BH79:BL79),,BH79:BL79))</f>
        <v>1</v>
      </c>
      <c r="BN79">
        <f t="shared" si="48"/>
        <v>1</v>
      </c>
      <c r="BO79">
        <f t="shared" si="49"/>
        <v>0</v>
      </c>
      <c r="BP79">
        <f t="shared" si="50"/>
        <v>25</v>
      </c>
    </row>
    <row r="80" spans="1:68" x14ac:dyDescent="0.3">
      <c r="A80">
        <v>79</v>
      </c>
      <c r="B80">
        <v>34</v>
      </c>
      <c r="C80" t="s">
        <v>55</v>
      </c>
      <c r="D80" t="s">
        <v>507</v>
      </c>
      <c r="E80" t="s">
        <v>449</v>
      </c>
      <c r="F80" t="s">
        <v>451</v>
      </c>
      <c r="G80">
        <v>20</v>
      </c>
      <c r="H80" s="1" t="s">
        <v>56</v>
      </c>
      <c r="I80" s="1" t="s">
        <v>79</v>
      </c>
      <c r="J80" s="1" t="s">
        <v>80</v>
      </c>
      <c r="K80" s="1" t="s">
        <v>82</v>
      </c>
      <c r="L80" s="1" t="s">
        <v>294</v>
      </c>
      <c r="M80" s="1" t="s">
        <v>300</v>
      </c>
      <c r="N80" s="1" t="s">
        <v>301</v>
      </c>
      <c r="O80" s="1" t="s">
        <v>302</v>
      </c>
      <c r="P80" t="str">
        <f>VLOOKUP(L80,all_attacks!$C$2:$H$166,2,FALSE)</f>
        <v>Grass</v>
      </c>
      <c r="Q80" t="str">
        <f>VLOOKUP(M80,all_attacks!$C$2:$H$166,2,FALSE)</f>
        <v>Poison</v>
      </c>
      <c r="R80" t="str">
        <f>VLOOKUP(N80,all_attacks!$C$2:$H$166,2,FALSE)</f>
        <v>Grass</v>
      </c>
      <c r="S80" t="str">
        <f>VLOOKUP(O80,all_attacks!$C$2:$H$166,2,FALSE)</f>
        <v>Grass</v>
      </c>
      <c r="T80" t="str">
        <f>VLOOKUP(L80,all_attacks!$C$2:$H$166,6,FALSE)</f>
        <v>Grass</v>
      </c>
      <c r="U80" t="str">
        <f>VLOOKUP(M80,all_attacks!$C$2:$H$166,6,FALSE)</f>
        <v>no_type-specific_Damage</v>
      </c>
      <c r="V80" t="str">
        <f>VLOOKUP(N80,all_attacks!$C$2:$H$166,6,FALSE)</f>
        <v>no_type-specific_Damage</v>
      </c>
      <c r="W80" t="str">
        <f>VLOOKUP(O80,all_attacks!$C$2:$H$166,6,FALSE)</f>
        <v>no_type-specific_Damage</v>
      </c>
      <c r="X80" t="s">
        <v>453</v>
      </c>
      <c r="Z80" t="str">
        <f t="shared" si="29"/>
        <v>GrassWater</v>
      </c>
      <c r="AA80" t="str">
        <f t="shared" si="30"/>
        <v>no_type-specific_DamageWater</v>
      </c>
      <c r="AB80" t="str">
        <f t="shared" si="31"/>
        <v>no_type-specific_DamageWater</v>
      </c>
      <c r="AC80" t="str">
        <f t="shared" si="32"/>
        <v>no_type-specific_DamageWater</v>
      </c>
      <c r="AD80">
        <f>VLOOKUP(Z80,type_factors!$C$1:$D$226,2,FALSE)</f>
        <v>2</v>
      </c>
      <c r="AE80" t="e">
        <f>VLOOKUP(AA80,type_factors!$C$1:$D$226,2,FALSE)</f>
        <v>#N/A</v>
      </c>
      <c r="AF80" t="e">
        <f>VLOOKUP(AB80,type_factors!$C$1:$D$226,2,FALSE)</f>
        <v>#N/A</v>
      </c>
      <c r="AG80" t="e">
        <f>VLOOKUP(AC80,type_factors!$C$1:$D$226,2,FALSE)</f>
        <v>#N/A</v>
      </c>
      <c r="AH80">
        <f t="array" ref="AH80">MAX(IF(ISERROR(AD80:AG80),,AD80:AG80))</f>
        <v>2</v>
      </c>
      <c r="AI80" t="s">
        <v>421</v>
      </c>
      <c r="AJ80" t="s">
        <v>453</v>
      </c>
      <c r="AK80" t="s">
        <v>455</v>
      </c>
      <c r="AL80" t="s">
        <v>209</v>
      </c>
      <c r="AM80" t="s">
        <v>209</v>
      </c>
      <c r="AN80" t="str">
        <f t="shared" si="33"/>
        <v>NormalGrass</v>
      </c>
      <c r="AO80" t="str">
        <f t="shared" si="34"/>
        <v>WaterGrass</v>
      </c>
      <c r="AP80" t="str">
        <f t="shared" si="35"/>
        <v>GroundGrass</v>
      </c>
      <c r="AQ80" t="str">
        <f t="shared" si="36"/>
        <v>NAGrass</v>
      </c>
      <c r="AR80" t="str">
        <f t="shared" si="37"/>
        <v>NAGrass</v>
      </c>
      <c r="AS80" t="str">
        <f t="shared" si="38"/>
        <v>NormalPoison</v>
      </c>
      <c r="AT80" t="str">
        <f t="shared" si="39"/>
        <v>WaterPoison</v>
      </c>
      <c r="AU80" t="str">
        <f t="shared" si="40"/>
        <v>GroundPoison</v>
      </c>
      <c r="AV80" t="str">
        <f t="shared" si="41"/>
        <v>NAPoison</v>
      </c>
      <c r="AW80" t="str">
        <f t="shared" si="42"/>
        <v>NAPoison</v>
      </c>
      <c r="AX80" s="31">
        <f>VLOOKUP(AN80,type_factors!$C$2:$D$226,2,FALSE)</f>
        <v>1</v>
      </c>
      <c r="AY80" s="31">
        <f>VLOOKUP(AO80,type_factors!$C$2:$D$226,2,FALSE)</f>
        <v>0.5</v>
      </c>
      <c r="AZ80" s="31">
        <f>VLOOKUP(AP80,type_factors!$C$2:$D$226,2,FALSE)</f>
        <v>0.5</v>
      </c>
      <c r="BA80" s="31" t="e">
        <f>VLOOKUP(AQ80,type_factors!$C$2:$D$226,2,FALSE)</f>
        <v>#N/A</v>
      </c>
      <c r="BB80" s="31" t="e">
        <f>VLOOKUP(AR80,type_factors!$C$2:$D$226,2,FALSE)</f>
        <v>#N/A</v>
      </c>
      <c r="BC80" s="30">
        <f>VLOOKUP(AS80,type_factors!$C$2:$D$226,2,FALSE)</f>
        <v>1</v>
      </c>
      <c r="BD80" s="30">
        <f>VLOOKUP(AT80,type_factors!$C$2:$D$226,2,FALSE)</f>
        <v>1</v>
      </c>
      <c r="BE80" s="30">
        <f>VLOOKUP(AU80,type_factors!$C$2:$D$226,2,FALSE)</f>
        <v>2</v>
      </c>
      <c r="BF80" s="30" t="e">
        <f>VLOOKUP(AV80,type_factors!$C$2:$D$226,2,FALSE)</f>
        <v>#N/A</v>
      </c>
      <c r="BG80" s="30" t="e">
        <f>VLOOKUP(AW80,type_factors!$C$2:$D$226,2,FALSE)</f>
        <v>#N/A</v>
      </c>
      <c r="BH80" s="32">
        <f t="shared" si="43"/>
        <v>1</v>
      </c>
      <c r="BI80" s="32">
        <f t="shared" si="44"/>
        <v>0.5</v>
      </c>
      <c r="BJ80" s="32">
        <f t="shared" si="45"/>
        <v>1</v>
      </c>
      <c r="BK80" s="32" t="e">
        <f t="shared" si="46"/>
        <v>#N/A</v>
      </c>
      <c r="BL80" s="32" t="e">
        <f t="shared" si="47"/>
        <v>#N/A</v>
      </c>
      <c r="BM80">
        <f t="array" ref="BM80">MAX(IF(ISERROR(BH80:BL80),,BH80:BL80))</f>
        <v>1</v>
      </c>
      <c r="BN80">
        <f t="shared" si="48"/>
        <v>2</v>
      </c>
      <c r="BO80">
        <f t="shared" si="49"/>
        <v>-1</v>
      </c>
      <c r="BP80">
        <f t="shared" si="50"/>
        <v>24</v>
      </c>
    </row>
    <row r="81" spans="1:71" x14ac:dyDescent="0.3">
      <c r="A81">
        <v>80</v>
      </c>
      <c r="B81">
        <v>34</v>
      </c>
      <c r="C81" t="s">
        <v>47</v>
      </c>
      <c r="D81" t="s">
        <v>484</v>
      </c>
      <c r="E81" t="s">
        <v>421</v>
      </c>
      <c r="F81" t="s">
        <v>448</v>
      </c>
      <c r="G81">
        <v>20</v>
      </c>
      <c r="H81" s="1" t="s">
        <v>41</v>
      </c>
      <c r="I81" s="1" t="s">
        <v>42</v>
      </c>
      <c r="J81" s="1" t="s">
        <v>21</v>
      </c>
      <c r="K81" s="1" t="s">
        <v>94</v>
      </c>
      <c r="L81" s="1" t="s">
        <v>230</v>
      </c>
      <c r="M81" s="1" t="s">
        <v>244</v>
      </c>
      <c r="N81" s="1" t="s">
        <v>323</v>
      </c>
      <c r="O81" s="1" t="s">
        <v>232</v>
      </c>
      <c r="P81" t="str">
        <f>VLOOKUP(L81,all_attacks!$C$2:$H$166,2,FALSE)</f>
        <v>Normal</v>
      </c>
      <c r="Q81" t="str">
        <f>VLOOKUP(M81,all_attacks!$C$2:$H$166,2,FALSE)</f>
        <v>Normal</v>
      </c>
      <c r="R81" t="str">
        <f>VLOOKUP(N81,all_attacks!$C$2:$H$166,2,FALSE)</f>
        <v>Normal</v>
      </c>
      <c r="S81" t="str">
        <f>VLOOKUP(O81,all_attacks!$C$2:$H$166,2,FALSE)</f>
        <v>Normal</v>
      </c>
      <c r="T81" t="str">
        <f>VLOOKUP(L81,all_attacks!$C$2:$H$166,6,FALSE)</f>
        <v>Normal</v>
      </c>
      <c r="U81" t="str">
        <f>VLOOKUP(M81,all_attacks!$C$2:$H$166,6,FALSE)</f>
        <v>no_type-specific_Damage</v>
      </c>
      <c r="V81" t="str">
        <f>VLOOKUP(N81,all_attacks!$C$2:$H$166,6,FALSE)</f>
        <v>Normal</v>
      </c>
      <c r="W81" t="str">
        <f>VLOOKUP(O81,all_attacks!$C$2:$H$166,6,FALSE)</f>
        <v>no_type-specific_Damage</v>
      </c>
      <c r="X81" t="s">
        <v>453</v>
      </c>
      <c r="Z81" t="str">
        <f t="shared" si="29"/>
        <v>NormalWater</v>
      </c>
      <c r="AA81" t="str">
        <f t="shared" si="30"/>
        <v>no_type-specific_DamageWater</v>
      </c>
      <c r="AB81" t="str">
        <f t="shared" si="31"/>
        <v>NormalWater</v>
      </c>
      <c r="AC81" t="str">
        <f t="shared" si="32"/>
        <v>no_type-specific_DamageWater</v>
      </c>
      <c r="AD81">
        <f>VLOOKUP(Z81,type_factors!$C$1:$D$226,2,FALSE)</f>
        <v>1</v>
      </c>
      <c r="AE81" t="e">
        <f>VLOOKUP(AA81,type_factors!$C$1:$D$226,2,FALSE)</f>
        <v>#N/A</v>
      </c>
      <c r="AF81">
        <f>VLOOKUP(AB81,type_factors!$C$1:$D$226,2,FALSE)</f>
        <v>1</v>
      </c>
      <c r="AG81" t="e">
        <f>VLOOKUP(AC81,type_factors!$C$1:$D$226,2,FALSE)</f>
        <v>#N/A</v>
      </c>
      <c r="AH81">
        <f t="array" ref="AH81">MAX(IF(ISERROR(AD81:AG81),,AD81:AG81))</f>
        <v>1</v>
      </c>
      <c r="AI81" t="s">
        <v>421</v>
      </c>
      <c r="AJ81" t="s">
        <v>453</v>
      </c>
      <c r="AK81" t="s">
        <v>455</v>
      </c>
      <c r="AL81" t="s">
        <v>209</v>
      </c>
      <c r="AM81" t="s">
        <v>209</v>
      </c>
      <c r="AN81" t="str">
        <f t="shared" si="33"/>
        <v>NormalNormal</v>
      </c>
      <c r="AO81" t="str">
        <f t="shared" si="34"/>
        <v>WaterNormal</v>
      </c>
      <c r="AP81" t="str">
        <f t="shared" si="35"/>
        <v>GroundNormal</v>
      </c>
      <c r="AQ81" t="str">
        <f t="shared" si="36"/>
        <v>NANormal</v>
      </c>
      <c r="AR81" t="str">
        <f t="shared" si="37"/>
        <v>NANormal</v>
      </c>
      <c r="AS81" t="str">
        <f t="shared" si="38"/>
        <v>NormalFlying</v>
      </c>
      <c r="AT81" t="str">
        <f t="shared" si="39"/>
        <v>WaterFlying</v>
      </c>
      <c r="AU81" t="str">
        <f t="shared" si="40"/>
        <v>GroundFlying</v>
      </c>
      <c r="AV81" t="str">
        <f t="shared" si="41"/>
        <v>NAFlying</v>
      </c>
      <c r="AW81" t="str">
        <f t="shared" si="42"/>
        <v>NAFlying</v>
      </c>
      <c r="AX81" s="31">
        <f>VLOOKUP(AN81,type_factors!$C$2:$D$226,2,FALSE)</f>
        <v>1</v>
      </c>
      <c r="AY81" s="31">
        <f>VLOOKUP(AO81,type_factors!$C$2:$D$226,2,FALSE)</f>
        <v>1</v>
      </c>
      <c r="AZ81" s="31">
        <f>VLOOKUP(AP81,type_factors!$C$2:$D$226,2,FALSE)</f>
        <v>1</v>
      </c>
      <c r="BA81" s="31" t="e">
        <f>VLOOKUP(AQ81,type_factors!$C$2:$D$226,2,FALSE)</f>
        <v>#N/A</v>
      </c>
      <c r="BB81" s="31" t="e">
        <f>VLOOKUP(AR81,type_factors!$C$2:$D$226,2,FALSE)</f>
        <v>#N/A</v>
      </c>
      <c r="BC81" s="30">
        <f>VLOOKUP(AS81,type_factors!$C$2:$D$226,2,FALSE)</f>
        <v>1</v>
      </c>
      <c r="BD81" s="30">
        <f>VLOOKUP(AT81,type_factors!$C$2:$D$226,2,FALSE)</f>
        <v>1</v>
      </c>
      <c r="BE81" s="30">
        <f>VLOOKUP(AU81,type_factors!$C$2:$D$226,2,FALSE)</f>
        <v>0</v>
      </c>
      <c r="BF81" s="30" t="e">
        <f>VLOOKUP(AV81,type_factors!$C$2:$D$226,2,FALSE)</f>
        <v>#N/A</v>
      </c>
      <c r="BG81" s="30" t="e">
        <f>VLOOKUP(AW81,type_factors!$C$2:$D$226,2,FALSE)</f>
        <v>#N/A</v>
      </c>
      <c r="BH81" s="32">
        <f t="shared" si="43"/>
        <v>1</v>
      </c>
      <c r="BI81" s="32">
        <f t="shared" si="44"/>
        <v>1</v>
      </c>
      <c r="BJ81" s="32">
        <f t="shared" si="45"/>
        <v>0</v>
      </c>
      <c r="BK81" s="32" t="e">
        <f t="shared" si="46"/>
        <v>#N/A</v>
      </c>
      <c r="BL81" s="32" t="e">
        <f t="shared" si="47"/>
        <v>#N/A</v>
      </c>
      <c r="BM81">
        <f t="array" ref="BM81">MAX(IF(ISERROR(BH81:BL81),,BH81:BL81))</f>
        <v>1</v>
      </c>
      <c r="BN81">
        <f t="shared" si="48"/>
        <v>1</v>
      </c>
      <c r="BO81">
        <f t="shared" si="49"/>
        <v>0</v>
      </c>
      <c r="BP81">
        <f t="shared" si="50"/>
        <v>24</v>
      </c>
    </row>
    <row r="82" spans="1:71" x14ac:dyDescent="0.3">
      <c r="A82">
        <v>81</v>
      </c>
      <c r="B82">
        <v>35</v>
      </c>
      <c r="C82" t="s">
        <v>96</v>
      </c>
      <c r="D82" t="s">
        <v>529</v>
      </c>
      <c r="E82" t="s">
        <v>445</v>
      </c>
      <c r="F82" t="s">
        <v>209</v>
      </c>
      <c r="G82">
        <v>24</v>
      </c>
      <c r="H82" s="1" t="s">
        <v>50</v>
      </c>
      <c r="I82" s="1" t="s">
        <v>98</v>
      </c>
      <c r="J82" s="1" t="s">
        <v>89</v>
      </c>
      <c r="K82" s="1" t="s">
        <v>23</v>
      </c>
      <c r="L82" s="1" t="s">
        <v>262</v>
      </c>
      <c r="M82" s="1" t="s">
        <v>264</v>
      </c>
      <c r="N82" s="1" t="s">
        <v>270</v>
      </c>
      <c r="O82" s="1" t="s">
        <v>261</v>
      </c>
      <c r="P82" t="str">
        <f>VLOOKUP(L82,all_attacks!$C$2:$H$166,2,FALSE)</f>
        <v>Normal</v>
      </c>
      <c r="Q82" t="str">
        <f>VLOOKUP(M82,all_attacks!$C$2:$H$166,2,FALSE)</f>
        <v>Normal</v>
      </c>
      <c r="R82" t="str">
        <f>VLOOKUP(N82,all_attacks!$C$2:$H$166,2,FALSE)</f>
        <v>Fire</v>
      </c>
      <c r="S82" t="str">
        <f>VLOOKUP(O82,all_attacks!$C$2:$H$166,2,FALSE)</f>
        <v>Normal</v>
      </c>
      <c r="T82" t="str">
        <f>VLOOKUP(L82,all_attacks!$C$2:$H$166,6,FALSE)</f>
        <v>Normal</v>
      </c>
      <c r="U82" t="str">
        <f>VLOOKUP(M82,all_attacks!$C$2:$H$166,6,FALSE)</f>
        <v>no_type-specific_Damage</v>
      </c>
      <c r="V82" t="str">
        <f>VLOOKUP(N82,all_attacks!$C$2:$H$166,6,FALSE)</f>
        <v>Fire</v>
      </c>
      <c r="W82" t="str">
        <f>VLOOKUP(O82,all_attacks!$C$2:$H$166,6,FALSE)</f>
        <v>no_type-specific_Damage</v>
      </c>
      <c r="X82" t="s">
        <v>453</v>
      </c>
      <c r="Z82" t="str">
        <f t="shared" si="29"/>
        <v>NormalWater</v>
      </c>
      <c r="AA82" t="str">
        <f t="shared" si="30"/>
        <v>no_type-specific_DamageWater</v>
      </c>
      <c r="AB82" t="str">
        <f t="shared" si="31"/>
        <v>FireWater</v>
      </c>
      <c r="AC82" t="str">
        <f t="shared" si="32"/>
        <v>no_type-specific_DamageWater</v>
      </c>
      <c r="AD82">
        <f>VLOOKUP(Z82,type_factors!$C$1:$D$226,2,FALSE)</f>
        <v>1</v>
      </c>
      <c r="AE82" t="e">
        <f>VLOOKUP(AA82,type_factors!$C$1:$D$226,2,FALSE)</f>
        <v>#N/A</v>
      </c>
      <c r="AF82">
        <f>VLOOKUP(AB82,type_factors!$C$1:$D$226,2,FALSE)</f>
        <v>0.5</v>
      </c>
      <c r="AG82" t="e">
        <f>VLOOKUP(AC82,type_factors!$C$1:$D$226,2,FALSE)</f>
        <v>#N/A</v>
      </c>
      <c r="AH82">
        <f t="array" ref="AH82">MAX(IF(ISERROR(AD82:AG82),,AD82:AG82))</f>
        <v>1</v>
      </c>
      <c r="AI82" t="s">
        <v>421</v>
      </c>
      <c r="AJ82" t="s">
        <v>453</v>
      </c>
      <c r="AK82" t="s">
        <v>455</v>
      </c>
      <c r="AL82" t="s">
        <v>209</v>
      </c>
      <c r="AM82" t="s">
        <v>209</v>
      </c>
      <c r="AN82" t="str">
        <f t="shared" si="33"/>
        <v>NormalFire</v>
      </c>
      <c r="AO82" t="str">
        <f t="shared" si="34"/>
        <v>WaterFire</v>
      </c>
      <c r="AP82" t="str">
        <f t="shared" si="35"/>
        <v>GroundFire</v>
      </c>
      <c r="AQ82" t="str">
        <f t="shared" si="36"/>
        <v>NAFire</v>
      </c>
      <c r="AR82" t="str">
        <f t="shared" si="37"/>
        <v>NAFire</v>
      </c>
      <c r="AS82" t="str">
        <f t="shared" si="38"/>
        <v>NormalNA</v>
      </c>
      <c r="AT82" t="str">
        <f t="shared" si="39"/>
        <v>WaterNA</v>
      </c>
      <c r="AU82" t="str">
        <f t="shared" si="40"/>
        <v>GroundNA</v>
      </c>
      <c r="AV82" t="str">
        <f t="shared" si="41"/>
        <v>NANA</v>
      </c>
      <c r="AW82" t="str">
        <f t="shared" si="42"/>
        <v>NANA</v>
      </c>
      <c r="AX82" s="31">
        <f>VLOOKUP(AN82,type_factors!$C$2:$D$226,2,FALSE)</f>
        <v>1</v>
      </c>
      <c r="AY82" s="31">
        <f>VLOOKUP(AO82,type_factors!$C$2:$D$226,2,FALSE)</f>
        <v>2</v>
      </c>
      <c r="AZ82" s="31">
        <f>VLOOKUP(AP82,type_factors!$C$2:$D$226,2,FALSE)</f>
        <v>2</v>
      </c>
      <c r="BA82" s="31" t="e">
        <f>VLOOKUP(AQ82,type_factors!$C$2:$D$226,2,FALSE)</f>
        <v>#N/A</v>
      </c>
      <c r="BB82" s="31" t="e">
        <f>VLOOKUP(AR82,type_factors!$C$2:$D$226,2,FALSE)</f>
        <v>#N/A</v>
      </c>
      <c r="BC82" s="30" t="e">
        <f>VLOOKUP(AS82,type_factors!$C$2:$D$226,2,FALSE)</f>
        <v>#N/A</v>
      </c>
      <c r="BD82" s="30" t="e">
        <f>VLOOKUP(AT82,type_factors!$C$2:$D$226,2,FALSE)</f>
        <v>#N/A</v>
      </c>
      <c r="BE82" s="30" t="e">
        <f>VLOOKUP(AU82,type_factors!$C$2:$D$226,2,FALSE)</f>
        <v>#N/A</v>
      </c>
      <c r="BF82" s="30" t="e">
        <f>VLOOKUP(AV82,type_factors!$C$2:$D$226,2,FALSE)</f>
        <v>#N/A</v>
      </c>
      <c r="BG82" s="30" t="e">
        <f>VLOOKUP(AW82,type_factors!$C$2:$D$226,2,FALSE)</f>
        <v>#N/A</v>
      </c>
      <c r="BH82" s="32">
        <f t="shared" si="43"/>
        <v>1</v>
      </c>
      <c r="BI82" s="32">
        <f t="shared" si="44"/>
        <v>2</v>
      </c>
      <c r="BJ82" s="32">
        <f t="shared" si="45"/>
        <v>2</v>
      </c>
      <c r="BK82" s="32" t="e">
        <f t="shared" si="46"/>
        <v>#N/A</v>
      </c>
      <c r="BL82" s="32" t="e">
        <f t="shared" si="47"/>
        <v>#N/A</v>
      </c>
      <c r="BM82">
        <f t="array" ref="BM82">MAX(IF(ISERROR(BH82:BL82),,BH82:BL82))</f>
        <v>2</v>
      </c>
      <c r="BN82">
        <f t="shared" si="48"/>
        <v>1</v>
      </c>
      <c r="BO82">
        <f t="shared" si="49"/>
        <v>1</v>
      </c>
      <c r="BP82">
        <f t="shared" si="50"/>
        <v>25</v>
      </c>
      <c r="BR82" t="s">
        <v>52</v>
      </c>
    </row>
    <row r="83" spans="1:71" x14ac:dyDescent="0.3">
      <c r="A83">
        <v>82</v>
      </c>
      <c r="B83">
        <v>35</v>
      </c>
      <c r="C83" t="s">
        <v>97</v>
      </c>
      <c r="D83" t="s">
        <v>97</v>
      </c>
      <c r="E83" t="s">
        <v>445</v>
      </c>
      <c r="F83" t="s">
        <v>209</v>
      </c>
      <c r="G83">
        <v>24</v>
      </c>
      <c r="H83" s="1" t="s">
        <v>89</v>
      </c>
      <c r="I83" s="1" t="s">
        <v>20</v>
      </c>
      <c r="J83" s="1" t="s">
        <v>21</v>
      </c>
      <c r="K83" s="1" t="s">
        <v>98</v>
      </c>
      <c r="L83" s="1" t="s">
        <v>270</v>
      </c>
      <c r="M83" s="1" t="s">
        <v>255</v>
      </c>
      <c r="N83" s="1" t="s">
        <v>323</v>
      </c>
      <c r="O83" s="1" t="s">
        <v>264</v>
      </c>
      <c r="P83" t="str">
        <f>VLOOKUP(L83,all_attacks!$C$2:$H$166,2,FALSE)</f>
        <v>Fire</v>
      </c>
      <c r="Q83" t="str">
        <f>VLOOKUP(M83,all_attacks!$C$2:$H$166,2,FALSE)</f>
        <v>Normal</v>
      </c>
      <c r="R83" t="str">
        <f>VLOOKUP(N83,all_attacks!$C$2:$H$166,2,FALSE)</f>
        <v>Normal</v>
      </c>
      <c r="S83" t="str">
        <f>VLOOKUP(O83,all_attacks!$C$2:$H$166,2,FALSE)</f>
        <v>Normal</v>
      </c>
      <c r="T83" t="str">
        <f>VLOOKUP(L83,all_attacks!$C$2:$H$166,6,FALSE)</f>
        <v>Fire</v>
      </c>
      <c r="U83" t="str">
        <f>VLOOKUP(M83,all_attacks!$C$2:$H$166,6,FALSE)</f>
        <v>no_type-specific_Damage</v>
      </c>
      <c r="V83" t="str">
        <f>VLOOKUP(N83,all_attacks!$C$2:$H$166,6,FALSE)</f>
        <v>Normal</v>
      </c>
      <c r="W83" t="str">
        <f>VLOOKUP(O83,all_attacks!$C$2:$H$166,6,FALSE)</f>
        <v>no_type-specific_Damage</v>
      </c>
      <c r="X83" t="s">
        <v>453</v>
      </c>
      <c r="Z83" t="str">
        <f t="shared" si="29"/>
        <v>FireWater</v>
      </c>
      <c r="AA83" t="str">
        <f t="shared" si="30"/>
        <v>no_type-specific_DamageWater</v>
      </c>
      <c r="AB83" t="str">
        <f t="shared" si="31"/>
        <v>NormalWater</v>
      </c>
      <c r="AC83" t="str">
        <f t="shared" si="32"/>
        <v>no_type-specific_DamageWater</v>
      </c>
      <c r="AD83">
        <f>VLOOKUP(Z83,type_factors!$C$1:$D$226,2,FALSE)</f>
        <v>0.5</v>
      </c>
      <c r="AE83" t="e">
        <f>VLOOKUP(AA83,type_factors!$C$1:$D$226,2,FALSE)</f>
        <v>#N/A</v>
      </c>
      <c r="AF83">
        <f>VLOOKUP(AB83,type_factors!$C$1:$D$226,2,FALSE)</f>
        <v>1</v>
      </c>
      <c r="AG83" t="e">
        <f>VLOOKUP(AC83,type_factors!$C$1:$D$226,2,FALSE)</f>
        <v>#N/A</v>
      </c>
      <c r="AH83">
        <f t="array" ref="AH83">MAX(IF(ISERROR(AD83:AG83),,AD83:AG83))</f>
        <v>1</v>
      </c>
      <c r="AI83" t="s">
        <v>421</v>
      </c>
      <c r="AJ83" t="s">
        <v>453</v>
      </c>
      <c r="AK83" t="s">
        <v>455</v>
      </c>
      <c r="AL83" t="s">
        <v>209</v>
      </c>
      <c r="AM83" t="s">
        <v>209</v>
      </c>
      <c r="AN83" t="str">
        <f t="shared" si="33"/>
        <v>NormalFire</v>
      </c>
      <c r="AO83" t="str">
        <f t="shared" si="34"/>
        <v>WaterFire</v>
      </c>
      <c r="AP83" t="str">
        <f t="shared" si="35"/>
        <v>GroundFire</v>
      </c>
      <c r="AQ83" t="str">
        <f t="shared" si="36"/>
        <v>NAFire</v>
      </c>
      <c r="AR83" t="str">
        <f t="shared" si="37"/>
        <v>NAFire</v>
      </c>
      <c r="AS83" t="str">
        <f t="shared" si="38"/>
        <v>NormalNA</v>
      </c>
      <c r="AT83" t="str">
        <f t="shared" si="39"/>
        <v>WaterNA</v>
      </c>
      <c r="AU83" t="str">
        <f t="shared" si="40"/>
        <v>GroundNA</v>
      </c>
      <c r="AV83" t="str">
        <f t="shared" si="41"/>
        <v>NANA</v>
      </c>
      <c r="AW83" t="str">
        <f t="shared" si="42"/>
        <v>NANA</v>
      </c>
      <c r="AX83" s="31">
        <f>VLOOKUP(AN83,type_factors!$C$2:$D$226,2,FALSE)</f>
        <v>1</v>
      </c>
      <c r="AY83" s="31">
        <f>VLOOKUP(AO83,type_factors!$C$2:$D$226,2,FALSE)</f>
        <v>2</v>
      </c>
      <c r="AZ83" s="31">
        <f>VLOOKUP(AP83,type_factors!$C$2:$D$226,2,FALSE)</f>
        <v>2</v>
      </c>
      <c r="BA83" s="31" t="e">
        <f>VLOOKUP(AQ83,type_factors!$C$2:$D$226,2,FALSE)</f>
        <v>#N/A</v>
      </c>
      <c r="BB83" s="31" t="e">
        <f>VLOOKUP(AR83,type_factors!$C$2:$D$226,2,FALSE)</f>
        <v>#N/A</v>
      </c>
      <c r="BC83" s="30" t="e">
        <f>VLOOKUP(AS83,type_factors!$C$2:$D$226,2,FALSE)</f>
        <v>#N/A</v>
      </c>
      <c r="BD83" s="30" t="e">
        <f>VLOOKUP(AT83,type_factors!$C$2:$D$226,2,FALSE)</f>
        <v>#N/A</v>
      </c>
      <c r="BE83" s="30" t="e">
        <f>VLOOKUP(AU83,type_factors!$C$2:$D$226,2,FALSE)</f>
        <v>#N/A</v>
      </c>
      <c r="BF83" s="30" t="e">
        <f>VLOOKUP(AV83,type_factors!$C$2:$D$226,2,FALSE)</f>
        <v>#N/A</v>
      </c>
      <c r="BG83" s="30" t="e">
        <f>VLOOKUP(AW83,type_factors!$C$2:$D$226,2,FALSE)</f>
        <v>#N/A</v>
      </c>
      <c r="BH83" s="32">
        <f t="shared" si="43"/>
        <v>1</v>
      </c>
      <c r="BI83" s="32">
        <f t="shared" si="44"/>
        <v>2</v>
      </c>
      <c r="BJ83" s="32">
        <f t="shared" si="45"/>
        <v>2</v>
      </c>
      <c r="BK83" s="32" t="e">
        <f t="shared" si="46"/>
        <v>#N/A</v>
      </c>
      <c r="BL83" s="32" t="e">
        <f t="shared" si="47"/>
        <v>#N/A</v>
      </c>
      <c r="BM83">
        <f t="array" ref="BM83">MAX(IF(ISERROR(BH83:BL83),,BH83:BL83))</f>
        <v>2</v>
      </c>
      <c r="BN83">
        <f t="shared" si="48"/>
        <v>1</v>
      </c>
      <c r="BO83">
        <f t="shared" si="49"/>
        <v>1</v>
      </c>
      <c r="BP83">
        <f t="shared" si="50"/>
        <v>26</v>
      </c>
    </row>
    <row r="84" spans="1:71" x14ac:dyDescent="0.3">
      <c r="A84">
        <v>83</v>
      </c>
      <c r="B84">
        <v>36</v>
      </c>
      <c r="C84" t="s">
        <v>38</v>
      </c>
      <c r="D84" t="s">
        <v>485</v>
      </c>
      <c r="E84" t="s">
        <v>421</v>
      </c>
      <c r="F84" t="s">
        <v>448</v>
      </c>
      <c r="G84">
        <v>25</v>
      </c>
      <c r="H84" s="1" t="s">
        <v>41</v>
      </c>
      <c r="I84" s="1" t="s">
        <v>42</v>
      </c>
      <c r="J84" s="1" t="s">
        <v>21</v>
      </c>
      <c r="K84" s="1" t="s">
        <v>94</v>
      </c>
      <c r="L84" s="1" t="s">
        <v>230</v>
      </c>
      <c r="M84" s="1" t="s">
        <v>244</v>
      </c>
      <c r="N84" s="1" t="s">
        <v>323</v>
      </c>
      <c r="O84" s="1" t="s">
        <v>232</v>
      </c>
      <c r="P84" t="str">
        <f>VLOOKUP(L84,all_attacks!$C$2:$H$166,2,FALSE)</f>
        <v>Normal</v>
      </c>
      <c r="Q84" t="str">
        <f>VLOOKUP(M84,all_attacks!$C$2:$H$166,2,FALSE)</f>
        <v>Normal</v>
      </c>
      <c r="R84" t="str">
        <f>VLOOKUP(N84,all_attacks!$C$2:$H$166,2,FALSE)</f>
        <v>Normal</v>
      </c>
      <c r="S84" t="str">
        <f>VLOOKUP(O84,all_attacks!$C$2:$H$166,2,FALSE)</f>
        <v>Normal</v>
      </c>
      <c r="T84" t="str">
        <f>VLOOKUP(L84,all_attacks!$C$2:$H$166,6,FALSE)</f>
        <v>Normal</v>
      </c>
      <c r="U84" t="str">
        <f>VLOOKUP(M84,all_attacks!$C$2:$H$166,6,FALSE)</f>
        <v>no_type-specific_Damage</v>
      </c>
      <c r="V84" t="str">
        <f>VLOOKUP(N84,all_attacks!$C$2:$H$166,6,FALSE)</f>
        <v>Normal</v>
      </c>
      <c r="W84" t="str">
        <f>VLOOKUP(O84,all_attacks!$C$2:$H$166,6,FALSE)</f>
        <v>no_type-specific_Damage</v>
      </c>
      <c r="X84" t="s">
        <v>453</v>
      </c>
      <c r="Z84" t="str">
        <f t="shared" si="29"/>
        <v>NormalWater</v>
      </c>
      <c r="AA84" t="str">
        <f t="shared" si="30"/>
        <v>no_type-specific_DamageWater</v>
      </c>
      <c r="AB84" t="str">
        <f t="shared" si="31"/>
        <v>NormalWater</v>
      </c>
      <c r="AC84" t="str">
        <f t="shared" si="32"/>
        <v>no_type-specific_DamageWater</v>
      </c>
      <c r="AD84">
        <f>VLOOKUP(Z84,type_factors!$C$1:$D$226,2,FALSE)</f>
        <v>1</v>
      </c>
      <c r="AE84" t="e">
        <f>VLOOKUP(AA84,type_factors!$C$1:$D$226,2,FALSE)</f>
        <v>#N/A</v>
      </c>
      <c r="AF84">
        <f>VLOOKUP(AB84,type_factors!$C$1:$D$226,2,FALSE)</f>
        <v>1</v>
      </c>
      <c r="AG84" t="e">
        <f>VLOOKUP(AC84,type_factors!$C$1:$D$226,2,FALSE)</f>
        <v>#N/A</v>
      </c>
      <c r="AH84">
        <f t="array" ref="AH84">MAX(IF(ISERROR(AD84:AG84),,AD84:AG84))</f>
        <v>1</v>
      </c>
      <c r="AI84" t="s">
        <v>421</v>
      </c>
      <c r="AJ84" t="s">
        <v>453</v>
      </c>
      <c r="AK84" t="s">
        <v>455</v>
      </c>
      <c r="AL84" t="s">
        <v>446</v>
      </c>
      <c r="AM84" t="s">
        <v>450</v>
      </c>
      <c r="AN84" t="str">
        <f t="shared" si="33"/>
        <v>NormalNormal</v>
      </c>
      <c r="AO84" t="str">
        <f t="shared" si="34"/>
        <v>WaterNormal</v>
      </c>
      <c r="AP84" t="str">
        <f t="shared" si="35"/>
        <v>GroundNormal</v>
      </c>
      <c r="AQ84" t="str">
        <f t="shared" si="36"/>
        <v>IceNormal</v>
      </c>
      <c r="AR84" t="str">
        <f t="shared" si="37"/>
        <v>FightingNormal</v>
      </c>
      <c r="AS84" t="str">
        <f t="shared" si="38"/>
        <v>NormalFlying</v>
      </c>
      <c r="AT84" t="str">
        <f t="shared" si="39"/>
        <v>WaterFlying</v>
      </c>
      <c r="AU84" t="str">
        <f t="shared" si="40"/>
        <v>GroundFlying</v>
      </c>
      <c r="AV84" t="str">
        <f t="shared" si="41"/>
        <v>IceFlying</v>
      </c>
      <c r="AW84" t="str">
        <f t="shared" si="42"/>
        <v>FightingFlying</v>
      </c>
      <c r="AX84" s="31">
        <f>VLOOKUP(AN84,type_factors!$C$2:$D$226,2,FALSE)</f>
        <v>1</v>
      </c>
      <c r="AY84" s="31">
        <f>VLOOKUP(AO84,type_factors!$C$2:$D$226,2,FALSE)</f>
        <v>1</v>
      </c>
      <c r="AZ84" s="31">
        <f>VLOOKUP(AP84,type_factors!$C$2:$D$226,2,FALSE)</f>
        <v>1</v>
      </c>
      <c r="BA84" s="31">
        <f>VLOOKUP(AQ84,type_factors!$C$2:$D$226,2,FALSE)</f>
        <v>1</v>
      </c>
      <c r="BB84" s="31">
        <f>VLOOKUP(AR84,type_factors!$C$2:$D$226,2,FALSE)</f>
        <v>2</v>
      </c>
      <c r="BC84" s="30">
        <f>VLOOKUP(AS84,type_factors!$C$2:$D$226,2,FALSE)</f>
        <v>1</v>
      </c>
      <c r="BD84" s="30">
        <f>VLOOKUP(AT84,type_factors!$C$2:$D$226,2,FALSE)</f>
        <v>1</v>
      </c>
      <c r="BE84" s="30">
        <f>VLOOKUP(AU84,type_factors!$C$2:$D$226,2,FALSE)</f>
        <v>0</v>
      </c>
      <c r="BF84" s="34">
        <f>VLOOKUP(AV84,type_factors!$C$2:$D$226,2,FALSE)</f>
        <v>2</v>
      </c>
      <c r="BG84" s="30">
        <f>VLOOKUP(AW84,type_factors!$C$2:$D$226,2,FALSE)</f>
        <v>0.5</v>
      </c>
      <c r="BH84" s="32">
        <f t="shared" si="43"/>
        <v>1</v>
      </c>
      <c r="BI84" s="32">
        <f t="shared" si="44"/>
        <v>1</v>
      </c>
      <c r="BJ84" s="32">
        <f t="shared" si="45"/>
        <v>0</v>
      </c>
      <c r="BK84" s="32">
        <f t="shared" si="46"/>
        <v>2</v>
      </c>
      <c r="BL84" s="32">
        <f t="shared" si="47"/>
        <v>1</v>
      </c>
      <c r="BM84">
        <f t="array" ref="BM84">MAX(IF(ISERROR(BH84:BL84),,BH84:BL84))</f>
        <v>2</v>
      </c>
      <c r="BN84">
        <f t="shared" si="48"/>
        <v>1</v>
      </c>
      <c r="BO84">
        <f t="shared" si="49"/>
        <v>1</v>
      </c>
      <c r="BP84">
        <f t="shared" si="50"/>
        <v>27</v>
      </c>
      <c r="BR84" t="s">
        <v>195</v>
      </c>
      <c r="BS84" t="s">
        <v>203</v>
      </c>
    </row>
    <row r="85" spans="1:71" x14ac:dyDescent="0.3">
      <c r="A85">
        <v>84</v>
      </c>
      <c r="B85">
        <v>36</v>
      </c>
      <c r="C85" t="s">
        <v>109</v>
      </c>
      <c r="D85" t="s">
        <v>618</v>
      </c>
      <c r="E85" t="s">
        <v>453</v>
      </c>
      <c r="F85" t="s">
        <v>448</v>
      </c>
      <c r="G85">
        <v>23</v>
      </c>
      <c r="H85" s="1" t="s">
        <v>50</v>
      </c>
      <c r="I85" s="1" t="s">
        <v>110</v>
      </c>
      <c r="J85" s="1" t="s">
        <v>23</v>
      </c>
      <c r="K85" s="1" t="s">
        <v>111</v>
      </c>
      <c r="L85" s="1" t="s">
        <v>262</v>
      </c>
      <c r="M85" s="1" t="s">
        <v>305</v>
      </c>
      <c r="N85" s="1" t="s">
        <v>261</v>
      </c>
      <c r="O85" s="1" t="s">
        <v>276</v>
      </c>
      <c r="P85" t="str">
        <f>VLOOKUP(L85,all_attacks!$C$2:$H$166,2,FALSE)</f>
        <v>Normal</v>
      </c>
      <c r="Q85" t="str">
        <f>VLOOKUP(M85,all_attacks!$C$2:$H$166,2,FALSE)</f>
        <v>Dragon</v>
      </c>
      <c r="R85" t="str">
        <f>VLOOKUP(N85,all_attacks!$C$2:$H$166,2,FALSE)</f>
        <v>Normal</v>
      </c>
      <c r="S85" t="str">
        <f>VLOOKUP(O85,all_attacks!$C$2:$H$166,2,FALSE)</f>
        <v>Water</v>
      </c>
      <c r="T85" t="str">
        <f>VLOOKUP(L85,all_attacks!$C$2:$H$166,6,FALSE)</f>
        <v>Normal</v>
      </c>
      <c r="U85" t="str">
        <f>VLOOKUP(M85,all_attacks!$C$2:$H$166,6,FALSE)</f>
        <v>no_type-specific_Damage</v>
      </c>
      <c r="V85" t="str">
        <f>VLOOKUP(N85,all_attacks!$C$2:$H$166,6,FALSE)</f>
        <v>no_type-specific_Damage</v>
      </c>
      <c r="W85" t="str">
        <f>VLOOKUP(O85,all_attacks!$C$2:$H$166,6,FALSE)</f>
        <v>Water</v>
      </c>
      <c r="X85" t="s">
        <v>453</v>
      </c>
      <c r="Z85" t="str">
        <f t="shared" si="29"/>
        <v>NormalWater</v>
      </c>
      <c r="AA85" t="str">
        <f t="shared" si="30"/>
        <v>no_type-specific_DamageWater</v>
      </c>
      <c r="AB85" t="str">
        <f t="shared" si="31"/>
        <v>no_type-specific_DamageWater</v>
      </c>
      <c r="AC85" t="str">
        <f t="shared" si="32"/>
        <v>WaterWater</v>
      </c>
      <c r="AD85">
        <f>VLOOKUP(Z85,type_factors!$C$1:$D$226,2,FALSE)</f>
        <v>1</v>
      </c>
      <c r="AE85" t="e">
        <f>VLOOKUP(AA85,type_factors!$C$1:$D$226,2,FALSE)</f>
        <v>#N/A</v>
      </c>
      <c r="AF85" t="e">
        <f>VLOOKUP(AB85,type_factors!$C$1:$D$226,2,FALSE)</f>
        <v>#N/A</v>
      </c>
      <c r="AG85">
        <f>VLOOKUP(AC85,type_factors!$C$1:$D$226,2,FALSE)</f>
        <v>0.5</v>
      </c>
      <c r="AH85">
        <f t="array" ref="AH85">MAX(IF(ISERROR(AD85:AG85),,AD85:AG85))</f>
        <v>1</v>
      </c>
      <c r="AI85" t="s">
        <v>421</v>
      </c>
      <c r="AJ85" t="s">
        <v>453</v>
      </c>
      <c r="AK85" t="s">
        <v>455</v>
      </c>
      <c r="AL85" t="s">
        <v>446</v>
      </c>
      <c r="AM85" t="s">
        <v>450</v>
      </c>
      <c r="AN85" t="str">
        <f t="shared" si="33"/>
        <v>NormalWater</v>
      </c>
      <c r="AO85" t="str">
        <f t="shared" si="34"/>
        <v>WaterWater</v>
      </c>
      <c r="AP85" t="str">
        <f t="shared" si="35"/>
        <v>GroundWater</v>
      </c>
      <c r="AQ85" t="str">
        <f t="shared" si="36"/>
        <v>IceWater</v>
      </c>
      <c r="AR85" t="str">
        <f t="shared" si="37"/>
        <v>FightingWater</v>
      </c>
      <c r="AS85" t="str">
        <f t="shared" si="38"/>
        <v>NormalFlying</v>
      </c>
      <c r="AT85" t="str">
        <f t="shared" si="39"/>
        <v>WaterFlying</v>
      </c>
      <c r="AU85" t="str">
        <f t="shared" si="40"/>
        <v>GroundFlying</v>
      </c>
      <c r="AV85" t="str">
        <f t="shared" si="41"/>
        <v>IceFlying</v>
      </c>
      <c r="AW85" t="str">
        <f t="shared" si="42"/>
        <v>FightingFlying</v>
      </c>
      <c r="AX85" s="31">
        <f>VLOOKUP(AN85,type_factors!$C$2:$D$226,2,FALSE)</f>
        <v>1</v>
      </c>
      <c r="AY85" s="31">
        <f>VLOOKUP(AO85,type_factors!$C$2:$D$226,2,FALSE)</f>
        <v>0.5</v>
      </c>
      <c r="AZ85" s="31">
        <f>VLOOKUP(AP85,type_factors!$C$2:$D$226,2,FALSE)</f>
        <v>1</v>
      </c>
      <c r="BA85" s="31">
        <f>VLOOKUP(AQ85,type_factors!$C$2:$D$226,2,FALSE)</f>
        <v>0.5</v>
      </c>
      <c r="BB85" s="31">
        <f>VLOOKUP(AR85,type_factors!$C$2:$D$226,2,FALSE)</f>
        <v>1</v>
      </c>
      <c r="BC85" s="30">
        <f>VLOOKUP(AS85,type_factors!$C$2:$D$226,2,FALSE)</f>
        <v>1</v>
      </c>
      <c r="BD85" s="30">
        <f>VLOOKUP(AT85,type_factors!$C$2:$D$226,2,FALSE)</f>
        <v>1</v>
      </c>
      <c r="BE85" s="30">
        <f>VLOOKUP(AU85,type_factors!$C$2:$D$226,2,FALSE)</f>
        <v>0</v>
      </c>
      <c r="BF85" s="30">
        <f>VLOOKUP(AV85,type_factors!$C$2:$D$226,2,FALSE)</f>
        <v>2</v>
      </c>
      <c r="BG85" s="30">
        <f>VLOOKUP(AW85,type_factors!$C$2:$D$226,2,FALSE)</f>
        <v>0.5</v>
      </c>
      <c r="BH85" s="32">
        <f t="shared" si="43"/>
        <v>1</v>
      </c>
      <c r="BI85" s="32">
        <f t="shared" si="44"/>
        <v>0.5</v>
      </c>
      <c r="BJ85" s="32">
        <f t="shared" si="45"/>
        <v>0</v>
      </c>
      <c r="BK85" s="32">
        <f t="shared" si="46"/>
        <v>1</v>
      </c>
      <c r="BL85" s="32">
        <f t="shared" si="47"/>
        <v>0.5</v>
      </c>
      <c r="BM85">
        <f t="array" ref="BM85">MAX(IF(ISERROR(BH85:BL85),,BH85:BL85))</f>
        <v>1</v>
      </c>
      <c r="BN85">
        <f t="shared" si="48"/>
        <v>1</v>
      </c>
      <c r="BO85">
        <f t="shared" si="49"/>
        <v>0</v>
      </c>
      <c r="BP85">
        <f t="shared" si="50"/>
        <v>27</v>
      </c>
    </row>
    <row r="86" spans="1:71" x14ac:dyDescent="0.3">
      <c r="A86">
        <v>85</v>
      </c>
      <c r="B86">
        <v>36</v>
      </c>
      <c r="C86" t="s">
        <v>96</v>
      </c>
      <c r="D86" t="s">
        <v>529</v>
      </c>
      <c r="E86" t="s">
        <v>445</v>
      </c>
      <c r="F86" t="s">
        <v>209</v>
      </c>
      <c r="G86">
        <v>22</v>
      </c>
      <c r="H86" s="1" t="s">
        <v>50</v>
      </c>
      <c r="I86" s="1" t="s">
        <v>98</v>
      </c>
      <c r="J86" s="1" t="s">
        <v>89</v>
      </c>
      <c r="K86" s="1" t="s">
        <v>209</v>
      </c>
      <c r="L86" s="1" t="s">
        <v>262</v>
      </c>
      <c r="M86" s="1" t="s">
        <v>264</v>
      </c>
      <c r="N86" s="1" t="s">
        <v>270</v>
      </c>
      <c r="O86" s="1" t="s">
        <v>209</v>
      </c>
      <c r="P86" t="str">
        <f>VLOOKUP(L86,all_attacks!$C$2:$H$166,2,FALSE)</f>
        <v>Normal</v>
      </c>
      <c r="Q86" t="str">
        <f>VLOOKUP(M86,all_attacks!$C$2:$H$166,2,FALSE)</f>
        <v>Normal</v>
      </c>
      <c r="R86" t="str">
        <f>VLOOKUP(N86,all_attacks!$C$2:$H$166,2,FALSE)</f>
        <v>Fire</v>
      </c>
      <c r="S86" t="e">
        <f>VLOOKUP(O86,all_attacks!$C$2:$H$166,2,FALSE)</f>
        <v>#N/A</v>
      </c>
      <c r="T86" t="str">
        <f>VLOOKUP(L86,all_attacks!$C$2:$H$166,6,FALSE)</f>
        <v>Normal</v>
      </c>
      <c r="U86" t="str">
        <f>VLOOKUP(M86,all_attacks!$C$2:$H$166,6,FALSE)</f>
        <v>no_type-specific_Damage</v>
      </c>
      <c r="V86" t="str">
        <f>VLOOKUP(N86,all_attacks!$C$2:$H$166,6,FALSE)</f>
        <v>Fire</v>
      </c>
      <c r="W86" t="e">
        <f>VLOOKUP(O86,all_attacks!$C$2:$H$166,6,FALSE)</f>
        <v>#N/A</v>
      </c>
      <c r="X86" t="s">
        <v>453</v>
      </c>
      <c r="Z86" t="str">
        <f t="shared" si="29"/>
        <v>NormalWater</v>
      </c>
      <c r="AA86" t="str">
        <f t="shared" si="30"/>
        <v>no_type-specific_DamageWater</v>
      </c>
      <c r="AB86" t="str">
        <f t="shared" si="31"/>
        <v>FireWater</v>
      </c>
      <c r="AC86" t="e">
        <f t="shared" si="32"/>
        <v>#N/A</v>
      </c>
      <c r="AD86">
        <f>VLOOKUP(Z86,type_factors!$C$1:$D$226,2,FALSE)</f>
        <v>1</v>
      </c>
      <c r="AE86" t="e">
        <f>VLOOKUP(AA86,type_factors!$C$1:$D$226,2,FALSE)</f>
        <v>#N/A</v>
      </c>
      <c r="AF86">
        <f>VLOOKUP(AB86,type_factors!$C$1:$D$226,2,FALSE)</f>
        <v>0.5</v>
      </c>
      <c r="AG86" t="e">
        <f>VLOOKUP(AC86,type_factors!$C$1:$D$226,2,FALSE)</f>
        <v>#N/A</v>
      </c>
      <c r="AH86">
        <f t="array" ref="AH86">MAX(IF(ISERROR(AD86:AG86),,AD86:AG86))</f>
        <v>1</v>
      </c>
      <c r="AI86" t="s">
        <v>421</v>
      </c>
      <c r="AJ86" t="s">
        <v>453</v>
      </c>
      <c r="AK86" t="s">
        <v>455</v>
      </c>
      <c r="AL86" t="s">
        <v>446</v>
      </c>
      <c r="AM86" t="s">
        <v>450</v>
      </c>
      <c r="AN86" t="str">
        <f t="shared" si="33"/>
        <v>NormalFire</v>
      </c>
      <c r="AO86" t="str">
        <f t="shared" si="34"/>
        <v>WaterFire</v>
      </c>
      <c r="AP86" t="str">
        <f t="shared" si="35"/>
        <v>GroundFire</v>
      </c>
      <c r="AQ86" t="str">
        <f t="shared" si="36"/>
        <v>IceFire</v>
      </c>
      <c r="AR86" t="str">
        <f t="shared" si="37"/>
        <v>FightingFire</v>
      </c>
      <c r="AS86" t="str">
        <f t="shared" si="38"/>
        <v>NormalNA</v>
      </c>
      <c r="AT86" t="str">
        <f t="shared" si="39"/>
        <v>WaterNA</v>
      </c>
      <c r="AU86" t="str">
        <f t="shared" si="40"/>
        <v>GroundNA</v>
      </c>
      <c r="AV86" t="str">
        <f t="shared" si="41"/>
        <v>IceNA</v>
      </c>
      <c r="AW86" t="str">
        <f t="shared" si="42"/>
        <v>FightingNA</v>
      </c>
      <c r="AX86" s="31">
        <f>VLOOKUP(AN86,type_factors!$C$2:$D$226,2,FALSE)</f>
        <v>1</v>
      </c>
      <c r="AY86" s="31">
        <f>VLOOKUP(AO86,type_factors!$C$2:$D$226,2,FALSE)</f>
        <v>2</v>
      </c>
      <c r="AZ86" s="31">
        <f>VLOOKUP(AP86,type_factors!$C$2:$D$226,2,FALSE)</f>
        <v>2</v>
      </c>
      <c r="BA86" s="31">
        <f>VLOOKUP(AQ86,type_factors!$C$2:$D$226,2,FALSE)</f>
        <v>1</v>
      </c>
      <c r="BB86" s="31">
        <f>VLOOKUP(AR86,type_factors!$C$2:$D$226,2,FALSE)</f>
        <v>1</v>
      </c>
      <c r="BC86" s="30" t="e">
        <f>VLOOKUP(AS86,type_factors!$C$2:$D$226,2,FALSE)</f>
        <v>#N/A</v>
      </c>
      <c r="BD86" s="30" t="e">
        <f>VLOOKUP(AT86,type_factors!$C$2:$D$226,2,FALSE)</f>
        <v>#N/A</v>
      </c>
      <c r="BE86" s="30" t="e">
        <f>VLOOKUP(AU86,type_factors!$C$2:$D$226,2,FALSE)</f>
        <v>#N/A</v>
      </c>
      <c r="BF86" s="30" t="e">
        <f>VLOOKUP(AV86,type_factors!$C$2:$D$226,2,FALSE)</f>
        <v>#N/A</v>
      </c>
      <c r="BG86" s="30" t="e">
        <f>VLOOKUP(AW86,type_factors!$C$2:$D$226,2,FALSE)</f>
        <v>#N/A</v>
      </c>
      <c r="BH86" s="32">
        <f t="shared" si="43"/>
        <v>1</v>
      </c>
      <c r="BI86" s="32">
        <f t="shared" si="44"/>
        <v>2</v>
      </c>
      <c r="BJ86" s="32">
        <f t="shared" si="45"/>
        <v>2</v>
      </c>
      <c r="BK86" s="32">
        <f t="shared" si="46"/>
        <v>1</v>
      </c>
      <c r="BL86" s="32">
        <f t="shared" si="47"/>
        <v>1</v>
      </c>
      <c r="BM86">
        <f t="array" ref="BM86">MAX(IF(ISERROR(BH86:BL86),,BH86:BL86))</f>
        <v>2</v>
      </c>
      <c r="BN86">
        <f t="shared" si="48"/>
        <v>1</v>
      </c>
      <c r="BO86">
        <f t="shared" si="49"/>
        <v>1</v>
      </c>
      <c r="BP86">
        <f t="shared" si="50"/>
        <v>28</v>
      </c>
    </row>
    <row r="87" spans="1:71" x14ac:dyDescent="0.3">
      <c r="A87">
        <v>86</v>
      </c>
      <c r="B87">
        <v>36</v>
      </c>
      <c r="C87" t="s">
        <v>71</v>
      </c>
      <c r="D87" t="s">
        <v>71</v>
      </c>
      <c r="E87" t="s">
        <v>318</v>
      </c>
      <c r="F87" t="s">
        <v>209</v>
      </c>
      <c r="G87">
        <v>20</v>
      </c>
      <c r="H87" s="1" t="s">
        <v>43</v>
      </c>
      <c r="I87" s="1" t="s">
        <v>60</v>
      </c>
      <c r="J87" s="1" t="s">
        <v>35</v>
      </c>
      <c r="K87" s="1" t="s">
        <v>209</v>
      </c>
      <c r="L87" s="1" t="s">
        <v>43</v>
      </c>
      <c r="M87" s="1" t="s">
        <v>317</v>
      </c>
      <c r="N87" s="1" t="s">
        <v>268</v>
      </c>
      <c r="O87" s="1" t="s">
        <v>209</v>
      </c>
      <c r="P87" t="str">
        <f>VLOOKUP(L87,all_attacks!$C$2:$H$166,2,FALSE)</f>
        <v>Psychic</v>
      </c>
      <c r="Q87" t="str">
        <f>VLOOKUP(M87,all_attacks!$C$2:$H$166,2,FALSE)</f>
        <v>Psychic</v>
      </c>
      <c r="R87" t="str">
        <f>VLOOKUP(N87,all_attacks!$C$2:$H$166,2,FALSE)</f>
        <v>Normal</v>
      </c>
      <c r="S87" t="e">
        <f>VLOOKUP(O87,all_attacks!$C$2:$H$166,2,FALSE)</f>
        <v>#N/A</v>
      </c>
      <c r="T87" t="str">
        <f>VLOOKUP(L87,all_attacks!$C$2:$H$166,6,FALSE)</f>
        <v>no_type-specific_Damage</v>
      </c>
      <c r="U87" t="str">
        <f>VLOOKUP(M87,all_attacks!$C$2:$H$166,6,FALSE)</f>
        <v>Psychic</v>
      </c>
      <c r="V87" t="str">
        <f>VLOOKUP(N87,all_attacks!$C$2:$H$166,6,FALSE)</f>
        <v>no_type-specific_Damage</v>
      </c>
      <c r="W87" t="e">
        <f>VLOOKUP(O87,all_attacks!$C$2:$H$166,6,FALSE)</f>
        <v>#N/A</v>
      </c>
      <c r="X87" t="s">
        <v>453</v>
      </c>
      <c r="Z87" t="str">
        <f t="shared" si="29"/>
        <v>no_type-specific_DamageWater</v>
      </c>
      <c r="AA87" t="str">
        <f t="shared" si="30"/>
        <v>PsychicWater</v>
      </c>
      <c r="AB87" t="str">
        <f t="shared" si="31"/>
        <v>no_type-specific_DamageWater</v>
      </c>
      <c r="AC87" t="e">
        <f t="shared" si="32"/>
        <v>#N/A</v>
      </c>
      <c r="AD87" t="e">
        <f>VLOOKUP(Z87,type_factors!$C$1:$D$226,2,FALSE)</f>
        <v>#N/A</v>
      </c>
      <c r="AE87">
        <f>VLOOKUP(AA87,type_factors!$C$1:$D$226,2,FALSE)</f>
        <v>1</v>
      </c>
      <c r="AF87" t="e">
        <f>VLOOKUP(AB87,type_factors!$C$1:$D$226,2,FALSE)</f>
        <v>#N/A</v>
      </c>
      <c r="AG87" t="e">
        <f>VLOOKUP(AC87,type_factors!$C$1:$D$226,2,FALSE)</f>
        <v>#N/A</v>
      </c>
      <c r="AH87">
        <f t="array" ref="AH87">MAX(IF(ISERROR(AD87:AG87),,AD87:AG87))</f>
        <v>1</v>
      </c>
      <c r="AI87" t="s">
        <v>421</v>
      </c>
      <c r="AJ87" t="s">
        <v>453</v>
      </c>
      <c r="AK87" t="s">
        <v>455</v>
      </c>
      <c r="AL87" t="s">
        <v>446</v>
      </c>
      <c r="AM87" t="s">
        <v>450</v>
      </c>
      <c r="AN87" t="str">
        <f t="shared" si="33"/>
        <v>NormalPsychic</v>
      </c>
      <c r="AO87" t="str">
        <f t="shared" si="34"/>
        <v>WaterPsychic</v>
      </c>
      <c r="AP87" t="str">
        <f t="shared" si="35"/>
        <v>GroundPsychic</v>
      </c>
      <c r="AQ87" t="str">
        <f t="shared" si="36"/>
        <v>IcePsychic</v>
      </c>
      <c r="AR87" t="str">
        <f t="shared" si="37"/>
        <v>FightingPsychic</v>
      </c>
      <c r="AS87" t="str">
        <f t="shared" si="38"/>
        <v>NormalNA</v>
      </c>
      <c r="AT87" t="str">
        <f t="shared" si="39"/>
        <v>WaterNA</v>
      </c>
      <c r="AU87" t="str">
        <f t="shared" si="40"/>
        <v>GroundNA</v>
      </c>
      <c r="AV87" t="str">
        <f t="shared" si="41"/>
        <v>IceNA</v>
      </c>
      <c r="AW87" t="str">
        <f t="shared" si="42"/>
        <v>FightingNA</v>
      </c>
      <c r="AX87" s="31">
        <f>VLOOKUP(AN87,type_factors!$C$2:$D$226,2,FALSE)</f>
        <v>1</v>
      </c>
      <c r="AY87" s="31">
        <f>VLOOKUP(AO87,type_factors!$C$2:$D$226,2,FALSE)</f>
        <v>1</v>
      </c>
      <c r="AZ87" s="31">
        <f>VLOOKUP(AP87,type_factors!$C$2:$D$226,2,FALSE)</f>
        <v>1</v>
      </c>
      <c r="BA87" s="31">
        <f>VLOOKUP(AQ87,type_factors!$C$2:$D$226,2,FALSE)</f>
        <v>1</v>
      </c>
      <c r="BB87" s="31">
        <f>VLOOKUP(AR87,type_factors!$C$2:$D$226,2,FALSE)</f>
        <v>0.5</v>
      </c>
      <c r="BC87" s="30" t="e">
        <f>VLOOKUP(AS87,type_factors!$C$2:$D$226,2,FALSE)</f>
        <v>#N/A</v>
      </c>
      <c r="BD87" s="30" t="e">
        <f>VLOOKUP(AT87,type_factors!$C$2:$D$226,2,FALSE)</f>
        <v>#N/A</v>
      </c>
      <c r="BE87" s="30" t="e">
        <f>VLOOKUP(AU87,type_factors!$C$2:$D$226,2,FALSE)</f>
        <v>#N/A</v>
      </c>
      <c r="BF87" s="30" t="e">
        <f>VLOOKUP(AV87,type_factors!$C$2:$D$226,2,FALSE)</f>
        <v>#N/A</v>
      </c>
      <c r="BG87" s="30" t="e">
        <f>VLOOKUP(AW87,type_factors!$C$2:$D$226,2,FALSE)</f>
        <v>#N/A</v>
      </c>
      <c r="BH87" s="32">
        <f t="shared" si="43"/>
        <v>1</v>
      </c>
      <c r="BI87" s="32">
        <f t="shared" si="44"/>
        <v>1</v>
      </c>
      <c r="BJ87" s="32">
        <f t="shared" si="45"/>
        <v>1</v>
      </c>
      <c r="BK87" s="32">
        <f t="shared" si="46"/>
        <v>1</v>
      </c>
      <c r="BL87" s="32">
        <f t="shared" si="47"/>
        <v>0.5</v>
      </c>
      <c r="BM87">
        <f t="array" ref="BM87">MAX(IF(ISERROR(BH87:BL87),,BH87:BL87))</f>
        <v>1</v>
      </c>
      <c r="BN87">
        <f t="shared" si="48"/>
        <v>1</v>
      </c>
      <c r="BO87">
        <f t="shared" si="49"/>
        <v>0</v>
      </c>
      <c r="BP87">
        <f t="shared" si="50"/>
        <v>28</v>
      </c>
    </row>
    <row r="88" spans="1:71" x14ac:dyDescent="0.3">
      <c r="A88">
        <v>87</v>
      </c>
      <c r="B88">
        <v>36</v>
      </c>
      <c r="C88" t="s">
        <v>72</v>
      </c>
      <c r="D88" t="s">
        <v>463</v>
      </c>
      <c r="E88" t="s">
        <v>449</v>
      </c>
      <c r="F88" t="s">
        <v>451</v>
      </c>
      <c r="G88">
        <v>25</v>
      </c>
      <c r="H88" s="1" t="s">
        <v>6</v>
      </c>
      <c r="I88" s="1" t="s">
        <v>45</v>
      </c>
      <c r="J88" s="1" t="s">
        <v>46</v>
      </c>
      <c r="K88" s="1" t="s">
        <v>79</v>
      </c>
      <c r="L88" s="1" t="s">
        <v>263</v>
      </c>
      <c r="M88" s="1" t="s">
        <v>296</v>
      </c>
      <c r="N88" s="1" t="s">
        <v>236</v>
      </c>
      <c r="O88" s="1" t="s">
        <v>300</v>
      </c>
      <c r="P88" t="str">
        <f>VLOOKUP(L88,all_attacks!$C$2:$H$166,2,FALSE)</f>
        <v>Normal</v>
      </c>
      <c r="Q88" t="str">
        <f>VLOOKUP(M88,all_attacks!$C$2:$H$166,2,FALSE)</f>
        <v>Grass</v>
      </c>
      <c r="R88" t="str">
        <f>VLOOKUP(N88,all_attacks!$C$2:$H$166,2,FALSE)</f>
        <v>Grass</v>
      </c>
      <c r="S88" t="str">
        <f>VLOOKUP(O88,all_attacks!$C$2:$H$166,2,FALSE)</f>
        <v>Poison</v>
      </c>
      <c r="T88" t="str">
        <f>VLOOKUP(L88,all_attacks!$C$2:$H$166,6,FALSE)</f>
        <v>no_type-specific_Damage</v>
      </c>
      <c r="U88" t="str">
        <f>VLOOKUP(M88,all_attacks!$C$2:$H$166,6,FALSE)</f>
        <v>no_type-specific_Damage</v>
      </c>
      <c r="V88" t="str">
        <f>VLOOKUP(N88,all_attacks!$C$2:$H$166,6,FALSE)</f>
        <v>Grass</v>
      </c>
      <c r="W88" t="str">
        <f>VLOOKUP(O88,all_attacks!$C$2:$H$166,6,FALSE)</f>
        <v>no_type-specific_Damage</v>
      </c>
      <c r="X88" t="s">
        <v>453</v>
      </c>
      <c r="Z88" t="str">
        <f t="shared" si="29"/>
        <v>no_type-specific_DamageWater</v>
      </c>
      <c r="AA88" t="str">
        <f t="shared" si="30"/>
        <v>no_type-specific_DamageWater</v>
      </c>
      <c r="AB88" t="str">
        <f t="shared" si="31"/>
        <v>GrassWater</v>
      </c>
      <c r="AC88" t="str">
        <f t="shared" si="32"/>
        <v>no_type-specific_DamageWater</v>
      </c>
      <c r="AD88" t="e">
        <f>VLOOKUP(Z88,type_factors!$C$1:$D$226,2,FALSE)</f>
        <v>#N/A</v>
      </c>
      <c r="AE88" t="e">
        <f>VLOOKUP(AA88,type_factors!$C$1:$D$226,2,FALSE)</f>
        <v>#N/A</v>
      </c>
      <c r="AF88">
        <f>VLOOKUP(AB88,type_factors!$C$1:$D$226,2,FALSE)</f>
        <v>2</v>
      </c>
      <c r="AG88" t="e">
        <f>VLOOKUP(AC88,type_factors!$C$1:$D$226,2,FALSE)</f>
        <v>#N/A</v>
      </c>
      <c r="AH88">
        <f t="array" ref="AH88">MAX(IF(ISERROR(AD88:AG88),,AD88:AG88))</f>
        <v>2</v>
      </c>
      <c r="AI88" t="s">
        <v>421</v>
      </c>
      <c r="AJ88" t="s">
        <v>453</v>
      </c>
      <c r="AK88" t="s">
        <v>455</v>
      </c>
      <c r="AL88" t="s">
        <v>446</v>
      </c>
      <c r="AM88" t="s">
        <v>450</v>
      </c>
      <c r="AN88" t="str">
        <f t="shared" si="33"/>
        <v>NormalGrass</v>
      </c>
      <c r="AO88" t="str">
        <f t="shared" si="34"/>
        <v>WaterGrass</v>
      </c>
      <c r="AP88" t="str">
        <f t="shared" si="35"/>
        <v>GroundGrass</v>
      </c>
      <c r="AQ88" t="str">
        <f t="shared" si="36"/>
        <v>IceGrass</v>
      </c>
      <c r="AR88" t="str">
        <f t="shared" si="37"/>
        <v>FightingGrass</v>
      </c>
      <c r="AS88" t="str">
        <f t="shared" si="38"/>
        <v>NormalPoison</v>
      </c>
      <c r="AT88" t="str">
        <f t="shared" si="39"/>
        <v>WaterPoison</v>
      </c>
      <c r="AU88" t="str">
        <f t="shared" si="40"/>
        <v>GroundPoison</v>
      </c>
      <c r="AV88" t="str">
        <f t="shared" si="41"/>
        <v>IcePoison</v>
      </c>
      <c r="AW88" t="str">
        <f t="shared" si="42"/>
        <v>FightingPoison</v>
      </c>
      <c r="AX88" s="31">
        <f>VLOOKUP(AN88,type_factors!$C$2:$D$226,2,FALSE)</f>
        <v>1</v>
      </c>
      <c r="AY88" s="31">
        <f>VLOOKUP(AO88,type_factors!$C$2:$D$226,2,FALSE)</f>
        <v>0.5</v>
      </c>
      <c r="AZ88" s="31">
        <f>VLOOKUP(AP88,type_factors!$C$2:$D$226,2,FALSE)</f>
        <v>0.5</v>
      </c>
      <c r="BA88" s="34">
        <f>VLOOKUP(AQ88,type_factors!$C$2:$D$226,2,FALSE)</f>
        <v>2</v>
      </c>
      <c r="BB88" s="31">
        <f>VLOOKUP(AR88,type_factors!$C$2:$D$226,2,FALSE)</f>
        <v>1</v>
      </c>
      <c r="BC88" s="30">
        <f>VLOOKUP(AS88,type_factors!$C$2:$D$226,2,FALSE)</f>
        <v>1</v>
      </c>
      <c r="BD88" s="30">
        <f>VLOOKUP(AT88,type_factors!$C$2:$D$226,2,FALSE)</f>
        <v>1</v>
      </c>
      <c r="BE88" s="30">
        <f>VLOOKUP(AU88,type_factors!$C$2:$D$226,2,FALSE)</f>
        <v>2</v>
      </c>
      <c r="BF88" s="30">
        <f>VLOOKUP(AV88,type_factors!$C$2:$D$226,2,FALSE)</f>
        <v>1</v>
      </c>
      <c r="BG88" s="30">
        <f>VLOOKUP(AW88,type_factors!$C$2:$D$226,2,FALSE)</f>
        <v>0.5</v>
      </c>
      <c r="BH88" s="32">
        <f t="shared" si="43"/>
        <v>1</v>
      </c>
      <c r="BI88" s="32">
        <f t="shared" si="44"/>
        <v>0.5</v>
      </c>
      <c r="BJ88" s="32">
        <f t="shared" si="45"/>
        <v>1</v>
      </c>
      <c r="BK88" s="32">
        <f t="shared" si="46"/>
        <v>2</v>
      </c>
      <c r="BL88" s="32">
        <f t="shared" si="47"/>
        <v>0.5</v>
      </c>
      <c r="BM88">
        <f t="array" ref="BM88">MAX(IF(ISERROR(BH88:BL88),,BH88:BL88))</f>
        <v>2</v>
      </c>
      <c r="BN88">
        <f t="shared" si="48"/>
        <v>2</v>
      </c>
      <c r="BO88">
        <f t="shared" si="49"/>
        <v>0</v>
      </c>
      <c r="BP88">
        <f t="shared" si="50"/>
        <v>28</v>
      </c>
    </row>
    <row r="89" spans="1:71" x14ac:dyDescent="0.3">
      <c r="A89">
        <v>88</v>
      </c>
      <c r="B89">
        <v>37</v>
      </c>
      <c r="C89" t="s">
        <v>112</v>
      </c>
      <c r="D89" t="s">
        <v>575</v>
      </c>
      <c r="E89" t="s">
        <v>457</v>
      </c>
      <c r="F89" t="s">
        <v>451</v>
      </c>
      <c r="G89">
        <v>23</v>
      </c>
      <c r="H89" s="1" t="s">
        <v>113</v>
      </c>
      <c r="I89" s="1" t="s">
        <v>104</v>
      </c>
      <c r="J89" s="1" t="s">
        <v>114</v>
      </c>
      <c r="K89" s="1" t="s">
        <v>209</v>
      </c>
      <c r="L89" s="1" t="s">
        <v>350</v>
      </c>
      <c r="M89" s="1" t="s">
        <v>335</v>
      </c>
      <c r="N89" s="1" t="s">
        <v>325</v>
      </c>
      <c r="O89" s="1" t="s">
        <v>209</v>
      </c>
      <c r="P89" t="str">
        <f>VLOOKUP(L89,all_attacks!$C$2:$H$166,2,FALSE)</f>
        <v>Ghost</v>
      </c>
      <c r="Q89" t="str">
        <f>VLOOKUP(M89,all_attacks!$C$2:$H$166,2,FALSE)</f>
        <v>Ghost</v>
      </c>
      <c r="R89" t="str">
        <f>VLOOKUP(N89,all_attacks!$C$2:$H$166,2,FALSE)</f>
        <v>Ghost</v>
      </c>
      <c r="S89" t="e">
        <f>VLOOKUP(O89,all_attacks!$C$2:$H$166,2,FALSE)</f>
        <v>#N/A</v>
      </c>
      <c r="T89" t="str">
        <f>VLOOKUP(L89,all_attacks!$C$2:$H$166,6,FALSE)</f>
        <v>Ghost</v>
      </c>
      <c r="U89" t="str">
        <f>VLOOKUP(M89,all_attacks!$C$2:$H$166,6,FALSE)</f>
        <v>no_type-specific_Damage</v>
      </c>
      <c r="V89" t="str">
        <f>VLOOKUP(N89,all_attacks!$C$2:$H$166,6,FALSE)</f>
        <v>no_type-specific_Damage</v>
      </c>
      <c r="W89" t="e">
        <f>VLOOKUP(O89,all_attacks!$C$2:$H$166,6,FALSE)</f>
        <v>#N/A</v>
      </c>
      <c r="X89" t="s">
        <v>453</v>
      </c>
      <c r="Z89" t="str">
        <f t="shared" si="29"/>
        <v>GhostWater</v>
      </c>
      <c r="AA89" t="str">
        <f t="shared" si="30"/>
        <v>no_type-specific_DamageWater</v>
      </c>
      <c r="AB89" t="str">
        <f t="shared" si="31"/>
        <v>no_type-specific_DamageWater</v>
      </c>
      <c r="AC89" t="e">
        <f t="shared" si="32"/>
        <v>#N/A</v>
      </c>
      <c r="AD89">
        <f>VLOOKUP(Z89,type_factors!$C$1:$D$226,2,FALSE)</f>
        <v>1</v>
      </c>
      <c r="AE89" t="e">
        <f>VLOOKUP(AA89,type_factors!$C$1:$D$226,2,FALSE)</f>
        <v>#N/A</v>
      </c>
      <c r="AF89" t="e">
        <f>VLOOKUP(AB89,type_factors!$C$1:$D$226,2,FALSE)</f>
        <v>#N/A</v>
      </c>
      <c r="AG89" t="e">
        <f>VLOOKUP(AC89,type_factors!$C$1:$D$226,2,FALSE)</f>
        <v>#N/A</v>
      </c>
      <c r="AH89">
        <f t="array" ref="AH89">MAX(IF(ISERROR(AD89:AG89),,AD89:AG89))</f>
        <v>1</v>
      </c>
      <c r="AI89" t="s">
        <v>421</v>
      </c>
      <c r="AJ89" t="s">
        <v>453</v>
      </c>
      <c r="AK89" t="s">
        <v>455</v>
      </c>
      <c r="AL89" t="s">
        <v>446</v>
      </c>
      <c r="AM89" t="s">
        <v>450</v>
      </c>
      <c r="AN89" t="str">
        <f t="shared" si="33"/>
        <v>NormalGhost</v>
      </c>
      <c r="AO89" t="str">
        <f t="shared" si="34"/>
        <v>WaterGhost</v>
      </c>
      <c r="AP89" t="str">
        <f t="shared" si="35"/>
        <v>GroundGhost</v>
      </c>
      <c r="AQ89" t="str">
        <f t="shared" si="36"/>
        <v>IceGhost</v>
      </c>
      <c r="AR89" t="str">
        <f t="shared" si="37"/>
        <v>FightingGhost</v>
      </c>
      <c r="AS89" t="str">
        <f t="shared" si="38"/>
        <v>NormalPoison</v>
      </c>
      <c r="AT89" t="str">
        <f t="shared" si="39"/>
        <v>WaterPoison</v>
      </c>
      <c r="AU89" t="str">
        <f t="shared" si="40"/>
        <v>GroundPoison</v>
      </c>
      <c r="AV89" t="str">
        <f t="shared" si="41"/>
        <v>IcePoison</v>
      </c>
      <c r="AW89" t="str">
        <f t="shared" si="42"/>
        <v>FightingPoison</v>
      </c>
      <c r="AX89" s="31">
        <f>VLOOKUP(AN89,type_factors!$C$2:$D$226,2,FALSE)</f>
        <v>0</v>
      </c>
      <c r="AY89" s="31">
        <f>VLOOKUP(AO89,type_factors!$C$2:$D$226,2,FALSE)</f>
        <v>1</v>
      </c>
      <c r="AZ89" s="31">
        <f>VLOOKUP(AP89,type_factors!$C$2:$D$226,2,FALSE)</f>
        <v>1</v>
      </c>
      <c r="BA89" s="31">
        <f>VLOOKUP(AQ89,type_factors!$C$2:$D$226,2,FALSE)</f>
        <v>1</v>
      </c>
      <c r="BB89" s="31">
        <f>VLOOKUP(AR89,type_factors!$C$2:$D$226,2,FALSE)</f>
        <v>0</v>
      </c>
      <c r="BC89" s="30">
        <f>VLOOKUP(AS89,type_factors!$C$2:$D$226,2,FALSE)</f>
        <v>1</v>
      </c>
      <c r="BD89" s="30">
        <f>VLOOKUP(AT89,type_factors!$C$2:$D$226,2,FALSE)</f>
        <v>1</v>
      </c>
      <c r="BE89" s="30">
        <f>VLOOKUP(AU89,type_factors!$C$2:$D$226,2,FALSE)</f>
        <v>2</v>
      </c>
      <c r="BF89" s="30">
        <f>VLOOKUP(AV89,type_factors!$C$2:$D$226,2,FALSE)</f>
        <v>1</v>
      </c>
      <c r="BG89" s="30">
        <f>VLOOKUP(AW89,type_factors!$C$2:$D$226,2,FALSE)</f>
        <v>0.5</v>
      </c>
      <c r="BH89" s="32">
        <f t="shared" si="43"/>
        <v>0</v>
      </c>
      <c r="BI89" s="32">
        <f t="shared" si="44"/>
        <v>1</v>
      </c>
      <c r="BJ89" s="32">
        <f t="shared" si="45"/>
        <v>2</v>
      </c>
      <c r="BK89" s="32">
        <f t="shared" si="46"/>
        <v>1</v>
      </c>
      <c r="BL89" s="32">
        <f t="shared" si="47"/>
        <v>0</v>
      </c>
      <c r="BM89">
        <f t="array" ref="BM89">MAX(IF(ISERROR(BH89:BL89),,BH89:BL89))</f>
        <v>2</v>
      </c>
      <c r="BN89">
        <f t="shared" si="48"/>
        <v>1</v>
      </c>
      <c r="BO89">
        <f t="shared" si="49"/>
        <v>1</v>
      </c>
      <c r="BP89">
        <f t="shared" si="50"/>
        <v>29</v>
      </c>
    </row>
    <row r="90" spans="1:71" x14ac:dyDescent="0.3">
      <c r="A90">
        <v>89</v>
      </c>
      <c r="B90">
        <v>37</v>
      </c>
      <c r="C90" t="s">
        <v>112</v>
      </c>
      <c r="D90" t="s">
        <v>575</v>
      </c>
      <c r="E90" t="s">
        <v>457</v>
      </c>
      <c r="F90" t="s">
        <v>451</v>
      </c>
      <c r="G90">
        <v>23</v>
      </c>
      <c r="H90" s="1" t="s">
        <v>113</v>
      </c>
      <c r="I90" s="1" t="s">
        <v>104</v>
      </c>
      <c r="J90" s="1" t="s">
        <v>114</v>
      </c>
      <c r="K90" s="1" t="s">
        <v>209</v>
      </c>
      <c r="L90" s="1" t="s">
        <v>350</v>
      </c>
      <c r="M90" s="1" t="s">
        <v>335</v>
      </c>
      <c r="N90" s="1" t="s">
        <v>325</v>
      </c>
      <c r="O90" s="1" t="s">
        <v>209</v>
      </c>
      <c r="P90" t="str">
        <f>VLOOKUP(L90,all_attacks!$C$2:$H$166,2,FALSE)</f>
        <v>Ghost</v>
      </c>
      <c r="Q90" t="str">
        <f>VLOOKUP(M90,all_attacks!$C$2:$H$166,2,FALSE)</f>
        <v>Ghost</v>
      </c>
      <c r="R90" t="str">
        <f>VLOOKUP(N90,all_attacks!$C$2:$H$166,2,FALSE)</f>
        <v>Ghost</v>
      </c>
      <c r="S90" t="e">
        <f>VLOOKUP(O90,all_attacks!$C$2:$H$166,2,FALSE)</f>
        <v>#N/A</v>
      </c>
      <c r="T90" t="str">
        <f>VLOOKUP(L90,all_attacks!$C$2:$H$166,6,FALSE)</f>
        <v>Ghost</v>
      </c>
      <c r="U90" t="str">
        <f>VLOOKUP(M90,all_attacks!$C$2:$H$166,6,FALSE)</f>
        <v>no_type-specific_Damage</v>
      </c>
      <c r="V90" t="str">
        <f>VLOOKUP(N90,all_attacks!$C$2:$H$166,6,FALSE)</f>
        <v>no_type-specific_Damage</v>
      </c>
      <c r="W90" t="e">
        <f>VLOOKUP(O90,all_attacks!$C$2:$H$166,6,FALSE)</f>
        <v>#N/A</v>
      </c>
      <c r="X90" t="s">
        <v>453</v>
      </c>
      <c r="Z90" t="str">
        <f t="shared" si="29"/>
        <v>GhostWater</v>
      </c>
      <c r="AA90" t="str">
        <f t="shared" si="30"/>
        <v>no_type-specific_DamageWater</v>
      </c>
      <c r="AB90" t="str">
        <f t="shared" si="31"/>
        <v>no_type-specific_DamageWater</v>
      </c>
      <c r="AC90" t="e">
        <f t="shared" si="32"/>
        <v>#N/A</v>
      </c>
      <c r="AD90">
        <f>VLOOKUP(Z90,type_factors!$C$1:$D$226,2,FALSE)</f>
        <v>1</v>
      </c>
      <c r="AE90" t="e">
        <f>VLOOKUP(AA90,type_factors!$C$1:$D$226,2,FALSE)</f>
        <v>#N/A</v>
      </c>
      <c r="AF90" t="e">
        <f>VLOOKUP(AB90,type_factors!$C$1:$D$226,2,FALSE)</f>
        <v>#N/A</v>
      </c>
      <c r="AG90" t="e">
        <f>VLOOKUP(AC90,type_factors!$C$1:$D$226,2,FALSE)</f>
        <v>#N/A</v>
      </c>
      <c r="AH90">
        <f t="array" ref="AH90">MAX(IF(ISERROR(AD90:AG90),,AD90:AG90))</f>
        <v>1</v>
      </c>
      <c r="AI90" t="s">
        <v>421</v>
      </c>
      <c r="AJ90" t="s">
        <v>453</v>
      </c>
      <c r="AK90" t="s">
        <v>455</v>
      </c>
      <c r="AL90" t="s">
        <v>446</v>
      </c>
      <c r="AM90" t="s">
        <v>450</v>
      </c>
      <c r="AN90" t="str">
        <f t="shared" si="33"/>
        <v>NormalGhost</v>
      </c>
      <c r="AO90" t="str">
        <f t="shared" si="34"/>
        <v>WaterGhost</v>
      </c>
      <c r="AP90" t="str">
        <f t="shared" si="35"/>
        <v>GroundGhost</v>
      </c>
      <c r="AQ90" t="str">
        <f t="shared" si="36"/>
        <v>IceGhost</v>
      </c>
      <c r="AR90" t="str">
        <f t="shared" si="37"/>
        <v>FightingGhost</v>
      </c>
      <c r="AS90" t="str">
        <f t="shared" si="38"/>
        <v>NormalPoison</v>
      </c>
      <c r="AT90" t="str">
        <f t="shared" si="39"/>
        <v>WaterPoison</v>
      </c>
      <c r="AU90" t="str">
        <f t="shared" si="40"/>
        <v>GroundPoison</v>
      </c>
      <c r="AV90" t="str">
        <f t="shared" si="41"/>
        <v>IcePoison</v>
      </c>
      <c r="AW90" t="str">
        <f t="shared" si="42"/>
        <v>FightingPoison</v>
      </c>
      <c r="AX90" s="31">
        <f>VLOOKUP(AN90,type_factors!$C$2:$D$226,2,FALSE)</f>
        <v>0</v>
      </c>
      <c r="AY90" s="31">
        <f>VLOOKUP(AO90,type_factors!$C$2:$D$226,2,FALSE)</f>
        <v>1</v>
      </c>
      <c r="AZ90" s="31">
        <f>VLOOKUP(AP90,type_factors!$C$2:$D$226,2,FALSE)</f>
        <v>1</v>
      </c>
      <c r="BA90" s="31">
        <f>VLOOKUP(AQ90,type_factors!$C$2:$D$226,2,FALSE)</f>
        <v>1</v>
      </c>
      <c r="BB90" s="31">
        <f>VLOOKUP(AR90,type_factors!$C$2:$D$226,2,FALSE)</f>
        <v>0</v>
      </c>
      <c r="BC90" s="30">
        <f>VLOOKUP(AS90,type_factors!$C$2:$D$226,2,FALSE)</f>
        <v>1</v>
      </c>
      <c r="BD90" s="30">
        <f>VLOOKUP(AT90,type_factors!$C$2:$D$226,2,FALSE)</f>
        <v>1</v>
      </c>
      <c r="BE90" s="30">
        <f>VLOOKUP(AU90,type_factors!$C$2:$D$226,2,FALSE)</f>
        <v>2</v>
      </c>
      <c r="BF90" s="30">
        <f>VLOOKUP(AV90,type_factors!$C$2:$D$226,2,FALSE)</f>
        <v>1</v>
      </c>
      <c r="BG90" s="30">
        <f>VLOOKUP(AW90,type_factors!$C$2:$D$226,2,FALSE)</f>
        <v>0.5</v>
      </c>
      <c r="BH90" s="32">
        <f t="shared" si="43"/>
        <v>0</v>
      </c>
      <c r="BI90" s="32">
        <f t="shared" si="44"/>
        <v>1</v>
      </c>
      <c r="BJ90" s="32">
        <f t="shared" si="45"/>
        <v>2</v>
      </c>
      <c r="BK90" s="32">
        <f t="shared" si="46"/>
        <v>1</v>
      </c>
      <c r="BL90" s="32">
        <f t="shared" si="47"/>
        <v>0</v>
      </c>
      <c r="BM90">
        <f t="array" ref="BM90">MAX(IF(ISERROR(BH90:BL90),,BH90:BL90))</f>
        <v>2</v>
      </c>
      <c r="BN90">
        <f t="shared" si="48"/>
        <v>1</v>
      </c>
      <c r="BO90">
        <f t="shared" si="49"/>
        <v>1</v>
      </c>
      <c r="BP90">
        <f t="shared" si="50"/>
        <v>30</v>
      </c>
    </row>
    <row r="91" spans="1:71" x14ac:dyDescent="0.3">
      <c r="A91">
        <v>90</v>
      </c>
      <c r="B91">
        <v>38</v>
      </c>
      <c r="C91" t="s">
        <v>112</v>
      </c>
      <c r="D91" t="s">
        <v>575</v>
      </c>
      <c r="E91" t="s">
        <v>457</v>
      </c>
      <c r="F91" t="s">
        <v>451</v>
      </c>
      <c r="G91">
        <v>24</v>
      </c>
      <c r="H91" s="1" t="s">
        <v>113</v>
      </c>
      <c r="I91" s="1" t="s">
        <v>104</v>
      </c>
      <c r="J91" s="1" t="s">
        <v>114</v>
      </c>
      <c r="K91" s="1" t="s">
        <v>209</v>
      </c>
      <c r="L91" s="1" t="s">
        <v>350</v>
      </c>
      <c r="M91" s="1" t="s">
        <v>335</v>
      </c>
      <c r="N91" s="1" t="s">
        <v>325</v>
      </c>
      <c r="O91" s="1" t="s">
        <v>209</v>
      </c>
      <c r="P91" t="str">
        <f>VLOOKUP(L91,all_attacks!$C$2:$H$166,2,FALSE)</f>
        <v>Ghost</v>
      </c>
      <c r="Q91" t="str">
        <f>VLOOKUP(M91,all_attacks!$C$2:$H$166,2,FALSE)</f>
        <v>Ghost</v>
      </c>
      <c r="R91" t="str">
        <f>VLOOKUP(N91,all_attacks!$C$2:$H$166,2,FALSE)</f>
        <v>Ghost</v>
      </c>
      <c r="S91" t="e">
        <f>VLOOKUP(O91,all_attacks!$C$2:$H$166,2,FALSE)</f>
        <v>#N/A</v>
      </c>
      <c r="T91" t="str">
        <f>VLOOKUP(L91,all_attacks!$C$2:$H$166,6,FALSE)</f>
        <v>Ghost</v>
      </c>
      <c r="U91" t="str">
        <f>VLOOKUP(M91,all_attacks!$C$2:$H$166,6,FALSE)</f>
        <v>no_type-specific_Damage</v>
      </c>
      <c r="V91" t="str">
        <f>VLOOKUP(N91,all_attacks!$C$2:$H$166,6,FALSE)</f>
        <v>no_type-specific_Damage</v>
      </c>
      <c r="W91" t="e">
        <f>VLOOKUP(O91,all_attacks!$C$2:$H$166,6,FALSE)</f>
        <v>#N/A</v>
      </c>
      <c r="X91" t="s">
        <v>453</v>
      </c>
      <c r="Z91" t="str">
        <f t="shared" si="29"/>
        <v>GhostWater</v>
      </c>
      <c r="AA91" t="str">
        <f t="shared" si="30"/>
        <v>no_type-specific_DamageWater</v>
      </c>
      <c r="AB91" t="str">
        <f t="shared" si="31"/>
        <v>no_type-specific_DamageWater</v>
      </c>
      <c r="AC91" t="e">
        <f t="shared" si="32"/>
        <v>#N/A</v>
      </c>
      <c r="AD91">
        <f>VLOOKUP(Z91,type_factors!$C$1:$D$226,2,FALSE)</f>
        <v>1</v>
      </c>
      <c r="AE91" t="e">
        <f>VLOOKUP(AA91,type_factors!$C$1:$D$226,2,FALSE)</f>
        <v>#N/A</v>
      </c>
      <c r="AF91" t="e">
        <f>VLOOKUP(AB91,type_factors!$C$1:$D$226,2,FALSE)</f>
        <v>#N/A</v>
      </c>
      <c r="AG91" t="e">
        <f>VLOOKUP(AC91,type_factors!$C$1:$D$226,2,FALSE)</f>
        <v>#N/A</v>
      </c>
      <c r="AH91">
        <f t="array" ref="AH91">MAX(IF(ISERROR(AD91:AG91),,AD91:AG91))</f>
        <v>1</v>
      </c>
      <c r="AI91" t="s">
        <v>421</v>
      </c>
      <c r="AJ91" t="s">
        <v>453</v>
      </c>
      <c r="AK91" t="s">
        <v>455</v>
      </c>
      <c r="AL91" t="s">
        <v>446</v>
      </c>
      <c r="AM91" t="s">
        <v>450</v>
      </c>
      <c r="AN91" t="str">
        <f t="shared" si="33"/>
        <v>NormalGhost</v>
      </c>
      <c r="AO91" t="str">
        <f t="shared" si="34"/>
        <v>WaterGhost</v>
      </c>
      <c r="AP91" t="str">
        <f t="shared" si="35"/>
        <v>GroundGhost</v>
      </c>
      <c r="AQ91" t="str">
        <f t="shared" si="36"/>
        <v>IceGhost</v>
      </c>
      <c r="AR91" t="str">
        <f t="shared" si="37"/>
        <v>FightingGhost</v>
      </c>
      <c r="AS91" t="str">
        <f t="shared" si="38"/>
        <v>NormalPoison</v>
      </c>
      <c r="AT91" t="str">
        <f t="shared" si="39"/>
        <v>WaterPoison</v>
      </c>
      <c r="AU91" t="str">
        <f t="shared" si="40"/>
        <v>GroundPoison</v>
      </c>
      <c r="AV91" t="str">
        <f t="shared" si="41"/>
        <v>IcePoison</v>
      </c>
      <c r="AW91" t="str">
        <f t="shared" si="42"/>
        <v>FightingPoison</v>
      </c>
      <c r="AX91" s="31">
        <f>VLOOKUP(AN91,type_factors!$C$2:$D$226,2,FALSE)</f>
        <v>0</v>
      </c>
      <c r="AY91" s="31">
        <f>VLOOKUP(AO91,type_factors!$C$2:$D$226,2,FALSE)</f>
        <v>1</v>
      </c>
      <c r="AZ91" s="31">
        <f>VLOOKUP(AP91,type_factors!$C$2:$D$226,2,FALSE)</f>
        <v>1</v>
      </c>
      <c r="BA91" s="31">
        <f>VLOOKUP(AQ91,type_factors!$C$2:$D$226,2,FALSE)</f>
        <v>1</v>
      </c>
      <c r="BB91" s="31">
        <f>VLOOKUP(AR91,type_factors!$C$2:$D$226,2,FALSE)</f>
        <v>0</v>
      </c>
      <c r="BC91" s="30">
        <f>VLOOKUP(AS91,type_factors!$C$2:$D$226,2,FALSE)</f>
        <v>1</v>
      </c>
      <c r="BD91" s="30">
        <f>VLOOKUP(AT91,type_factors!$C$2:$D$226,2,FALSE)</f>
        <v>1</v>
      </c>
      <c r="BE91" s="30">
        <f>VLOOKUP(AU91,type_factors!$C$2:$D$226,2,FALSE)</f>
        <v>2</v>
      </c>
      <c r="BF91" s="30">
        <f>VLOOKUP(AV91,type_factors!$C$2:$D$226,2,FALSE)</f>
        <v>1</v>
      </c>
      <c r="BG91" s="30">
        <f>VLOOKUP(AW91,type_factors!$C$2:$D$226,2,FALSE)</f>
        <v>0.5</v>
      </c>
      <c r="BH91" s="32">
        <f t="shared" si="43"/>
        <v>0</v>
      </c>
      <c r="BI91" s="32">
        <f t="shared" si="44"/>
        <v>1</v>
      </c>
      <c r="BJ91" s="32">
        <f t="shared" si="45"/>
        <v>2</v>
      </c>
      <c r="BK91" s="32">
        <f t="shared" si="46"/>
        <v>1</v>
      </c>
      <c r="BL91" s="32">
        <f t="shared" si="47"/>
        <v>0</v>
      </c>
      <c r="BM91">
        <f t="array" ref="BM91">MAX(IF(ISERROR(BH91:BL91),,BH91:BL91))</f>
        <v>2</v>
      </c>
      <c r="BN91">
        <f t="shared" si="48"/>
        <v>1</v>
      </c>
      <c r="BO91">
        <f t="shared" si="49"/>
        <v>1</v>
      </c>
      <c r="BP91">
        <f t="shared" si="50"/>
        <v>31</v>
      </c>
    </row>
    <row r="92" spans="1:71" x14ac:dyDescent="0.3">
      <c r="A92">
        <v>91</v>
      </c>
      <c r="B92">
        <v>39</v>
      </c>
      <c r="C92" t="s">
        <v>112</v>
      </c>
      <c r="D92" t="s">
        <v>575</v>
      </c>
      <c r="E92" t="s">
        <v>457</v>
      </c>
      <c r="F92" t="s">
        <v>451</v>
      </c>
      <c r="G92">
        <v>24</v>
      </c>
      <c r="H92" s="1" t="s">
        <v>113</v>
      </c>
      <c r="I92" s="1" t="s">
        <v>104</v>
      </c>
      <c r="J92" s="1" t="s">
        <v>114</v>
      </c>
      <c r="K92" s="1" t="s">
        <v>209</v>
      </c>
      <c r="L92" s="1" t="s">
        <v>350</v>
      </c>
      <c r="M92" s="1" t="s">
        <v>335</v>
      </c>
      <c r="N92" s="1" t="s">
        <v>325</v>
      </c>
      <c r="O92" s="1" t="s">
        <v>209</v>
      </c>
      <c r="P92" t="str">
        <f>VLOOKUP(L92,all_attacks!$C$2:$H$166,2,FALSE)</f>
        <v>Ghost</v>
      </c>
      <c r="Q92" t="str">
        <f>VLOOKUP(M92,all_attacks!$C$2:$H$166,2,FALSE)</f>
        <v>Ghost</v>
      </c>
      <c r="R92" t="str">
        <f>VLOOKUP(N92,all_attacks!$C$2:$H$166,2,FALSE)</f>
        <v>Ghost</v>
      </c>
      <c r="S92" t="e">
        <f>VLOOKUP(O92,all_attacks!$C$2:$H$166,2,FALSE)</f>
        <v>#N/A</v>
      </c>
      <c r="T92" t="str">
        <f>VLOOKUP(L92,all_attacks!$C$2:$H$166,6,FALSE)</f>
        <v>Ghost</v>
      </c>
      <c r="U92" t="str">
        <f>VLOOKUP(M92,all_attacks!$C$2:$H$166,6,FALSE)</f>
        <v>no_type-specific_Damage</v>
      </c>
      <c r="V92" t="str">
        <f>VLOOKUP(N92,all_attacks!$C$2:$H$166,6,FALSE)</f>
        <v>no_type-specific_Damage</v>
      </c>
      <c r="W92" t="e">
        <f>VLOOKUP(O92,all_attacks!$C$2:$H$166,6,FALSE)</f>
        <v>#N/A</v>
      </c>
      <c r="X92" t="s">
        <v>453</v>
      </c>
      <c r="Z92" t="str">
        <f t="shared" si="29"/>
        <v>GhostWater</v>
      </c>
      <c r="AA92" t="str">
        <f t="shared" si="30"/>
        <v>no_type-specific_DamageWater</v>
      </c>
      <c r="AB92" t="str">
        <f t="shared" si="31"/>
        <v>no_type-specific_DamageWater</v>
      </c>
      <c r="AC92" t="e">
        <f t="shared" si="32"/>
        <v>#N/A</v>
      </c>
      <c r="AD92">
        <f>VLOOKUP(Z92,type_factors!$C$1:$D$226,2,FALSE)</f>
        <v>1</v>
      </c>
      <c r="AE92" t="e">
        <f>VLOOKUP(AA92,type_factors!$C$1:$D$226,2,FALSE)</f>
        <v>#N/A</v>
      </c>
      <c r="AF92" t="e">
        <f>VLOOKUP(AB92,type_factors!$C$1:$D$226,2,FALSE)</f>
        <v>#N/A</v>
      </c>
      <c r="AG92" t="e">
        <f>VLOOKUP(AC92,type_factors!$C$1:$D$226,2,FALSE)</f>
        <v>#N/A</v>
      </c>
      <c r="AH92">
        <f t="array" ref="AH92">MAX(IF(ISERROR(AD92:AG92),,AD92:AG92))</f>
        <v>1</v>
      </c>
      <c r="AI92" t="s">
        <v>421</v>
      </c>
      <c r="AJ92" t="s">
        <v>453</v>
      </c>
      <c r="AK92" t="s">
        <v>455</v>
      </c>
      <c r="AL92" t="s">
        <v>446</v>
      </c>
      <c r="AM92" t="s">
        <v>450</v>
      </c>
      <c r="AN92" t="str">
        <f t="shared" si="33"/>
        <v>NormalGhost</v>
      </c>
      <c r="AO92" t="str">
        <f t="shared" si="34"/>
        <v>WaterGhost</v>
      </c>
      <c r="AP92" t="str">
        <f t="shared" si="35"/>
        <v>GroundGhost</v>
      </c>
      <c r="AQ92" t="str">
        <f t="shared" si="36"/>
        <v>IceGhost</v>
      </c>
      <c r="AR92" t="str">
        <f t="shared" si="37"/>
        <v>FightingGhost</v>
      </c>
      <c r="AS92" t="str">
        <f t="shared" si="38"/>
        <v>NormalPoison</v>
      </c>
      <c r="AT92" t="str">
        <f t="shared" si="39"/>
        <v>WaterPoison</v>
      </c>
      <c r="AU92" t="str">
        <f t="shared" si="40"/>
        <v>GroundPoison</v>
      </c>
      <c r="AV92" t="str">
        <f t="shared" si="41"/>
        <v>IcePoison</v>
      </c>
      <c r="AW92" t="str">
        <f t="shared" si="42"/>
        <v>FightingPoison</v>
      </c>
      <c r="AX92" s="31">
        <f>VLOOKUP(AN92,type_factors!$C$2:$D$226,2,FALSE)</f>
        <v>0</v>
      </c>
      <c r="AY92" s="31">
        <f>VLOOKUP(AO92,type_factors!$C$2:$D$226,2,FALSE)</f>
        <v>1</v>
      </c>
      <c r="AZ92" s="31">
        <f>VLOOKUP(AP92,type_factors!$C$2:$D$226,2,FALSE)</f>
        <v>1</v>
      </c>
      <c r="BA92" s="31">
        <f>VLOOKUP(AQ92,type_factors!$C$2:$D$226,2,FALSE)</f>
        <v>1</v>
      </c>
      <c r="BB92" s="31">
        <f>VLOOKUP(AR92,type_factors!$C$2:$D$226,2,FALSE)</f>
        <v>0</v>
      </c>
      <c r="BC92" s="30">
        <f>VLOOKUP(AS92,type_factors!$C$2:$D$226,2,FALSE)</f>
        <v>1</v>
      </c>
      <c r="BD92" s="30">
        <f>VLOOKUP(AT92,type_factors!$C$2:$D$226,2,FALSE)</f>
        <v>1</v>
      </c>
      <c r="BE92" s="30">
        <f>VLOOKUP(AU92,type_factors!$C$2:$D$226,2,FALSE)</f>
        <v>2</v>
      </c>
      <c r="BF92" s="30">
        <f>VLOOKUP(AV92,type_factors!$C$2:$D$226,2,FALSE)</f>
        <v>1</v>
      </c>
      <c r="BG92" s="30">
        <f>VLOOKUP(AW92,type_factors!$C$2:$D$226,2,FALSE)</f>
        <v>0.5</v>
      </c>
      <c r="BH92" s="32">
        <f t="shared" si="43"/>
        <v>0</v>
      </c>
      <c r="BI92" s="32">
        <f t="shared" si="44"/>
        <v>1</v>
      </c>
      <c r="BJ92" s="32">
        <f t="shared" si="45"/>
        <v>2</v>
      </c>
      <c r="BK92" s="32">
        <f t="shared" si="46"/>
        <v>1</v>
      </c>
      <c r="BL92" s="32">
        <f t="shared" si="47"/>
        <v>0</v>
      </c>
      <c r="BM92">
        <f t="array" ref="BM92">MAX(IF(ISERROR(BH92:BL92),,BH92:BL92))</f>
        <v>2</v>
      </c>
      <c r="BN92">
        <f t="shared" si="48"/>
        <v>1</v>
      </c>
      <c r="BO92">
        <f t="shared" si="49"/>
        <v>1</v>
      </c>
      <c r="BP92">
        <f t="shared" si="50"/>
        <v>32</v>
      </c>
    </row>
    <row r="93" spans="1:71" x14ac:dyDescent="0.3">
      <c r="A93">
        <v>92</v>
      </c>
      <c r="B93">
        <v>40</v>
      </c>
      <c r="C93" t="s">
        <v>28</v>
      </c>
      <c r="D93" t="s">
        <v>28</v>
      </c>
      <c r="E93" t="s">
        <v>451</v>
      </c>
      <c r="F93" t="s">
        <v>448</v>
      </c>
      <c r="G93">
        <v>25</v>
      </c>
      <c r="H93" s="1" t="s">
        <v>29</v>
      </c>
      <c r="I93" s="1" t="s">
        <v>30</v>
      </c>
      <c r="J93" s="1" t="s">
        <v>50</v>
      </c>
      <c r="K93" s="1" t="s">
        <v>104</v>
      </c>
      <c r="L93" s="1" t="s">
        <v>373</v>
      </c>
      <c r="M93" s="1" t="s">
        <v>266</v>
      </c>
      <c r="N93" s="1" t="s">
        <v>262</v>
      </c>
      <c r="O93" s="1" t="s">
        <v>335</v>
      </c>
      <c r="P93" t="str">
        <f>VLOOKUP(L93,all_attacks!$C$2:$H$166,2,FALSE)</f>
        <v>Bug</v>
      </c>
      <c r="Q93" t="str">
        <f>VLOOKUP(M93,all_attacks!$C$2:$H$166,2,FALSE)</f>
        <v>Normal</v>
      </c>
      <c r="R93" t="str">
        <f>VLOOKUP(N93,all_attacks!$C$2:$H$166,2,FALSE)</f>
        <v>Normal</v>
      </c>
      <c r="S93" t="str">
        <f>VLOOKUP(O93,all_attacks!$C$2:$H$166,2,FALSE)</f>
        <v>Ghost</v>
      </c>
      <c r="T93" t="str">
        <f>VLOOKUP(L93,all_attacks!$C$2:$H$166,6,FALSE)</f>
        <v>Bug</v>
      </c>
      <c r="U93" t="str">
        <f>VLOOKUP(M93,all_attacks!$C$2:$H$166,6,FALSE)</f>
        <v>no_type-specific_Damage</v>
      </c>
      <c r="V93" t="str">
        <f>VLOOKUP(N93,all_attacks!$C$2:$H$166,6,FALSE)</f>
        <v>Normal</v>
      </c>
      <c r="W93" t="str">
        <f>VLOOKUP(O93,all_attacks!$C$2:$H$166,6,FALSE)</f>
        <v>no_type-specific_Damage</v>
      </c>
      <c r="X93" t="s">
        <v>453</v>
      </c>
      <c r="Z93" t="str">
        <f t="shared" si="29"/>
        <v>BugWater</v>
      </c>
      <c r="AA93" t="str">
        <f t="shared" si="30"/>
        <v>no_type-specific_DamageWater</v>
      </c>
      <c r="AB93" t="str">
        <f t="shared" si="31"/>
        <v>NormalWater</v>
      </c>
      <c r="AC93" t="str">
        <f t="shared" si="32"/>
        <v>no_type-specific_DamageWater</v>
      </c>
      <c r="AD93">
        <f>VLOOKUP(Z93,type_factors!$C$1:$D$226,2,FALSE)</f>
        <v>1</v>
      </c>
      <c r="AE93" t="e">
        <f>VLOOKUP(AA93,type_factors!$C$1:$D$226,2,FALSE)</f>
        <v>#N/A</v>
      </c>
      <c r="AF93">
        <f>VLOOKUP(AB93,type_factors!$C$1:$D$226,2,FALSE)</f>
        <v>1</v>
      </c>
      <c r="AG93" t="e">
        <f>VLOOKUP(AC93,type_factors!$C$1:$D$226,2,FALSE)</f>
        <v>#N/A</v>
      </c>
      <c r="AH93">
        <f t="array" ref="AH93">MAX(IF(ISERROR(AD93:AG93),,AD93:AG93))</f>
        <v>1</v>
      </c>
      <c r="AI93" t="s">
        <v>421</v>
      </c>
      <c r="AJ93" t="s">
        <v>453</v>
      </c>
      <c r="AK93" t="s">
        <v>455</v>
      </c>
      <c r="AL93" t="s">
        <v>446</v>
      </c>
      <c r="AM93" t="s">
        <v>450</v>
      </c>
      <c r="AN93" t="str">
        <f t="shared" si="33"/>
        <v>NormalPoison</v>
      </c>
      <c r="AO93" t="str">
        <f t="shared" si="34"/>
        <v>WaterPoison</v>
      </c>
      <c r="AP93" t="str">
        <f t="shared" si="35"/>
        <v>GroundPoison</v>
      </c>
      <c r="AQ93" t="str">
        <f t="shared" si="36"/>
        <v>IcePoison</v>
      </c>
      <c r="AR93" t="str">
        <f t="shared" si="37"/>
        <v>FightingPoison</v>
      </c>
      <c r="AS93" t="str">
        <f t="shared" si="38"/>
        <v>NormalFlying</v>
      </c>
      <c r="AT93" t="str">
        <f t="shared" si="39"/>
        <v>WaterFlying</v>
      </c>
      <c r="AU93" t="str">
        <f t="shared" si="40"/>
        <v>GroundFlying</v>
      </c>
      <c r="AV93" t="str">
        <f t="shared" si="41"/>
        <v>IceFlying</v>
      </c>
      <c r="AW93" t="str">
        <f t="shared" si="42"/>
        <v>FightingFlying</v>
      </c>
      <c r="AX93" s="31">
        <f>VLOOKUP(AN93,type_factors!$C$2:$D$226,2,FALSE)</f>
        <v>1</v>
      </c>
      <c r="AY93" s="31">
        <f>VLOOKUP(AO93,type_factors!$C$2:$D$226,2,FALSE)</f>
        <v>1</v>
      </c>
      <c r="AZ93" s="31">
        <f>VLOOKUP(AP93,type_factors!$C$2:$D$226,2,FALSE)</f>
        <v>2</v>
      </c>
      <c r="BA93" s="31">
        <f>VLOOKUP(AQ93,type_factors!$C$2:$D$226,2,FALSE)</f>
        <v>1</v>
      </c>
      <c r="BB93" s="31">
        <f>VLOOKUP(AR93,type_factors!$C$2:$D$226,2,FALSE)</f>
        <v>0.5</v>
      </c>
      <c r="BC93" s="30">
        <f>VLOOKUP(AS93,type_factors!$C$2:$D$226,2,FALSE)</f>
        <v>1</v>
      </c>
      <c r="BD93" s="30">
        <f>VLOOKUP(AT93,type_factors!$C$2:$D$226,2,FALSE)</f>
        <v>1</v>
      </c>
      <c r="BE93" s="30">
        <f>VLOOKUP(AU93,type_factors!$C$2:$D$226,2,FALSE)</f>
        <v>0</v>
      </c>
      <c r="BF93" s="34">
        <f>VLOOKUP(AV93,type_factors!$C$2:$D$226,2,FALSE)</f>
        <v>2</v>
      </c>
      <c r="BG93" s="30">
        <f>VLOOKUP(AW93,type_factors!$C$2:$D$226,2,FALSE)</f>
        <v>0.5</v>
      </c>
      <c r="BH93" s="32">
        <f t="shared" si="43"/>
        <v>1</v>
      </c>
      <c r="BI93" s="32">
        <f t="shared" si="44"/>
        <v>1</v>
      </c>
      <c r="BJ93" s="32">
        <f t="shared" si="45"/>
        <v>0</v>
      </c>
      <c r="BK93" s="32">
        <f t="shared" si="46"/>
        <v>2</v>
      </c>
      <c r="BL93" s="32">
        <f t="shared" si="47"/>
        <v>0.25</v>
      </c>
      <c r="BM93">
        <f t="array" ref="BM93">MAX(IF(ISERROR(BH93:BL93),,BH93:BL93))</f>
        <v>2</v>
      </c>
      <c r="BN93">
        <f t="shared" si="48"/>
        <v>1</v>
      </c>
      <c r="BO93">
        <f t="shared" si="49"/>
        <v>1</v>
      </c>
      <c r="BP93">
        <f t="shared" si="50"/>
        <v>33</v>
      </c>
    </row>
    <row r="94" spans="1:71" x14ac:dyDescent="0.3">
      <c r="A94">
        <v>93</v>
      </c>
      <c r="B94">
        <v>40</v>
      </c>
      <c r="C94" t="s">
        <v>28</v>
      </c>
      <c r="D94" t="s">
        <v>28</v>
      </c>
      <c r="E94" t="s">
        <v>451</v>
      </c>
      <c r="F94" t="s">
        <v>448</v>
      </c>
      <c r="G94">
        <v>25</v>
      </c>
      <c r="H94" s="1" t="s">
        <v>29</v>
      </c>
      <c r="I94" s="1" t="s">
        <v>30</v>
      </c>
      <c r="J94" s="1" t="s">
        <v>50</v>
      </c>
      <c r="K94" s="1" t="s">
        <v>104</v>
      </c>
      <c r="L94" s="1" t="s">
        <v>373</v>
      </c>
      <c r="M94" s="1" t="s">
        <v>266</v>
      </c>
      <c r="N94" s="1" t="s">
        <v>262</v>
      </c>
      <c r="O94" s="1" t="s">
        <v>335</v>
      </c>
      <c r="P94" t="str">
        <f>VLOOKUP(L94,all_attacks!$C$2:$H$166,2,FALSE)</f>
        <v>Bug</v>
      </c>
      <c r="Q94" t="str">
        <f>VLOOKUP(M94,all_attacks!$C$2:$H$166,2,FALSE)</f>
        <v>Normal</v>
      </c>
      <c r="R94" t="str">
        <f>VLOOKUP(N94,all_attacks!$C$2:$H$166,2,FALSE)</f>
        <v>Normal</v>
      </c>
      <c r="S94" t="str">
        <f>VLOOKUP(O94,all_attacks!$C$2:$H$166,2,FALSE)</f>
        <v>Ghost</v>
      </c>
      <c r="T94" t="str">
        <f>VLOOKUP(L94,all_attacks!$C$2:$H$166,6,FALSE)</f>
        <v>Bug</v>
      </c>
      <c r="U94" t="str">
        <f>VLOOKUP(M94,all_attacks!$C$2:$H$166,6,FALSE)</f>
        <v>no_type-specific_Damage</v>
      </c>
      <c r="V94" t="str">
        <f>VLOOKUP(N94,all_attacks!$C$2:$H$166,6,FALSE)</f>
        <v>Normal</v>
      </c>
      <c r="W94" t="str">
        <f>VLOOKUP(O94,all_attacks!$C$2:$H$166,6,FALSE)</f>
        <v>no_type-specific_Damage</v>
      </c>
      <c r="X94" t="s">
        <v>453</v>
      </c>
      <c r="Z94" t="str">
        <f t="shared" si="29"/>
        <v>BugWater</v>
      </c>
      <c r="AA94" t="str">
        <f t="shared" si="30"/>
        <v>no_type-specific_DamageWater</v>
      </c>
      <c r="AB94" t="str">
        <f t="shared" si="31"/>
        <v>NormalWater</v>
      </c>
      <c r="AC94" t="str">
        <f t="shared" si="32"/>
        <v>no_type-specific_DamageWater</v>
      </c>
      <c r="AD94">
        <f>VLOOKUP(Z94,type_factors!$C$1:$D$226,2,FALSE)</f>
        <v>1</v>
      </c>
      <c r="AE94" t="e">
        <f>VLOOKUP(AA94,type_factors!$C$1:$D$226,2,FALSE)</f>
        <v>#N/A</v>
      </c>
      <c r="AF94">
        <f>VLOOKUP(AB94,type_factors!$C$1:$D$226,2,FALSE)</f>
        <v>1</v>
      </c>
      <c r="AG94" t="e">
        <f>VLOOKUP(AC94,type_factors!$C$1:$D$226,2,FALSE)</f>
        <v>#N/A</v>
      </c>
      <c r="AH94">
        <f t="array" ref="AH94">MAX(IF(ISERROR(AD94:AG94),,AD94:AG94))</f>
        <v>1</v>
      </c>
      <c r="AI94" t="s">
        <v>421</v>
      </c>
      <c r="AJ94" t="s">
        <v>453</v>
      </c>
      <c r="AK94" t="s">
        <v>455</v>
      </c>
      <c r="AL94" t="s">
        <v>446</v>
      </c>
      <c r="AM94" t="s">
        <v>450</v>
      </c>
      <c r="AN94" t="str">
        <f t="shared" si="33"/>
        <v>NormalPoison</v>
      </c>
      <c r="AO94" t="str">
        <f t="shared" si="34"/>
        <v>WaterPoison</v>
      </c>
      <c r="AP94" t="str">
        <f t="shared" si="35"/>
        <v>GroundPoison</v>
      </c>
      <c r="AQ94" t="str">
        <f t="shared" si="36"/>
        <v>IcePoison</v>
      </c>
      <c r="AR94" t="str">
        <f t="shared" si="37"/>
        <v>FightingPoison</v>
      </c>
      <c r="AS94" t="str">
        <f t="shared" si="38"/>
        <v>NormalFlying</v>
      </c>
      <c r="AT94" t="str">
        <f t="shared" si="39"/>
        <v>WaterFlying</v>
      </c>
      <c r="AU94" t="str">
        <f t="shared" si="40"/>
        <v>GroundFlying</v>
      </c>
      <c r="AV94" t="str">
        <f t="shared" si="41"/>
        <v>IceFlying</v>
      </c>
      <c r="AW94" t="str">
        <f t="shared" si="42"/>
        <v>FightingFlying</v>
      </c>
      <c r="AX94" s="31">
        <f>VLOOKUP(AN94,type_factors!$C$2:$D$226,2,FALSE)</f>
        <v>1</v>
      </c>
      <c r="AY94" s="31">
        <f>VLOOKUP(AO94,type_factors!$C$2:$D$226,2,FALSE)</f>
        <v>1</v>
      </c>
      <c r="AZ94" s="31">
        <f>VLOOKUP(AP94,type_factors!$C$2:$D$226,2,FALSE)</f>
        <v>2</v>
      </c>
      <c r="BA94" s="31">
        <f>VLOOKUP(AQ94,type_factors!$C$2:$D$226,2,FALSE)</f>
        <v>1</v>
      </c>
      <c r="BB94" s="31">
        <f>VLOOKUP(AR94,type_factors!$C$2:$D$226,2,FALSE)</f>
        <v>0.5</v>
      </c>
      <c r="BC94" s="30">
        <f>VLOOKUP(AS94,type_factors!$C$2:$D$226,2,FALSE)</f>
        <v>1</v>
      </c>
      <c r="BD94" s="30">
        <f>VLOOKUP(AT94,type_factors!$C$2:$D$226,2,FALSE)</f>
        <v>1</v>
      </c>
      <c r="BE94" s="30">
        <f>VLOOKUP(AU94,type_factors!$C$2:$D$226,2,FALSE)</f>
        <v>0</v>
      </c>
      <c r="BF94" s="34">
        <f>VLOOKUP(AV94,type_factors!$C$2:$D$226,2,FALSE)</f>
        <v>2</v>
      </c>
      <c r="BG94" s="30">
        <f>VLOOKUP(AW94,type_factors!$C$2:$D$226,2,FALSE)</f>
        <v>0.5</v>
      </c>
      <c r="BH94" s="32">
        <f t="shared" si="43"/>
        <v>1</v>
      </c>
      <c r="BI94" s="32">
        <f t="shared" si="44"/>
        <v>1</v>
      </c>
      <c r="BJ94" s="32">
        <f t="shared" si="45"/>
        <v>0</v>
      </c>
      <c r="BK94" s="32">
        <f t="shared" si="46"/>
        <v>2</v>
      </c>
      <c r="BL94" s="32">
        <f t="shared" si="47"/>
        <v>0.25</v>
      </c>
      <c r="BM94">
        <f t="array" ref="BM94">MAX(IF(ISERROR(BH94:BL94),,BH94:BL94))</f>
        <v>2</v>
      </c>
      <c r="BN94">
        <f t="shared" si="48"/>
        <v>1</v>
      </c>
      <c r="BO94">
        <f t="shared" si="49"/>
        <v>1</v>
      </c>
      <c r="BP94">
        <f t="shared" si="50"/>
        <v>34</v>
      </c>
    </row>
    <row r="95" spans="1:71" x14ac:dyDescent="0.3">
      <c r="A95">
        <v>94</v>
      </c>
      <c r="B95">
        <v>40</v>
      </c>
      <c r="C95" t="s">
        <v>115</v>
      </c>
      <c r="D95" t="s">
        <v>115</v>
      </c>
      <c r="E95" t="s">
        <v>451</v>
      </c>
      <c r="F95" t="s">
        <v>448</v>
      </c>
      <c r="G95">
        <v>25</v>
      </c>
      <c r="H95" s="1" t="s">
        <v>15</v>
      </c>
      <c r="I95" s="1" t="s">
        <v>50</v>
      </c>
      <c r="J95" s="1" t="s">
        <v>30</v>
      </c>
      <c r="K95" s="1" t="s">
        <v>104</v>
      </c>
      <c r="L95" s="1" t="s">
        <v>328</v>
      </c>
      <c r="M95" s="1" t="s">
        <v>262</v>
      </c>
      <c r="N95" s="1" t="s">
        <v>266</v>
      </c>
      <c r="O95" s="1" t="s">
        <v>335</v>
      </c>
      <c r="P95" t="str">
        <f>VLOOKUP(L95,all_attacks!$C$2:$H$166,2,FALSE)</f>
        <v>Normal</v>
      </c>
      <c r="Q95" t="str">
        <f>VLOOKUP(M95,all_attacks!$C$2:$H$166,2,FALSE)</f>
        <v>Normal</v>
      </c>
      <c r="R95" t="str">
        <f>VLOOKUP(N95,all_attacks!$C$2:$H$166,2,FALSE)</f>
        <v>Normal</v>
      </c>
      <c r="S95" t="str">
        <f>VLOOKUP(O95,all_attacks!$C$2:$H$166,2,FALSE)</f>
        <v>Ghost</v>
      </c>
      <c r="T95" t="str">
        <f>VLOOKUP(L95,all_attacks!$C$2:$H$166,6,FALSE)</f>
        <v>no_type-specific_Damage</v>
      </c>
      <c r="U95" t="str">
        <f>VLOOKUP(M95,all_attacks!$C$2:$H$166,6,FALSE)</f>
        <v>Normal</v>
      </c>
      <c r="V95" t="str">
        <f>VLOOKUP(N95,all_attacks!$C$2:$H$166,6,FALSE)</f>
        <v>no_type-specific_Damage</v>
      </c>
      <c r="W95" t="str">
        <f>VLOOKUP(O95,all_attacks!$C$2:$H$166,6,FALSE)</f>
        <v>no_type-specific_Damage</v>
      </c>
      <c r="X95" t="s">
        <v>453</v>
      </c>
      <c r="Z95" t="str">
        <f t="shared" si="29"/>
        <v>no_type-specific_DamageWater</v>
      </c>
      <c r="AA95" t="str">
        <f t="shared" si="30"/>
        <v>NormalWater</v>
      </c>
      <c r="AB95" t="str">
        <f t="shared" si="31"/>
        <v>no_type-specific_DamageWater</v>
      </c>
      <c r="AC95" t="str">
        <f t="shared" si="32"/>
        <v>no_type-specific_DamageWater</v>
      </c>
      <c r="AD95" t="e">
        <f>VLOOKUP(Z95,type_factors!$C$1:$D$226,2,FALSE)</f>
        <v>#N/A</v>
      </c>
      <c r="AE95">
        <f>VLOOKUP(AA95,type_factors!$C$1:$D$226,2,FALSE)</f>
        <v>1</v>
      </c>
      <c r="AF95" t="e">
        <f>VLOOKUP(AB95,type_factors!$C$1:$D$226,2,FALSE)</f>
        <v>#N/A</v>
      </c>
      <c r="AG95" t="e">
        <f>VLOOKUP(AC95,type_factors!$C$1:$D$226,2,FALSE)</f>
        <v>#N/A</v>
      </c>
      <c r="AH95">
        <f t="array" ref="AH95">MAX(IF(ISERROR(AD95:AG95),,AD95:AG95))</f>
        <v>1</v>
      </c>
      <c r="AI95" t="s">
        <v>421</v>
      </c>
      <c r="AJ95" t="s">
        <v>453</v>
      </c>
      <c r="AK95" t="s">
        <v>455</v>
      </c>
      <c r="AL95" t="s">
        <v>446</v>
      </c>
      <c r="AM95" t="s">
        <v>450</v>
      </c>
      <c r="AN95" t="str">
        <f t="shared" si="33"/>
        <v>NormalPoison</v>
      </c>
      <c r="AO95" t="str">
        <f t="shared" si="34"/>
        <v>WaterPoison</v>
      </c>
      <c r="AP95" t="str">
        <f t="shared" si="35"/>
        <v>GroundPoison</v>
      </c>
      <c r="AQ95" t="str">
        <f t="shared" si="36"/>
        <v>IcePoison</v>
      </c>
      <c r="AR95" t="str">
        <f t="shared" si="37"/>
        <v>FightingPoison</v>
      </c>
      <c r="AS95" t="str">
        <f t="shared" si="38"/>
        <v>NormalFlying</v>
      </c>
      <c r="AT95" t="str">
        <f t="shared" si="39"/>
        <v>WaterFlying</v>
      </c>
      <c r="AU95" t="str">
        <f t="shared" si="40"/>
        <v>GroundFlying</v>
      </c>
      <c r="AV95" t="str">
        <f t="shared" si="41"/>
        <v>IceFlying</v>
      </c>
      <c r="AW95" t="str">
        <f t="shared" si="42"/>
        <v>FightingFlying</v>
      </c>
      <c r="AX95" s="31">
        <f>VLOOKUP(AN95,type_factors!$C$2:$D$226,2,FALSE)</f>
        <v>1</v>
      </c>
      <c r="AY95" s="31">
        <f>VLOOKUP(AO95,type_factors!$C$2:$D$226,2,FALSE)</f>
        <v>1</v>
      </c>
      <c r="AZ95" s="31">
        <f>VLOOKUP(AP95,type_factors!$C$2:$D$226,2,FALSE)</f>
        <v>2</v>
      </c>
      <c r="BA95" s="31">
        <f>VLOOKUP(AQ95,type_factors!$C$2:$D$226,2,FALSE)</f>
        <v>1</v>
      </c>
      <c r="BB95" s="31">
        <f>VLOOKUP(AR95,type_factors!$C$2:$D$226,2,FALSE)</f>
        <v>0.5</v>
      </c>
      <c r="BC95" s="30">
        <f>VLOOKUP(AS95,type_factors!$C$2:$D$226,2,FALSE)</f>
        <v>1</v>
      </c>
      <c r="BD95" s="30">
        <f>VLOOKUP(AT95,type_factors!$C$2:$D$226,2,FALSE)</f>
        <v>1</v>
      </c>
      <c r="BE95" s="30">
        <f>VLOOKUP(AU95,type_factors!$C$2:$D$226,2,FALSE)</f>
        <v>0</v>
      </c>
      <c r="BF95" s="34">
        <f>VLOOKUP(AV95,type_factors!$C$2:$D$226,2,FALSE)</f>
        <v>2</v>
      </c>
      <c r="BG95" s="30">
        <f>VLOOKUP(AW95,type_factors!$C$2:$D$226,2,FALSE)</f>
        <v>0.5</v>
      </c>
      <c r="BH95" s="32">
        <f t="shared" si="43"/>
        <v>1</v>
      </c>
      <c r="BI95" s="32">
        <f t="shared" si="44"/>
        <v>1</v>
      </c>
      <c r="BJ95" s="32">
        <f t="shared" si="45"/>
        <v>0</v>
      </c>
      <c r="BK95" s="32">
        <f t="shared" si="46"/>
        <v>2</v>
      </c>
      <c r="BL95" s="32">
        <f t="shared" si="47"/>
        <v>0.25</v>
      </c>
      <c r="BM95">
        <f t="array" ref="BM95">MAX(IF(ISERROR(BH95:BL95),,BH95:BL95))</f>
        <v>2</v>
      </c>
      <c r="BN95">
        <f t="shared" si="48"/>
        <v>1</v>
      </c>
      <c r="BO95">
        <f t="shared" si="49"/>
        <v>1</v>
      </c>
      <c r="BP95">
        <f t="shared" si="50"/>
        <v>35</v>
      </c>
    </row>
    <row r="96" spans="1:71" x14ac:dyDescent="0.3">
      <c r="A96">
        <v>95</v>
      </c>
      <c r="B96">
        <v>41</v>
      </c>
      <c r="C96" t="s">
        <v>33</v>
      </c>
      <c r="D96" t="s">
        <v>592</v>
      </c>
      <c r="E96" t="s">
        <v>451</v>
      </c>
      <c r="F96" t="s">
        <v>209</v>
      </c>
      <c r="G96">
        <v>26</v>
      </c>
      <c r="H96" s="1" t="s">
        <v>12</v>
      </c>
      <c r="I96" s="1" t="s">
        <v>36</v>
      </c>
      <c r="J96" s="1" t="s">
        <v>209</v>
      </c>
      <c r="K96" s="1" t="s">
        <v>209</v>
      </c>
      <c r="L96" s="1" t="s">
        <v>12</v>
      </c>
      <c r="M96" s="1" t="s">
        <v>36</v>
      </c>
      <c r="N96" s="1" t="s">
        <v>209</v>
      </c>
      <c r="O96" s="1" t="s">
        <v>209</v>
      </c>
      <c r="P96" t="str">
        <f>VLOOKUP(L96,all_attacks!$C$2:$H$166,2,FALSE)</f>
        <v>Normal</v>
      </c>
      <c r="Q96" t="str">
        <f>VLOOKUP(M96,all_attacks!$C$2:$H$166,2,FALSE)</f>
        <v>Poison</v>
      </c>
      <c r="R96" t="e">
        <f>VLOOKUP(N96,all_attacks!$C$2:$H$166,2,FALSE)</f>
        <v>#N/A</v>
      </c>
      <c r="S96" t="e">
        <f>VLOOKUP(O96,all_attacks!$C$2:$H$166,2,FALSE)</f>
        <v>#N/A</v>
      </c>
      <c r="T96" t="str">
        <f>VLOOKUP(L96,all_attacks!$C$2:$H$166,6,FALSE)</f>
        <v>Normal</v>
      </c>
      <c r="U96" t="str">
        <f>VLOOKUP(M96,all_attacks!$C$2:$H$166,6,FALSE)</f>
        <v>Poison</v>
      </c>
      <c r="V96" t="e">
        <f>VLOOKUP(N96,all_attacks!$C$2:$H$166,6,FALSE)</f>
        <v>#N/A</v>
      </c>
      <c r="W96" t="e">
        <f>VLOOKUP(O96,all_attacks!$C$2:$H$166,6,FALSE)</f>
        <v>#N/A</v>
      </c>
      <c r="X96" t="s">
        <v>453</v>
      </c>
      <c r="Z96" t="str">
        <f t="shared" si="29"/>
        <v>NormalWater</v>
      </c>
      <c r="AA96" t="str">
        <f t="shared" si="30"/>
        <v>PoisonWater</v>
      </c>
      <c r="AB96" t="e">
        <f t="shared" si="31"/>
        <v>#N/A</v>
      </c>
      <c r="AC96" t="e">
        <f t="shared" si="32"/>
        <v>#N/A</v>
      </c>
      <c r="AD96">
        <f>VLOOKUP(Z96,type_factors!$C$1:$D$226,2,FALSE)</f>
        <v>1</v>
      </c>
      <c r="AE96">
        <f>VLOOKUP(AA96,type_factors!$C$1:$D$226,2,FALSE)</f>
        <v>1</v>
      </c>
      <c r="AF96" t="e">
        <f>VLOOKUP(AB96,type_factors!$C$1:$D$226,2,FALSE)</f>
        <v>#N/A</v>
      </c>
      <c r="AG96" t="e">
        <f>VLOOKUP(AC96,type_factors!$C$1:$D$226,2,FALSE)</f>
        <v>#N/A</v>
      </c>
      <c r="AH96">
        <f t="array" ref="AH96">MAX(IF(ISERROR(AD96:AG96),,AD96:AG96))</f>
        <v>1</v>
      </c>
      <c r="AI96" t="s">
        <v>421</v>
      </c>
      <c r="AJ96" t="s">
        <v>453</v>
      </c>
      <c r="AK96" t="s">
        <v>455</v>
      </c>
      <c r="AL96" t="s">
        <v>446</v>
      </c>
      <c r="AM96" t="s">
        <v>450</v>
      </c>
      <c r="AN96" t="str">
        <f t="shared" si="33"/>
        <v>NormalPoison</v>
      </c>
      <c r="AO96" t="str">
        <f t="shared" si="34"/>
        <v>WaterPoison</v>
      </c>
      <c r="AP96" t="str">
        <f t="shared" si="35"/>
        <v>GroundPoison</v>
      </c>
      <c r="AQ96" t="str">
        <f t="shared" si="36"/>
        <v>IcePoison</v>
      </c>
      <c r="AR96" t="str">
        <f t="shared" si="37"/>
        <v>FightingPoison</v>
      </c>
      <c r="AS96" t="str">
        <f t="shared" si="38"/>
        <v>NormalNA</v>
      </c>
      <c r="AT96" t="str">
        <f t="shared" si="39"/>
        <v>WaterNA</v>
      </c>
      <c r="AU96" t="str">
        <f t="shared" si="40"/>
        <v>GroundNA</v>
      </c>
      <c r="AV96" t="str">
        <f t="shared" si="41"/>
        <v>IceNA</v>
      </c>
      <c r="AW96" t="str">
        <f t="shared" si="42"/>
        <v>FightingNA</v>
      </c>
      <c r="AX96" s="31">
        <f>VLOOKUP(AN96,type_factors!$C$2:$D$226,2,FALSE)</f>
        <v>1</v>
      </c>
      <c r="AY96" s="31">
        <f>VLOOKUP(AO96,type_factors!$C$2:$D$226,2,FALSE)</f>
        <v>1</v>
      </c>
      <c r="AZ96" s="31">
        <f>VLOOKUP(AP96,type_factors!$C$2:$D$226,2,FALSE)</f>
        <v>2</v>
      </c>
      <c r="BA96" s="31">
        <f>VLOOKUP(AQ96,type_factors!$C$2:$D$226,2,FALSE)</f>
        <v>1</v>
      </c>
      <c r="BB96" s="31">
        <f>VLOOKUP(AR96,type_factors!$C$2:$D$226,2,FALSE)</f>
        <v>0.5</v>
      </c>
      <c r="BC96" s="30" t="e">
        <f>VLOOKUP(AS96,type_factors!$C$2:$D$226,2,FALSE)</f>
        <v>#N/A</v>
      </c>
      <c r="BD96" s="30" t="e">
        <f>VLOOKUP(AT96,type_factors!$C$2:$D$226,2,FALSE)</f>
        <v>#N/A</v>
      </c>
      <c r="BE96" s="30" t="e">
        <f>VLOOKUP(AU96,type_factors!$C$2:$D$226,2,FALSE)</f>
        <v>#N/A</v>
      </c>
      <c r="BF96" s="30" t="e">
        <f>VLOOKUP(AV96,type_factors!$C$2:$D$226,2,FALSE)</f>
        <v>#N/A</v>
      </c>
      <c r="BG96" s="30" t="e">
        <f>VLOOKUP(AW96,type_factors!$C$2:$D$226,2,FALSE)</f>
        <v>#N/A</v>
      </c>
      <c r="BH96" s="32">
        <f t="shared" si="43"/>
        <v>1</v>
      </c>
      <c r="BI96" s="32">
        <f t="shared" si="44"/>
        <v>1</v>
      </c>
      <c r="BJ96" s="32">
        <f t="shared" si="45"/>
        <v>2</v>
      </c>
      <c r="BK96" s="32">
        <f t="shared" si="46"/>
        <v>1</v>
      </c>
      <c r="BL96" s="32">
        <f t="shared" si="47"/>
        <v>0.5</v>
      </c>
      <c r="BM96">
        <f t="array" ref="BM96">MAX(IF(ISERROR(BH96:BL96),,BH96:BL96))</f>
        <v>2</v>
      </c>
      <c r="BN96">
        <f t="shared" si="48"/>
        <v>1</v>
      </c>
      <c r="BO96">
        <f t="shared" si="49"/>
        <v>1</v>
      </c>
      <c r="BP96">
        <f t="shared" si="50"/>
        <v>36</v>
      </c>
    </row>
    <row r="97" spans="1:70" x14ac:dyDescent="0.3">
      <c r="A97">
        <v>96</v>
      </c>
      <c r="B97">
        <v>41</v>
      </c>
      <c r="C97" t="s">
        <v>58</v>
      </c>
      <c r="D97" t="s">
        <v>577</v>
      </c>
      <c r="E97" t="s">
        <v>318</v>
      </c>
      <c r="F97" t="s">
        <v>209</v>
      </c>
      <c r="G97">
        <v>26</v>
      </c>
      <c r="H97" s="1" t="s">
        <v>59</v>
      </c>
      <c r="I97" s="1" t="s">
        <v>35</v>
      </c>
      <c r="J97" s="1" t="s">
        <v>60</v>
      </c>
      <c r="K97" s="1" t="s">
        <v>87</v>
      </c>
      <c r="L97" s="1" t="s">
        <v>319</v>
      </c>
      <c r="M97" s="1" t="s">
        <v>268</v>
      </c>
      <c r="N97" s="1" t="s">
        <v>317</v>
      </c>
      <c r="O97" s="1" t="s">
        <v>245</v>
      </c>
      <c r="P97" t="str">
        <f>VLOOKUP(L97,all_attacks!$C$2:$H$166,2,FALSE)</f>
        <v>Psychic</v>
      </c>
      <c r="Q97" t="str">
        <f>VLOOKUP(M97,all_attacks!$C$2:$H$166,2,FALSE)</f>
        <v>Normal</v>
      </c>
      <c r="R97" t="str">
        <f>VLOOKUP(N97,all_attacks!$C$2:$H$166,2,FALSE)</f>
        <v>Psychic</v>
      </c>
      <c r="S97" t="str">
        <f>VLOOKUP(O97,all_attacks!$C$2:$H$166,2,FALSE)</f>
        <v>Normal</v>
      </c>
      <c r="T97" t="str">
        <f>VLOOKUP(L97,all_attacks!$C$2:$H$166,6,FALSE)</f>
        <v>no_type-specific_Damage</v>
      </c>
      <c r="U97" t="str">
        <f>VLOOKUP(M97,all_attacks!$C$2:$H$166,6,FALSE)</f>
        <v>no_type-specific_Damage</v>
      </c>
      <c r="V97" t="str">
        <f>VLOOKUP(N97,all_attacks!$C$2:$H$166,6,FALSE)</f>
        <v>Psychic</v>
      </c>
      <c r="W97" t="str">
        <f>VLOOKUP(O97,all_attacks!$C$2:$H$166,6,FALSE)</f>
        <v>Normal</v>
      </c>
      <c r="X97" t="s">
        <v>453</v>
      </c>
      <c r="Z97" t="str">
        <f t="shared" si="29"/>
        <v>no_type-specific_DamageWater</v>
      </c>
      <c r="AA97" t="str">
        <f t="shared" si="30"/>
        <v>no_type-specific_DamageWater</v>
      </c>
      <c r="AB97" t="str">
        <f t="shared" si="31"/>
        <v>PsychicWater</v>
      </c>
      <c r="AC97" t="str">
        <f t="shared" si="32"/>
        <v>NormalWater</v>
      </c>
      <c r="AD97" t="e">
        <f>VLOOKUP(Z97,type_factors!$C$1:$D$226,2,FALSE)</f>
        <v>#N/A</v>
      </c>
      <c r="AE97" t="e">
        <f>VLOOKUP(AA97,type_factors!$C$1:$D$226,2,FALSE)</f>
        <v>#N/A</v>
      </c>
      <c r="AF97">
        <f>VLOOKUP(AB97,type_factors!$C$1:$D$226,2,FALSE)</f>
        <v>1</v>
      </c>
      <c r="AG97">
        <f>VLOOKUP(AC97,type_factors!$C$1:$D$226,2,FALSE)</f>
        <v>1</v>
      </c>
      <c r="AH97">
        <f t="array" ref="AH97">MAX(IF(ISERROR(AD97:AG97),,AD97:AG97))</f>
        <v>1</v>
      </c>
      <c r="AI97" t="s">
        <v>421</v>
      </c>
      <c r="AJ97" t="s">
        <v>453</v>
      </c>
      <c r="AK97" t="s">
        <v>455</v>
      </c>
      <c r="AL97" t="s">
        <v>446</v>
      </c>
      <c r="AM97" t="s">
        <v>450</v>
      </c>
      <c r="AN97" t="str">
        <f t="shared" si="33"/>
        <v>NormalPsychic</v>
      </c>
      <c r="AO97" t="str">
        <f t="shared" si="34"/>
        <v>WaterPsychic</v>
      </c>
      <c r="AP97" t="str">
        <f t="shared" si="35"/>
        <v>GroundPsychic</v>
      </c>
      <c r="AQ97" t="str">
        <f t="shared" si="36"/>
        <v>IcePsychic</v>
      </c>
      <c r="AR97" t="str">
        <f t="shared" si="37"/>
        <v>FightingPsychic</v>
      </c>
      <c r="AS97" t="str">
        <f t="shared" si="38"/>
        <v>NormalNA</v>
      </c>
      <c r="AT97" t="str">
        <f t="shared" si="39"/>
        <v>WaterNA</v>
      </c>
      <c r="AU97" t="str">
        <f t="shared" si="40"/>
        <v>GroundNA</v>
      </c>
      <c r="AV97" t="str">
        <f t="shared" si="41"/>
        <v>IceNA</v>
      </c>
      <c r="AW97" t="str">
        <f t="shared" si="42"/>
        <v>FightingNA</v>
      </c>
      <c r="AX97" s="31">
        <f>VLOOKUP(AN97,type_factors!$C$2:$D$226,2,FALSE)</f>
        <v>1</v>
      </c>
      <c r="AY97" s="31">
        <f>VLOOKUP(AO97,type_factors!$C$2:$D$226,2,FALSE)</f>
        <v>1</v>
      </c>
      <c r="AZ97" s="31">
        <f>VLOOKUP(AP97,type_factors!$C$2:$D$226,2,FALSE)</f>
        <v>1</v>
      </c>
      <c r="BA97" s="31">
        <f>VLOOKUP(AQ97,type_factors!$C$2:$D$226,2,FALSE)</f>
        <v>1</v>
      </c>
      <c r="BB97" s="31">
        <f>VLOOKUP(AR97,type_factors!$C$2:$D$226,2,FALSE)</f>
        <v>0.5</v>
      </c>
      <c r="BC97" s="30" t="e">
        <f>VLOOKUP(AS97,type_factors!$C$2:$D$226,2,FALSE)</f>
        <v>#N/A</v>
      </c>
      <c r="BD97" s="30" t="e">
        <f>VLOOKUP(AT97,type_factors!$C$2:$D$226,2,FALSE)</f>
        <v>#N/A</v>
      </c>
      <c r="BE97" s="30" t="e">
        <f>VLOOKUP(AU97,type_factors!$C$2:$D$226,2,FALSE)</f>
        <v>#N/A</v>
      </c>
      <c r="BF97" s="30" t="e">
        <f>VLOOKUP(AV97,type_factors!$C$2:$D$226,2,FALSE)</f>
        <v>#N/A</v>
      </c>
      <c r="BG97" s="30" t="e">
        <f>VLOOKUP(AW97,type_factors!$C$2:$D$226,2,FALSE)</f>
        <v>#N/A</v>
      </c>
      <c r="BH97" s="32">
        <f t="shared" si="43"/>
        <v>1</v>
      </c>
      <c r="BI97" s="32">
        <f t="shared" si="44"/>
        <v>1</v>
      </c>
      <c r="BJ97" s="32">
        <f t="shared" si="45"/>
        <v>1</v>
      </c>
      <c r="BK97" s="32">
        <f t="shared" si="46"/>
        <v>1</v>
      </c>
      <c r="BL97" s="32">
        <f t="shared" si="47"/>
        <v>0.5</v>
      </c>
      <c r="BM97">
        <f t="array" ref="BM97">MAX(IF(ISERROR(BH97:BL97),,BH97:BL97))</f>
        <v>1</v>
      </c>
      <c r="BN97">
        <f t="shared" si="48"/>
        <v>1</v>
      </c>
      <c r="BO97">
        <f t="shared" si="49"/>
        <v>0</v>
      </c>
      <c r="BP97">
        <f t="shared" si="50"/>
        <v>36</v>
      </c>
    </row>
    <row r="98" spans="1:70" x14ac:dyDescent="0.3">
      <c r="A98">
        <v>97</v>
      </c>
      <c r="B98">
        <v>42</v>
      </c>
      <c r="C98" t="s">
        <v>28</v>
      </c>
      <c r="D98" t="s">
        <v>28</v>
      </c>
      <c r="E98" t="s">
        <v>451</v>
      </c>
      <c r="F98" t="s">
        <v>448</v>
      </c>
      <c r="G98">
        <v>23</v>
      </c>
      <c r="H98" s="1" t="s">
        <v>29</v>
      </c>
      <c r="I98" s="1" t="s">
        <v>30</v>
      </c>
      <c r="J98" s="1" t="s">
        <v>50</v>
      </c>
      <c r="K98" s="1" t="s">
        <v>104</v>
      </c>
      <c r="L98" s="1" t="s">
        <v>373</v>
      </c>
      <c r="M98" s="1" t="s">
        <v>266</v>
      </c>
      <c r="N98" s="1" t="s">
        <v>262</v>
      </c>
      <c r="O98" s="1" t="s">
        <v>335</v>
      </c>
      <c r="P98" t="str">
        <f>VLOOKUP(L98,all_attacks!$C$2:$H$166,2,FALSE)</f>
        <v>Bug</v>
      </c>
      <c r="Q98" t="str">
        <f>VLOOKUP(M98,all_attacks!$C$2:$H$166,2,FALSE)</f>
        <v>Normal</v>
      </c>
      <c r="R98" t="str">
        <f>VLOOKUP(N98,all_attacks!$C$2:$H$166,2,FALSE)</f>
        <v>Normal</v>
      </c>
      <c r="S98" t="str">
        <f>VLOOKUP(O98,all_attacks!$C$2:$H$166,2,FALSE)</f>
        <v>Ghost</v>
      </c>
      <c r="T98" t="str">
        <f>VLOOKUP(L98,all_attacks!$C$2:$H$166,6,FALSE)</f>
        <v>Bug</v>
      </c>
      <c r="U98" t="str">
        <f>VLOOKUP(M98,all_attacks!$C$2:$H$166,6,FALSE)</f>
        <v>no_type-specific_Damage</v>
      </c>
      <c r="V98" t="str">
        <f>VLOOKUP(N98,all_attacks!$C$2:$H$166,6,FALSE)</f>
        <v>Normal</v>
      </c>
      <c r="W98" t="str">
        <f>VLOOKUP(O98,all_attacks!$C$2:$H$166,6,FALSE)</f>
        <v>no_type-specific_Damage</v>
      </c>
      <c r="X98" t="s">
        <v>453</v>
      </c>
      <c r="Z98" t="str">
        <f t="shared" si="29"/>
        <v>BugWater</v>
      </c>
      <c r="AA98" t="str">
        <f t="shared" si="30"/>
        <v>no_type-specific_DamageWater</v>
      </c>
      <c r="AB98" t="str">
        <f t="shared" si="31"/>
        <v>NormalWater</v>
      </c>
      <c r="AC98" t="str">
        <f t="shared" si="32"/>
        <v>no_type-specific_DamageWater</v>
      </c>
      <c r="AD98">
        <f>VLOOKUP(Z98,type_factors!$C$1:$D$226,2,FALSE)</f>
        <v>1</v>
      </c>
      <c r="AE98" t="e">
        <f>VLOOKUP(AA98,type_factors!$C$1:$D$226,2,FALSE)</f>
        <v>#N/A</v>
      </c>
      <c r="AF98">
        <f>VLOOKUP(AB98,type_factors!$C$1:$D$226,2,FALSE)</f>
        <v>1</v>
      </c>
      <c r="AG98" t="e">
        <f>VLOOKUP(AC98,type_factors!$C$1:$D$226,2,FALSE)</f>
        <v>#N/A</v>
      </c>
      <c r="AH98">
        <f t="array" ref="AH98">MAX(IF(ISERROR(AD98:AG98),,AD98:AG98))</f>
        <v>1</v>
      </c>
      <c r="AI98" t="s">
        <v>421</v>
      </c>
      <c r="AJ98" t="s">
        <v>453</v>
      </c>
      <c r="AK98" t="s">
        <v>455</v>
      </c>
      <c r="AL98" t="s">
        <v>446</v>
      </c>
      <c r="AM98" t="s">
        <v>450</v>
      </c>
      <c r="AN98" t="str">
        <f t="shared" si="33"/>
        <v>NormalPoison</v>
      </c>
      <c r="AO98" t="str">
        <f t="shared" si="34"/>
        <v>WaterPoison</v>
      </c>
      <c r="AP98" t="str">
        <f t="shared" si="35"/>
        <v>GroundPoison</v>
      </c>
      <c r="AQ98" t="str">
        <f t="shared" si="36"/>
        <v>IcePoison</v>
      </c>
      <c r="AR98" t="str">
        <f t="shared" si="37"/>
        <v>FightingPoison</v>
      </c>
      <c r="AS98" t="str">
        <f t="shared" si="38"/>
        <v>NormalFlying</v>
      </c>
      <c r="AT98" t="str">
        <f t="shared" si="39"/>
        <v>WaterFlying</v>
      </c>
      <c r="AU98" t="str">
        <f t="shared" si="40"/>
        <v>GroundFlying</v>
      </c>
      <c r="AV98" t="str">
        <f t="shared" si="41"/>
        <v>IceFlying</v>
      </c>
      <c r="AW98" t="str">
        <f t="shared" si="42"/>
        <v>FightingFlying</v>
      </c>
      <c r="AX98" s="31">
        <f>VLOOKUP(AN98,type_factors!$C$2:$D$226,2,FALSE)</f>
        <v>1</v>
      </c>
      <c r="AY98" s="31">
        <f>VLOOKUP(AO98,type_factors!$C$2:$D$226,2,FALSE)</f>
        <v>1</v>
      </c>
      <c r="AZ98" s="31">
        <f>VLOOKUP(AP98,type_factors!$C$2:$D$226,2,FALSE)</f>
        <v>2</v>
      </c>
      <c r="BA98" s="31">
        <f>VLOOKUP(AQ98,type_factors!$C$2:$D$226,2,FALSE)</f>
        <v>1</v>
      </c>
      <c r="BB98" s="31">
        <f>VLOOKUP(AR98,type_factors!$C$2:$D$226,2,FALSE)</f>
        <v>0.5</v>
      </c>
      <c r="BC98" s="30">
        <f>VLOOKUP(AS98,type_factors!$C$2:$D$226,2,FALSE)</f>
        <v>1</v>
      </c>
      <c r="BD98" s="30">
        <f>VLOOKUP(AT98,type_factors!$C$2:$D$226,2,FALSE)</f>
        <v>1</v>
      </c>
      <c r="BE98" s="30">
        <f>VLOOKUP(AU98,type_factors!$C$2:$D$226,2,FALSE)</f>
        <v>0</v>
      </c>
      <c r="BF98" s="34">
        <f>VLOOKUP(AV98,type_factors!$C$2:$D$226,2,FALSE)</f>
        <v>2</v>
      </c>
      <c r="BG98" s="30">
        <f>VLOOKUP(AW98,type_factors!$C$2:$D$226,2,FALSE)</f>
        <v>0.5</v>
      </c>
      <c r="BH98" s="32">
        <f t="shared" si="43"/>
        <v>1</v>
      </c>
      <c r="BI98" s="32">
        <f t="shared" si="44"/>
        <v>1</v>
      </c>
      <c r="BJ98" s="32">
        <f t="shared" si="45"/>
        <v>0</v>
      </c>
      <c r="BK98" s="32">
        <f t="shared" si="46"/>
        <v>2</v>
      </c>
      <c r="BL98" s="32">
        <f t="shared" si="47"/>
        <v>0.25</v>
      </c>
      <c r="BM98">
        <f t="array" ref="BM98">MAX(IF(ISERROR(BH98:BL98),,BH98:BL98))</f>
        <v>2</v>
      </c>
      <c r="BN98">
        <f t="shared" si="48"/>
        <v>1</v>
      </c>
      <c r="BO98">
        <f t="shared" si="49"/>
        <v>1</v>
      </c>
      <c r="BP98">
        <f t="shared" si="50"/>
        <v>37</v>
      </c>
    </row>
    <row r="99" spans="1:70" x14ac:dyDescent="0.3">
      <c r="A99">
        <v>98</v>
      </c>
      <c r="B99">
        <v>42</v>
      </c>
      <c r="C99" t="s">
        <v>18</v>
      </c>
      <c r="D99" t="s">
        <v>487</v>
      </c>
      <c r="E99" t="s">
        <v>421</v>
      </c>
      <c r="F99" t="s">
        <v>209</v>
      </c>
      <c r="G99">
        <v>23</v>
      </c>
      <c r="H99" s="1" t="s">
        <v>20</v>
      </c>
      <c r="I99" s="1" t="s">
        <v>21</v>
      </c>
      <c r="J99" s="1" t="s">
        <v>44</v>
      </c>
      <c r="K99" s="1" t="s">
        <v>116</v>
      </c>
      <c r="L99" s="1" t="s">
        <v>255</v>
      </c>
      <c r="M99" s="1" t="s">
        <v>323</v>
      </c>
      <c r="N99" s="1" t="s">
        <v>401</v>
      </c>
      <c r="O99" s="1" t="s">
        <v>342</v>
      </c>
      <c r="P99" t="str">
        <f>VLOOKUP(L99,all_attacks!$C$2:$H$166,2,FALSE)</f>
        <v>Normal</v>
      </c>
      <c r="Q99" t="str">
        <f>VLOOKUP(M99,all_attacks!$C$2:$H$166,2,FALSE)</f>
        <v>Normal</v>
      </c>
      <c r="R99" t="str">
        <f>VLOOKUP(N99,all_attacks!$C$2:$H$166,2,FALSE)</f>
        <v>Normal</v>
      </c>
      <c r="S99" t="str">
        <f>VLOOKUP(O99,all_attacks!$C$2:$H$166,2,FALSE)</f>
        <v>Normal</v>
      </c>
      <c r="T99" t="str">
        <f>VLOOKUP(L99,all_attacks!$C$2:$H$166,6,FALSE)</f>
        <v>no_type-specific_Damage</v>
      </c>
      <c r="U99" t="str">
        <f>VLOOKUP(M99,all_attacks!$C$2:$H$166,6,FALSE)</f>
        <v>Normal</v>
      </c>
      <c r="V99" t="str">
        <f>VLOOKUP(N99,all_attacks!$C$2:$H$166,6,FALSE)</f>
        <v>Normal</v>
      </c>
      <c r="W99" t="str">
        <f>VLOOKUP(O99,all_attacks!$C$2:$H$166,6,FALSE)</f>
        <v>no_type-specific_Damage</v>
      </c>
      <c r="X99" t="s">
        <v>453</v>
      </c>
      <c r="Z99" t="str">
        <f t="shared" si="29"/>
        <v>no_type-specific_DamageWater</v>
      </c>
      <c r="AA99" t="str">
        <f t="shared" si="30"/>
        <v>NormalWater</v>
      </c>
      <c r="AB99" t="str">
        <f t="shared" si="31"/>
        <v>NormalWater</v>
      </c>
      <c r="AC99" t="str">
        <f t="shared" si="32"/>
        <v>no_type-specific_DamageWater</v>
      </c>
      <c r="AD99" t="e">
        <f>VLOOKUP(Z99,type_factors!$C$1:$D$226,2,FALSE)</f>
        <v>#N/A</v>
      </c>
      <c r="AE99">
        <f>VLOOKUP(AA99,type_factors!$C$1:$D$226,2,FALSE)</f>
        <v>1</v>
      </c>
      <c r="AF99">
        <f>VLOOKUP(AB99,type_factors!$C$1:$D$226,2,FALSE)</f>
        <v>1</v>
      </c>
      <c r="AG99" t="e">
        <f>VLOOKUP(AC99,type_factors!$C$1:$D$226,2,FALSE)</f>
        <v>#N/A</v>
      </c>
      <c r="AH99">
        <f t="array" ref="AH99">MAX(IF(ISERROR(AD99:AG99),,AD99:AG99))</f>
        <v>1</v>
      </c>
      <c r="AI99" t="s">
        <v>421</v>
      </c>
      <c r="AJ99" t="s">
        <v>453</v>
      </c>
      <c r="AK99" t="s">
        <v>455</v>
      </c>
      <c r="AL99" t="s">
        <v>446</v>
      </c>
      <c r="AM99" t="s">
        <v>450</v>
      </c>
      <c r="AN99" t="str">
        <f t="shared" si="33"/>
        <v>NormalNormal</v>
      </c>
      <c r="AO99" t="str">
        <f t="shared" si="34"/>
        <v>WaterNormal</v>
      </c>
      <c r="AP99" t="str">
        <f t="shared" si="35"/>
        <v>GroundNormal</v>
      </c>
      <c r="AQ99" t="str">
        <f t="shared" si="36"/>
        <v>IceNormal</v>
      </c>
      <c r="AR99" t="str">
        <f t="shared" si="37"/>
        <v>FightingNormal</v>
      </c>
      <c r="AS99" t="str">
        <f t="shared" si="38"/>
        <v>NormalNA</v>
      </c>
      <c r="AT99" t="str">
        <f t="shared" si="39"/>
        <v>WaterNA</v>
      </c>
      <c r="AU99" t="str">
        <f t="shared" si="40"/>
        <v>GroundNA</v>
      </c>
      <c r="AV99" t="str">
        <f t="shared" si="41"/>
        <v>IceNA</v>
      </c>
      <c r="AW99" t="str">
        <f t="shared" si="42"/>
        <v>FightingNA</v>
      </c>
      <c r="AX99" s="31">
        <f>VLOOKUP(AN99,type_factors!$C$2:$D$226,2,FALSE)</f>
        <v>1</v>
      </c>
      <c r="AY99" s="31">
        <f>VLOOKUP(AO99,type_factors!$C$2:$D$226,2,FALSE)</f>
        <v>1</v>
      </c>
      <c r="AZ99" s="31">
        <f>VLOOKUP(AP99,type_factors!$C$2:$D$226,2,FALSE)</f>
        <v>1</v>
      </c>
      <c r="BA99" s="31">
        <f>VLOOKUP(AQ99,type_factors!$C$2:$D$226,2,FALSE)</f>
        <v>1</v>
      </c>
      <c r="BB99" s="33">
        <f>VLOOKUP(AR99,type_factors!$C$2:$D$226,2,FALSE)</f>
        <v>2</v>
      </c>
      <c r="BC99" s="30" t="e">
        <f>VLOOKUP(AS99,type_factors!$C$2:$D$226,2,FALSE)</f>
        <v>#N/A</v>
      </c>
      <c r="BD99" s="30" t="e">
        <f>VLOOKUP(AT99,type_factors!$C$2:$D$226,2,FALSE)</f>
        <v>#N/A</v>
      </c>
      <c r="BE99" s="30" t="e">
        <f>VLOOKUP(AU99,type_factors!$C$2:$D$226,2,FALSE)</f>
        <v>#N/A</v>
      </c>
      <c r="BF99" s="30" t="e">
        <f>VLOOKUP(AV99,type_factors!$C$2:$D$226,2,FALSE)</f>
        <v>#N/A</v>
      </c>
      <c r="BG99" s="30" t="e">
        <f>VLOOKUP(AW99,type_factors!$C$2:$D$226,2,FALSE)</f>
        <v>#N/A</v>
      </c>
      <c r="BH99" s="32">
        <f t="shared" si="43"/>
        <v>1</v>
      </c>
      <c r="BI99" s="32">
        <f t="shared" si="44"/>
        <v>1</v>
      </c>
      <c r="BJ99" s="32">
        <f t="shared" si="45"/>
        <v>1</v>
      </c>
      <c r="BK99" s="32">
        <f t="shared" si="46"/>
        <v>1</v>
      </c>
      <c r="BL99" s="32">
        <f t="shared" si="47"/>
        <v>2</v>
      </c>
      <c r="BM99">
        <f t="array" ref="BM99">MAX(IF(ISERROR(BH99:BL99),,BH99:BL99))</f>
        <v>2</v>
      </c>
      <c r="BN99">
        <f t="shared" si="48"/>
        <v>1</v>
      </c>
      <c r="BO99">
        <f t="shared" si="49"/>
        <v>1</v>
      </c>
      <c r="BP99">
        <f t="shared" si="50"/>
        <v>38</v>
      </c>
    </row>
    <row r="100" spans="1:70" x14ac:dyDescent="0.3">
      <c r="A100">
        <v>99</v>
      </c>
      <c r="B100">
        <v>42</v>
      </c>
      <c r="C100" t="s">
        <v>67</v>
      </c>
      <c r="D100" t="s">
        <v>488</v>
      </c>
      <c r="E100" t="s">
        <v>421</v>
      </c>
      <c r="F100" t="s">
        <v>209</v>
      </c>
      <c r="G100">
        <v>23</v>
      </c>
      <c r="H100" s="1" t="s">
        <v>12</v>
      </c>
      <c r="I100" s="1" t="s">
        <v>20</v>
      </c>
      <c r="J100" s="1" t="s">
        <v>21</v>
      </c>
      <c r="K100" s="1" t="s">
        <v>44</v>
      </c>
      <c r="L100" s="1" t="s">
        <v>12</v>
      </c>
      <c r="M100" s="1" t="s">
        <v>255</v>
      </c>
      <c r="N100" s="1" t="s">
        <v>323</v>
      </c>
      <c r="O100" s="1" t="s">
        <v>401</v>
      </c>
      <c r="P100" t="str">
        <f>VLOOKUP(L100,all_attacks!$C$2:$H$166,2,FALSE)</f>
        <v>Normal</v>
      </c>
      <c r="Q100" t="str">
        <f>VLOOKUP(M100,all_attacks!$C$2:$H$166,2,FALSE)</f>
        <v>Normal</v>
      </c>
      <c r="R100" t="str">
        <f>VLOOKUP(N100,all_attacks!$C$2:$H$166,2,FALSE)</f>
        <v>Normal</v>
      </c>
      <c r="S100" t="str">
        <f>VLOOKUP(O100,all_attacks!$C$2:$H$166,2,FALSE)</f>
        <v>Normal</v>
      </c>
      <c r="T100" t="str">
        <f>VLOOKUP(L100,all_attacks!$C$2:$H$166,6,FALSE)</f>
        <v>Normal</v>
      </c>
      <c r="U100" t="str">
        <f>VLOOKUP(M100,all_attacks!$C$2:$H$166,6,FALSE)</f>
        <v>no_type-specific_Damage</v>
      </c>
      <c r="V100" t="str">
        <f>VLOOKUP(N100,all_attacks!$C$2:$H$166,6,FALSE)</f>
        <v>Normal</v>
      </c>
      <c r="W100" t="str">
        <f>VLOOKUP(O100,all_attacks!$C$2:$H$166,6,FALSE)</f>
        <v>Normal</v>
      </c>
      <c r="X100" t="s">
        <v>453</v>
      </c>
      <c r="Z100" t="str">
        <f t="shared" si="29"/>
        <v>NormalWater</v>
      </c>
      <c r="AA100" t="str">
        <f t="shared" si="30"/>
        <v>no_type-specific_DamageWater</v>
      </c>
      <c r="AB100" t="str">
        <f t="shared" si="31"/>
        <v>NormalWater</v>
      </c>
      <c r="AC100" t="str">
        <f t="shared" si="32"/>
        <v>NormalWater</v>
      </c>
      <c r="AD100">
        <f>VLOOKUP(Z100,type_factors!$C$1:$D$226,2,FALSE)</f>
        <v>1</v>
      </c>
      <c r="AE100" t="e">
        <f>VLOOKUP(AA100,type_factors!$C$1:$D$226,2,FALSE)</f>
        <v>#N/A</v>
      </c>
      <c r="AF100">
        <f>VLOOKUP(AB100,type_factors!$C$1:$D$226,2,FALSE)</f>
        <v>1</v>
      </c>
      <c r="AG100">
        <f>VLOOKUP(AC100,type_factors!$C$1:$D$226,2,FALSE)</f>
        <v>1</v>
      </c>
      <c r="AH100">
        <f t="array" ref="AH100">MAX(IF(ISERROR(AD100:AG100),,AD100:AG100))</f>
        <v>1</v>
      </c>
      <c r="AI100" t="s">
        <v>421</v>
      </c>
      <c r="AJ100" t="s">
        <v>453</v>
      </c>
      <c r="AK100" t="s">
        <v>455</v>
      </c>
      <c r="AL100" t="s">
        <v>446</v>
      </c>
      <c r="AM100" t="s">
        <v>450</v>
      </c>
      <c r="AN100" t="str">
        <f t="shared" si="33"/>
        <v>NormalNormal</v>
      </c>
      <c r="AO100" t="str">
        <f t="shared" si="34"/>
        <v>WaterNormal</v>
      </c>
      <c r="AP100" t="str">
        <f t="shared" si="35"/>
        <v>GroundNormal</v>
      </c>
      <c r="AQ100" t="str">
        <f t="shared" si="36"/>
        <v>IceNormal</v>
      </c>
      <c r="AR100" t="str">
        <f t="shared" si="37"/>
        <v>FightingNormal</v>
      </c>
      <c r="AS100" t="str">
        <f t="shared" si="38"/>
        <v>NormalNA</v>
      </c>
      <c r="AT100" t="str">
        <f t="shared" si="39"/>
        <v>WaterNA</v>
      </c>
      <c r="AU100" t="str">
        <f t="shared" si="40"/>
        <v>GroundNA</v>
      </c>
      <c r="AV100" t="str">
        <f t="shared" si="41"/>
        <v>IceNA</v>
      </c>
      <c r="AW100" t="str">
        <f t="shared" si="42"/>
        <v>FightingNA</v>
      </c>
      <c r="AX100" s="31">
        <f>VLOOKUP(AN100,type_factors!$C$2:$D$226,2,FALSE)</f>
        <v>1</v>
      </c>
      <c r="AY100" s="31">
        <f>VLOOKUP(AO100,type_factors!$C$2:$D$226,2,FALSE)</f>
        <v>1</v>
      </c>
      <c r="AZ100" s="31">
        <f>VLOOKUP(AP100,type_factors!$C$2:$D$226,2,FALSE)</f>
        <v>1</v>
      </c>
      <c r="BA100" s="31">
        <f>VLOOKUP(AQ100,type_factors!$C$2:$D$226,2,FALSE)</f>
        <v>1</v>
      </c>
      <c r="BB100" s="33">
        <f>VLOOKUP(AR100,type_factors!$C$2:$D$226,2,FALSE)</f>
        <v>2</v>
      </c>
      <c r="BC100" s="30" t="e">
        <f>VLOOKUP(AS100,type_factors!$C$2:$D$226,2,FALSE)</f>
        <v>#N/A</v>
      </c>
      <c r="BD100" s="30" t="e">
        <f>VLOOKUP(AT100,type_factors!$C$2:$D$226,2,FALSE)</f>
        <v>#N/A</v>
      </c>
      <c r="BE100" s="30" t="e">
        <f>VLOOKUP(AU100,type_factors!$C$2:$D$226,2,FALSE)</f>
        <v>#N/A</v>
      </c>
      <c r="BF100" s="30" t="e">
        <f>VLOOKUP(AV100,type_factors!$C$2:$D$226,2,FALSE)</f>
        <v>#N/A</v>
      </c>
      <c r="BG100" s="30" t="e">
        <f>VLOOKUP(AW100,type_factors!$C$2:$D$226,2,FALSE)</f>
        <v>#N/A</v>
      </c>
      <c r="BH100" s="32">
        <f t="shared" si="43"/>
        <v>1</v>
      </c>
      <c r="BI100" s="32">
        <f t="shared" si="44"/>
        <v>1</v>
      </c>
      <c r="BJ100" s="32">
        <f t="shared" si="45"/>
        <v>1</v>
      </c>
      <c r="BK100" s="32">
        <f t="shared" si="46"/>
        <v>1</v>
      </c>
      <c r="BL100" s="32">
        <f t="shared" si="47"/>
        <v>2</v>
      </c>
      <c r="BM100">
        <f t="array" ref="BM100">MAX(IF(ISERROR(BH100:BL100),,BH100:BL100))</f>
        <v>2</v>
      </c>
      <c r="BN100">
        <f t="shared" si="48"/>
        <v>1</v>
      </c>
      <c r="BO100">
        <f t="shared" si="49"/>
        <v>1</v>
      </c>
      <c r="BP100">
        <f t="shared" si="50"/>
        <v>39</v>
      </c>
    </row>
    <row r="101" spans="1:70" x14ac:dyDescent="0.3">
      <c r="A101">
        <v>100</v>
      </c>
      <c r="B101">
        <v>42</v>
      </c>
      <c r="C101" t="s">
        <v>28</v>
      </c>
      <c r="D101" t="s">
        <v>28</v>
      </c>
      <c r="E101" t="s">
        <v>451</v>
      </c>
      <c r="F101" t="s">
        <v>448</v>
      </c>
      <c r="G101">
        <v>23</v>
      </c>
      <c r="H101" s="1" t="s">
        <v>29</v>
      </c>
      <c r="I101" s="1" t="s">
        <v>30</v>
      </c>
      <c r="J101" s="1" t="s">
        <v>50</v>
      </c>
      <c r="K101" s="1" t="s">
        <v>104</v>
      </c>
      <c r="L101" s="1" t="s">
        <v>373</v>
      </c>
      <c r="M101" s="1" t="s">
        <v>266</v>
      </c>
      <c r="N101" s="1" t="s">
        <v>262</v>
      </c>
      <c r="O101" s="1" t="s">
        <v>335</v>
      </c>
      <c r="P101" t="str">
        <f>VLOOKUP(L101,all_attacks!$C$2:$H$166,2,FALSE)</f>
        <v>Bug</v>
      </c>
      <c r="Q101" t="str">
        <f>VLOOKUP(M101,all_attacks!$C$2:$H$166,2,FALSE)</f>
        <v>Normal</v>
      </c>
      <c r="R101" t="str">
        <f>VLOOKUP(N101,all_attacks!$C$2:$H$166,2,FALSE)</f>
        <v>Normal</v>
      </c>
      <c r="S101" t="str">
        <f>VLOOKUP(O101,all_attacks!$C$2:$H$166,2,FALSE)</f>
        <v>Ghost</v>
      </c>
      <c r="T101" t="str">
        <f>VLOOKUP(L101,all_attacks!$C$2:$H$166,6,FALSE)</f>
        <v>Bug</v>
      </c>
      <c r="U101" t="str">
        <f>VLOOKUP(M101,all_attacks!$C$2:$H$166,6,FALSE)</f>
        <v>no_type-specific_Damage</v>
      </c>
      <c r="V101" t="str">
        <f>VLOOKUP(N101,all_attacks!$C$2:$H$166,6,FALSE)</f>
        <v>Normal</v>
      </c>
      <c r="W101" t="str">
        <f>VLOOKUP(O101,all_attacks!$C$2:$H$166,6,FALSE)</f>
        <v>no_type-specific_Damage</v>
      </c>
      <c r="X101" t="s">
        <v>453</v>
      </c>
      <c r="Z101" t="str">
        <f t="shared" si="29"/>
        <v>BugWater</v>
      </c>
      <c r="AA101" t="str">
        <f t="shared" si="30"/>
        <v>no_type-specific_DamageWater</v>
      </c>
      <c r="AB101" t="str">
        <f t="shared" si="31"/>
        <v>NormalWater</v>
      </c>
      <c r="AC101" t="str">
        <f t="shared" si="32"/>
        <v>no_type-specific_DamageWater</v>
      </c>
      <c r="AD101">
        <f>VLOOKUP(Z101,type_factors!$C$1:$D$226,2,FALSE)</f>
        <v>1</v>
      </c>
      <c r="AE101" t="e">
        <f>VLOOKUP(AA101,type_factors!$C$1:$D$226,2,FALSE)</f>
        <v>#N/A</v>
      </c>
      <c r="AF101">
        <f>VLOOKUP(AB101,type_factors!$C$1:$D$226,2,FALSE)</f>
        <v>1</v>
      </c>
      <c r="AG101" t="e">
        <f>VLOOKUP(AC101,type_factors!$C$1:$D$226,2,FALSE)</f>
        <v>#N/A</v>
      </c>
      <c r="AH101">
        <f t="array" ref="AH101">MAX(IF(ISERROR(AD101:AG101),,AD101:AG101))</f>
        <v>1</v>
      </c>
      <c r="AI101" t="s">
        <v>421</v>
      </c>
      <c r="AJ101" t="s">
        <v>453</v>
      </c>
      <c r="AK101" t="s">
        <v>455</v>
      </c>
      <c r="AL101" t="s">
        <v>446</v>
      </c>
      <c r="AM101" t="s">
        <v>450</v>
      </c>
      <c r="AN101" t="str">
        <f t="shared" si="33"/>
        <v>NormalPoison</v>
      </c>
      <c r="AO101" t="str">
        <f t="shared" si="34"/>
        <v>WaterPoison</v>
      </c>
      <c r="AP101" t="str">
        <f t="shared" si="35"/>
        <v>GroundPoison</v>
      </c>
      <c r="AQ101" t="str">
        <f t="shared" si="36"/>
        <v>IcePoison</v>
      </c>
      <c r="AR101" t="str">
        <f t="shared" si="37"/>
        <v>FightingPoison</v>
      </c>
      <c r="AS101" t="str">
        <f t="shared" si="38"/>
        <v>NormalFlying</v>
      </c>
      <c r="AT101" t="str">
        <f t="shared" si="39"/>
        <v>WaterFlying</v>
      </c>
      <c r="AU101" t="str">
        <f t="shared" si="40"/>
        <v>GroundFlying</v>
      </c>
      <c r="AV101" t="str">
        <f t="shared" si="41"/>
        <v>IceFlying</v>
      </c>
      <c r="AW101" t="str">
        <f t="shared" si="42"/>
        <v>FightingFlying</v>
      </c>
      <c r="AX101" s="31">
        <f>VLOOKUP(AN101,type_factors!$C$2:$D$226,2,FALSE)</f>
        <v>1</v>
      </c>
      <c r="AY101" s="31">
        <f>VLOOKUP(AO101,type_factors!$C$2:$D$226,2,FALSE)</f>
        <v>1</v>
      </c>
      <c r="AZ101" s="31">
        <f>VLOOKUP(AP101,type_factors!$C$2:$D$226,2,FALSE)</f>
        <v>2</v>
      </c>
      <c r="BA101" s="31">
        <f>VLOOKUP(AQ101,type_factors!$C$2:$D$226,2,FALSE)</f>
        <v>1</v>
      </c>
      <c r="BB101" s="31">
        <f>VLOOKUP(AR101,type_factors!$C$2:$D$226,2,FALSE)</f>
        <v>0.5</v>
      </c>
      <c r="BC101" s="30">
        <f>VLOOKUP(AS101,type_factors!$C$2:$D$226,2,FALSE)</f>
        <v>1</v>
      </c>
      <c r="BD101" s="30">
        <f>VLOOKUP(AT101,type_factors!$C$2:$D$226,2,FALSE)</f>
        <v>1</v>
      </c>
      <c r="BE101" s="30">
        <f>VLOOKUP(AU101,type_factors!$C$2:$D$226,2,FALSE)</f>
        <v>0</v>
      </c>
      <c r="BF101" s="34">
        <f>VLOOKUP(AV101,type_factors!$C$2:$D$226,2,FALSE)</f>
        <v>2</v>
      </c>
      <c r="BG101" s="30">
        <f>VLOOKUP(AW101,type_factors!$C$2:$D$226,2,FALSE)</f>
        <v>0.5</v>
      </c>
      <c r="BH101" s="32">
        <f t="shared" si="43"/>
        <v>1</v>
      </c>
      <c r="BI101" s="32">
        <f t="shared" si="44"/>
        <v>1</v>
      </c>
      <c r="BJ101" s="32">
        <f t="shared" si="45"/>
        <v>0</v>
      </c>
      <c r="BK101" s="32">
        <f t="shared" si="46"/>
        <v>2</v>
      </c>
      <c r="BL101" s="32">
        <f t="shared" si="47"/>
        <v>0.25</v>
      </c>
      <c r="BM101">
        <f t="array" ref="BM101">MAX(IF(ISERROR(BH101:BL101),,BH101:BL101))</f>
        <v>2</v>
      </c>
      <c r="BN101">
        <f t="shared" si="48"/>
        <v>1</v>
      </c>
      <c r="BO101">
        <f t="shared" si="49"/>
        <v>1</v>
      </c>
      <c r="BP101">
        <f t="shared" si="50"/>
        <v>40</v>
      </c>
      <c r="BR101" t="s">
        <v>139</v>
      </c>
    </row>
    <row r="102" spans="1:70" x14ac:dyDescent="0.3">
      <c r="A102">
        <v>101</v>
      </c>
      <c r="B102">
        <v>43</v>
      </c>
      <c r="C102" t="s">
        <v>101</v>
      </c>
      <c r="D102" t="s">
        <v>101</v>
      </c>
      <c r="E102" t="s">
        <v>451</v>
      </c>
      <c r="F102" t="s">
        <v>209</v>
      </c>
      <c r="G102">
        <v>33</v>
      </c>
      <c r="H102" s="1" t="s">
        <v>23</v>
      </c>
      <c r="I102" s="1" t="s">
        <v>9</v>
      </c>
      <c r="J102" s="1" t="s">
        <v>50</v>
      </c>
      <c r="K102" s="1" t="s">
        <v>129</v>
      </c>
      <c r="L102" s="1" t="s">
        <v>261</v>
      </c>
      <c r="M102" s="1" t="s">
        <v>256</v>
      </c>
      <c r="N102" s="1" t="s">
        <v>262</v>
      </c>
      <c r="O102" s="1" t="s">
        <v>369</v>
      </c>
      <c r="P102" t="str">
        <f>VLOOKUP(L102,all_attacks!$C$2:$H$166,2,FALSE)</f>
        <v>Normal</v>
      </c>
      <c r="Q102" t="str">
        <f>VLOOKUP(M102,all_attacks!$C$2:$H$166,2,FALSE)</f>
        <v>Poison</v>
      </c>
      <c r="R102" t="str">
        <f>VLOOKUP(N102,all_attacks!$C$2:$H$166,2,FALSE)</f>
        <v>Normal</v>
      </c>
      <c r="S102" t="str">
        <f>VLOOKUP(O102,all_attacks!$C$2:$H$166,2,FALSE)</f>
        <v>Normal</v>
      </c>
      <c r="T102" t="str">
        <f>VLOOKUP(L102,all_attacks!$C$2:$H$166,6,FALSE)</f>
        <v>no_type-specific_Damage</v>
      </c>
      <c r="U102" t="str">
        <f>VLOOKUP(M102,all_attacks!$C$2:$H$166,6,FALSE)</f>
        <v>Poison</v>
      </c>
      <c r="V102" t="str">
        <f>VLOOKUP(N102,all_attacks!$C$2:$H$166,6,FALSE)</f>
        <v>Normal</v>
      </c>
      <c r="W102" t="str">
        <f>VLOOKUP(O102,all_attacks!$C$2:$H$166,6,FALSE)</f>
        <v>no_type-specific_Damage</v>
      </c>
      <c r="X102" t="s">
        <v>453</v>
      </c>
      <c r="Z102" t="str">
        <f t="shared" si="29"/>
        <v>no_type-specific_DamageWater</v>
      </c>
      <c r="AA102" t="str">
        <f t="shared" si="30"/>
        <v>PoisonWater</v>
      </c>
      <c r="AB102" t="str">
        <f t="shared" si="31"/>
        <v>NormalWater</v>
      </c>
      <c r="AC102" t="str">
        <f t="shared" si="32"/>
        <v>no_type-specific_DamageWater</v>
      </c>
      <c r="AD102" t="e">
        <f>VLOOKUP(Z102,type_factors!$C$1:$D$226,2,FALSE)</f>
        <v>#N/A</v>
      </c>
      <c r="AE102">
        <f>VLOOKUP(AA102,type_factors!$C$1:$D$226,2,FALSE)</f>
        <v>1</v>
      </c>
      <c r="AF102">
        <f>VLOOKUP(AB102,type_factors!$C$1:$D$226,2,FALSE)</f>
        <v>1</v>
      </c>
      <c r="AG102" t="e">
        <f>VLOOKUP(AC102,type_factors!$C$1:$D$226,2,FALSE)</f>
        <v>#N/A</v>
      </c>
      <c r="AH102">
        <f t="array" ref="AH102">MAX(IF(ISERROR(AD102:AG102),,AD102:AG102))</f>
        <v>1</v>
      </c>
      <c r="AI102" t="s">
        <v>421</v>
      </c>
      <c r="AJ102" t="s">
        <v>453</v>
      </c>
      <c r="AK102" t="s">
        <v>455</v>
      </c>
      <c r="AL102" t="s">
        <v>446</v>
      </c>
      <c r="AM102" t="s">
        <v>450</v>
      </c>
      <c r="AN102" t="str">
        <f t="shared" si="33"/>
        <v>NormalPoison</v>
      </c>
      <c r="AO102" t="str">
        <f t="shared" si="34"/>
        <v>WaterPoison</v>
      </c>
      <c r="AP102" t="str">
        <f t="shared" si="35"/>
        <v>GroundPoison</v>
      </c>
      <c r="AQ102" t="str">
        <f t="shared" si="36"/>
        <v>IcePoison</v>
      </c>
      <c r="AR102" t="str">
        <f t="shared" si="37"/>
        <v>FightingPoison</v>
      </c>
      <c r="AS102" t="str">
        <f t="shared" si="38"/>
        <v>NormalNA</v>
      </c>
      <c r="AT102" t="str">
        <f t="shared" si="39"/>
        <v>WaterNA</v>
      </c>
      <c r="AU102" t="str">
        <f t="shared" si="40"/>
        <v>GroundNA</v>
      </c>
      <c r="AV102" t="str">
        <f t="shared" si="41"/>
        <v>IceNA</v>
      </c>
      <c r="AW102" t="str">
        <f t="shared" si="42"/>
        <v>FightingNA</v>
      </c>
      <c r="AX102" s="31">
        <f>VLOOKUP(AN102,type_factors!$C$2:$D$226,2,FALSE)</f>
        <v>1</v>
      </c>
      <c r="AY102" s="31">
        <f>VLOOKUP(AO102,type_factors!$C$2:$D$226,2,FALSE)</f>
        <v>1</v>
      </c>
      <c r="AZ102" s="31">
        <f>VLOOKUP(AP102,type_factors!$C$2:$D$226,2,FALSE)</f>
        <v>2</v>
      </c>
      <c r="BA102" s="31">
        <f>VLOOKUP(AQ102,type_factors!$C$2:$D$226,2,FALSE)</f>
        <v>1</v>
      </c>
      <c r="BB102" s="31">
        <f>VLOOKUP(AR102,type_factors!$C$2:$D$226,2,FALSE)</f>
        <v>0.5</v>
      </c>
      <c r="BC102" s="30" t="e">
        <f>VLOOKUP(AS102,type_factors!$C$2:$D$226,2,FALSE)</f>
        <v>#N/A</v>
      </c>
      <c r="BD102" s="30" t="e">
        <f>VLOOKUP(AT102,type_factors!$C$2:$D$226,2,FALSE)</f>
        <v>#N/A</v>
      </c>
      <c r="BE102" s="30" t="e">
        <f>VLOOKUP(AU102,type_factors!$C$2:$D$226,2,FALSE)</f>
        <v>#N/A</v>
      </c>
      <c r="BF102" s="30" t="e">
        <f>VLOOKUP(AV102,type_factors!$C$2:$D$226,2,FALSE)</f>
        <v>#N/A</v>
      </c>
      <c r="BG102" s="30" t="e">
        <f>VLOOKUP(AW102,type_factors!$C$2:$D$226,2,FALSE)</f>
        <v>#N/A</v>
      </c>
      <c r="BH102" s="32">
        <f t="shared" si="43"/>
        <v>1</v>
      </c>
      <c r="BI102" s="32">
        <f t="shared" si="44"/>
        <v>1</v>
      </c>
      <c r="BJ102" s="32">
        <f t="shared" si="45"/>
        <v>2</v>
      </c>
      <c r="BK102" s="32">
        <f t="shared" si="46"/>
        <v>1</v>
      </c>
      <c r="BL102" s="32">
        <f t="shared" si="47"/>
        <v>0.5</v>
      </c>
      <c r="BM102">
        <f t="array" ref="BM102">MAX(IF(ISERROR(BH102:BL102),,BH102:BL102))</f>
        <v>2</v>
      </c>
      <c r="BN102">
        <f t="shared" si="48"/>
        <v>1</v>
      </c>
      <c r="BO102">
        <f t="shared" si="49"/>
        <v>1</v>
      </c>
      <c r="BP102">
        <f t="shared" si="50"/>
        <v>41</v>
      </c>
    </row>
    <row r="103" spans="1:70" x14ac:dyDescent="0.3">
      <c r="A103">
        <v>102</v>
      </c>
      <c r="B103">
        <v>44</v>
      </c>
      <c r="C103" t="s">
        <v>133</v>
      </c>
      <c r="D103" t="s">
        <v>486</v>
      </c>
      <c r="E103" t="s">
        <v>421</v>
      </c>
      <c r="F103" t="s">
        <v>448</v>
      </c>
      <c r="G103">
        <v>37</v>
      </c>
      <c r="H103" s="1" t="s">
        <v>42</v>
      </c>
      <c r="I103" s="1" t="s">
        <v>21</v>
      </c>
      <c r="J103" s="1" t="s">
        <v>94</v>
      </c>
      <c r="K103" s="1" t="s">
        <v>136</v>
      </c>
      <c r="L103" s="1" t="s">
        <v>244</v>
      </c>
      <c r="M103" s="1" t="s">
        <v>323</v>
      </c>
      <c r="N103" s="1" t="s">
        <v>232</v>
      </c>
      <c r="O103" s="1" t="s">
        <v>231</v>
      </c>
      <c r="P103" t="str">
        <f>VLOOKUP(L103,all_attacks!$C$2:$H$166,2,FALSE)</f>
        <v>Normal</v>
      </c>
      <c r="Q103" t="str">
        <f>VLOOKUP(M103,all_attacks!$C$2:$H$166,2,FALSE)</f>
        <v>Normal</v>
      </c>
      <c r="R103" t="str">
        <f>VLOOKUP(N103,all_attacks!$C$2:$H$166,2,FALSE)</f>
        <v>Normal</v>
      </c>
      <c r="S103" t="str">
        <f>VLOOKUP(O103,all_attacks!$C$2:$H$166,2,FALSE)</f>
        <v>Flying</v>
      </c>
      <c r="T103" t="str">
        <f>VLOOKUP(L103,all_attacks!$C$2:$H$166,6,FALSE)</f>
        <v>no_type-specific_Damage</v>
      </c>
      <c r="U103" t="str">
        <f>VLOOKUP(M103,all_attacks!$C$2:$H$166,6,FALSE)</f>
        <v>Normal</v>
      </c>
      <c r="V103" t="str">
        <f>VLOOKUP(N103,all_attacks!$C$2:$H$166,6,FALSE)</f>
        <v>no_type-specific_Damage</v>
      </c>
      <c r="W103" t="str">
        <f>VLOOKUP(O103,all_attacks!$C$2:$H$166,6,FALSE)</f>
        <v>Flying</v>
      </c>
      <c r="X103" t="s">
        <v>453</v>
      </c>
      <c r="Z103" t="str">
        <f t="shared" si="29"/>
        <v>no_type-specific_DamageWater</v>
      </c>
      <c r="AA103" t="str">
        <f t="shared" si="30"/>
        <v>NormalWater</v>
      </c>
      <c r="AB103" t="str">
        <f t="shared" si="31"/>
        <v>no_type-specific_DamageWater</v>
      </c>
      <c r="AC103" t="str">
        <f t="shared" si="32"/>
        <v>FlyingWater</v>
      </c>
      <c r="AD103" t="e">
        <f>VLOOKUP(Z103,type_factors!$C$1:$D$226,2,FALSE)</f>
        <v>#N/A</v>
      </c>
      <c r="AE103">
        <f>VLOOKUP(AA103,type_factors!$C$1:$D$226,2,FALSE)</f>
        <v>1</v>
      </c>
      <c r="AF103" t="e">
        <f>VLOOKUP(AB103,type_factors!$C$1:$D$226,2,FALSE)</f>
        <v>#N/A</v>
      </c>
      <c r="AG103">
        <f>VLOOKUP(AC103,type_factors!$C$1:$D$226,2,FALSE)</f>
        <v>1</v>
      </c>
      <c r="AH103">
        <f t="array" ref="AH103">MAX(IF(ISERROR(AD103:AG103),,AD103:AG103))</f>
        <v>1</v>
      </c>
      <c r="AI103" t="s">
        <v>421</v>
      </c>
      <c r="AJ103" t="s">
        <v>453</v>
      </c>
      <c r="AK103" t="s">
        <v>455</v>
      </c>
      <c r="AL103" t="s">
        <v>446</v>
      </c>
      <c r="AM103" t="s">
        <v>450</v>
      </c>
      <c r="AN103" t="str">
        <f t="shared" si="33"/>
        <v>NormalNormal</v>
      </c>
      <c r="AO103" t="str">
        <f t="shared" si="34"/>
        <v>WaterNormal</v>
      </c>
      <c r="AP103" t="str">
        <f t="shared" si="35"/>
        <v>GroundNormal</v>
      </c>
      <c r="AQ103" t="str">
        <f t="shared" si="36"/>
        <v>IceNormal</v>
      </c>
      <c r="AR103" t="str">
        <f t="shared" si="37"/>
        <v>FightingNormal</v>
      </c>
      <c r="AS103" t="str">
        <f t="shared" si="38"/>
        <v>NormalFlying</v>
      </c>
      <c r="AT103" t="str">
        <f t="shared" si="39"/>
        <v>WaterFlying</v>
      </c>
      <c r="AU103" t="str">
        <f t="shared" si="40"/>
        <v>GroundFlying</v>
      </c>
      <c r="AV103" t="str">
        <f t="shared" si="41"/>
        <v>IceFlying</v>
      </c>
      <c r="AW103" t="str">
        <f t="shared" si="42"/>
        <v>FightingFlying</v>
      </c>
      <c r="AX103" s="31">
        <f>VLOOKUP(AN103,type_factors!$C$2:$D$226,2,FALSE)</f>
        <v>1</v>
      </c>
      <c r="AY103" s="31">
        <f>VLOOKUP(AO103,type_factors!$C$2:$D$226,2,FALSE)</f>
        <v>1</v>
      </c>
      <c r="AZ103" s="31">
        <f>VLOOKUP(AP103,type_factors!$C$2:$D$226,2,FALSE)</f>
        <v>1</v>
      </c>
      <c r="BA103" s="31">
        <f>VLOOKUP(AQ103,type_factors!$C$2:$D$226,2,FALSE)</f>
        <v>1</v>
      </c>
      <c r="BB103" s="31">
        <f>VLOOKUP(AR103,type_factors!$C$2:$D$226,2,FALSE)</f>
        <v>2</v>
      </c>
      <c r="BC103" s="30">
        <f>VLOOKUP(AS103,type_factors!$C$2:$D$226,2,FALSE)</f>
        <v>1</v>
      </c>
      <c r="BD103" s="30">
        <f>VLOOKUP(AT103,type_factors!$C$2:$D$226,2,FALSE)</f>
        <v>1</v>
      </c>
      <c r="BE103" s="30">
        <f>VLOOKUP(AU103,type_factors!$C$2:$D$226,2,FALSE)</f>
        <v>0</v>
      </c>
      <c r="BF103" s="34">
        <f>VLOOKUP(AV103,type_factors!$C$2:$D$226,2,FALSE)</f>
        <v>2</v>
      </c>
      <c r="BG103" s="30">
        <f>VLOOKUP(AW103,type_factors!$C$2:$D$226,2,FALSE)</f>
        <v>0.5</v>
      </c>
      <c r="BH103" s="32">
        <f t="shared" si="43"/>
        <v>1</v>
      </c>
      <c r="BI103" s="32">
        <f t="shared" si="44"/>
        <v>1</v>
      </c>
      <c r="BJ103" s="32">
        <f t="shared" si="45"/>
        <v>0</v>
      </c>
      <c r="BK103" s="32">
        <f t="shared" si="46"/>
        <v>2</v>
      </c>
      <c r="BL103" s="32">
        <f t="shared" si="47"/>
        <v>1</v>
      </c>
      <c r="BM103">
        <f t="array" ref="BM103">MAX(IF(ISERROR(BH103:BL103),,BH103:BL103))</f>
        <v>2</v>
      </c>
      <c r="BN103">
        <f t="shared" si="48"/>
        <v>1</v>
      </c>
      <c r="BO103">
        <f t="shared" si="49"/>
        <v>1</v>
      </c>
      <c r="BP103">
        <f t="shared" si="50"/>
        <v>42</v>
      </c>
    </row>
    <row r="104" spans="1:70" x14ac:dyDescent="0.3">
      <c r="A104">
        <v>103</v>
      </c>
      <c r="B104">
        <v>44</v>
      </c>
      <c r="C104" t="s">
        <v>109</v>
      </c>
      <c r="D104" t="s">
        <v>618</v>
      </c>
      <c r="E104" t="s">
        <v>453</v>
      </c>
      <c r="F104" t="s">
        <v>448</v>
      </c>
      <c r="G104">
        <v>38</v>
      </c>
      <c r="H104" s="1" t="s">
        <v>50</v>
      </c>
      <c r="I104" s="1" t="s">
        <v>110</v>
      </c>
      <c r="J104" s="1" t="s">
        <v>23</v>
      </c>
      <c r="K104" s="1" t="s">
        <v>111</v>
      </c>
      <c r="L104" s="1" t="s">
        <v>262</v>
      </c>
      <c r="M104" s="1" t="s">
        <v>305</v>
      </c>
      <c r="N104" s="1" t="s">
        <v>261</v>
      </c>
      <c r="O104" s="1" t="s">
        <v>276</v>
      </c>
      <c r="P104" t="str">
        <f>VLOOKUP(L104,all_attacks!$C$2:$H$166,2,FALSE)</f>
        <v>Normal</v>
      </c>
      <c r="Q104" t="str">
        <f>VLOOKUP(M104,all_attacks!$C$2:$H$166,2,FALSE)</f>
        <v>Dragon</v>
      </c>
      <c r="R104" t="str">
        <f>VLOOKUP(N104,all_attacks!$C$2:$H$166,2,FALSE)</f>
        <v>Normal</v>
      </c>
      <c r="S104" t="str">
        <f>VLOOKUP(O104,all_attacks!$C$2:$H$166,2,FALSE)</f>
        <v>Water</v>
      </c>
      <c r="T104" t="str">
        <f>VLOOKUP(L104,all_attacks!$C$2:$H$166,6,FALSE)</f>
        <v>Normal</v>
      </c>
      <c r="U104" t="str">
        <f>VLOOKUP(M104,all_attacks!$C$2:$H$166,6,FALSE)</f>
        <v>no_type-specific_Damage</v>
      </c>
      <c r="V104" t="str">
        <f>VLOOKUP(N104,all_attacks!$C$2:$H$166,6,FALSE)</f>
        <v>no_type-specific_Damage</v>
      </c>
      <c r="W104" t="str">
        <f>VLOOKUP(O104,all_attacks!$C$2:$H$166,6,FALSE)</f>
        <v>Water</v>
      </c>
      <c r="X104" t="s">
        <v>453</v>
      </c>
      <c r="Z104" t="str">
        <f t="shared" si="29"/>
        <v>NormalWater</v>
      </c>
      <c r="AA104" t="str">
        <f t="shared" si="30"/>
        <v>no_type-specific_DamageWater</v>
      </c>
      <c r="AB104" t="str">
        <f t="shared" si="31"/>
        <v>no_type-specific_DamageWater</v>
      </c>
      <c r="AC104" t="str">
        <f t="shared" si="32"/>
        <v>WaterWater</v>
      </c>
      <c r="AD104">
        <f>VLOOKUP(Z104,type_factors!$C$1:$D$226,2,FALSE)</f>
        <v>1</v>
      </c>
      <c r="AE104" t="e">
        <f>VLOOKUP(AA104,type_factors!$C$1:$D$226,2,FALSE)</f>
        <v>#N/A</v>
      </c>
      <c r="AF104" t="e">
        <f>VLOOKUP(AB104,type_factors!$C$1:$D$226,2,FALSE)</f>
        <v>#N/A</v>
      </c>
      <c r="AG104">
        <f>VLOOKUP(AC104,type_factors!$C$1:$D$226,2,FALSE)</f>
        <v>0.5</v>
      </c>
      <c r="AH104">
        <f t="array" ref="AH104">MAX(IF(ISERROR(AD104:AG104),,AD104:AG104))</f>
        <v>1</v>
      </c>
      <c r="AI104" t="s">
        <v>421</v>
      </c>
      <c r="AJ104" t="s">
        <v>453</v>
      </c>
      <c r="AK104" t="s">
        <v>455</v>
      </c>
      <c r="AL104" t="s">
        <v>446</v>
      </c>
      <c r="AM104" t="s">
        <v>450</v>
      </c>
      <c r="AN104" t="str">
        <f t="shared" si="33"/>
        <v>NormalWater</v>
      </c>
      <c r="AO104" t="str">
        <f t="shared" si="34"/>
        <v>WaterWater</v>
      </c>
      <c r="AP104" t="str">
        <f t="shared" si="35"/>
        <v>GroundWater</v>
      </c>
      <c r="AQ104" t="str">
        <f t="shared" si="36"/>
        <v>IceWater</v>
      </c>
      <c r="AR104" t="str">
        <f t="shared" si="37"/>
        <v>FightingWater</v>
      </c>
      <c r="AS104" t="str">
        <f t="shared" si="38"/>
        <v>NormalFlying</v>
      </c>
      <c r="AT104" t="str">
        <f t="shared" si="39"/>
        <v>WaterFlying</v>
      </c>
      <c r="AU104" t="str">
        <f t="shared" si="40"/>
        <v>GroundFlying</v>
      </c>
      <c r="AV104" t="str">
        <f t="shared" si="41"/>
        <v>IceFlying</v>
      </c>
      <c r="AW104" t="str">
        <f t="shared" si="42"/>
        <v>FightingFlying</v>
      </c>
      <c r="AX104" s="31">
        <f>VLOOKUP(AN104,type_factors!$C$2:$D$226,2,FALSE)</f>
        <v>1</v>
      </c>
      <c r="AY104" s="31">
        <f>VLOOKUP(AO104,type_factors!$C$2:$D$226,2,FALSE)</f>
        <v>0.5</v>
      </c>
      <c r="AZ104" s="31">
        <f>VLOOKUP(AP104,type_factors!$C$2:$D$226,2,FALSE)</f>
        <v>1</v>
      </c>
      <c r="BA104" s="31">
        <f>VLOOKUP(AQ104,type_factors!$C$2:$D$226,2,FALSE)</f>
        <v>0.5</v>
      </c>
      <c r="BB104" s="31">
        <f>VLOOKUP(AR104,type_factors!$C$2:$D$226,2,FALSE)</f>
        <v>1</v>
      </c>
      <c r="BC104" s="30">
        <f>VLOOKUP(AS104,type_factors!$C$2:$D$226,2,FALSE)</f>
        <v>1</v>
      </c>
      <c r="BD104" s="30">
        <f>VLOOKUP(AT104,type_factors!$C$2:$D$226,2,FALSE)</f>
        <v>1</v>
      </c>
      <c r="BE104" s="30">
        <f>VLOOKUP(AU104,type_factors!$C$2:$D$226,2,FALSE)</f>
        <v>0</v>
      </c>
      <c r="BF104" s="30">
        <f>VLOOKUP(AV104,type_factors!$C$2:$D$226,2,FALSE)</f>
        <v>2</v>
      </c>
      <c r="BG104" s="30">
        <f>VLOOKUP(AW104,type_factors!$C$2:$D$226,2,FALSE)</f>
        <v>0.5</v>
      </c>
      <c r="BH104" s="32">
        <f t="shared" si="43"/>
        <v>1</v>
      </c>
      <c r="BI104" s="32">
        <f t="shared" si="44"/>
        <v>0.5</v>
      </c>
      <c r="BJ104" s="32">
        <f t="shared" si="45"/>
        <v>0</v>
      </c>
      <c r="BK104" s="32">
        <f t="shared" si="46"/>
        <v>1</v>
      </c>
      <c r="BL104" s="32">
        <f t="shared" si="47"/>
        <v>0.5</v>
      </c>
      <c r="BM104">
        <f t="array" ref="BM104">MAX(IF(ISERROR(BH104:BL104),,BH104:BL104))</f>
        <v>1</v>
      </c>
      <c r="BN104">
        <f t="shared" si="48"/>
        <v>1</v>
      </c>
      <c r="BO104">
        <f t="shared" si="49"/>
        <v>0</v>
      </c>
      <c r="BP104">
        <f t="shared" si="50"/>
        <v>42</v>
      </c>
    </row>
    <row r="105" spans="1:70" x14ac:dyDescent="0.3">
      <c r="A105">
        <v>104</v>
      </c>
      <c r="B105">
        <v>44</v>
      </c>
      <c r="C105" t="s">
        <v>96</v>
      </c>
      <c r="D105" t="s">
        <v>529</v>
      </c>
      <c r="E105" t="s">
        <v>445</v>
      </c>
      <c r="F105" t="s">
        <v>209</v>
      </c>
      <c r="G105">
        <v>35</v>
      </c>
      <c r="H105" s="1" t="s">
        <v>98</v>
      </c>
      <c r="I105" s="1" t="s">
        <v>89</v>
      </c>
      <c r="J105" s="1" t="s">
        <v>23</v>
      </c>
      <c r="K105" s="1" t="s">
        <v>137</v>
      </c>
      <c r="L105" s="1" t="s">
        <v>264</v>
      </c>
      <c r="M105" s="1" t="s">
        <v>270</v>
      </c>
      <c r="N105" s="1" t="s">
        <v>261</v>
      </c>
      <c r="O105" s="1" t="s">
        <v>251</v>
      </c>
      <c r="P105" t="str">
        <f>VLOOKUP(L105,all_attacks!$C$2:$H$166,2,FALSE)</f>
        <v>Normal</v>
      </c>
      <c r="Q105" t="str">
        <f>VLOOKUP(M105,all_attacks!$C$2:$H$166,2,FALSE)</f>
        <v>Fire</v>
      </c>
      <c r="R105" t="str">
        <f>VLOOKUP(N105,all_attacks!$C$2:$H$166,2,FALSE)</f>
        <v>Normal</v>
      </c>
      <c r="S105" t="str">
        <f>VLOOKUP(O105,all_attacks!$C$2:$H$166,2,FALSE)</f>
        <v>Normal</v>
      </c>
      <c r="T105" t="str">
        <f>VLOOKUP(L105,all_attacks!$C$2:$H$166,6,FALSE)</f>
        <v>no_type-specific_Damage</v>
      </c>
      <c r="U105" t="str">
        <f>VLOOKUP(M105,all_attacks!$C$2:$H$166,6,FALSE)</f>
        <v>Fire</v>
      </c>
      <c r="V105" t="str">
        <f>VLOOKUP(N105,all_attacks!$C$2:$H$166,6,FALSE)</f>
        <v>no_type-specific_Damage</v>
      </c>
      <c r="W105" t="str">
        <f>VLOOKUP(O105,all_attacks!$C$2:$H$166,6,FALSE)</f>
        <v>Normal</v>
      </c>
      <c r="X105" t="s">
        <v>453</v>
      </c>
      <c r="Z105" t="str">
        <f t="shared" si="29"/>
        <v>no_type-specific_DamageWater</v>
      </c>
      <c r="AA105" t="str">
        <f t="shared" si="30"/>
        <v>FireWater</v>
      </c>
      <c r="AB105" t="str">
        <f t="shared" si="31"/>
        <v>no_type-specific_DamageWater</v>
      </c>
      <c r="AC105" t="str">
        <f t="shared" si="32"/>
        <v>NormalWater</v>
      </c>
      <c r="AD105" t="e">
        <f>VLOOKUP(Z105,type_factors!$C$1:$D$226,2,FALSE)</f>
        <v>#N/A</v>
      </c>
      <c r="AE105">
        <f>VLOOKUP(AA105,type_factors!$C$1:$D$226,2,FALSE)</f>
        <v>0.5</v>
      </c>
      <c r="AF105" t="e">
        <f>VLOOKUP(AB105,type_factors!$C$1:$D$226,2,FALSE)</f>
        <v>#N/A</v>
      </c>
      <c r="AG105">
        <f>VLOOKUP(AC105,type_factors!$C$1:$D$226,2,FALSE)</f>
        <v>1</v>
      </c>
      <c r="AH105">
        <f t="array" ref="AH105">MAX(IF(ISERROR(AD105:AG105),,AD105:AG105))</f>
        <v>1</v>
      </c>
      <c r="AI105" t="s">
        <v>421</v>
      </c>
      <c r="AJ105" t="s">
        <v>453</v>
      </c>
      <c r="AK105" t="s">
        <v>455</v>
      </c>
      <c r="AL105" t="s">
        <v>446</v>
      </c>
      <c r="AM105" t="s">
        <v>450</v>
      </c>
      <c r="AN105" t="str">
        <f t="shared" si="33"/>
        <v>NormalFire</v>
      </c>
      <c r="AO105" t="str">
        <f t="shared" si="34"/>
        <v>WaterFire</v>
      </c>
      <c r="AP105" t="str">
        <f t="shared" si="35"/>
        <v>GroundFire</v>
      </c>
      <c r="AQ105" t="str">
        <f t="shared" si="36"/>
        <v>IceFire</v>
      </c>
      <c r="AR105" t="str">
        <f t="shared" si="37"/>
        <v>FightingFire</v>
      </c>
      <c r="AS105" t="str">
        <f t="shared" si="38"/>
        <v>NormalNA</v>
      </c>
      <c r="AT105" t="str">
        <f t="shared" si="39"/>
        <v>WaterNA</v>
      </c>
      <c r="AU105" t="str">
        <f t="shared" si="40"/>
        <v>GroundNA</v>
      </c>
      <c r="AV105" t="str">
        <f t="shared" si="41"/>
        <v>IceNA</v>
      </c>
      <c r="AW105" t="str">
        <f t="shared" si="42"/>
        <v>FightingNA</v>
      </c>
      <c r="AX105" s="31">
        <f>VLOOKUP(AN105,type_factors!$C$2:$D$226,2,FALSE)</f>
        <v>1</v>
      </c>
      <c r="AY105" s="31">
        <f>VLOOKUP(AO105,type_factors!$C$2:$D$226,2,FALSE)</f>
        <v>2</v>
      </c>
      <c r="AZ105" s="31">
        <f>VLOOKUP(AP105,type_factors!$C$2:$D$226,2,FALSE)</f>
        <v>2</v>
      </c>
      <c r="BA105" s="31">
        <f>VLOOKUP(AQ105,type_factors!$C$2:$D$226,2,FALSE)</f>
        <v>1</v>
      </c>
      <c r="BB105" s="31">
        <f>VLOOKUP(AR105,type_factors!$C$2:$D$226,2,FALSE)</f>
        <v>1</v>
      </c>
      <c r="BC105" s="30" t="e">
        <f>VLOOKUP(AS105,type_factors!$C$2:$D$226,2,FALSE)</f>
        <v>#N/A</v>
      </c>
      <c r="BD105" s="30" t="e">
        <f>VLOOKUP(AT105,type_factors!$C$2:$D$226,2,FALSE)</f>
        <v>#N/A</v>
      </c>
      <c r="BE105" s="30" t="e">
        <f>VLOOKUP(AU105,type_factors!$C$2:$D$226,2,FALSE)</f>
        <v>#N/A</v>
      </c>
      <c r="BF105" s="30" t="e">
        <f>VLOOKUP(AV105,type_factors!$C$2:$D$226,2,FALSE)</f>
        <v>#N/A</v>
      </c>
      <c r="BG105" s="30" t="e">
        <f>VLOOKUP(AW105,type_factors!$C$2:$D$226,2,FALSE)</f>
        <v>#N/A</v>
      </c>
      <c r="BH105" s="32">
        <f t="shared" si="43"/>
        <v>1</v>
      </c>
      <c r="BI105" s="32">
        <f t="shared" si="44"/>
        <v>2</v>
      </c>
      <c r="BJ105" s="32">
        <f t="shared" si="45"/>
        <v>2</v>
      </c>
      <c r="BK105" s="32">
        <f t="shared" si="46"/>
        <v>1</v>
      </c>
      <c r="BL105" s="32">
        <f t="shared" si="47"/>
        <v>1</v>
      </c>
      <c r="BM105">
        <f t="array" ref="BM105">MAX(IF(ISERROR(BH105:BL105),,BH105:BL105))</f>
        <v>2</v>
      </c>
      <c r="BN105">
        <f t="shared" si="48"/>
        <v>1</v>
      </c>
      <c r="BO105">
        <f t="shared" si="49"/>
        <v>1</v>
      </c>
      <c r="BP105">
        <f t="shared" si="50"/>
        <v>43</v>
      </c>
    </row>
    <row r="106" spans="1:70" x14ac:dyDescent="0.3">
      <c r="A106">
        <v>105</v>
      </c>
      <c r="B106">
        <v>44</v>
      </c>
      <c r="C106" t="s">
        <v>134</v>
      </c>
      <c r="D106" t="s">
        <v>537</v>
      </c>
      <c r="E106" t="s">
        <v>318</v>
      </c>
      <c r="F106" t="s">
        <v>209</v>
      </c>
      <c r="G106">
        <v>35</v>
      </c>
      <c r="H106" s="1" t="s">
        <v>60</v>
      </c>
      <c r="I106" s="1" t="s">
        <v>35</v>
      </c>
      <c r="J106" s="1" t="s">
        <v>121</v>
      </c>
      <c r="K106" s="1" t="s">
        <v>122</v>
      </c>
      <c r="L106" s="1" t="s">
        <v>317</v>
      </c>
      <c r="M106" s="1" t="s">
        <v>268</v>
      </c>
      <c r="N106" s="1" t="s">
        <v>280</v>
      </c>
      <c r="O106" s="1" t="s">
        <v>331</v>
      </c>
      <c r="P106" t="str">
        <f>VLOOKUP(L106,all_attacks!$C$2:$H$166,2,FALSE)</f>
        <v>Psychic</v>
      </c>
      <c r="Q106" t="str">
        <f>VLOOKUP(M106,all_attacks!$C$2:$H$166,2,FALSE)</f>
        <v>Normal</v>
      </c>
      <c r="R106" t="str">
        <f>VLOOKUP(N106,all_attacks!$C$2:$H$166,2,FALSE)</f>
        <v>Psychic</v>
      </c>
      <c r="S106" t="str">
        <f>VLOOKUP(O106,all_attacks!$C$2:$H$166,2,FALSE)</f>
        <v>Normal</v>
      </c>
      <c r="T106" t="str">
        <f>VLOOKUP(L106,all_attacks!$C$2:$H$166,6,FALSE)</f>
        <v>Psychic</v>
      </c>
      <c r="U106" t="str">
        <f>VLOOKUP(M106,all_attacks!$C$2:$H$166,6,FALSE)</f>
        <v>no_type-specific_Damage</v>
      </c>
      <c r="V106" t="str">
        <f>VLOOKUP(N106,all_attacks!$C$2:$H$166,6,FALSE)</f>
        <v>Psychic</v>
      </c>
      <c r="W106" t="str">
        <f>VLOOKUP(O106,all_attacks!$C$2:$H$166,6,FALSE)</f>
        <v>no_type-specific_Damage</v>
      </c>
      <c r="X106" t="s">
        <v>453</v>
      </c>
      <c r="Z106" t="str">
        <f t="shared" si="29"/>
        <v>PsychicWater</v>
      </c>
      <c r="AA106" t="str">
        <f t="shared" si="30"/>
        <v>no_type-specific_DamageWater</v>
      </c>
      <c r="AB106" t="str">
        <f t="shared" si="31"/>
        <v>PsychicWater</v>
      </c>
      <c r="AC106" t="str">
        <f t="shared" si="32"/>
        <v>no_type-specific_DamageWater</v>
      </c>
      <c r="AD106">
        <f>VLOOKUP(Z106,type_factors!$C$1:$D$226,2,FALSE)</f>
        <v>1</v>
      </c>
      <c r="AE106" t="e">
        <f>VLOOKUP(AA106,type_factors!$C$1:$D$226,2,FALSE)</f>
        <v>#N/A</v>
      </c>
      <c r="AF106">
        <f>VLOOKUP(AB106,type_factors!$C$1:$D$226,2,FALSE)</f>
        <v>1</v>
      </c>
      <c r="AG106" t="e">
        <f>VLOOKUP(AC106,type_factors!$C$1:$D$226,2,FALSE)</f>
        <v>#N/A</v>
      </c>
      <c r="AH106">
        <f t="array" ref="AH106">MAX(IF(ISERROR(AD106:AG106),,AD106:AG106))</f>
        <v>1</v>
      </c>
      <c r="AI106" t="s">
        <v>421</v>
      </c>
      <c r="AJ106" t="s">
        <v>453</v>
      </c>
      <c r="AK106" t="s">
        <v>455</v>
      </c>
      <c r="AL106" t="s">
        <v>446</v>
      </c>
      <c r="AM106" t="s">
        <v>450</v>
      </c>
      <c r="AN106" t="str">
        <f t="shared" si="33"/>
        <v>NormalPsychic</v>
      </c>
      <c r="AO106" t="str">
        <f t="shared" si="34"/>
        <v>WaterPsychic</v>
      </c>
      <c r="AP106" t="str">
        <f t="shared" si="35"/>
        <v>GroundPsychic</v>
      </c>
      <c r="AQ106" t="str">
        <f t="shared" si="36"/>
        <v>IcePsychic</v>
      </c>
      <c r="AR106" t="str">
        <f t="shared" si="37"/>
        <v>FightingPsychic</v>
      </c>
      <c r="AS106" t="str">
        <f t="shared" si="38"/>
        <v>NormalNA</v>
      </c>
      <c r="AT106" t="str">
        <f t="shared" si="39"/>
        <v>WaterNA</v>
      </c>
      <c r="AU106" t="str">
        <f t="shared" si="40"/>
        <v>GroundNA</v>
      </c>
      <c r="AV106" t="str">
        <f t="shared" si="41"/>
        <v>IceNA</v>
      </c>
      <c r="AW106" t="str">
        <f t="shared" si="42"/>
        <v>FightingNA</v>
      </c>
      <c r="AX106" s="31">
        <f>VLOOKUP(AN106,type_factors!$C$2:$D$226,2,FALSE)</f>
        <v>1</v>
      </c>
      <c r="AY106" s="31">
        <f>VLOOKUP(AO106,type_factors!$C$2:$D$226,2,FALSE)</f>
        <v>1</v>
      </c>
      <c r="AZ106" s="31">
        <f>VLOOKUP(AP106,type_factors!$C$2:$D$226,2,FALSE)</f>
        <v>1</v>
      </c>
      <c r="BA106" s="31">
        <f>VLOOKUP(AQ106,type_factors!$C$2:$D$226,2,FALSE)</f>
        <v>1</v>
      </c>
      <c r="BB106" s="31">
        <f>VLOOKUP(AR106,type_factors!$C$2:$D$226,2,FALSE)</f>
        <v>0.5</v>
      </c>
      <c r="BC106" s="30" t="e">
        <f>VLOOKUP(AS106,type_factors!$C$2:$D$226,2,FALSE)</f>
        <v>#N/A</v>
      </c>
      <c r="BD106" s="30" t="e">
        <f>VLOOKUP(AT106,type_factors!$C$2:$D$226,2,FALSE)</f>
        <v>#N/A</v>
      </c>
      <c r="BE106" s="30" t="e">
        <f>VLOOKUP(AU106,type_factors!$C$2:$D$226,2,FALSE)</f>
        <v>#N/A</v>
      </c>
      <c r="BF106" s="30" t="e">
        <f>VLOOKUP(AV106,type_factors!$C$2:$D$226,2,FALSE)</f>
        <v>#N/A</v>
      </c>
      <c r="BG106" s="30" t="e">
        <f>VLOOKUP(AW106,type_factors!$C$2:$D$226,2,FALSE)</f>
        <v>#N/A</v>
      </c>
      <c r="BH106" s="32">
        <f t="shared" si="43"/>
        <v>1</v>
      </c>
      <c r="BI106" s="32">
        <f t="shared" si="44"/>
        <v>1</v>
      </c>
      <c r="BJ106" s="32">
        <f t="shared" si="45"/>
        <v>1</v>
      </c>
      <c r="BK106" s="32">
        <f t="shared" si="46"/>
        <v>1</v>
      </c>
      <c r="BL106" s="32">
        <f t="shared" si="47"/>
        <v>0.5</v>
      </c>
      <c r="BM106">
        <f t="array" ref="BM106">MAX(IF(ISERROR(BH106:BL106),,BH106:BL106))</f>
        <v>1</v>
      </c>
      <c r="BN106">
        <f t="shared" si="48"/>
        <v>1</v>
      </c>
      <c r="BO106">
        <f t="shared" si="49"/>
        <v>0</v>
      </c>
      <c r="BP106">
        <f t="shared" si="50"/>
        <v>43</v>
      </c>
    </row>
    <row r="107" spans="1:70" x14ac:dyDescent="0.3">
      <c r="A107">
        <v>106</v>
      </c>
      <c r="B107">
        <v>44</v>
      </c>
      <c r="C107" t="s">
        <v>135</v>
      </c>
      <c r="D107" t="s">
        <v>464</v>
      </c>
      <c r="E107" t="s">
        <v>449</v>
      </c>
      <c r="F107" t="s">
        <v>451</v>
      </c>
      <c r="G107">
        <v>40</v>
      </c>
      <c r="H107" s="1" t="s">
        <v>45</v>
      </c>
      <c r="I107" s="1" t="s">
        <v>46</v>
      </c>
      <c r="J107" s="1" t="s">
        <v>79</v>
      </c>
      <c r="K107" s="1" t="s">
        <v>138</v>
      </c>
      <c r="L107" s="1" t="s">
        <v>296</v>
      </c>
      <c r="M107" s="1" t="s">
        <v>236</v>
      </c>
      <c r="N107" s="1" t="s">
        <v>300</v>
      </c>
      <c r="O107" s="1" t="s">
        <v>298</v>
      </c>
      <c r="P107" t="str">
        <f>VLOOKUP(L107,all_attacks!$C$2:$H$166,2,FALSE)</f>
        <v>Grass</v>
      </c>
      <c r="Q107" t="str">
        <f>VLOOKUP(M107,all_attacks!$C$2:$H$166,2,FALSE)</f>
        <v>Grass</v>
      </c>
      <c r="R107" t="str">
        <f>VLOOKUP(N107,all_attacks!$C$2:$H$166,2,FALSE)</f>
        <v>Poison</v>
      </c>
      <c r="S107" t="str">
        <f>VLOOKUP(O107,all_attacks!$C$2:$H$166,2,FALSE)</f>
        <v>Grass</v>
      </c>
      <c r="T107" t="str">
        <f>VLOOKUP(L107,all_attacks!$C$2:$H$166,6,FALSE)</f>
        <v>no_type-specific_Damage</v>
      </c>
      <c r="U107" t="str">
        <f>VLOOKUP(M107,all_attacks!$C$2:$H$166,6,FALSE)</f>
        <v>Grass</v>
      </c>
      <c r="V107" t="str">
        <f>VLOOKUP(N107,all_attacks!$C$2:$H$166,6,FALSE)</f>
        <v>no_type-specific_Damage</v>
      </c>
      <c r="W107" t="str">
        <f>VLOOKUP(O107,all_attacks!$C$2:$H$166,6,FALSE)</f>
        <v>Grass</v>
      </c>
      <c r="X107" t="s">
        <v>453</v>
      </c>
      <c r="Z107" t="str">
        <f t="shared" si="29"/>
        <v>no_type-specific_DamageWater</v>
      </c>
      <c r="AA107" t="str">
        <f t="shared" si="30"/>
        <v>GrassWater</v>
      </c>
      <c r="AB107" t="str">
        <f t="shared" si="31"/>
        <v>no_type-specific_DamageWater</v>
      </c>
      <c r="AC107" t="str">
        <f t="shared" si="32"/>
        <v>GrassWater</v>
      </c>
      <c r="AD107" t="e">
        <f>VLOOKUP(Z107,type_factors!$C$1:$D$226,2,FALSE)</f>
        <v>#N/A</v>
      </c>
      <c r="AE107">
        <f>VLOOKUP(AA107,type_factors!$C$1:$D$226,2,FALSE)</f>
        <v>2</v>
      </c>
      <c r="AF107" t="e">
        <f>VLOOKUP(AB107,type_factors!$C$1:$D$226,2,FALSE)</f>
        <v>#N/A</v>
      </c>
      <c r="AG107">
        <f>VLOOKUP(AC107,type_factors!$C$1:$D$226,2,FALSE)</f>
        <v>2</v>
      </c>
      <c r="AH107">
        <f t="array" ref="AH107">MAX(IF(ISERROR(AD107:AG107),,AD107:AG107))</f>
        <v>2</v>
      </c>
      <c r="AI107" t="s">
        <v>421</v>
      </c>
      <c r="AJ107" t="s">
        <v>453</v>
      </c>
      <c r="AK107" t="s">
        <v>455</v>
      </c>
      <c r="AL107" t="s">
        <v>446</v>
      </c>
      <c r="AM107" t="s">
        <v>450</v>
      </c>
      <c r="AN107" t="str">
        <f t="shared" si="33"/>
        <v>NormalGrass</v>
      </c>
      <c r="AO107" t="str">
        <f t="shared" si="34"/>
        <v>WaterGrass</v>
      </c>
      <c r="AP107" t="str">
        <f t="shared" si="35"/>
        <v>GroundGrass</v>
      </c>
      <c r="AQ107" t="str">
        <f t="shared" si="36"/>
        <v>IceGrass</v>
      </c>
      <c r="AR107" t="str">
        <f t="shared" si="37"/>
        <v>FightingGrass</v>
      </c>
      <c r="AS107" t="str">
        <f t="shared" si="38"/>
        <v>NormalPoison</v>
      </c>
      <c r="AT107" t="str">
        <f t="shared" si="39"/>
        <v>WaterPoison</v>
      </c>
      <c r="AU107" t="str">
        <f t="shared" si="40"/>
        <v>GroundPoison</v>
      </c>
      <c r="AV107" t="str">
        <f t="shared" si="41"/>
        <v>IcePoison</v>
      </c>
      <c r="AW107" t="str">
        <f t="shared" si="42"/>
        <v>FightingPoison</v>
      </c>
      <c r="AX107" s="31">
        <f>VLOOKUP(AN107,type_factors!$C$2:$D$226,2,FALSE)</f>
        <v>1</v>
      </c>
      <c r="AY107" s="31">
        <f>VLOOKUP(AO107,type_factors!$C$2:$D$226,2,FALSE)</f>
        <v>0.5</v>
      </c>
      <c r="AZ107" s="31">
        <f>VLOOKUP(AP107,type_factors!$C$2:$D$226,2,FALSE)</f>
        <v>0.5</v>
      </c>
      <c r="BA107" s="34">
        <f>VLOOKUP(AQ107,type_factors!$C$2:$D$226,2,FALSE)</f>
        <v>2</v>
      </c>
      <c r="BB107" s="31">
        <f>VLOOKUP(AR107,type_factors!$C$2:$D$226,2,FALSE)</f>
        <v>1</v>
      </c>
      <c r="BC107" s="30">
        <f>VLOOKUP(AS107,type_factors!$C$2:$D$226,2,FALSE)</f>
        <v>1</v>
      </c>
      <c r="BD107" s="30">
        <f>VLOOKUP(AT107,type_factors!$C$2:$D$226,2,FALSE)</f>
        <v>1</v>
      </c>
      <c r="BE107" s="30">
        <f>VLOOKUP(AU107,type_factors!$C$2:$D$226,2,FALSE)</f>
        <v>2</v>
      </c>
      <c r="BF107" s="30">
        <f>VLOOKUP(AV107,type_factors!$C$2:$D$226,2,FALSE)</f>
        <v>1</v>
      </c>
      <c r="BG107" s="30">
        <f>VLOOKUP(AW107,type_factors!$C$2:$D$226,2,FALSE)</f>
        <v>0.5</v>
      </c>
      <c r="BH107" s="32">
        <f t="shared" si="43"/>
        <v>1</v>
      </c>
      <c r="BI107" s="32">
        <f t="shared" si="44"/>
        <v>0.5</v>
      </c>
      <c r="BJ107" s="32">
        <f t="shared" si="45"/>
        <v>1</v>
      </c>
      <c r="BK107" s="32">
        <f t="shared" si="46"/>
        <v>2</v>
      </c>
      <c r="BL107" s="32">
        <f t="shared" si="47"/>
        <v>0.5</v>
      </c>
      <c r="BM107">
        <f t="array" ref="BM107">MAX(IF(ISERROR(BH107:BL107),,BH107:BL107))</f>
        <v>2</v>
      </c>
      <c r="BN107">
        <f t="shared" si="48"/>
        <v>2</v>
      </c>
      <c r="BO107">
        <f t="shared" si="49"/>
        <v>0</v>
      </c>
      <c r="BP107">
        <f t="shared" si="50"/>
        <v>43</v>
      </c>
    </row>
    <row r="108" spans="1:70" x14ac:dyDescent="0.3">
      <c r="A108">
        <v>107</v>
      </c>
      <c r="B108">
        <v>45</v>
      </c>
      <c r="C108" t="s">
        <v>84</v>
      </c>
      <c r="D108" t="s">
        <v>586</v>
      </c>
      <c r="E108" t="s">
        <v>455</v>
      </c>
      <c r="F108" t="s">
        <v>209</v>
      </c>
      <c r="G108">
        <v>32</v>
      </c>
      <c r="H108" s="1" t="s">
        <v>86</v>
      </c>
      <c r="I108" s="1" t="s">
        <v>6</v>
      </c>
      <c r="J108" s="1" t="s">
        <v>23</v>
      </c>
      <c r="K108" s="1" t="s">
        <v>116</v>
      </c>
      <c r="L108" s="1" t="s">
        <v>352</v>
      </c>
      <c r="M108" s="1" t="s">
        <v>263</v>
      </c>
      <c r="N108" s="1" t="s">
        <v>261</v>
      </c>
      <c r="O108" s="1" t="s">
        <v>342</v>
      </c>
      <c r="P108" t="str">
        <f>VLOOKUP(L108,all_attacks!$C$2:$H$166,2,FALSE)</f>
        <v>Ground</v>
      </c>
      <c r="Q108" t="str">
        <f>VLOOKUP(M108,all_attacks!$C$2:$H$166,2,FALSE)</f>
        <v>Normal</v>
      </c>
      <c r="R108" t="str">
        <f>VLOOKUP(N108,all_attacks!$C$2:$H$166,2,FALSE)</f>
        <v>Normal</v>
      </c>
      <c r="S108" t="str">
        <f>VLOOKUP(O108,all_attacks!$C$2:$H$166,2,FALSE)</f>
        <v>Normal</v>
      </c>
      <c r="T108" t="str">
        <f>VLOOKUP(L108,all_attacks!$C$2:$H$166,6,FALSE)</f>
        <v>Ground</v>
      </c>
      <c r="U108" t="str">
        <f>VLOOKUP(M108,all_attacks!$C$2:$H$166,6,FALSE)</f>
        <v>no_type-specific_Damage</v>
      </c>
      <c r="V108" t="str">
        <f>VLOOKUP(N108,all_attacks!$C$2:$H$166,6,FALSE)</f>
        <v>no_type-specific_Damage</v>
      </c>
      <c r="W108" t="str">
        <f>VLOOKUP(O108,all_attacks!$C$2:$H$166,6,FALSE)</f>
        <v>no_type-specific_Damage</v>
      </c>
      <c r="X108" t="s">
        <v>453</v>
      </c>
      <c r="Z108" t="str">
        <f t="shared" si="29"/>
        <v>GroundWater</v>
      </c>
      <c r="AA108" t="str">
        <f t="shared" si="30"/>
        <v>no_type-specific_DamageWater</v>
      </c>
      <c r="AB108" t="str">
        <f t="shared" si="31"/>
        <v>no_type-specific_DamageWater</v>
      </c>
      <c r="AC108" t="str">
        <f t="shared" si="32"/>
        <v>no_type-specific_DamageWater</v>
      </c>
      <c r="AD108">
        <f>VLOOKUP(Z108,type_factors!$C$1:$D$226,2,FALSE)</f>
        <v>1</v>
      </c>
      <c r="AE108" t="e">
        <f>VLOOKUP(AA108,type_factors!$C$1:$D$226,2,FALSE)</f>
        <v>#N/A</v>
      </c>
      <c r="AF108" t="e">
        <f>VLOOKUP(AB108,type_factors!$C$1:$D$226,2,FALSE)</f>
        <v>#N/A</v>
      </c>
      <c r="AG108" t="e">
        <f>VLOOKUP(AC108,type_factors!$C$1:$D$226,2,FALSE)</f>
        <v>#N/A</v>
      </c>
      <c r="AH108">
        <f t="array" ref="AH108">MAX(IF(ISERROR(AD108:AG108),,AD108:AG108))</f>
        <v>1</v>
      </c>
      <c r="AI108" t="s">
        <v>421</v>
      </c>
      <c r="AJ108" t="s">
        <v>453</v>
      </c>
      <c r="AK108" t="s">
        <v>455</v>
      </c>
      <c r="AL108" t="s">
        <v>446</v>
      </c>
      <c r="AM108" t="s">
        <v>450</v>
      </c>
      <c r="AN108" t="str">
        <f t="shared" si="33"/>
        <v>NormalGround</v>
      </c>
      <c r="AO108" t="str">
        <f t="shared" si="34"/>
        <v>WaterGround</v>
      </c>
      <c r="AP108" t="str">
        <f t="shared" si="35"/>
        <v>GroundGround</v>
      </c>
      <c r="AQ108" t="str">
        <f t="shared" si="36"/>
        <v>IceGround</v>
      </c>
      <c r="AR108" t="str">
        <f t="shared" si="37"/>
        <v>FightingGround</v>
      </c>
      <c r="AS108" t="str">
        <f t="shared" si="38"/>
        <v>NormalNA</v>
      </c>
      <c r="AT108" t="str">
        <f t="shared" si="39"/>
        <v>WaterNA</v>
      </c>
      <c r="AU108" t="str">
        <f t="shared" si="40"/>
        <v>GroundNA</v>
      </c>
      <c r="AV108" t="str">
        <f t="shared" si="41"/>
        <v>IceNA</v>
      </c>
      <c r="AW108" t="str">
        <f t="shared" si="42"/>
        <v>FightingNA</v>
      </c>
      <c r="AX108" s="31">
        <f>VLOOKUP(AN108,type_factors!$C$2:$D$226,2,FALSE)</f>
        <v>1</v>
      </c>
      <c r="AY108" s="31">
        <f>VLOOKUP(AO108,type_factors!$C$2:$D$226,2,FALSE)</f>
        <v>2</v>
      </c>
      <c r="AZ108" s="31">
        <f>VLOOKUP(AP108,type_factors!$C$2:$D$226,2,FALSE)</f>
        <v>1</v>
      </c>
      <c r="BA108" s="31">
        <f>VLOOKUP(AQ108,type_factors!$C$2:$D$226,2,FALSE)</f>
        <v>2</v>
      </c>
      <c r="BB108" s="31">
        <f>VLOOKUP(AR108,type_factors!$C$2:$D$226,2,FALSE)</f>
        <v>1</v>
      </c>
      <c r="BC108" s="30" t="e">
        <f>VLOOKUP(AS108,type_factors!$C$2:$D$226,2,FALSE)</f>
        <v>#N/A</v>
      </c>
      <c r="BD108" s="30" t="e">
        <f>VLOOKUP(AT108,type_factors!$C$2:$D$226,2,FALSE)</f>
        <v>#N/A</v>
      </c>
      <c r="BE108" s="30" t="e">
        <f>VLOOKUP(AU108,type_factors!$C$2:$D$226,2,FALSE)</f>
        <v>#N/A</v>
      </c>
      <c r="BF108" s="30" t="e">
        <f>VLOOKUP(AV108,type_factors!$C$2:$D$226,2,FALSE)</f>
        <v>#N/A</v>
      </c>
      <c r="BG108" s="30" t="e">
        <f>VLOOKUP(AW108,type_factors!$C$2:$D$226,2,FALSE)</f>
        <v>#N/A</v>
      </c>
      <c r="BH108" s="32">
        <f t="shared" si="43"/>
        <v>1</v>
      </c>
      <c r="BI108" s="32">
        <f t="shared" si="44"/>
        <v>2</v>
      </c>
      <c r="BJ108" s="32">
        <f t="shared" si="45"/>
        <v>1</v>
      </c>
      <c r="BK108" s="32">
        <f t="shared" si="46"/>
        <v>2</v>
      </c>
      <c r="BL108" s="32">
        <f t="shared" si="47"/>
        <v>1</v>
      </c>
      <c r="BM108">
        <f t="array" ref="BM108">MAX(IF(ISERROR(BH108:BL108),,BH108:BL108))</f>
        <v>2</v>
      </c>
      <c r="BN108">
        <f t="shared" si="48"/>
        <v>1</v>
      </c>
      <c r="BO108">
        <f t="shared" si="49"/>
        <v>1</v>
      </c>
      <c r="BP108">
        <f t="shared" si="50"/>
        <v>44</v>
      </c>
    </row>
    <row r="109" spans="1:70" x14ac:dyDescent="0.3">
      <c r="A109">
        <v>108</v>
      </c>
      <c r="B109">
        <v>45</v>
      </c>
      <c r="C109" t="s">
        <v>58</v>
      </c>
      <c r="D109" t="s">
        <v>577</v>
      </c>
      <c r="E109" t="s">
        <v>318</v>
      </c>
      <c r="F109" t="s">
        <v>209</v>
      </c>
      <c r="G109">
        <v>32</v>
      </c>
      <c r="H109" s="1" t="s">
        <v>60</v>
      </c>
      <c r="I109" s="1" t="s">
        <v>87</v>
      </c>
      <c r="J109" s="1" t="s">
        <v>120</v>
      </c>
      <c r="K109" s="1" t="s">
        <v>123</v>
      </c>
      <c r="L109" s="1" t="s">
        <v>317</v>
      </c>
      <c r="M109" s="1" t="s">
        <v>245</v>
      </c>
      <c r="N109" s="1" t="s">
        <v>371</v>
      </c>
      <c r="O109" s="1" t="s">
        <v>318</v>
      </c>
      <c r="P109" t="str">
        <f>VLOOKUP(L109,all_attacks!$C$2:$H$166,2,FALSE)</f>
        <v>Psychic</v>
      </c>
      <c r="Q109" t="str">
        <f>VLOOKUP(M109,all_attacks!$C$2:$H$166,2,FALSE)</f>
        <v>Normal</v>
      </c>
      <c r="R109" t="str">
        <f>VLOOKUP(N109,all_attacks!$C$2:$H$166,2,FALSE)</f>
        <v>Poison</v>
      </c>
      <c r="S109" t="str">
        <f>VLOOKUP(O109,all_attacks!$C$2:$H$166,2,FALSE)</f>
        <v>Psychic</v>
      </c>
      <c r="T109" t="str">
        <f>VLOOKUP(L109,all_attacks!$C$2:$H$166,6,FALSE)</f>
        <v>Psychic</v>
      </c>
      <c r="U109" t="str">
        <f>VLOOKUP(M109,all_attacks!$C$2:$H$166,6,FALSE)</f>
        <v>Normal</v>
      </c>
      <c r="V109" t="str">
        <f>VLOOKUP(N109,all_attacks!$C$2:$H$166,6,FALSE)</f>
        <v>no_type-specific_Damage</v>
      </c>
      <c r="W109" t="str">
        <f>VLOOKUP(O109,all_attacks!$C$2:$H$166,6,FALSE)</f>
        <v>Psychic</v>
      </c>
      <c r="X109" t="s">
        <v>453</v>
      </c>
      <c r="Z109" t="str">
        <f t="shared" si="29"/>
        <v>PsychicWater</v>
      </c>
      <c r="AA109" t="str">
        <f t="shared" si="30"/>
        <v>NormalWater</v>
      </c>
      <c r="AB109" t="str">
        <f t="shared" si="31"/>
        <v>no_type-specific_DamageWater</v>
      </c>
      <c r="AC109" t="str">
        <f t="shared" si="32"/>
        <v>PsychicWater</v>
      </c>
      <c r="AD109">
        <f>VLOOKUP(Z109,type_factors!$C$1:$D$226,2,FALSE)</f>
        <v>1</v>
      </c>
      <c r="AE109">
        <f>VLOOKUP(AA109,type_factors!$C$1:$D$226,2,FALSE)</f>
        <v>1</v>
      </c>
      <c r="AF109" t="e">
        <f>VLOOKUP(AB109,type_factors!$C$1:$D$226,2,FALSE)</f>
        <v>#N/A</v>
      </c>
      <c r="AG109">
        <f>VLOOKUP(AC109,type_factors!$C$1:$D$226,2,FALSE)</f>
        <v>1</v>
      </c>
      <c r="AH109">
        <f t="array" ref="AH109">MAX(IF(ISERROR(AD109:AG109),,AD109:AG109))</f>
        <v>1</v>
      </c>
      <c r="AI109" t="s">
        <v>421</v>
      </c>
      <c r="AJ109" t="s">
        <v>453</v>
      </c>
      <c r="AK109" t="s">
        <v>455</v>
      </c>
      <c r="AL109" t="s">
        <v>446</v>
      </c>
      <c r="AM109" t="s">
        <v>450</v>
      </c>
      <c r="AN109" t="str">
        <f t="shared" si="33"/>
        <v>NormalPsychic</v>
      </c>
      <c r="AO109" t="str">
        <f t="shared" si="34"/>
        <v>WaterPsychic</v>
      </c>
      <c r="AP109" t="str">
        <f t="shared" si="35"/>
        <v>GroundPsychic</v>
      </c>
      <c r="AQ109" t="str">
        <f t="shared" si="36"/>
        <v>IcePsychic</v>
      </c>
      <c r="AR109" t="str">
        <f t="shared" si="37"/>
        <v>FightingPsychic</v>
      </c>
      <c r="AS109" t="str">
        <f t="shared" si="38"/>
        <v>NormalNA</v>
      </c>
      <c r="AT109" t="str">
        <f t="shared" si="39"/>
        <v>WaterNA</v>
      </c>
      <c r="AU109" t="str">
        <f t="shared" si="40"/>
        <v>GroundNA</v>
      </c>
      <c r="AV109" t="str">
        <f t="shared" si="41"/>
        <v>IceNA</v>
      </c>
      <c r="AW109" t="str">
        <f t="shared" si="42"/>
        <v>FightingNA</v>
      </c>
      <c r="AX109" s="31">
        <f>VLOOKUP(AN109,type_factors!$C$2:$D$226,2,FALSE)</f>
        <v>1</v>
      </c>
      <c r="AY109" s="31">
        <f>VLOOKUP(AO109,type_factors!$C$2:$D$226,2,FALSE)</f>
        <v>1</v>
      </c>
      <c r="AZ109" s="31">
        <f>VLOOKUP(AP109,type_factors!$C$2:$D$226,2,FALSE)</f>
        <v>1</v>
      </c>
      <c r="BA109" s="31">
        <f>VLOOKUP(AQ109,type_factors!$C$2:$D$226,2,FALSE)</f>
        <v>1</v>
      </c>
      <c r="BB109" s="31">
        <f>VLOOKUP(AR109,type_factors!$C$2:$D$226,2,FALSE)</f>
        <v>0.5</v>
      </c>
      <c r="BC109" s="30" t="e">
        <f>VLOOKUP(AS109,type_factors!$C$2:$D$226,2,FALSE)</f>
        <v>#N/A</v>
      </c>
      <c r="BD109" s="30" t="e">
        <f>VLOOKUP(AT109,type_factors!$C$2:$D$226,2,FALSE)</f>
        <v>#N/A</v>
      </c>
      <c r="BE109" s="30" t="e">
        <f>VLOOKUP(AU109,type_factors!$C$2:$D$226,2,FALSE)</f>
        <v>#N/A</v>
      </c>
      <c r="BF109" s="30" t="e">
        <f>VLOOKUP(AV109,type_factors!$C$2:$D$226,2,FALSE)</f>
        <v>#N/A</v>
      </c>
      <c r="BG109" s="30" t="e">
        <f>VLOOKUP(AW109,type_factors!$C$2:$D$226,2,FALSE)</f>
        <v>#N/A</v>
      </c>
      <c r="BH109" s="32">
        <f t="shared" si="43"/>
        <v>1</v>
      </c>
      <c r="BI109" s="32">
        <f t="shared" si="44"/>
        <v>1</v>
      </c>
      <c r="BJ109" s="32">
        <f t="shared" si="45"/>
        <v>1</v>
      </c>
      <c r="BK109" s="32">
        <f t="shared" si="46"/>
        <v>1</v>
      </c>
      <c r="BL109" s="32">
        <f t="shared" si="47"/>
        <v>0.5</v>
      </c>
      <c r="BM109">
        <f t="array" ref="BM109">MAX(IF(ISERROR(BH109:BL109),,BH109:BL109))</f>
        <v>1</v>
      </c>
      <c r="BN109">
        <f t="shared" si="48"/>
        <v>1</v>
      </c>
      <c r="BO109">
        <f t="shared" si="49"/>
        <v>0</v>
      </c>
      <c r="BP109">
        <f t="shared" si="50"/>
        <v>44</v>
      </c>
    </row>
    <row r="110" spans="1:70" x14ac:dyDescent="0.3">
      <c r="A110">
        <v>109</v>
      </c>
      <c r="B110">
        <v>45</v>
      </c>
      <c r="C110" t="s">
        <v>130</v>
      </c>
      <c r="D110" t="s">
        <v>587</v>
      </c>
      <c r="E110" t="s">
        <v>455</v>
      </c>
      <c r="F110" t="s">
        <v>209</v>
      </c>
      <c r="G110">
        <v>32</v>
      </c>
      <c r="H110" s="1" t="s">
        <v>86</v>
      </c>
      <c r="I110" s="1" t="s">
        <v>6</v>
      </c>
      <c r="J110" s="1" t="s">
        <v>23</v>
      </c>
      <c r="K110" s="1" t="s">
        <v>116</v>
      </c>
      <c r="L110" s="1" t="s">
        <v>352</v>
      </c>
      <c r="M110" s="1" t="s">
        <v>263</v>
      </c>
      <c r="N110" s="1" t="s">
        <v>261</v>
      </c>
      <c r="O110" s="1" t="s">
        <v>342</v>
      </c>
      <c r="P110" t="str">
        <f>VLOOKUP(L110,all_attacks!$C$2:$H$166,2,FALSE)</f>
        <v>Ground</v>
      </c>
      <c r="Q110" t="str">
        <f>VLOOKUP(M110,all_attacks!$C$2:$H$166,2,FALSE)</f>
        <v>Normal</v>
      </c>
      <c r="R110" t="str">
        <f>VLOOKUP(N110,all_attacks!$C$2:$H$166,2,FALSE)</f>
        <v>Normal</v>
      </c>
      <c r="S110" t="str">
        <f>VLOOKUP(O110,all_attacks!$C$2:$H$166,2,FALSE)</f>
        <v>Normal</v>
      </c>
      <c r="T110" t="str">
        <f>VLOOKUP(L110,all_attacks!$C$2:$H$166,6,FALSE)</f>
        <v>Ground</v>
      </c>
      <c r="U110" t="str">
        <f>VLOOKUP(M110,all_attacks!$C$2:$H$166,6,FALSE)</f>
        <v>no_type-specific_Damage</v>
      </c>
      <c r="V110" t="str">
        <f>VLOOKUP(N110,all_attacks!$C$2:$H$166,6,FALSE)</f>
        <v>no_type-specific_Damage</v>
      </c>
      <c r="W110" t="str">
        <f>VLOOKUP(O110,all_attacks!$C$2:$H$166,6,FALSE)</f>
        <v>no_type-specific_Damage</v>
      </c>
      <c r="X110" t="s">
        <v>453</v>
      </c>
      <c r="Z110" t="str">
        <f t="shared" si="29"/>
        <v>GroundWater</v>
      </c>
      <c r="AA110" t="str">
        <f t="shared" si="30"/>
        <v>no_type-specific_DamageWater</v>
      </c>
      <c r="AB110" t="str">
        <f t="shared" si="31"/>
        <v>no_type-specific_DamageWater</v>
      </c>
      <c r="AC110" t="str">
        <f t="shared" si="32"/>
        <v>no_type-specific_DamageWater</v>
      </c>
      <c r="AD110">
        <f>VLOOKUP(Z110,type_factors!$C$1:$D$226,2,FALSE)</f>
        <v>1</v>
      </c>
      <c r="AE110" t="e">
        <f>VLOOKUP(AA110,type_factors!$C$1:$D$226,2,FALSE)</f>
        <v>#N/A</v>
      </c>
      <c r="AF110" t="e">
        <f>VLOOKUP(AB110,type_factors!$C$1:$D$226,2,FALSE)</f>
        <v>#N/A</v>
      </c>
      <c r="AG110" t="e">
        <f>VLOOKUP(AC110,type_factors!$C$1:$D$226,2,FALSE)</f>
        <v>#N/A</v>
      </c>
      <c r="AH110">
        <f t="array" ref="AH110">MAX(IF(ISERROR(AD110:AG110),,AD110:AG110))</f>
        <v>1</v>
      </c>
      <c r="AI110" t="s">
        <v>421</v>
      </c>
      <c r="AJ110" t="s">
        <v>453</v>
      </c>
      <c r="AK110" t="s">
        <v>455</v>
      </c>
      <c r="AL110" t="s">
        <v>446</v>
      </c>
      <c r="AM110" t="s">
        <v>450</v>
      </c>
      <c r="AN110" t="str">
        <f t="shared" si="33"/>
        <v>NormalGround</v>
      </c>
      <c r="AO110" t="str">
        <f t="shared" si="34"/>
        <v>WaterGround</v>
      </c>
      <c r="AP110" t="str">
        <f t="shared" si="35"/>
        <v>GroundGround</v>
      </c>
      <c r="AQ110" t="str">
        <f t="shared" si="36"/>
        <v>IceGround</v>
      </c>
      <c r="AR110" t="str">
        <f t="shared" si="37"/>
        <v>FightingGround</v>
      </c>
      <c r="AS110" t="str">
        <f t="shared" si="38"/>
        <v>NormalNA</v>
      </c>
      <c r="AT110" t="str">
        <f t="shared" si="39"/>
        <v>WaterNA</v>
      </c>
      <c r="AU110" t="str">
        <f t="shared" si="40"/>
        <v>GroundNA</v>
      </c>
      <c r="AV110" t="str">
        <f t="shared" si="41"/>
        <v>IceNA</v>
      </c>
      <c r="AW110" t="str">
        <f t="shared" si="42"/>
        <v>FightingNA</v>
      </c>
      <c r="AX110" s="31">
        <f>VLOOKUP(AN110,type_factors!$C$2:$D$226,2,FALSE)</f>
        <v>1</v>
      </c>
      <c r="AY110" s="31">
        <f>VLOOKUP(AO110,type_factors!$C$2:$D$226,2,FALSE)</f>
        <v>2</v>
      </c>
      <c r="AZ110" s="31">
        <f>VLOOKUP(AP110,type_factors!$C$2:$D$226,2,FALSE)</f>
        <v>1</v>
      </c>
      <c r="BA110" s="31">
        <f>VLOOKUP(AQ110,type_factors!$C$2:$D$226,2,FALSE)</f>
        <v>2</v>
      </c>
      <c r="BB110" s="31">
        <f>VLOOKUP(AR110,type_factors!$C$2:$D$226,2,FALSE)</f>
        <v>1</v>
      </c>
      <c r="BC110" s="30" t="e">
        <f>VLOOKUP(AS110,type_factors!$C$2:$D$226,2,FALSE)</f>
        <v>#N/A</v>
      </c>
      <c r="BD110" s="30" t="e">
        <f>VLOOKUP(AT110,type_factors!$C$2:$D$226,2,FALSE)</f>
        <v>#N/A</v>
      </c>
      <c r="BE110" s="30" t="e">
        <f>VLOOKUP(AU110,type_factors!$C$2:$D$226,2,FALSE)</f>
        <v>#N/A</v>
      </c>
      <c r="BF110" s="30" t="e">
        <f>VLOOKUP(AV110,type_factors!$C$2:$D$226,2,FALSE)</f>
        <v>#N/A</v>
      </c>
      <c r="BG110" s="30" t="e">
        <f>VLOOKUP(AW110,type_factors!$C$2:$D$226,2,FALSE)</f>
        <v>#N/A</v>
      </c>
      <c r="BH110" s="32">
        <f t="shared" si="43"/>
        <v>1</v>
      </c>
      <c r="BI110" s="32">
        <f t="shared" si="44"/>
        <v>2</v>
      </c>
      <c r="BJ110" s="32">
        <f t="shared" si="45"/>
        <v>1</v>
      </c>
      <c r="BK110" s="32">
        <f t="shared" si="46"/>
        <v>2</v>
      </c>
      <c r="BL110" s="32">
        <f t="shared" si="47"/>
        <v>1</v>
      </c>
      <c r="BM110">
        <f t="array" ref="BM110">MAX(IF(ISERROR(BH110:BL110),,BH110:BL110))</f>
        <v>2</v>
      </c>
      <c r="BN110">
        <f t="shared" si="48"/>
        <v>1</v>
      </c>
      <c r="BO110">
        <f t="shared" si="49"/>
        <v>1</v>
      </c>
      <c r="BP110">
        <f t="shared" si="50"/>
        <v>45</v>
      </c>
    </row>
    <row r="111" spans="1:70" x14ac:dyDescent="0.3">
      <c r="A111">
        <v>110</v>
      </c>
      <c r="B111">
        <v>46</v>
      </c>
      <c r="C111" t="s">
        <v>131</v>
      </c>
      <c r="D111" t="s">
        <v>131</v>
      </c>
      <c r="E111" t="s">
        <v>451</v>
      </c>
      <c r="F111" t="s">
        <v>209</v>
      </c>
      <c r="G111">
        <v>37</v>
      </c>
      <c r="H111" s="1" t="s">
        <v>53</v>
      </c>
      <c r="I111" s="1" t="s">
        <v>9</v>
      </c>
      <c r="J111" s="1" t="s">
        <v>116</v>
      </c>
      <c r="K111" s="1" t="s">
        <v>68</v>
      </c>
      <c r="L111" s="1" t="s">
        <v>246</v>
      </c>
      <c r="M111" s="1" t="s">
        <v>256</v>
      </c>
      <c r="N111" s="1" t="s">
        <v>342</v>
      </c>
      <c r="O111" s="1" t="s">
        <v>247</v>
      </c>
      <c r="P111" t="str">
        <f>VLOOKUP(L111,all_attacks!$C$2:$H$166,2,FALSE)</f>
        <v>Normal</v>
      </c>
      <c r="Q111" t="str">
        <f>VLOOKUP(M111,all_attacks!$C$2:$H$166,2,FALSE)</f>
        <v>Poison</v>
      </c>
      <c r="R111" t="str">
        <f>VLOOKUP(N111,all_attacks!$C$2:$H$166,2,FALSE)</f>
        <v>Normal</v>
      </c>
      <c r="S111" t="str">
        <f>VLOOKUP(O111,all_attacks!$C$2:$H$166,2,FALSE)</f>
        <v>Normal</v>
      </c>
      <c r="T111" t="str">
        <f>VLOOKUP(L111,all_attacks!$C$2:$H$166,6,FALSE)</f>
        <v>Normal</v>
      </c>
      <c r="U111" t="str">
        <f>VLOOKUP(M111,all_attacks!$C$2:$H$166,6,FALSE)</f>
        <v>Poison</v>
      </c>
      <c r="V111" t="str">
        <f>VLOOKUP(N111,all_attacks!$C$2:$H$166,6,FALSE)</f>
        <v>no_type-specific_Damage</v>
      </c>
      <c r="W111" t="str">
        <f>VLOOKUP(O111,all_attacks!$C$2:$H$166,6,FALSE)</f>
        <v>Normal</v>
      </c>
      <c r="X111" t="s">
        <v>453</v>
      </c>
      <c r="Z111" t="str">
        <f t="shared" si="29"/>
        <v>NormalWater</v>
      </c>
      <c r="AA111" t="str">
        <f t="shared" si="30"/>
        <v>PoisonWater</v>
      </c>
      <c r="AB111" t="str">
        <f t="shared" si="31"/>
        <v>no_type-specific_DamageWater</v>
      </c>
      <c r="AC111" t="str">
        <f t="shared" si="32"/>
        <v>NormalWater</v>
      </c>
      <c r="AD111">
        <f>VLOOKUP(Z111,type_factors!$C$1:$D$226,2,FALSE)</f>
        <v>1</v>
      </c>
      <c r="AE111">
        <f>VLOOKUP(AA111,type_factors!$C$1:$D$226,2,FALSE)</f>
        <v>1</v>
      </c>
      <c r="AF111" t="e">
        <f>VLOOKUP(AB111,type_factors!$C$1:$D$226,2,FALSE)</f>
        <v>#N/A</v>
      </c>
      <c r="AG111">
        <f>VLOOKUP(AC111,type_factors!$C$1:$D$226,2,FALSE)</f>
        <v>1</v>
      </c>
      <c r="AH111">
        <f t="array" ref="AH111">MAX(IF(ISERROR(AD111:AG111),,AD111:AG111))</f>
        <v>1</v>
      </c>
      <c r="AI111" t="s">
        <v>421</v>
      </c>
      <c r="AJ111" t="s">
        <v>453</v>
      </c>
      <c r="AK111" t="s">
        <v>455</v>
      </c>
      <c r="AL111" t="s">
        <v>446</v>
      </c>
      <c r="AM111" t="s">
        <v>450</v>
      </c>
      <c r="AN111" t="str">
        <f t="shared" si="33"/>
        <v>NormalPoison</v>
      </c>
      <c r="AO111" t="str">
        <f t="shared" si="34"/>
        <v>WaterPoison</v>
      </c>
      <c r="AP111" t="str">
        <f t="shared" si="35"/>
        <v>GroundPoison</v>
      </c>
      <c r="AQ111" t="str">
        <f t="shared" si="36"/>
        <v>IcePoison</v>
      </c>
      <c r="AR111" t="str">
        <f t="shared" si="37"/>
        <v>FightingPoison</v>
      </c>
      <c r="AS111" t="str">
        <f t="shared" si="38"/>
        <v>NormalNA</v>
      </c>
      <c r="AT111" t="str">
        <f t="shared" si="39"/>
        <v>WaterNA</v>
      </c>
      <c r="AU111" t="str">
        <f t="shared" si="40"/>
        <v>GroundNA</v>
      </c>
      <c r="AV111" t="str">
        <f t="shared" si="41"/>
        <v>IceNA</v>
      </c>
      <c r="AW111" t="str">
        <f t="shared" si="42"/>
        <v>FightingNA</v>
      </c>
      <c r="AX111" s="31">
        <f>VLOOKUP(AN111,type_factors!$C$2:$D$226,2,FALSE)</f>
        <v>1</v>
      </c>
      <c r="AY111" s="31">
        <f>VLOOKUP(AO111,type_factors!$C$2:$D$226,2,FALSE)</f>
        <v>1</v>
      </c>
      <c r="AZ111" s="31">
        <f>VLOOKUP(AP111,type_factors!$C$2:$D$226,2,FALSE)</f>
        <v>2</v>
      </c>
      <c r="BA111" s="31">
        <f>VLOOKUP(AQ111,type_factors!$C$2:$D$226,2,FALSE)</f>
        <v>1</v>
      </c>
      <c r="BB111" s="31">
        <f>VLOOKUP(AR111,type_factors!$C$2:$D$226,2,FALSE)</f>
        <v>0.5</v>
      </c>
      <c r="BC111" s="30" t="e">
        <f>VLOOKUP(AS111,type_factors!$C$2:$D$226,2,FALSE)</f>
        <v>#N/A</v>
      </c>
      <c r="BD111" s="30" t="e">
        <f>VLOOKUP(AT111,type_factors!$C$2:$D$226,2,FALSE)</f>
        <v>#N/A</v>
      </c>
      <c r="BE111" s="30" t="e">
        <f>VLOOKUP(AU111,type_factors!$C$2:$D$226,2,FALSE)</f>
        <v>#N/A</v>
      </c>
      <c r="BF111" s="30" t="e">
        <f>VLOOKUP(AV111,type_factors!$C$2:$D$226,2,FALSE)</f>
        <v>#N/A</v>
      </c>
      <c r="BG111" s="30" t="e">
        <f>VLOOKUP(AW111,type_factors!$C$2:$D$226,2,FALSE)</f>
        <v>#N/A</v>
      </c>
      <c r="BH111" s="32">
        <f t="shared" si="43"/>
        <v>1</v>
      </c>
      <c r="BI111" s="32">
        <f t="shared" si="44"/>
        <v>1</v>
      </c>
      <c r="BJ111" s="32">
        <f t="shared" si="45"/>
        <v>2</v>
      </c>
      <c r="BK111" s="32">
        <f t="shared" si="46"/>
        <v>1</v>
      </c>
      <c r="BL111" s="32">
        <f t="shared" si="47"/>
        <v>0.5</v>
      </c>
      <c r="BM111">
        <f t="array" ref="BM111">MAX(IF(ISERROR(BH111:BL111),,BH111:BL111))</f>
        <v>2</v>
      </c>
      <c r="BN111">
        <f t="shared" si="48"/>
        <v>1</v>
      </c>
      <c r="BO111">
        <f t="shared" si="49"/>
        <v>1</v>
      </c>
      <c r="BP111">
        <f t="shared" si="50"/>
        <v>46</v>
      </c>
    </row>
    <row r="112" spans="1:70" x14ac:dyDescent="0.3">
      <c r="A112">
        <v>111</v>
      </c>
      <c r="B112">
        <v>46</v>
      </c>
      <c r="C112" t="s">
        <v>103</v>
      </c>
      <c r="D112" t="s">
        <v>598</v>
      </c>
      <c r="E112" t="s">
        <v>421</v>
      </c>
      <c r="F112" t="s">
        <v>209</v>
      </c>
      <c r="G112">
        <v>35</v>
      </c>
      <c r="H112" s="1" t="s">
        <v>107</v>
      </c>
      <c r="I112" s="1" t="s">
        <v>90</v>
      </c>
      <c r="J112" s="1" t="s">
        <v>50</v>
      </c>
      <c r="K112" s="1" t="s">
        <v>20</v>
      </c>
      <c r="L112" s="1" t="s">
        <v>213</v>
      </c>
      <c r="M112" s="1" t="s">
        <v>324</v>
      </c>
      <c r="N112" s="1" t="s">
        <v>262</v>
      </c>
      <c r="O112" s="1" t="s">
        <v>255</v>
      </c>
      <c r="P112" t="str">
        <f>VLOOKUP(L112,all_attacks!$C$2:$H$166,2,FALSE)</f>
        <v>Normal</v>
      </c>
      <c r="Q112" t="str">
        <f>VLOOKUP(M112,all_attacks!$C$2:$H$166,2,FALSE)</f>
        <v>Normal</v>
      </c>
      <c r="R112" t="str">
        <f>VLOOKUP(N112,all_attacks!$C$2:$H$166,2,FALSE)</f>
        <v>Normal</v>
      </c>
      <c r="S112" t="str">
        <f>VLOOKUP(O112,all_attacks!$C$2:$H$166,2,FALSE)</f>
        <v>Normal</v>
      </c>
      <c r="T112" t="str">
        <f>VLOOKUP(L112,all_attacks!$C$2:$H$166,6,FALSE)</f>
        <v>Normal</v>
      </c>
      <c r="U112" t="str">
        <f>VLOOKUP(M112,all_attacks!$C$2:$H$166,6,FALSE)</f>
        <v>Normal</v>
      </c>
      <c r="V112" t="str">
        <f>VLOOKUP(N112,all_attacks!$C$2:$H$166,6,FALSE)</f>
        <v>Normal</v>
      </c>
      <c r="W112" t="str">
        <f>VLOOKUP(O112,all_attacks!$C$2:$H$166,6,FALSE)</f>
        <v>no_type-specific_Damage</v>
      </c>
      <c r="X112" t="s">
        <v>453</v>
      </c>
      <c r="Z112" t="str">
        <f t="shared" si="29"/>
        <v>NormalWater</v>
      </c>
      <c r="AA112" t="str">
        <f t="shared" si="30"/>
        <v>NormalWater</v>
      </c>
      <c r="AB112" t="str">
        <f t="shared" si="31"/>
        <v>NormalWater</v>
      </c>
      <c r="AC112" t="str">
        <f t="shared" si="32"/>
        <v>no_type-specific_DamageWater</v>
      </c>
      <c r="AD112">
        <f>VLOOKUP(Z112,type_factors!$C$1:$D$226,2,FALSE)</f>
        <v>1</v>
      </c>
      <c r="AE112">
        <f>VLOOKUP(AA112,type_factors!$C$1:$D$226,2,FALSE)</f>
        <v>1</v>
      </c>
      <c r="AF112">
        <f>VLOOKUP(AB112,type_factors!$C$1:$D$226,2,FALSE)</f>
        <v>1</v>
      </c>
      <c r="AG112" t="e">
        <f>VLOOKUP(AC112,type_factors!$C$1:$D$226,2,FALSE)</f>
        <v>#N/A</v>
      </c>
      <c r="AH112">
        <f t="array" ref="AH112">MAX(IF(ISERROR(AD112:AG112),,AD112:AG112))</f>
        <v>1</v>
      </c>
      <c r="AI112" t="s">
        <v>421</v>
      </c>
      <c r="AJ112" t="s">
        <v>453</v>
      </c>
      <c r="AK112" t="s">
        <v>455</v>
      </c>
      <c r="AL112" t="s">
        <v>446</v>
      </c>
      <c r="AM112" t="s">
        <v>450</v>
      </c>
      <c r="AN112" t="str">
        <f t="shared" si="33"/>
        <v>NormalNormal</v>
      </c>
      <c r="AO112" t="str">
        <f t="shared" si="34"/>
        <v>WaterNormal</v>
      </c>
      <c r="AP112" t="str">
        <f t="shared" si="35"/>
        <v>GroundNormal</v>
      </c>
      <c r="AQ112" t="str">
        <f t="shared" si="36"/>
        <v>IceNormal</v>
      </c>
      <c r="AR112" t="str">
        <f t="shared" si="37"/>
        <v>FightingNormal</v>
      </c>
      <c r="AS112" t="str">
        <f t="shared" si="38"/>
        <v>NormalNA</v>
      </c>
      <c r="AT112" t="str">
        <f t="shared" si="39"/>
        <v>WaterNA</v>
      </c>
      <c r="AU112" t="str">
        <f t="shared" si="40"/>
        <v>GroundNA</v>
      </c>
      <c r="AV112" t="str">
        <f t="shared" si="41"/>
        <v>IceNA</v>
      </c>
      <c r="AW112" t="str">
        <f t="shared" si="42"/>
        <v>FightingNA</v>
      </c>
      <c r="AX112" s="31">
        <f>VLOOKUP(AN112,type_factors!$C$2:$D$226,2,FALSE)</f>
        <v>1</v>
      </c>
      <c r="AY112" s="31">
        <f>VLOOKUP(AO112,type_factors!$C$2:$D$226,2,FALSE)</f>
        <v>1</v>
      </c>
      <c r="AZ112" s="31">
        <f>VLOOKUP(AP112,type_factors!$C$2:$D$226,2,FALSE)</f>
        <v>1</v>
      </c>
      <c r="BA112" s="31">
        <f>VLOOKUP(AQ112,type_factors!$C$2:$D$226,2,FALSE)</f>
        <v>1</v>
      </c>
      <c r="BB112" s="33">
        <f>VLOOKUP(AR112,type_factors!$C$2:$D$226,2,FALSE)</f>
        <v>2</v>
      </c>
      <c r="BC112" s="30" t="e">
        <f>VLOOKUP(AS112,type_factors!$C$2:$D$226,2,FALSE)</f>
        <v>#N/A</v>
      </c>
      <c r="BD112" s="30" t="e">
        <f>VLOOKUP(AT112,type_factors!$C$2:$D$226,2,FALSE)</f>
        <v>#N/A</v>
      </c>
      <c r="BE112" s="30" t="e">
        <f>VLOOKUP(AU112,type_factors!$C$2:$D$226,2,FALSE)</f>
        <v>#N/A</v>
      </c>
      <c r="BF112" s="30" t="e">
        <f>VLOOKUP(AV112,type_factors!$C$2:$D$226,2,FALSE)</f>
        <v>#N/A</v>
      </c>
      <c r="BG112" s="30" t="e">
        <f>VLOOKUP(AW112,type_factors!$C$2:$D$226,2,FALSE)</f>
        <v>#N/A</v>
      </c>
      <c r="BH112" s="32">
        <f t="shared" si="43"/>
        <v>1</v>
      </c>
      <c r="BI112" s="32">
        <f t="shared" si="44"/>
        <v>1</v>
      </c>
      <c r="BJ112" s="32">
        <f t="shared" si="45"/>
        <v>1</v>
      </c>
      <c r="BK112" s="32">
        <f t="shared" si="46"/>
        <v>1</v>
      </c>
      <c r="BL112" s="32">
        <f t="shared" si="47"/>
        <v>2</v>
      </c>
      <c r="BM112">
        <f t="array" ref="BM112">MAX(IF(ISERROR(BH112:BL112),,BH112:BL112))</f>
        <v>2</v>
      </c>
      <c r="BN112">
        <f t="shared" si="48"/>
        <v>1</v>
      </c>
      <c r="BO112">
        <f t="shared" si="49"/>
        <v>1</v>
      </c>
      <c r="BP112">
        <f t="shared" si="50"/>
        <v>47</v>
      </c>
    </row>
    <row r="113" spans="1:70" x14ac:dyDescent="0.3">
      <c r="A113">
        <v>112</v>
      </c>
      <c r="B113">
        <v>46</v>
      </c>
      <c r="C113" t="s">
        <v>102</v>
      </c>
      <c r="D113" t="s">
        <v>594</v>
      </c>
      <c r="E113" t="s">
        <v>455</v>
      </c>
      <c r="F113" t="s">
        <v>456</v>
      </c>
      <c r="G113">
        <v>37</v>
      </c>
      <c r="H113" s="1" t="s">
        <v>53</v>
      </c>
      <c r="I113" s="1" t="s">
        <v>140</v>
      </c>
      <c r="J113" s="1" t="s">
        <v>20</v>
      </c>
      <c r="K113" s="1" t="s">
        <v>209</v>
      </c>
      <c r="L113" s="1" t="s">
        <v>246</v>
      </c>
      <c r="M113" s="1" t="s">
        <v>237</v>
      </c>
      <c r="N113" s="1" t="s">
        <v>255</v>
      </c>
      <c r="O113" s="1" t="s">
        <v>209</v>
      </c>
      <c r="P113" t="str">
        <f>VLOOKUP(L113,all_attacks!$C$2:$H$166,2,FALSE)</f>
        <v>Normal</v>
      </c>
      <c r="Q113" t="str">
        <f>VLOOKUP(M113,all_attacks!$C$2:$H$166,2,FALSE)</f>
        <v>Normal</v>
      </c>
      <c r="R113" t="str">
        <f>VLOOKUP(N113,all_attacks!$C$2:$H$166,2,FALSE)</f>
        <v>Normal</v>
      </c>
      <c r="S113" t="e">
        <f>VLOOKUP(O113,all_attacks!$C$2:$H$166,2,FALSE)</f>
        <v>#N/A</v>
      </c>
      <c r="T113" t="str">
        <f>VLOOKUP(L113,all_attacks!$C$2:$H$166,6,FALSE)</f>
        <v>Normal</v>
      </c>
      <c r="U113" t="str">
        <f>VLOOKUP(M113,all_attacks!$C$2:$H$166,6,FALSE)</f>
        <v>Normal</v>
      </c>
      <c r="V113" t="str">
        <f>VLOOKUP(N113,all_attacks!$C$2:$H$166,6,FALSE)</f>
        <v>no_type-specific_Damage</v>
      </c>
      <c r="W113" t="e">
        <f>VLOOKUP(O113,all_attacks!$C$2:$H$166,6,FALSE)</f>
        <v>#N/A</v>
      </c>
      <c r="X113" t="s">
        <v>453</v>
      </c>
      <c r="Z113" t="str">
        <f t="shared" si="29"/>
        <v>NormalWater</v>
      </c>
      <c r="AA113" t="str">
        <f t="shared" si="30"/>
        <v>NormalWater</v>
      </c>
      <c r="AB113" t="str">
        <f t="shared" si="31"/>
        <v>no_type-specific_DamageWater</v>
      </c>
      <c r="AC113" t="e">
        <f t="shared" si="32"/>
        <v>#N/A</v>
      </c>
      <c r="AD113">
        <f>VLOOKUP(Z113,type_factors!$C$1:$D$226,2,FALSE)</f>
        <v>1</v>
      </c>
      <c r="AE113">
        <f>VLOOKUP(AA113,type_factors!$C$1:$D$226,2,FALSE)</f>
        <v>1</v>
      </c>
      <c r="AF113" t="e">
        <f>VLOOKUP(AB113,type_factors!$C$1:$D$226,2,FALSE)</f>
        <v>#N/A</v>
      </c>
      <c r="AG113" t="e">
        <f>VLOOKUP(AC113,type_factors!$C$1:$D$226,2,FALSE)</f>
        <v>#N/A</v>
      </c>
      <c r="AH113">
        <f t="array" ref="AH113">MAX(IF(ISERROR(AD113:AG113),,AD113:AG113))</f>
        <v>1</v>
      </c>
      <c r="AI113" t="s">
        <v>421</v>
      </c>
      <c r="AJ113" t="s">
        <v>453</v>
      </c>
      <c r="AK113" t="s">
        <v>455</v>
      </c>
      <c r="AL113" t="s">
        <v>446</v>
      </c>
      <c r="AM113" t="s">
        <v>450</v>
      </c>
      <c r="AN113" t="str">
        <f t="shared" si="33"/>
        <v>NormalGround</v>
      </c>
      <c r="AO113" t="str">
        <f t="shared" si="34"/>
        <v>WaterGround</v>
      </c>
      <c r="AP113" t="str">
        <f t="shared" si="35"/>
        <v>GroundGround</v>
      </c>
      <c r="AQ113" t="str">
        <f t="shared" si="36"/>
        <v>IceGround</v>
      </c>
      <c r="AR113" t="str">
        <f t="shared" si="37"/>
        <v>FightingGround</v>
      </c>
      <c r="AS113" t="str">
        <f t="shared" si="38"/>
        <v>NormalRock</v>
      </c>
      <c r="AT113" t="str">
        <f t="shared" si="39"/>
        <v>WaterRock</v>
      </c>
      <c r="AU113" t="str">
        <f t="shared" si="40"/>
        <v>GroundRock</v>
      </c>
      <c r="AV113" t="str">
        <f t="shared" si="41"/>
        <v>IceRock</v>
      </c>
      <c r="AW113" t="str">
        <f t="shared" si="42"/>
        <v>FightingRock</v>
      </c>
      <c r="AX113" s="31">
        <f>VLOOKUP(AN113,type_factors!$C$2:$D$226,2,FALSE)</f>
        <v>1</v>
      </c>
      <c r="AY113" s="31">
        <f>VLOOKUP(AO113,type_factors!$C$2:$D$226,2,FALSE)</f>
        <v>2</v>
      </c>
      <c r="AZ113" s="31">
        <f>VLOOKUP(AP113,type_factors!$C$2:$D$226,2,FALSE)</f>
        <v>1</v>
      </c>
      <c r="BA113" s="31">
        <f>VLOOKUP(AQ113,type_factors!$C$2:$D$226,2,FALSE)</f>
        <v>2</v>
      </c>
      <c r="BB113" s="31">
        <f>VLOOKUP(AR113,type_factors!$C$2:$D$226,2,FALSE)</f>
        <v>1</v>
      </c>
      <c r="BC113" s="30">
        <f>VLOOKUP(AS113,type_factors!$C$2:$D$226,2,FALSE)</f>
        <v>0.5</v>
      </c>
      <c r="BD113" s="30">
        <f>VLOOKUP(AT113,type_factors!$C$2:$D$226,2,FALSE)</f>
        <v>2</v>
      </c>
      <c r="BE113" s="30">
        <f>VLOOKUP(AU113,type_factors!$C$2:$D$226,2,FALSE)</f>
        <v>2</v>
      </c>
      <c r="BF113" s="30">
        <f>VLOOKUP(AV113,type_factors!$C$2:$D$226,2,FALSE)</f>
        <v>1</v>
      </c>
      <c r="BG113" s="30">
        <f>VLOOKUP(AW113,type_factors!$C$2:$D$226,2,FALSE)</f>
        <v>2</v>
      </c>
      <c r="BH113" s="32">
        <f t="shared" si="43"/>
        <v>0.5</v>
      </c>
      <c r="BI113" s="32">
        <f t="shared" si="44"/>
        <v>4</v>
      </c>
      <c r="BJ113" s="32">
        <f t="shared" si="45"/>
        <v>2</v>
      </c>
      <c r="BK113" s="32">
        <f t="shared" si="46"/>
        <v>2</v>
      </c>
      <c r="BL113" s="32">
        <f t="shared" si="47"/>
        <v>2</v>
      </c>
      <c r="BM113">
        <f t="array" ref="BM113">MAX(IF(ISERROR(BH113:BL113),,BH113:BL113))</f>
        <v>4</v>
      </c>
      <c r="BN113">
        <f t="shared" si="48"/>
        <v>1</v>
      </c>
      <c r="BO113">
        <f t="shared" si="49"/>
        <v>3</v>
      </c>
      <c r="BP113">
        <f t="shared" si="50"/>
        <v>50</v>
      </c>
    </row>
    <row r="114" spans="1:70" x14ac:dyDescent="0.3">
      <c r="A114">
        <v>113</v>
      </c>
      <c r="B114">
        <v>46</v>
      </c>
      <c r="C114" t="s">
        <v>132</v>
      </c>
      <c r="D114" t="s">
        <v>132</v>
      </c>
      <c r="E114" t="s">
        <v>451</v>
      </c>
      <c r="F114" t="s">
        <v>455</v>
      </c>
      <c r="G114">
        <v>41</v>
      </c>
      <c r="H114" s="1" t="s">
        <v>5</v>
      </c>
      <c r="I114" s="1" t="s">
        <v>20</v>
      </c>
      <c r="J114" s="1" t="s">
        <v>69</v>
      </c>
      <c r="K114" s="1" t="s">
        <v>9</v>
      </c>
      <c r="L114" s="1" t="s">
        <v>220</v>
      </c>
      <c r="M114" s="1" t="s">
        <v>255</v>
      </c>
      <c r="N114" s="1" t="s">
        <v>249</v>
      </c>
      <c r="O114" s="1" t="s">
        <v>256</v>
      </c>
      <c r="P114" t="str">
        <f>VLOOKUP(L114,all_attacks!$C$2:$H$166,2,FALSE)</f>
        <v>Normal</v>
      </c>
      <c r="Q114" t="str">
        <f>VLOOKUP(M114,all_attacks!$C$2:$H$166,2,FALSE)</f>
        <v>Normal</v>
      </c>
      <c r="R114" t="str">
        <f>VLOOKUP(N114,all_attacks!$C$2:$H$166,2,FALSE)</f>
        <v>Normal</v>
      </c>
      <c r="S114" t="str">
        <f>VLOOKUP(O114,all_attacks!$C$2:$H$166,2,FALSE)</f>
        <v>Poison</v>
      </c>
      <c r="T114" t="str">
        <f>VLOOKUP(L114,all_attacks!$C$2:$H$166,6,FALSE)</f>
        <v>Normal</v>
      </c>
      <c r="U114" t="str">
        <f>VLOOKUP(M114,all_attacks!$C$2:$H$166,6,FALSE)</f>
        <v>no_type-specific_Damage</v>
      </c>
      <c r="V114" t="str">
        <f>VLOOKUP(N114,all_attacks!$C$2:$H$166,6,FALSE)</f>
        <v>Normal</v>
      </c>
      <c r="W114" t="str">
        <f>VLOOKUP(O114,all_attacks!$C$2:$H$166,6,FALSE)</f>
        <v>Poison</v>
      </c>
      <c r="X114" t="s">
        <v>453</v>
      </c>
      <c r="Z114" t="str">
        <f t="shared" si="29"/>
        <v>NormalWater</v>
      </c>
      <c r="AA114" t="str">
        <f t="shared" si="30"/>
        <v>no_type-specific_DamageWater</v>
      </c>
      <c r="AB114" t="str">
        <f t="shared" si="31"/>
        <v>NormalWater</v>
      </c>
      <c r="AC114" t="str">
        <f t="shared" si="32"/>
        <v>PoisonWater</v>
      </c>
      <c r="AD114">
        <f>VLOOKUP(Z114,type_factors!$C$1:$D$226,2,FALSE)</f>
        <v>1</v>
      </c>
      <c r="AE114" t="e">
        <f>VLOOKUP(AA114,type_factors!$C$1:$D$226,2,FALSE)</f>
        <v>#N/A</v>
      </c>
      <c r="AF114">
        <f>VLOOKUP(AB114,type_factors!$C$1:$D$226,2,FALSE)</f>
        <v>1</v>
      </c>
      <c r="AG114">
        <f>VLOOKUP(AC114,type_factors!$C$1:$D$226,2,FALSE)</f>
        <v>1</v>
      </c>
      <c r="AH114">
        <f t="array" ref="AH114">MAX(IF(ISERROR(AD114:AG114),,AD114:AG114))</f>
        <v>1</v>
      </c>
      <c r="AI114" t="s">
        <v>421</v>
      </c>
      <c r="AJ114" t="s">
        <v>453</v>
      </c>
      <c r="AK114" t="s">
        <v>455</v>
      </c>
      <c r="AL114" t="s">
        <v>446</v>
      </c>
      <c r="AM114" t="s">
        <v>450</v>
      </c>
      <c r="AN114" t="str">
        <f t="shared" si="33"/>
        <v>NormalPoison</v>
      </c>
      <c r="AO114" t="str">
        <f t="shared" si="34"/>
        <v>WaterPoison</v>
      </c>
      <c r="AP114" t="str">
        <f t="shared" si="35"/>
        <v>GroundPoison</v>
      </c>
      <c r="AQ114" t="str">
        <f t="shared" si="36"/>
        <v>IcePoison</v>
      </c>
      <c r="AR114" t="str">
        <f t="shared" si="37"/>
        <v>FightingPoison</v>
      </c>
      <c r="AS114" t="str">
        <f t="shared" si="38"/>
        <v>NormalGround</v>
      </c>
      <c r="AT114" t="str">
        <f t="shared" si="39"/>
        <v>WaterGround</v>
      </c>
      <c r="AU114" t="str">
        <f t="shared" si="40"/>
        <v>GroundGround</v>
      </c>
      <c r="AV114" t="str">
        <f t="shared" si="41"/>
        <v>IceGround</v>
      </c>
      <c r="AW114" t="str">
        <f t="shared" si="42"/>
        <v>FightingGround</v>
      </c>
      <c r="AX114" s="31">
        <f>VLOOKUP(AN114,type_factors!$C$2:$D$226,2,FALSE)</f>
        <v>1</v>
      </c>
      <c r="AY114" s="31">
        <f>VLOOKUP(AO114,type_factors!$C$2:$D$226,2,FALSE)</f>
        <v>1</v>
      </c>
      <c r="AZ114" s="31">
        <f>VLOOKUP(AP114,type_factors!$C$2:$D$226,2,FALSE)</f>
        <v>2</v>
      </c>
      <c r="BA114" s="31">
        <f>VLOOKUP(AQ114,type_factors!$C$2:$D$226,2,FALSE)</f>
        <v>1</v>
      </c>
      <c r="BB114" s="31">
        <f>VLOOKUP(AR114,type_factors!$C$2:$D$226,2,FALSE)</f>
        <v>0.5</v>
      </c>
      <c r="BC114" s="30">
        <f>VLOOKUP(AS114,type_factors!$C$2:$D$226,2,FALSE)</f>
        <v>1</v>
      </c>
      <c r="BD114" s="30">
        <f>VLOOKUP(AT114,type_factors!$C$2:$D$226,2,FALSE)</f>
        <v>2</v>
      </c>
      <c r="BE114" s="30">
        <f>VLOOKUP(AU114,type_factors!$C$2:$D$226,2,FALSE)</f>
        <v>1</v>
      </c>
      <c r="BF114" s="30">
        <f>VLOOKUP(AV114,type_factors!$C$2:$D$226,2,FALSE)</f>
        <v>2</v>
      </c>
      <c r="BG114" s="30">
        <f>VLOOKUP(AW114,type_factors!$C$2:$D$226,2,FALSE)</f>
        <v>1</v>
      </c>
      <c r="BH114" s="32">
        <f t="shared" si="43"/>
        <v>1</v>
      </c>
      <c r="BI114" s="32">
        <f t="shared" si="44"/>
        <v>2</v>
      </c>
      <c r="BJ114" s="32">
        <f t="shared" si="45"/>
        <v>2</v>
      </c>
      <c r="BK114" s="32">
        <f t="shared" si="46"/>
        <v>2</v>
      </c>
      <c r="BL114" s="32">
        <f t="shared" si="47"/>
        <v>0.5</v>
      </c>
      <c r="BM114">
        <f t="array" ref="BM114">MAX(IF(ISERROR(BH114:BL114),,BH114:BL114))</f>
        <v>2</v>
      </c>
      <c r="BN114">
        <f t="shared" si="48"/>
        <v>1</v>
      </c>
      <c r="BO114">
        <f t="shared" si="49"/>
        <v>1</v>
      </c>
      <c r="BP114">
        <f t="shared" si="50"/>
        <v>51</v>
      </c>
    </row>
    <row r="115" spans="1:70" x14ac:dyDescent="0.3">
      <c r="A115">
        <v>114</v>
      </c>
      <c r="B115">
        <v>47</v>
      </c>
      <c r="C115" t="s">
        <v>58</v>
      </c>
      <c r="D115" t="s">
        <v>577</v>
      </c>
      <c r="E115" t="s">
        <v>318</v>
      </c>
      <c r="F115" t="s">
        <v>209</v>
      </c>
      <c r="G115">
        <v>31</v>
      </c>
      <c r="H115" s="1" t="s">
        <v>35</v>
      </c>
      <c r="I115" s="1" t="s">
        <v>60</v>
      </c>
      <c r="J115" s="1" t="s">
        <v>87</v>
      </c>
      <c r="K115" s="1" t="s">
        <v>120</v>
      </c>
      <c r="L115" s="1" t="s">
        <v>268</v>
      </c>
      <c r="M115" s="1" t="s">
        <v>317</v>
      </c>
      <c r="N115" s="1" t="s">
        <v>245</v>
      </c>
      <c r="O115" s="1" t="s">
        <v>371</v>
      </c>
      <c r="P115" t="str">
        <f>VLOOKUP(L115,all_attacks!$C$2:$H$166,2,FALSE)</f>
        <v>Normal</v>
      </c>
      <c r="Q115" t="str">
        <f>VLOOKUP(M115,all_attacks!$C$2:$H$166,2,FALSE)</f>
        <v>Psychic</v>
      </c>
      <c r="R115" t="str">
        <f>VLOOKUP(N115,all_attacks!$C$2:$H$166,2,FALSE)</f>
        <v>Normal</v>
      </c>
      <c r="S115" t="str">
        <f>VLOOKUP(O115,all_attacks!$C$2:$H$166,2,FALSE)</f>
        <v>Poison</v>
      </c>
      <c r="T115" t="str">
        <f>VLOOKUP(L115,all_attacks!$C$2:$H$166,6,FALSE)</f>
        <v>no_type-specific_Damage</v>
      </c>
      <c r="U115" t="str">
        <f>VLOOKUP(M115,all_attacks!$C$2:$H$166,6,FALSE)</f>
        <v>Psychic</v>
      </c>
      <c r="V115" t="str">
        <f>VLOOKUP(N115,all_attacks!$C$2:$H$166,6,FALSE)</f>
        <v>Normal</v>
      </c>
      <c r="W115" t="str">
        <f>VLOOKUP(O115,all_attacks!$C$2:$H$166,6,FALSE)</f>
        <v>no_type-specific_Damage</v>
      </c>
      <c r="X115" t="s">
        <v>453</v>
      </c>
      <c r="Z115" t="str">
        <f t="shared" si="29"/>
        <v>no_type-specific_DamageWater</v>
      </c>
      <c r="AA115" t="str">
        <f t="shared" si="30"/>
        <v>PsychicWater</v>
      </c>
      <c r="AB115" t="str">
        <f t="shared" si="31"/>
        <v>NormalWater</v>
      </c>
      <c r="AC115" t="str">
        <f t="shared" si="32"/>
        <v>no_type-specific_DamageWater</v>
      </c>
      <c r="AD115" t="e">
        <f>VLOOKUP(Z115,type_factors!$C$1:$D$226,2,FALSE)</f>
        <v>#N/A</v>
      </c>
      <c r="AE115">
        <f>VLOOKUP(AA115,type_factors!$C$1:$D$226,2,FALSE)</f>
        <v>1</v>
      </c>
      <c r="AF115">
        <f>VLOOKUP(AB115,type_factors!$C$1:$D$226,2,FALSE)</f>
        <v>1</v>
      </c>
      <c r="AG115" t="e">
        <f>VLOOKUP(AC115,type_factors!$C$1:$D$226,2,FALSE)</f>
        <v>#N/A</v>
      </c>
      <c r="AH115">
        <f t="array" ref="AH115">MAX(IF(ISERROR(AD115:AG115),,AD115:AG115))</f>
        <v>1</v>
      </c>
      <c r="AI115" t="s">
        <v>421</v>
      </c>
      <c r="AJ115" t="s">
        <v>453</v>
      </c>
      <c r="AK115" t="s">
        <v>455</v>
      </c>
      <c r="AL115" t="s">
        <v>446</v>
      </c>
      <c r="AM115" t="s">
        <v>450</v>
      </c>
      <c r="AN115" t="str">
        <f t="shared" si="33"/>
        <v>NormalPsychic</v>
      </c>
      <c r="AO115" t="str">
        <f t="shared" si="34"/>
        <v>WaterPsychic</v>
      </c>
      <c r="AP115" t="str">
        <f t="shared" si="35"/>
        <v>GroundPsychic</v>
      </c>
      <c r="AQ115" t="str">
        <f t="shared" si="36"/>
        <v>IcePsychic</v>
      </c>
      <c r="AR115" t="str">
        <f t="shared" si="37"/>
        <v>FightingPsychic</v>
      </c>
      <c r="AS115" t="str">
        <f t="shared" si="38"/>
        <v>NormalNA</v>
      </c>
      <c r="AT115" t="str">
        <f t="shared" si="39"/>
        <v>WaterNA</v>
      </c>
      <c r="AU115" t="str">
        <f t="shared" si="40"/>
        <v>GroundNA</v>
      </c>
      <c r="AV115" t="str">
        <f t="shared" si="41"/>
        <v>IceNA</v>
      </c>
      <c r="AW115" t="str">
        <f t="shared" si="42"/>
        <v>FightingNA</v>
      </c>
      <c r="AX115" s="31">
        <f>VLOOKUP(AN115,type_factors!$C$2:$D$226,2,FALSE)</f>
        <v>1</v>
      </c>
      <c r="AY115" s="31">
        <f>VLOOKUP(AO115,type_factors!$C$2:$D$226,2,FALSE)</f>
        <v>1</v>
      </c>
      <c r="AZ115" s="31">
        <f>VLOOKUP(AP115,type_factors!$C$2:$D$226,2,FALSE)</f>
        <v>1</v>
      </c>
      <c r="BA115" s="31">
        <f>VLOOKUP(AQ115,type_factors!$C$2:$D$226,2,FALSE)</f>
        <v>1</v>
      </c>
      <c r="BB115" s="31">
        <f>VLOOKUP(AR115,type_factors!$C$2:$D$226,2,FALSE)</f>
        <v>0.5</v>
      </c>
      <c r="BC115" s="30" t="e">
        <f>VLOOKUP(AS115,type_factors!$C$2:$D$226,2,FALSE)</f>
        <v>#N/A</v>
      </c>
      <c r="BD115" s="30" t="e">
        <f>VLOOKUP(AT115,type_factors!$C$2:$D$226,2,FALSE)</f>
        <v>#N/A</v>
      </c>
      <c r="BE115" s="30" t="e">
        <f>VLOOKUP(AU115,type_factors!$C$2:$D$226,2,FALSE)</f>
        <v>#N/A</v>
      </c>
      <c r="BF115" s="30" t="e">
        <f>VLOOKUP(AV115,type_factors!$C$2:$D$226,2,FALSE)</f>
        <v>#N/A</v>
      </c>
      <c r="BG115" s="30" t="e">
        <f>VLOOKUP(AW115,type_factors!$C$2:$D$226,2,FALSE)</f>
        <v>#N/A</v>
      </c>
      <c r="BH115" s="32">
        <f t="shared" si="43"/>
        <v>1</v>
      </c>
      <c r="BI115" s="32">
        <f t="shared" si="44"/>
        <v>1</v>
      </c>
      <c r="BJ115" s="32">
        <f t="shared" si="45"/>
        <v>1</v>
      </c>
      <c r="BK115" s="32">
        <f t="shared" si="46"/>
        <v>1</v>
      </c>
      <c r="BL115" s="32">
        <f t="shared" si="47"/>
        <v>0.5</v>
      </c>
      <c r="BM115">
        <f t="array" ref="BM115">MAX(IF(ISERROR(BH115:BL115),,BH115:BL115))</f>
        <v>1</v>
      </c>
      <c r="BN115">
        <f t="shared" si="48"/>
        <v>1</v>
      </c>
      <c r="BO115">
        <f t="shared" si="49"/>
        <v>0</v>
      </c>
      <c r="BP115">
        <f t="shared" si="50"/>
        <v>51</v>
      </c>
    </row>
    <row r="116" spans="1:70" x14ac:dyDescent="0.3">
      <c r="A116">
        <v>115</v>
      </c>
      <c r="B116">
        <v>47</v>
      </c>
      <c r="C116" t="s">
        <v>58</v>
      </c>
      <c r="D116" t="s">
        <v>577</v>
      </c>
      <c r="E116" t="s">
        <v>318</v>
      </c>
      <c r="F116" t="s">
        <v>209</v>
      </c>
      <c r="G116">
        <v>31</v>
      </c>
      <c r="H116" s="1" t="s">
        <v>35</v>
      </c>
      <c r="I116" s="1" t="s">
        <v>60</v>
      </c>
      <c r="J116" s="1" t="s">
        <v>87</v>
      </c>
      <c r="K116" s="1" t="s">
        <v>120</v>
      </c>
      <c r="L116" s="1" t="s">
        <v>268</v>
      </c>
      <c r="M116" s="1" t="s">
        <v>317</v>
      </c>
      <c r="N116" s="1" t="s">
        <v>245</v>
      </c>
      <c r="O116" s="1" t="s">
        <v>371</v>
      </c>
      <c r="P116" t="str">
        <f>VLOOKUP(L116,all_attacks!$C$2:$H$166,2,FALSE)</f>
        <v>Normal</v>
      </c>
      <c r="Q116" t="str">
        <f>VLOOKUP(M116,all_attacks!$C$2:$H$166,2,FALSE)</f>
        <v>Psychic</v>
      </c>
      <c r="R116" t="str">
        <f>VLOOKUP(N116,all_attacks!$C$2:$H$166,2,FALSE)</f>
        <v>Normal</v>
      </c>
      <c r="S116" t="str">
        <f>VLOOKUP(O116,all_attacks!$C$2:$H$166,2,FALSE)</f>
        <v>Poison</v>
      </c>
      <c r="T116" t="str">
        <f>VLOOKUP(L116,all_attacks!$C$2:$H$166,6,FALSE)</f>
        <v>no_type-specific_Damage</v>
      </c>
      <c r="U116" t="str">
        <f>VLOOKUP(M116,all_attacks!$C$2:$H$166,6,FALSE)</f>
        <v>Psychic</v>
      </c>
      <c r="V116" t="str">
        <f>VLOOKUP(N116,all_attacks!$C$2:$H$166,6,FALSE)</f>
        <v>Normal</v>
      </c>
      <c r="W116" t="str">
        <f>VLOOKUP(O116,all_attacks!$C$2:$H$166,6,FALSE)</f>
        <v>no_type-specific_Damage</v>
      </c>
      <c r="X116" t="s">
        <v>453</v>
      </c>
      <c r="Z116" t="str">
        <f t="shared" si="29"/>
        <v>no_type-specific_DamageWater</v>
      </c>
      <c r="AA116" t="str">
        <f t="shared" si="30"/>
        <v>PsychicWater</v>
      </c>
      <c r="AB116" t="str">
        <f t="shared" si="31"/>
        <v>NormalWater</v>
      </c>
      <c r="AC116" t="str">
        <f t="shared" si="32"/>
        <v>no_type-specific_DamageWater</v>
      </c>
      <c r="AD116" t="e">
        <f>VLOOKUP(Z116,type_factors!$C$1:$D$226,2,FALSE)</f>
        <v>#N/A</v>
      </c>
      <c r="AE116">
        <f>VLOOKUP(AA116,type_factors!$C$1:$D$226,2,FALSE)</f>
        <v>1</v>
      </c>
      <c r="AF116">
        <f>VLOOKUP(AB116,type_factors!$C$1:$D$226,2,FALSE)</f>
        <v>1</v>
      </c>
      <c r="AG116" t="e">
        <f>VLOOKUP(AC116,type_factors!$C$1:$D$226,2,FALSE)</f>
        <v>#N/A</v>
      </c>
      <c r="AH116">
        <f t="array" ref="AH116">MAX(IF(ISERROR(AD116:AG116),,AD116:AG116))</f>
        <v>1</v>
      </c>
      <c r="AI116" t="s">
        <v>421</v>
      </c>
      <c r="AJ116" t="s">
        <v>453</v>
      </c>
      <c r="AK116" t="s">
        <v>455</v>
      </c>
      <c r="AL116" t="s">
        <v>446</v>
      </c>
      <c r="AM116" t="s">
        <v>450</v>
      </c>
      <c r="AN116" t="str">
        <f t="shared" si="33"/>
        <v>NormalPsychic</v>
      </c>
      <c r="AO116" t="str">
        <f t="shared" si="34"/>
        <v>WaterPsychic</v>
      </c>
      <c r="AP116" t="str">
        <f t="shared" si="35"/>
        <v>GroundPsychic</v>
      </c>
      <c r="AQ116" t="str">
        <f t="shared" si="36"/>
        <v>IcePsychic</v>
      </c>
      <c r="AR116" t="str">
        <f t="shared" si="37"/>
        <v>FightingPsychic</v>
      </c>
      <c r="AS116" t="str">
        <f t="shared" si="38"/>
        <v>NormalNA</v>
      </c>
      <c r="AT116" t="str">
        <f t="shared" si="39"/>
        <v>WaterNA</v>
      </c>
      <c r="AU116" t="str">
        <f t="shared" si="40"/>
        <v>GroundNA</v>
      </c>
      <c r="AV116" t="str">
        <f t="shared" si="41"/>
        <v>IceNA</v>
      </c>
      <c r="AW116" t="str">
        <f t="shared" si="42"/>
        <v>FightingNA</v>
      </c>
      <c r="AX116" s="31">
        <f>VLOOKUP(AN116,type_factors!$C$2:$D$226,2,FALSE)</f>
        <v>1</v>
      </c>
      <c r="AY116" s="31">
        <f>VLOOKUP(AO116,type_factors!$C$2:$D$226,2,FALSE)</f>
        <v>1</v>
      </c>
      <c r="AZ116" s="31">
        <f>VLOOKUP(AP116,type_factors!$C$2:$D$226,2,FALSE)</f>
        <v>1</v>
      </c>
      <c r="BA116" s="31">
        <f>VLOOKUP(AQ116,type_factors!$C$2:$D$226,2,FALSE)</f>
        <v>1</v>
      </c>
      <c r="BB116" s="31">
        <f>VLOOKUP(AR116,type_factors!$C$2:$D$226,2,FALSE)</f>
        <v>0.5</v>
      </c>
      <c r="BC116" s="30" t="e">
        <f>VLOOKUP(AS116,type_factors!$C$2:$D$226,2,FALSE)</f>
        <v>#N/A</v>
      </c>
      <c r="BD116" s="30" t="e">
        <f>VLOOKUP(AT116,type_factors!$C$2:$D$226,2,FALSE)</f>
        <v>#N/A</v>
      </c>
      <c r="BE116" s="30" t="e">
        <f>VLOOKUP(AU116,type_factors!$C$2:$D$226,2,FALSE)</f>
        <v>#N/A</v>
      </c>
      <c r="BF116" s="30" t="e">
        <f>VLOOKUP(AV116,type_factors!$C$2:$D$226,2,FALSE)</f>
        <v>#N/A</v>
      </c>
      <c r="BG116" s="30" t="e">
        <f>VLOOKUP(AW116,type_factors!$C$2:$D$226,2,FALSE)</f>
        <v>#N/A</v>
      </c>
      <c r="BH116" s="32">
        <f t="shared" si="43"/>
        <v>1</v>
      </c>
      <c r="BI116" s="32">
        <f t="shared" si="44"/>
        <v>1</v>
      </c>
      <c r="BJ116" s="32">
        <f t="shared" si="45"/>
        <v>1</v>
      </c>
      <c r="BK116" s="32">
        <f t="shared" si="46"/>
        <v>1</v>
      </c>
      <c r="BL116" s="32">
        <f t="shared" si="47"/>
        <v>0.5</v>
      </c>
      <c r="BM116">
        <f t="array" ref="BM116">MAX(IF(ISERROR(BH116:BL116),,BH116:BL116))</f>
        <v>1</v>
      </c>
      <c r="BN116">
        <f t="shared" si="48"/>
        <v>1</v>
      </c>
      <c r="BO116">
        <f t="shared" si="49"/>
        <v>0</v>
      </c>
      <c r="BP116">
        <f t="shared" si="50"/>
        <v>51</v>
      </c>
    </row>
    <row r="117" spans="1:70" x14ac:dyDescent="0.3">
      <c r="A117">
        <v>116</v>
      </c>
      <c r="B117">
        <v>47</v>
      </c>
      <c r="C117" t="s">
        <v>58</v>
      </c>
      <c r="D117" t="s">
        <v>577</v>
      </c>
      <c r="E117" t="s">
        <v>318</v>
      </c>
      <c r="F117" t="s">
        <v>209</v>
      </c>
      <c r="G117">
        <v>31</v>
      </c>
      <c r="H117" s="1" t="s">
        <v>35</v>
      </c>
      <c r="I117" s="1" t="s">
        <v>60</v>
      </c>
      <c r="J117" s="1" t="s">
        <v>87</v>
      </c>
      <c r="K117" s="1" t="s">
        <v>120</v>
      </c>
      <c r="L117" s="1" t="s">
        <v>268</v>
      </c>
      <c r="M117" s="1" t="s">
        <v>317</v>
      </c>
      <c r="N117" s="1" t="s">
        <v>245</v>
      </c>
      <c r="O117" s="1" t="s">
        <v>371</v>
      </c>
      <c r="P117" t="str">
        <f>VLOOKUP(L117,all_attacks!$C$2:$H$166,2,FALSE)</f>
        <v>Normal</v>
      </c>
      <c r="Q117" t="str">
        <f>VLOOKUP(M117,all_attacks!$C$2:$H$166,2,FALSE)</f>
        <v>Psychic</v>
      </c>
      <c r="R117" t="str">
        <f>VLOOKUP(N117,all_attacks!$C$2:$H$166,2,FALSE)</f>
        <v>Normal</v>
      </c>
      <c r="S117" t="str">
        <f>VLOOKUP(O117,all_attacks!$C$2:$H$166,2,FALSE)</f>
        <v>Poison</v>
      </c>
      <c r="T117" t="str">
        <f>VLOOKUP(L117,all_attacks!$C$2:$H$166,6,FALSE)</f>
        <v>no_type-specific_Damage</v>
      </c>
      <c r="U117" t="str">
        <f>VLOOKUP(M117,all_attacks!$C$2:$H$166,6,FALSE)</f>
        <v>Psychic</v>
      </c>
      <c r="V117" t="str">
        <f>VLOOKUP(N117,all_attacks!$C$2:$H$166,6,FALSE)</f>
        <v>Normal</v>
      </c>
      <c r="W117" t="str">
        <f>VLOOKUP(O117,all_attacks!$C$2:$H$166,6,FALSE)</f>
        <v>no_type-specific_Damage</v>
      </c>
      <c r="X117" t="s">
        <v>453</v>
      </c>
      <c r="Z117" t="str">
        <f t="shared" si="29"/>
        <v>no_type-specific_DamageWater</v>
      </c>
      <c r="AA117" t="str">
        <f t="shared" si="30"/>
        <v>PsychicWater</v>
      </c>
      <c r="AB117" t="str">
        <f t="shared" si="31"/>
        <v>NormalWater</v>
      </c>
      <c r="AC117" t="str">
        <f t="shared" si="32"/>
        <v>no_type-specific_DamageWater</v>
      </c>
      <c r="AD117" t="e">
        <f>VLOOKUP(Z117,type_factors!$C$1:$D$226,2,FALSE)</f>
        <v>#N/A</v>
      </c>
      <c r="AE117">
        <f>VLOOKUP(AA117,type_factors!$C$1:$D$226,2,FALSE)</f>
        <v>1</v>
      </c>
      <c r="AF117">
        <f>VLOOKUP(AB117,type_factors!$C$1:$D$226,2,FALSE)</f>
        <v>1</v>
      </c>
      <c r="AG117" t="e">
        <f>VLOOKUP(AC117,type_factors!$C$1:$D$226,2,FALSE)</f>
        <v>#N/A</v>
      </c>
      <c r="AH117">
        <f t="array" ref="AH117">MAX(IF(ISERROR(AD117:AG117),,AD117:AG117))</f>
        <v>1</v>
      </c>
      <c r="AI117" t="s">
        <v>421</v>
      </c>
      <c r="AJ117" t="s">
        <v>453</v>
      </c>
      <c r="AK117" t="s">
        <v>455</v>
      </c>
      <c r="AL117" t="s">
        <v>446</v>
      </c>
      <c r="AM117" t="s">
        <v>450</v>
      </c>
      <c r="AN117" t="str">
        <f t="shared" si="33"/>
        <v>NormalPsychic</v>
      </c>
      <c r="AO117" t="str">
        <f t="shared" si="34"/>
        <v>WaterPsychic</v>
      </c>
      <c r="AP117" t="str">
        <f t="shared" si="35"/>
        <v>GroundPsychic</v>
      </c>
      <c r="AQ117" t="str">
        <f t="shared" si="36"/>
        <v>IcePsychic</v>
      </c>
      <c r="AR117" t="str">
        <f t="shared" si="37"/>
        <v>FightingPsychic</v>
      </c>
      <c r="AS117" t="str">
        <f t="shared" si="38"/>
        <v>NormalNA</v>
      </c>
      <c r="AT117" t="str">
        <f t="shared" si="39"/>
        <v>WaterNA</v>
      </c>
      <c r="AU117" t="str">
        <f t="shared" si="40"/>
        <v>GroundNA</v>
      </c>
      <c r="AV117" t="str">
        <f t="shared" si="41"/>
        <v>IceNA</v>
      </c>
      <c r="AW117" t="str">
        <f t="shared" si="42"/>
        <v>FightingNA</v>
      </c>
      <c r="AX117" s="31">
        <f>VLOOKUP(AN117,type_factors!$C$2:$D$226,2,FALSE)</f>
        <v>1</v>
      </c>
      <c r="AY117" s="31">
        <f>VLOOKUP(AO117,type_factors!$C$2:$D$226,2,FALSE)</f>
        <v>1</v>
      </c>
      <c r="AZ117" s="31">
        <f>VLOOKUP(AP117,type_factors!$C$2:$D$226,2,FALSE)</f>
        <v>1</v>
      </c>
      <c r="BA117" s="31">
        <f>VLOOKUP(AQ117,type_factors!$C$2:$D$226,2,FALSE)</f>
        <v>1</v>
      </c>
      <c r="BB117" s="31">
        <f>VLOOKUP(AR117,type_factors!$C$2:$D$226,2,FALSE)</f>
        <v>0.5</v>
      </c>
      <c r="BC117" s="30" t="e">
        <f>VLOOKUP(AS117,type_factors!$C$2:$D$226,2,FALSE)</f>
        <v>#N/A</v>
      </c>
      <c r="BD117" s="30" t="e">
        <f>VLOOKUP(AT117,type_factors!$C$2:$D$226,2,FALSE)</f>
        <v>#N/A</v>
      </c>
      <c r="BE117" s="30" t="e">
        <f>VLOOKUP(AU117,type_factors!$C$2:$D$226,2,FALSE)</f>
        <v>#N/A</v>
      </c>
      <c r="BF117" s="30" t="e">
        <f>VLOOKUP(AV117,type_factors!$C$2:$D$226,2,FALSE)</f>
        <v>#N/A</v>
      </c>
      <c r="BG117" s="30" t="e">
        <f>VLOOKUP(AW117,type_factors!$C$2:$D$226,2,FALSE)</f>
        <v>#N/A</v>
      </c>
      <c r="BH117" s="32">
        <f t="shared" si="43"/>
        <v>1</v>
      </c>
      <c r="BI117" s="32">
        <f t="shared" si="44"/>
        <v>1</v>
      </c>
      <c r="BJ117" s="32">
        <f t="shared" si="45"/>
        <v>1</v>
      </c>
      <c r="BK117" s="32">
        <f t="shared" si="46"/>
        <v>1</v>
      </c>
      <c r="BL117" s="32">
        <f t="shared" si="47"/>
        <v>0.5</v>
      </c>
      <c r="BM117">
        <f t="array" ref="BM117">MAX(IF(ISERROR(BH117:BL117),,BH117:BL117))</f>
        <v>1</v>
      </c>
      <c r="BN117">
        <f t="shared" si="48"/>
        <v>1</v>
      </c>
      <c r="BO117">
        <f t="shared" si="49"/>
        <v>0</v>
      </c>
      <c r="BP117">
        <f t="shared" si="50"/>
        <v>51</v>
      </c>
    </row>
    <row r="118" spans="1:70" x14ac:dyDescent="0.3">
      <c r="A118">
        <v>117</v>
      </c>
      <c r="B118">
        <v>47</v>
      </c>
      <c r="C118" t="s">
        <v>71</v>
      </c>
      <c r="D118" t="s">
        <v>71</v>
      </c>
      <c r="E118" t="s">
        <v>318</v>
      </c>
      <c r="F118" t="s">
        <v>209</v>
      </c>
      <c r="G118">
        <v>31</v>
      </c>
      <c r="H118" s="1" t="s">
        <v>60</v>
      </c>
      <c r="I118" s="1" t="s">
        <v>35</v>
      </c>
      <c r="J118" s="1" t="s">
        <v>121</v>
      </c>
      <c r="K118" s="1" t="s">
        <v>122</v>
      </c>
      <c r="L118" s="1" t="s">
        <v>317</v>
      </c>
      <c r="M118" s="1" t="s">
        <v>268</v>
      </c>
      <c r="N118" s="1" t="s">
        <v>280</v>
      </c>
      <c r="O118" s="1" t="s">
        <v>331</v>
      </c>
      <c r="P118" t="str">
        <f>VLOOKUP(L118,all_attacks!$C$2:$H$166,2,FALSE)</f>
        <v>Psychic</v>
      </c>
      <c r="Q118" t="str">
        <f>VLOOKUP(M118,all_attacks!$C$2:$H$166,2,FALSE)</f>
        <v>Normal</v>
      </c>
      <c r="R118" t="str">
        <f>VLOOKUP(N118,all_attacks!$C$2:$H$166,2,FALSE)</f>
        <v>Psychic</v>
      </c>
      <c r="S118" t="str">
        <f>VLOOKUP(O118,all_attacks!$C$2:$H$166,2,FALSE)</f>
        <v>Normal</v>
      </c>
      <c r="T118" t="str">
        <f>VLOOKUP(L118,all_attacks!$C$2:$H$166,6,FALSE)</f>
        <v>Psychic</v>
      </c>
      <c r="U118" t="str">
        <f>VLOOKUP(M118,all_attacks!$C$2:$H$166,6,FALSE)</f>
        <v>no_type-specific_Damage</v>
      </c>
      <c r="V118" t="str">
        <f>VLOOKUP(N118,all_attacks!$C$2:$H$166,6,FALSE)</f>
        <v>Psychic</v>
      </c>
      <c r="W118" t="str">
        <f>VLOOKUP(O118,all_attacks!$C$2:$H$166,6,FALSE)</f>
        <v>no_type-specific_Damage</v>
      </c>
      <c r="X118" t="s">
        <v>453</v>
      </c>
      <c r="Z118" t="str">
        <f t="shared" si="29"/>
        <v>PsychicWater</v>
      </c>
      <c r="AA118" t="str">
        <f t="shared" si="30"/>
        <v>no_type-specific_DamageWater</v>
      </c>
      <c r="AB118" t="str">
        <f t="shared" si="31"/>
        <v>PsychicWater</v>
      </c>
      <c r="AC118" t="str">
        <f t="shared" si="32"/>
        <v>no_type-specific_DamageWater</v>
      </c>
      <c r="AD118">
        <f>VLOOKUP(Z118,type_factors!$C$1:$D$226,2,FALSE)</f>
        <v>1</v>
      </c>
      <c r="AE118" t="e">
        <f>VLOOKUP(AA118,type_factors!$C$1:$D$226,2,FALSE)</f>
        <v>#N/A</v>
      </c>
      <c r="AF118">
        <f>VLOOKUP(AB118,type_factors!$C$1:$D$226,2,FALSE)</f>
        <v>1</v>
      </c>
      <c r="AG118" t="e">
        <f>VLOOKUP(AC118,type_factors!$C$1:$D$226,2,FALSE)</f>
        <v>#N/A</v>
      </c>
      <c r="AH118">
        <f t="array" ref="AH118">MAX(IF(ISERROR(AD118:AG118),,AD118:AG118))</f>
        <v>1</v>
      </c>
      <c r="AI118" t="s">
        <v>421</v>
      </c>
      <c r="AJ118" t="s">
        <v>453</v>
      </c>
      <c r="AK118" t="s">
        <v>455</v>
      </c>
      <c r="AL118" t="s">
        <v>446</v>
      </c>
      <c r="AM118" t="s">
        <v>450</v>
      </c>
      <c r="AN118" t="str">
        <f t="shared" si="33"/>
        <v>NormalPsychic</v>
      </c>
      <c r="AO118" t="str">
        <f t="shared" si="34"/>
        <v>WaterPsychic</v>
      </c>
      <c r="AP118" t="str">
        <f t="shared" si="35"/>
        <v>GroundPsychic</v>
      </c>
      <c r="AQ118" t="str">
        <f t="shared" si="36"/>
        <v>IcePsychic</v>
      </c>
      <c r="AR118" t="str">
        <f t="shared" si="37"/>
        <v>FightingPsychic</v>
      </c>
      <c r="AS118" t="str">
        <f t="shared" si="38"/>
        <v>NormalNA</v>
      </c>
      <c r="AT118" t="str">
        <f t="shared" si="39"/>
        <v>WaterNA</v>
      </c>
      <c r="AU118" t="str">
        <f t="shared" si="40"/>
        <v>GroundNA</v>
      </c>
      <c r="AV118" t="str">
        <f t="shared" si="41"/>
        <v>IceNA</v>
      </c>
      <c r="AW118" t="str">
        <f t="shared" si="42"/>
        <v>FightingNA</v>
      </c>
      <c r="AX118" s="31">
        <f>VLOOKUP(AN118,type_factors!$C$2:$D$226,2,FALSE)</f>
        <v>1</v>
      </c>
      <c r="AY118" s="31">
        <f>VLOOKUP(AO118,type_factors!$C$2:$D$226,2,FALSE)</f>
        <v>1</v>
      </c>
      <c r="AZ118" s="31">
        <f>VLOOKUP(AP118,type_factors!$C$2:$D$226,2,FALSE)</f>
        <v>1</v>
      </c>
      <c r="BA118" s="31">
        <f>VLOOKUP(AQ118,type_factors!$C$2:$D$226,2,FALSE)</f>
        <v>1</v>
      </c>
      <c r="BB118" s="31">
        <f>VLOOKUP(AR118,type_factors!$C$2:$D$226,2,FALSE)</f>
        <v>0.5</v>
      </c>
      <c r="BC118" s="30" t="e">
        <f>VLOOKUP(AS118,type_factors!$C$2:$D$226,2,FALSE)</f>
        <v>#N/A</v>
      </c>
      <c r="BD118" s="30" t="e">
        <f>VLOOKUP(AT118,type_factors!$C$2:$D$226,2,FALSE)</f>
        <v>#N/A</v>
      </c>
      <c r="BE118" s="30" t="e">
        <f>VLOOKUP(AU118,type_factors!$C$2:$D$226,2,FALSE)</f>
        <v>#N/A</v>
      </c>
      <c r="BF118" s="30" t="e">
        <f>VLOOKUP(AV118,type_factors!$C$2:$D$226,2,FALSE)</f>
        <v>#N/A</v>
      </c>
      <c r="BG118" s="30" t="e">
        <f>VLOOKUP(AW118,type_factors!$C$2:$D$226,2,FALSE)</f>
        <v>#N/A</v>
      </c>
      <c r="BH118" s="32">
        <f t="shared" si="43"/>
        <v>1</v>
      </c>
      <c r="BI118" s="32">
        <f t="shared" si="44"/>
        <v>1</v>
      </c>
      <c r="BJ118" s="32">
        <f t="shared" si="45"/>
        <v>1</v>
      </c>
      <c r="BK118" s="32">
        <f t="shared" si="46"/>
        <v>1</v>
      </c>
      <c r="BL118" s="32">
        <f t="shared" si="47"/>
        <v>0.5</v>
      </c>
      <c r="BM118">
        <f t="array" ref="BM118">MAX(IF(ISERROR(BH118:BL118),,BH118:BL118))</f>
        <v>1</v>
      </c>
      <c r="BN118">
        <f t="shared" si="48"/>
        <v>1</v>
      </c>
      <c r="BO118">
        <f t="shared" si="49"/>
        <v>0</v>
      </c>
      <c r="BP118">
        <f t="shared" si="50"/>
        <v>51</v>
      </c>
    </row>
    <row r="119" spans="1:70" x14ac:dyDescent="0.3">
      <c r="A119">
        <v>118</v>
      </c>
      <c r="B119">
        <v>48</v>
      </c>
      <c r="C119" t="s">
        <v>58</v>
      </c>
      <c r="D119" t="s">
        <v>577</v>
      </c>
      <c r="E119" t="s">
        <v>318</v>
      </c>
      <c r="F119" t="s">
        <v>209</v>
      </c>
      <c r="G119">
        <v>34</v>
      </c>
      <c r="H119" s="1" t="s">
        <v>60</v>
      </c>
      <c r="I119" s="1" t="s">
        <v>87</v>
      </c>
      <c r="J119" s="1" t="s">
        <v>120</v>
      </c>
      <c r="K119" s="1" t="s">
        <v>123</v>
      </c>
      <c r="L119" s="1" t="s">
        <v>317</v>
      </c>
      <c r="M119" s="1" t="s">
        <v>245</v>
      </c>
      <c r="N119" s="1" t="s">
        <v>371</v>
      </c>
      <c r="O119" s="1" t="s">
        <v>318</v>
      </c>
      <c r="P119" t="str">
        <f>VLOOKUP(L119,all_attacks!$C$2:$H$166,2,FALSE)</f>
        <v>Psychic</v>
      </c>
      <c r="Q119" t="str">
        <f>VLOOKUP(M119,all_attacks!$C$2:$H$166,2,FALSE)</f>
        <v>Normal</v>
      </c>
      <c r="R119" t="str">
        <f>VLOOKUP(N119,all_attacks!$C$2:$H$166,2,FALSE)</f>
        <v>Poison</v>
      </c>
      <c r="S119" t="str">
        <f>VLOOKUP(O119,all_attacks!$C$2:$H$166,2,FALSE)</f>
        <v>Psychic</v>
      </c>
      <c r="T119" t="str">
        <f>VLOOKUP(L119,all_attacks!$C$2:$H$166,6,FALSE)</f>
        <v>Psychic</v>
      </c>
      <c r="U119" t="str">
        <f>VLOOKUP(M119,all_attacks!$C$2:$H$166,6,FALSE)</f>
        <v>Normal</v>
      </c>
      <c r="V119" t="str">
        <f>VLOOKUP(N119,all_attacks!$C$2:$H$166,6,FALSE)</f>
        <v>no_type-specific_Damage</v>
      </c>
      <c r="W119" t="str">
        <f>VLOOKUP(O119,all_attacks!$C$2:$H$166,6,FALSE)</f>
        <v>Psychic</v>
      </c>
      <c r="X119" t="s">
        <v>453</v>
      </c>
      <c r="Z119" t="str">
        <f t="shared" si="29"/>
        <v>PsychicWater</v>
      </c>
      <c r="AA119" t="str">
        <f t="shared" si="30"/>
        <v>NormalWater</v>
      </c>
      <c r="AB119" t="str">
        <f t="shared" si="31"/>
        <v>no_type-specific_DamageWater</v>
      </c>
      <c r="AC119" t="str">
        <f t="shared" si="32"/>
        <v>PsychicWater</v>
      </c>
      <c r="AD119">
        <f>VLOOKUP(Z119,type_factors!$C$1:$D$226,2,FALSE)</f>
        <v>1</v>
      </c>
      <c r="AE119">
        <f>VLOOKUP(AA119,type_factors!$C$1:$D$226,2,FALSE)</f>
        <v>1</v>
      </c>
      <c r="AF119" t="e">
        <f>VLOOKUP(AB119,type_factors!$C$1:$D$226,2,FALSE)</f>
        <v>#N/A</v>
      </c>
      <c r="AG119">
        <f>VLOOKUP(AC119,type_factors!$C$1:$D$226,2,FALSE)</f>
        <v>1</v>
      </c>
      <c r="AH119">
        <f t="array" ref="AH119">MAX(IF(ISERROR(AD119:AG119),,AD119:AG119))</f>
        <v>1</v>
      </c>
      <c r="AI119" t="s">
        <v>421</v>
      </c>
      <c r="AJ119" t="s">
        <v>453</v>
      </c>
      <c r="AK119" t="s">
        <v>455</v>
      </c>
      <c r="AL119" t="s">
        <v>446</v>
      </c>
      <c r="AM119" t="s">
        <v>450</v>
      </c>
      <c r="AN119" t="str">
        <f t="shared" si="33"/>
        <v>NormalPsychic</v>
      </c>
      <c r="AO119" t="str">
        <f t="shared" si="34"/>
        <v>WaterPsychic</v>
      </c>
      <c r="AP119" t="str">
        <f t="shared" si="35"/>
        <v>GroundPsychic</v>
      </c>
      <c r="AQ119" t="str">
        <f t="shared" si="36"/>
        <v>IcePsychic</v>
      </c>
      <c r="AR119" t="str">
        <f t="shared" si="37"/>
        <v>FightingPsychic</v>
      </c>
      <c r="AS119" t="str">
        <f t="shared" si="38"/>
        <v>NormalNA</v>
      </c>
      <c r="AT119" t="str">
        <f t="shared" si="39"/>
        <v>WaterNA</v>
      </c>
      <c r="AU119" t="str">
        <f t="shared" si="40"/>
        <v>GroundNA</v>
      </c>
      <c r="AV119" t="str">
        <f t="shared" si="41"/>
        <v>IceNA</v>
      </c>
      <c r="AW119" t="str">
        <f t="shared" si="42"/>
        <v>FightingNA</v>
      </c>
      <c r="AX119" s="31">
        <f>VLOOKUP(AN119,type_factors!$C$2:$D$226,2,FALSE)</f>
        <v>1</v>
      </c>
      <c r="AY119" s="31">
        <f>VLOOKUP(AO119,type_factors!$C$2:$D$226,2,FALSE)</f>
        <v>1</v>
      </c>
      <c r="AZ119" s="31">
        <f>VLOOKUP(AP119,type_factors!$C$2:$D$226,2,FALSE)</f>
        <v>1</v>
      </c>
      <c r="BA119" s="31">
        <f>VLOOKUP(AQ119,type_factors!$C$2:$D$226,2,FALSE)</f>
        <v>1</v>
      </c>
      <c r="BB119" s="31">
        <f>VLOOKUP(AR119,type_factors!$C$2:$D$226,2,FALSE)</f>
        <v>0.5</v>
      </c>
      <c r="BC119" s="30" t="e">
        <f>VLOOKUP(AS119,type_factors!$C$2:$D$226,2,FALSE)</f>
        <v>#N/A</v>
      </c>
      <c r="BD119" s="30" t="e">
        <f>VLOOKUP(AT119,type_factors!$C$2:$D$226,2,FALSE)</f>
        <v>#N/A</v>
      </c>
      <c r="BE119" s="30" t="e">
        <f>VLOOKUP(AU119,type_factors!$C$2:$D$226,2,FALSE)</f>
        <v>#N/A</v>
      </c>
      <c r="BF119" s="30" t="e">
        <f>VLOOKUP(AV119,type_factors!$C$2:$D$226,2,FALSE)</f>
        <v>#N/A</v>
      </c>
      <c r="BG119" s="30" t="e">
        <f>VLOOKUP(AW119,type_factors!$C$2:$D$226,2,FALSE)</f>
        <v>#N/A</v>
      </c>
      <c r="BH119" s="32">
        <f t="shared" si="43"/>
        <v>1</v>
      </c>
      <c r="BI119" s="32">
        <f t="shared" si="44"/>
        <v>1</v>
      </c>
      <c r="BJ119" s="32">
        <f t="shared" si="45"/>
        <v>1</v>
      </c>
      <c r="BK119" s="32">
        <f t="shared" si="46"/>
        <v>1</v>
      </c>
      <c r="BL119" s="32">
        <f t="shared" si="47"/>
        <v>0.5</v>
      </c>
      <c r="BM119">
        <f t="array" ref="BM119">MAX(IF(ISERROR(BH119:BL119),,BH119:BL119))</f>
        <v>1</v>
      </c>
      <c r="BN119">
        <f t="shared" si="48"/>
        <v>1</v>
      </c>
      <c r="BO119">
        <f t="shared" si="49"/>
        <v>0</v>
      </c>
      <c r="BP119">
        <f t="shared" si="50"/>
        <v>51</v>
      </c>
    </row>
    <row r="120" spans="1:70" x14ac:dyDescent="0.3">
      <c r="A120">
        <v>119</v>
      </c>
      <c r="B120">
        <v>48</v>
      </c>
      <c r="C120" t="s">
        <v>117</v>
      </c>
      <c r="D120" t="s">
        <v>117</v>
      </c>
      <c r="E120" t="s">
        <v>318</v>
      </c>
      <c r="F120" t="s">
        <v>209</v>
      </c>
      <c r="G120">
        <v>34</v>
      </c>
      <c r="H120" s="1" t="s">
        <v>35</v>
      </c>
      <c r="I120" s="1" t="s">
        <v>60</v>
      </c>
      <c r="J120" s="1" t="s">
        <v>87</v>
      </c>
      <c r="K120" s="1" t="s">
        <v>120</v>
      </c>
      <c r="L120" s="1" t="s">
        <v>268</v>
      </c>
      <c r="M120" s="1" t="s">
        <v>317</v>
      </c>
      <c r="N120" s="1" t="s">
        <v>245</v>
      </c>
      <c r="O120" s="1" t="s">
        <v>371</v>
      </c>
      <c r="P120" t="str">
        <f>VLOOKUP(L120,all_attacks!$C$2:$H$166,2,FALSE)</f>
        <v>Normal</v>
      </c>
      <c r="Q120" t="str">
        <f>VLOOKUP(M120,all_attacks!$C$2:$H$166,2,FALSE)</f>
        <v>Psychic</v>
      </c>
      <c r="R120" t="str">
        <f>VLOOKUP(N120,all_attacks!$C$2:$H$166,2,FALSE)</f>
        <v>Normal</v>
      </c>
      <c r="S120" t="str">
        <f>VLOOKUP(O120,all_attacks!$C$2:$H$166,2,FALSE)</f>
        <v>Poison</v>
      </c>
      <c r="T120" t="str">
        <f>VLOOKUP(L120,all_attacks!$C$2:$H$166,6,FALSE)</f>
        <v>no_type-specific_Damage</v>
      </c>
      <c r="U120" t="str">
        <f>VLOOKUP(M120,all_attacks!$C$2:$H$166,6,FALSE)</f>
        <v>Psychic</v>
      </c>
      <c r="V120" t="str">
        <f>VLOOKUP(N120,all_attacks!$C$2:$H$166,6,FALSE)</f>
        <v>Normal</v>
      </c>
      <c r="W120" t="str">
        <f>VLOOKUP(O120,all_attacks!$C$2:$H$166,6,FALSE)</f>
        <v>no_type-specific_Damage</v>
      </c>
      <c r="X120" t="s">
        <v>453</v>
      </c>
      <c r="Z120" t="str">
        <f t="shared" si="29"/>
        <v>no_type-specific_DamageWater</v>
      </c>
      <c r="AA120" t="str">
        <f t="shared" si="30"/>
        <v>PsychicWater</v>
      </c>
      <c r="AB120" t="str">
        <f t="shared" si="31"/>
        <v>NormalWater</v>
      </c>
      <c r="AC120" t="str">
        <f t="shared" si="32"/>
        <v>no_type-specific_DamageWater</v>
      </c>
      <c r="AD120" t="e">
        <f>VLOOKUP(Z120,type_factors!$C$1:$D$226,2,FALSE)</f>
        <v>#N/A</v>
      </c>
      <c r="AE120">
        <f>VLOOKUP(AA120,type_factors!$C$1:$D$226,2,FALSE)</f>
        <v>1</v>
      </c>
      <c r="AF120">
        <f>VLOOKUP(AB120,type_factors!$C$1:$D$226,2,FALSE)</f>
        <v>1</v>
      </c>
      <c r="AG120" t="e">
        <f>VLOOKUP(AC120,type_factors!$C$1:$D$226,2,FALSE)</f>
        <v>#N/A</v>
      </c>
      <c r="AH120">
        <f t="array" ref="AH120">MAX(IF(ISERROR(AD120:AG120),,AD120:AG120))</f>
        <v>1</v>
      </c>
      <c r="AI120" t="s">
        <v>421</v>
      </c>
      <c r="AJ120" t="s">
        <v>453</v>
      </c>
      <c r="AK120" t="s">
        <v>455</v>
      </c>
      <c r="AL120" t="s">
        <v>446</v>
      </c>
      <c r="AM120" t="s">
        <v>450</v>
      </c>
      <c r="AN120" t="str">
        <f t="shared" si="33"/>
        <v>NormalPsychic</v>
      </c>
      <c r="AO120" t="str">
        <f t="shared" si="34"/>
        <v>WaterPsychic</v>
      </c>
      <c r="AP120" t="str">
        <f t="shared" si="35"/>
        <v>GroundPsychic</v>
      </c>
      <c r="AQ120" t="str">
        <f t="shared" si="36"/>
        <v>IcePsychic</v>
      </c>
      <c r="AR120" t="str">
        <f t="shared" si="37"/>
        <v>FightingPsychic</v>
      </c>
      <c r="AS120" t="str">
        <f t="shared" si="38"/>
        <v>NormalNA</v>
      </c>
      <c r="AT120" t="str">
        <f t="shared" si="39"/>
        <v>WaterNA</v>
      </c>
      <c r="AU120" t="str">
        <f t="shared" si="40"/>
        <v>GroundNA</v>
      </c>
      <c r="AV120" t="str">
        <f t="shared" si="41"/>
        <v>IceNA</v>
      </c>
      <c r="AW120" t="str">
        <f t="shared" si="42"/>
        <v>FightingNA</v>
      </c>
      <c r="AX120" s="31">
        <f>VLOOKUP(AN120,type_factors!$C$2:$D$226,2,FALSE)</f>
        <v>1</v>
      </c>
      <c r="AY120" s="31">
        <f>VLOOKUP(AO120,type_factors!$C$2:$D$226,2,FALSE)</f>
        <v>1</v>
      </c>
      <c r="AZ120" s="31">
        <f>VLOOKUP(AP120,type_factors!$C$2:$D$226,2,FALSE)</f>
        <v>1</v>
      </c>
      <c r="BA120" s="31">
        <f>VLOOKUP(AQ120,type_factors!$C$2:$D$226,2,FALSE)</f>
        <v>1</v>
      </c>
      <c r="BB120" s="31">
        <f>VLOOKUP(AR120,type_factors!$C$2:$D$226,2,FALSE)</f>
        <v>0.5</v>
      </c>
      <c r="BC120" s="30" t="e">
        <f>VLOOKUP(AS120,type_factors!$C$2:$D$226,2,FALSE)</f>
        <v>#N/A</v>
      </c>
      <c r="BD120" s="30" t="e">
        <f>VLOOKUP(AT120,type_factors!$C$2:$D$226,2,FALSE)</f>
        <v>#N/A</v>
      </c>
      <c r="BE120" s="30" t="e">
        <f>VLOOKUP(AU120,type_factors!$C$2:$D$226,2,FALSE)</f>
        <v>#N/A</v>
      </c>
      <c r="BF120" s="30" t="e">
        <f>VLOOKUP(AV120,type_factors!$C$2:$D$226,2,FALSE)</f>
        <v>#N/A</v>
      </c>
      <c r="BG120" s="30" t="e">
        <f>VLOOKUP(AW120,type_factors!$C$2:$D$226,2,FALSE)</f>
        <v>#N/A</v>
      </c>
      <c r="BH120" s="32">
        <f t="shared" si="43"/>
        <v>1</v>
      </c>
      <c r="BI120" s="32">
        <f t="shared" si="44"/>
        <v>1</v>
      </c>
      <c r="BJ120" s="32">
        <f t="shared" si="45"/>
        <v>1</v>
      </c>
      <c r="BK120" s="32">
        <f t="shared" si="46"/>
        <v>1</v>
      </c>
      <c r="BL120" s="32">
        <f t="shared" si="47"/>
        <v>0.5</v>
      </c>
      <c r="BM120">
        <f t="array" ref="BM120">MAX(IF(ISERROR(BH120:BL120),,BH120:BL120))</f>
        <v>1</v>
      </c>
      <c r="BN120">
        <f t="shared" si="48"/>
        <v>1</v>
      </c>
      <c r="BO120">
        <f t="shared" si="49"/>
        <v>0</v>
      </c>
      <c r="BP120">
        <f t="shared" si="50"/>
        <v>51</v>
      </c>
    </row>
    <row r="121" spans="1:70" x14ac:dyDescent="0.3">
      <c r="A121">
        <v>120</v>
      </c>
      <c r="B121">
        <v>49</v>
      </c>
      <c r="C121" t="s">
        <v>33</v>
      </c>
      <c r="D121" t="s">
        <v>592</v>
      </c>
      <c r="E121" t="s">
        <v>451</v>
      </c>
      <c r="F121" t="s">
        <v>209</v>
      </c>
      <c r="G121">
        <v>37</v>
      </c>
      <c r="H121" s="1" t="s">
        <v>12</v>
      </c>
      <c r="I121" s="1" t="s">
        <v>36</v>
      </c>
      <c r="J121" s="1" t="s">
        <v>125</v>
      </c>
      <c r="K121" s="1" t="s">
        <v>124</v>
      </c>
      <c r="L121" s="1" t="s">
        <v>12</v>
      </c>
      <c r="M121" s="1" t="s">
        <v>36</v>
      </c>
      <c r="N121" s="1" t="s">
        <v>351</v>
      </c>
      <c r="O121" s="1" t="s">
        <v>334</v>
      </c>
      <c r="P121" t="str">
        <f>VLOOKUP(L121,all_attacks!$C$2:$H$166,2,FALSE)</f>
        <v>Normal</v>
      </c>
      <c r="Q121" t="str">
        <f>VLOOKUP(M121,all_attacks!$C$2:$H$166,2,FALSE)</f>
        <v>Poison</v>
      </c>
      <c r="R121" t="str">
        <f>VLOOKUP(N121,all_attacks!$C$2:$H$166,2,FALSE)</f>
        <v>Poison</v>
      </c>
      <c r="S121" t="str">
        <f>VLOOKUP(O121,all_attacks!$C$2:$H$166,2,FALSE)</f>
        <v>Normal</v>
      </c>
      <c r="T121" t="str">
        <f>VLOOKUP(L121,all_attacks!$C$2:$H$166,6,FALSE)</f>
        <v>Normal</v>
      </c>
      <c r="U121" t="str">
        <f>VLOOKUP(M121,all_attacks!$C$2:$H$166,6,FALSE)</f>
        <v>Poison</v>
      </c>
      <c r="V121" t="str">
        <f>VLOOKUP(N121,all_attacks!$C$2:$H$166,6,FALSE)</f>
        <v>Poison</v>
      </c>
      <c r="W121" t="str">
        <f>VLOOKUP(O121,all_attacks!$C$2:$H$166,6,FALSE)</f>
        <v>no_type-specific_Damage</v>
      </c>
      <c r="X121" t="s">
        <v>453</v>
      </c>
      <c r="Z121" t="str">
        <f t="shared" si="29"/>
        <v>NormalWater</v>
      </c>
      <c r="AA121" t="str">
        <f t="shared" si="30"/>
        <v>PoisonWater</v>
      </c>
      <c r="AB121" t="str">
        <f t="shared" si="31"/>
        <v>PoisonWater</v>
      </c>
      <c r="AC121" t="str">
        <f t="shared" si="32"/>
        <v>no_type-specific_DamageWater</v>
      </c>
      <c r="AD121">
        <f>VLOOKUP(Z121,type_factors!$C$1:$D$226,2,FALSE)</f>
        <v>1</v>
      </c>
      <c r="AE121">
        <f>VLOOKUP(AA121,type_factors!$C$1:$D$226,2,FALSE)</f>
        <v>1</v>
      </c>
      <c r="AF121">
        <f>VLOOKUP(AB121,type_factors!$C$1:$D$226,2,FALSE)</f>
        <v>1</v>
      </c>
      <c r="AG121" t="e">
        <f>VLOOKUP(AC121,type_factors!$C$1:$D$226,2,FALSE)</f>
        <v>#N/A</v>
      </c>
      <c r="AH121">
        <f t="array" ref="AH121">MAX(IF(ISERROR(AD121:AG121),,AD121:AG121))</f>
        <v>1</v>
      </c>
      <c r="AI121" t="s">
        <v>421</v>
      </c>
      <c r="AJ121" t="s">
        <v>453</v>
      </c>
      <c r="AK121" t="s">
        <v>455</v>
      </c>
      <c r="AL121" t="s">
        <v>446</v>
      </c>
      <c r="AM121" t="s">
        <v>450</v>
      </c>
      <c r="AN121" t="str">
        <f t="shared" si="33"/>
        <v>NormalPoison</v>
      </c>
      <c r="AO121" t="str">
        <f t="shared" si="34"/>
        <v>WaterPoison</v>
      </c>
      <c r="AP121" t="str">
        <f t="shared" si="35"/>
        <v>GroundPoison</v>
      </c>
      <c r="AQ121" t="str">
        <f t="shared" si="36"/>
        <v>IcePoison</v>
      </c>
      <c r="AR121" t="str">
        <f t="shared" si="37"/>
        <v>FightingPoison</v>
      </c>
      <c r="AS121" t="str">
        <f t="shared" si="38"/>
        <v>NormalNA</v>
      </c>
      <c r="AT121" t="str">
        <f t="shared" si="39"/>
        <v>WaterNA</v>
      </c>
      <c r="AU121" t="str">
        <f t="shared" si="40"/>
        <v>GroundNA</v>
      </c>
      <c r="AV121" t="str">
        <f t="shared" si="41"/>
        <v>IceNA</v>
      </c>
      <c r="AW121" t="str">
        <f t="shared" si="42"/>
        <v>FightingNA</v>
      </c>
      <c r="AX121" s="31">
        <f>VLOOKUP(AN121,type_factors!$C$2:$D$226,2,FALSE)</f>
        <v>1</v>
      </c>
      <c r="AY121" s="31">
        <f>VLOOKUP(AO121,type_factors!$C$2:$D$226,2,FALSE)</f>
        <v>1</v>
      </c>
      <c r="AZ121" s="31">
        <f>VLOOKUP(AP121,type_factors!$C$2:$D$226,2,FALSE)</f>
        <v>2</v>
      </c>
      <c r="BA121" s="31">
        <f>VLOOKUP(AQ121,type_factors!$C$2:$D$226,2,FALSE)</f>
        <v>1</v>
      </c>
      <c r="BB121" s="31">
        <f>VLOOKUP(AR121,type_factors!$C$2:$D$226,2,FALSE)</f>
        <v>0.5</v>
      </c>
      <c r="BC121" s="30" t="e">
        <f>VLOOKUP(AS121,type_factors!$C$2:$D$226,2,FALSE)</f>
        <v>#N/A</v>
      </c>
      <c r="BD121" s="30" t="e">
        <f>VLOOKUP(AT121,type_factors!$C$2:$D$226,2,FALSE)</f>
        <v>#N/A</v>
      </c>
      <c r="BE121" s="30" t="e">
        <f>VLOOKUP(AU121,type_factors!$C$2:$D$226,2,FALSE)</f>
        <v>#N/A</v>
      </c>
      <c r="BF121" s="30" t="e">
        <f>VLOOKUP(AV121,type_factors!$C$2:$D$226,2,FALSE)</f>
        <v>#N/A</v>
      </c>
      <c r="BG121" s="30" t="e">
        <f>VLOOKUP(AW121,type_factors!$C$2:$D$226,2,FALSE)</f>
        <v>#N/A</v>
      </c>
      <c r="BH121" s="32">
        <f t="shared" si="43"/>
        <v>1</v>
      </c>
      <c r="BI121" s="32">
        <f t="shared" si="44"/>
        <v>1</v>
      </c>
      <c r="BJ121" s="32">
        <f t="shared" si="45"/>
        <v>2</v>
      </c>
      <c r="BK121" s="32">
        <f t="shared" si="46"/>
        <v>1</v>
      </c>
      <c r="BL121" s="32">
        <f t="shared" si="47"/>
        <v>0.5</v>
      </c>
      <c r="BM121">
        <f t="array" ref="BM121">MAX(IF(ISERROR(BH121:BL121),,BH121:BL121))</f>
        <v>2</v>
      </c>
      <c r="BN121">
        <f t="shared" si="48"/>
        <v>1</v>
      </c>
      <c r="BO121">
        <f t="shared" si="49"/>
        <v>1</v>
      </c>
      <c r="BP121">
        <f t="shared" si="50"/>
        <v>52</v>
      </c>
    </row>
    <row r="122" spans="1:70" x14ac:dyDescent="0.3">
      <c r="A122">
        <v>121</v>
      </c>
      <c r="B122">
        <v>49</v>
      </c>
      <c r="C122" t="s">
        <v>118</v>
      </c>
      <c r="D122" t="s">
        <v>571</v>
      </c>
      <c r="E122" t="s">
        <v>451</v>
      </c>
      <c r="F122" t="s">
        <v>209</v>
      </c>
      <c r="G122">
        <v>39</v>
      </c>
      <c r="H122" s="1" t="s">
        <v>35</v>
      </c>
      <c r="I122" s="1" t="s">
        <v>120</v>
      </c>
      <c r="J122" s="1" t="s">
        <v>126</v>
      </c>
      <c r="K122" s="1" t="s">
        <v>125</v>
      </c>
      <c r="L122" s="1" t="s">
        <v>268</v>
      </c>
      <c r="M122" s="1" t="s">
        <v>371</v>
      </c>
      <c r="N122" s="1" t="s">
        <v>333</v>
      </c>
      <c r="O122" s="1" t="s">
        <v>351</v>
      </c>
      <c r="P122" t="str">
        <f>VLOOKUP(L122,all_attacks!$C$2:$H$166,2,FALSE)</f>
        <v>Normal</v>
      </c>
      <c r="Q122" t="str">
        <f>VLOOKUP(M122,all_attacks!$C$2:$H$166,2,FALSE)</f>
        <v>Poison</v>
      </c>
      <c r="R122" t="str">
        <f>VLOOKUP(N122,all_attacks!$C$2:$H$166,2,FALSE)</f>
        <v>Normal</v>
      </c>
      <c r="S122" t="str">
        <f>VLOOKUP(O122,all_attacks!$C$2:$H$166,2,FALSE)</f>
        <v>Poison</v>
      </c>
      <c r="T122" t="str">
        <f>VLOOKUP(L122,all_attacks!$C$2:$H$166,6,FALSE)</f>
        <v>no_type-specific_Damage</v>
      </c>
      <c r="U122" t="str">
        <f>VLOOKUP(M122,all_attacks!$C$2:$H$166,6,FALSE)</f>
        <v>no_type-specific_Damage</v>
      </c>
      <c r="V122" t="str">
        <f>VLOOKUP(N122,all_attacks!$C$2:$H$166,6,FALSE)</f>
        <v>no_type-specific_Damage</v>
      </c>
      <c r="W122" t="str">
        <f>VLOOKUP(O122,all_attacks!$C$2:$H$166,6,FALSE)</f>
        <v>Poison</v>
      </c>
      <c r="X122" t="s">
        <v>453</v>
      </c>
      <c r="Z122" t="str">
        <f t="shared" si="29"/>
        <v>no_type-specific_DamageWater</v>
      </c>
      <c r="AA122" t="str">
        <f t="shared" si="30"/>
        <v>no_type-specific_DamageWater</v>
      </c>
      <c r="AB122" t="str">
        <f t="shared" si="31"/>
        <v>no_type-specific_DamageWater</v>
      </c>
      <c r="AC122" t="str">
        <f t="shared" si="32"/>
        <v>PoisonWater</v>
      </c>
      <c r="AD122" t="e">
        <f>VLOOKUP(Z122,type_factors!$C$1:$D$226,2,FALSE)</f>
        <v>#N/A</v>
      </c>
      <c r="AE122" t="e">
        <f>VLOOKUP(AA122,type_factors!$C$1:$D$226,2,FALSE)</f>
        <v>#N/A</v>
      </c>
      <c r="AF122" t="e">
        <f>VLOOKUP(AB122,type_factors!$C$1:$D$226,2,FALSE)</f>
        <v>#N/A</v>
      </c>
      <c r="AG122">
        <f>VLOOKUP(AC122,type_factors!$C$1:$D$226,2,FALSE)</f>
        <v>1</v>
      </c>
      <c r="AH122">
        <f t="array" ref="AH122">MAX(IF(ISERROR(AD122:AG122),,AD122:AG122))</f>
        <v>1</v>
      </c>
      <c r="AI122" t="s">
        <v>421</v>
      </c>
      <c r="AJ122" t="s">
        <v>453</v>
      </c>
      <c r="AK122" t="s">
        <v>455</v>
      </c>
      <c r="AL122" t="s">
        <v>446</v>
      </c>
      <c r="AM122" t="s">
        <v>450</v>
      </c>
      <c r="AN122" t="str">
        <f t="shared" si="33"/>
        <v>NormalPoison</v>
      </c>
      <c r="AO122" t="str">
        <f t="shared" si="34"/>
        <v>WaterPoison</v>
      </c>
      <c r="AP122" t="str">
        <f t="shared" si="35"/>
        <v>GroundPoison</v>
      </c>
      <c r="AQ122" t="str">
        <f t="shared" si="36"/>
        <v>IcePoison</v>
      </c>
      <c r="AR122" t="str">
        <f t="shared" si="37"/>
        <v>FightingPoison</v>
      </c>
      <c r="AS122" t="str">
        <f t="shared" si="38"/>
        <v>NormalNA</v>
      </c>
      <c r="AT122" t="str">
        <f t="shared" si="39"/>
        <v>WaterNA</v>
      </c>
      <c r="AU122" t="str">
        <f t="shared" si="40"/>
        <v>GroundNA</v>
      </c>
      <c r="AV122" t="str">
        <f t="shared" si="41"/>
        <v>IceNA</v>
      </c>
      <c r="AW122" t="str">
        <f t="shared" si="42"/>
        <v>FightingNA</v>
      </c>
      <c r="AX122" s="31">
        <f>VLOOKUP(AN122,type_factors!$C$2:$D$226,2,FALSE)</f>
        <v>1</v>
      </c>
      <c r="AY122" s="31">
        <f>VLOOKUP(AO122,type_factors!$C$2:$D$226,2,FALSE)</f>
        <v>1</v>
      </c>
      <c r="AZ122" s="31">
        <f>VLOOKUP(AP122,type_factors!$C$2:$D$226,2,FALSE)</f>
        <v>2</v>
      </c>
      <c r="BA122" s="31">
        <f>VLOOKUP(AQ122,type_factors!$C$2:$D$226,2,FALSE)</f>
        <v>1</v>
      </c>
      <c r="BB122" s="31">
        <f>VLOOKUP(AR122,type_factors!$C$2:$D$226,2,FALSE)</f>
        <v>0.5</v>
      </c>
      <c r="BC122" s="30" t="e">
        <f>VLOOKUP(AS122,type_factors!$C$2:$D$226,2,FALSE)</f>
        <v>#N/A</v>
      </c>
      <c r="BD122" s="30" t="e">
        <f>VLOOKUP(AT122,type_factors!$C$2:$D$226,2,FALSE)</f>
        <v>#N/A</v>
      </c>
      <c r="BE122" s="30" t="e">
        <f>VLOOKUP(AU122,type_factors!$C$2:$D$226,2,FALSE)</f>
        <v>#N/A</v>
      </c>
      <c r="BF122" s="30" t="e">
        <f>VLOOKUP(AV122,type_factors!$C$2:$D$226,2,FALSE)</f>
        <v>#N/A</v>
      </c>
      <c r="BG122" s="30" t="e">
        <f>VLOOKUP(AW122,type_factors!$C$2:$D$226,2,FALSE)</f>
        <v>#N/A</v>
      </c>
      <c r="BH122" s="32">
        <f t="shared" si="43"/>
        <v>1</v>
      </c>
      <c r="BI122" s="32">
        <f t="shared" si="44"/>
        <v>1</v>
      </c>
      <c r="BJ122" s="32">
        <f t="shared" si="45"/>
        <v>2</v>
      </c>
      <c r="BK122" s="32">
        <f t="shared" si="46"/>
        <v>1</v>
      </c>
      <c r="BL122" s="32">
        <f t="shared" si="47"/>
        <v>0.5</v>
      </c>
      <c r="BM122">
        <f t="array" ref="BM122">MAX(IF(ISERROR(BH122:BL122),,BH122:BL122))</f>
        <v>2</v>
      </c>
      <c r="BN122">
        <f t="shared" si="48"/>
        <v>1</v>
      </c>
      <c r="BO122">
        <f t="shared" si="49"/>
        <v>1</v>
      </c>
      <c r="BP122">
        <f t="shared" si="50"/>
        <v>53</v>
      </c>
    </row>
    <row r="123" spans="1:70" x14ac:dyDescent="0.3">
      <c r="A123">
        <v>122</v>
      </c>
      <c r="B123">
        <v>49</v>
      </c>
      <c r="C123" t="s">
        <v>33</v>
      </c>
      <c r="D123" t="s">
        <v>592</v>
      </c>
      <c r="E123" t="s">
        <v>451</v>
      </c>
      <c r="F123" t="s">
        <v>209</v>
      </c>
      <c r="G123">
        <v>37</v>
      </c>
      <c r="H123" s="1" t="s">
        <v>12</v>
      </c>
      <c r="I123" s="1" t="s">
        <v>36</v>
      </c>
      <c r="J123" s="1" t="s">
        <v>125</v>
      </c>
      <c r="K123" s="1" t="s">
        <v>124</v>
      </c>
      <c r="L123" s="1" t="s">
        <v>12</v>
      </c>
      <c r="M123" s="1" t="s">
        <v>36</v>
      </c>
      <c r="N123" s="1" t="s">
        <v>351</v>
      </c>
      <c r="O123" s="1" t="s">
        <v>334</v>
      </c>
      <c r="P123" t="str">
        <f>VLOOKUP(L123,all_attacks!$C$2:$H$166,2,FALSE)</f>
        <v>Normal</v>
      </c>
      <c r="Q123" t="str">
        <f>VLOOKUP(M123,all_attacks!$C$2:$H$166,2,FALSE)</f>
        <v>Poison</v>
      </c>
      <c r="R123" t="str">
        <f>VLOOKUP(N123,all_attacks!$C$2:$H$166,2,FALSE)</f>
        <v>Poison</v>
      </c>
      <c r="S123" t="str">
        <f>VLOOKUP(O123,all_attacks!$C$2:$H$166,2,FALSE)</f>
        <v>Normal</v>
      </c>
      <c r="T123" t="str">
        <f>VLOOKUP(L123,all_attacks!$C$2:$H$166,6,FALSE)</f>
        <v>Normal</v>
      </c>
      <c r="U123" t="str">
        <f>VLOOKUP(M123,all_attacks!$C$2:$H$166,6,FALSE)</f>
        <v>Poison</v>
      </c>
      <c r="V123" t="str">
        <f>VLOOKUP(N123,all_attacks!$C$2:$H$166,6,FALSE)</f>
        <v>Poison</v>
      </c>
      <c r="W123" t="str">
        <f>VLOOKUP(O123,all_attacks!$C$2:$H$166,6,FALSE)</f>
        <v>no_type-specific_Damage</v>
      </c>
      <c r="X123" t="s">
        <v>453</v>
      </c>
      <c r="Z123" t="str">
        <f t="shared" si="29"/>
        <v>NormalWater</v>
      </c>
      <c r="AA123" t="str">
        <f t="shared" si="30"/>
        <v>PoisonWater</v>
      </c>
      <c r="AB123" t="str">
        <f t="shared" si="31"/>
        <v>PoisonWater</v>
      </c>
      <c r="AC123" t="str">
        <f t="shared" si="32"/>
        <v>no_type-specific_DamageWater</v>
      </c>
      <c r="AD123">
        <f>VLOOKUP(Z123,type_factors!$C$1:$D$226,2,FALSE)</f>
        <v>1</v>
      </c>
      <c r="AE123">
        <f>VLOOKUP(AA123,type_factors!$C$1:$D$226,2,FALSE)</f>
        <v>1</v>
      </c>
      <c r="AF123">
        <f>VLOOKUP(AB123,type_factors!$C$1:$D$226,2,FALSE)</f>
        <v>1</v>
      </c>
      <c r="AG123" t="e">
        <f>VLOOKUP(AC123,type_factors!$C$1:$D$226,2,FALSE)</f>
        <v>#N/A</v>
      </c>
      <c r="AH123">
        <f t="array" ref="AH123">MAX(IF(ISERROR(AD123:AG123),,AD123:AG123))</f>
        <v>1</v>
      </c>
      <c r="AI123" t="s">
        <v>421</v>
      </c>
      <c r="AJ123" t="s">
        <v>453</v>
      </c>
      <c r="AK123" t="s">
        <v>455</v>
      </c>
      <c r="AL123" t="s">
        <v>446</v>
      </c>
      <c r="AM123" t="s">
        <v>450</v>
      </c>
      <c r="AN123" t="str">
        <f t="shared" si="33"/>
        <v>NormalPoison</v>
      </c>
      <c r="AO123" t="str">
        <f t="shared" si="34"/>
        <v>WaterPoison</v>
      </c>
      <c r="AP123" t="str">
        <f t="shared" si="35"/>
        <v>GroundPoison</v>
      </c>
      <c r="AQ123" t="str">
        <f t="shared" si="36"/>
        <v>IcePoison</v>
      </c>
      <c r="AR123" t="str">
        <f t="shared" si="37"/>
        <v>FightingPoison</v>
      </c>
      <c r="AS123" t="str">
        <f t="shared" si="38"/>
        <v>NormalNA</v>
      </c>
      <c r="AT123" t="str">
        <f t="shared" si="39"/>
        <v>WaterNA</v>
      </c>
      <c r="AU123" t="str">
        <f t="shared" si="40"/>
        <v>GroundNA</v>
      </c>
      <c r="AV123" t="str">
        <f t="shared" si="41"/>
        <v>IceNA</v>
      </c>
      <c r="AW123" t="str">
        <f t="shared" si="42"/>
        <v>FightingNA</v>
      </c>
      <c r="AX123" s="31">
        <f>VLOOKUP(AN123,type_factors!$C$2:$D$226,2,FALSE)</f>
        <v>1</v>
      </c>
      <c r="AY123" s="31">
        <f>VLOOKUP(AO123,type_factors!$C$2:$D$226,2,FALSE)</f>
        <v>1</v>
      </c>
      <c r="AZ123" s="31">
        <f>VLOOKUP(AP123,type_factors!$C$2:$D$226,2,FALSE)</f>
        <v>2</v>
      </c>
      <c r="BA123" s="31">
        <f>VLOOKUP(AQ123,type_factors!$C$2:$D$226,2,FALSE)</f>
        <v>1</v>
      </c>
      <c r="BB123" s="31">
        <f>VLOOKUP(AR123,type_factors!$C$2:$D$226,2,FALSE)</f>
        <v>0.5</v>
      </c>
      <c r="BC123" s="30" t="e">
        <f>VLOOKUP(AS123,type_factors!$C$2:$D$226,2,FALSE)</f>
        <v>#N/A</v>
      </c>
      <c r="BD123" s="30" t="e">
        <f>VLOOKUP(AT123,type_factors!$C$2:$D$226,2,FALSE)</f>
        <v>#N/A</v>
      </c>
      <c r="BE123" s="30" t="e">
        <f>VLOOKUP(AU123,type_factors!$C$2:$D$226,2,FALSE)</f>
        <v>#N/A</v>
      </c>
      <c r="BF123" s="30" t="e">
        <f>VLOOKUP(AV123,type_factors!$C$2:$D$226,2,FALSE)</f>
        <v>#N/A</v>
      </c>
      <c r="BG123" s="30" t="e">
        <f>VLOOKUP(AW123,type_factors!$C$2:$D$226,2,FALSE)</f>
        <v>#N/A</v>
      </c>
      <c r="BH123" s="32">
        <f t="shared" si="43"/>
        <v>1</v>
      </c>
      <c r="BI123" s="32">
        <f t="shared" si="44"/>
        <v>1</v>
      </c>
      <c r="BJ123" s="32">
        <f t="shared" si="45"/>
        <v>2</v>
      </c>
      <c r="BK123" s="32">
        <f t="shared" si="46"/>
        <v>1</v>
      </c>
      <c r="BL123" s="32">
        <f t="shared" si="47"/>
        <v>0.5</v>
      </c>
      <c r="BM123">
        <f t="array" ref="BM123">MAX(IF(ISERROR(BH123:BL123),,BH123:BL123))</f>
        <v>2</v>
      </c>
      <c r="BN123">
        <f t="shared" si="48"/>
        <v>1</v>
      </c>
      <c r="BO123">
        <f t="shared" si="49"/>
        <v>1</v>
      </c>
      <c r="BP123">
        <f t="shared" si="50"/>
        <v>54</v>
      </c>
    </row>
    <row r="124" spans="1:70" x14ac:dyDescent="0.3">
      <c r="A124">
        <v>123</v>
      </c>
      <c r="B124">
        <v>49</v>
      </c>
      <c r="C124" t="s">
        <v>119</v>
      </c>
      <c r="D124" t="s">
        <v>593</v>
      </c>
      <c r="E124" t="s">
        <v>451</v>
      </c>
      <c r="F124" t="s">
        <v>209</v>
      </c>
      <c r="G124">
        <v>43</v>
      </c>
      <c r="H124" s="1" t="s">
        <v>36</v>
      </c>
      <c r="I124" s="1" t="s">
        <v>125</v>
      </c>
      <c r="J124" s="1" t="s">
        <v>127</v>
      </c>
      <c r="K124" s="1" t="s">
        <v>128</v>
      </c>
      <c r="L124" s="1" t="s">
        <v>36</v>
      </c>
      <c r="M124" s="1" t="s">
        <v>351</v>
      </c>
      <c r="N124" s="1" t="s">
        <v>316</v>
      </c>
      <c r="O124" s="1" t="s">
        <v>347</v>
      </c>
      <c r="P124" t="str">
        <f>VLOOKUP(L124,all_attacks!$C$2:$H$166,2,FALSE)</f>
        <v>Poison</v>
      </c>
      <c r="Q124" t="str">
        <f>VLOOKUP(M124,all_attacks!$C$2:$H$166,2,FALSE)</f>
        <v>Poison</v>
      </c>
      <c r="R124" t="str">
        <f>VLOOKUP(N124,all_attacks!$C$2:$H$166,2,FALSE)</f>
        <v>Poison</v>
      </c>
      <c r="S124" t="str">
        <f>VLOOKUP(O124,all_attacks!$C$2:$H$166,2,FALSE)</f>
        <v>Normal</v>
      </c>
      <c r="T124" t="str">
        <f>VLOOKUP(L124,all_attacks!$C$2:$H$166,6,FALSE)</f>
        <v>Poison</v>
      </c>
      <c r="U124" t="str">
        <f>VLOOKUP(M124,all_attacks!$C$2:$H$166,6,FALSE)</f>
        <v>Poison</v>
      </c>
      <c r="V124" t="str">
        <f>VLOOKUP(N124,all_attacks!$C$2:$H$166,6,FALSE)</f>
        <v>no_type-specific_Damage</v>
      </c>
      <c r="W124" t="str">
        <f>VLOOKUP(O124,all_attacks!$C$2:$H$166,6,FALSE)</f>
        <v>Normal</v>
      </c>
      <c r="X124" t="s">
        <v>453</v>
      </c>
      <c r="Z124" t="str">
        <f t="shared" si="29"/>
        <v>PoisonWater</v>
      </c>
      <c r="AA124" t="str">
        <f t="shared" si="30"/>
        <v>PoisonWater</v>
      </c>
      <c r="AB124" t="str">
        <f t="shared" si="31"/>
        <v>no_type-specific_DamageWater</v>
      </c>
      <c r="AC124" t="str">
        <f t="shared" si="32"/>
        <v>NormalWater</v>
      </c>
      <c r="AD124">
        <f>VLOOKUP(Z124,type_factors!$C$1:$D$226,2,FALSE)</f>
        <v>1</v>
      </c>
      <c r="AE124">
        <f>VLOOKUP(AA124,type_factors!$C$1:$D$226,2,FALSE)</f>
        <v>1</v>
      </c>
      <c r="AF124" t="e">
        <f>VLOOKUP(AB124,type_factors!$C$1:$D$226,2,FALSE)</f>
        <v>#N/A</v>
      </c>
      <c r="AG124">
        <f>VLOOKUP(AC124,type_factors!$C$1:$D$226,2,FALSE)</f>
        <v>1</v>
      </c>
      <c r="AH124">
        <f t="array" ref="AH124">MAX(IF(ISERROR(AD124:AG124),,AD124:AG124))</f>
        <v>1</v>
      </c>
      <c r="AI124" t="s">
        <v>421</v>
      </c>
      <c r="AJ124" t="s">
        <v>453</v>
      </c>
      <c r="AK124" t="s">
        <v>455</v>
      </c>
      <c r="AL124" t="s">
        <v>446</v>
      </c>
      <c r="AM124" t="s">
        <v>450</v>
      </c>
      <c r="AN124" t="str">
        <f t="shared" si="33"/>
        <v>NormalPoison</v>
      </c>
      <c r="AO124" t="str">
        <f t="shared" si="34"/>
        <v>WaterPoison</v>
      </c>
      <c r="AP124" t="str">
        <f t="shared" si="35"/>
        <v>GroundPoison</v>
      </c>
      <c r="AQ124" t="str">
        <f t="shared" si="36"/>
        <v>IcePoison</v>
      </c>
      <c r="AR124" t="str">
        <f t="shared" si="37"/>
        <v>FightingPoison</v>
      </c>
      <c r="AS124" t="str">
        <f t="shared" si="38"/>
        <v>NormalNA</v>
      </c>
      <c r="AT124" t="str">
        <f t="shared" si="39"/>
        <v>WaterNA</v>
      </c>
      <c r="AU124" t="str">
        <f t="shared" si="40"/>
        <v>GroundNA</v>
      </c>
      <c r="AV124" t="str">
        <f t="shared" si="41"/>
        <v>IceNA</v>
      </c>
      <c r="AW124" t="str">
        <f t="shared" si="42"/>
        <v>FightingNA</v>
      </c>
      <c r="AX124" s="31">
        <f>VLOOKUP(AN124,type_factors!$C$2:$D$226,2,FALSE)</f>
        <v>1</v>
      </c>
      <c r="AY124" s="31">
        <f>VLOOKUP(AO124,type_factors!$C$2:$D$226,2,FALSE)</f>
        <v>1</v>
      </c>
      <c r="AZ124" s="31">
        <f>VLOOKUP(AP124,type_factors!$C$2:$D$226,2,FALSE)</f>
        <v>2</v>
      </c>
      <c r="BA124" s="31">
        <f>VLOOKUP(AQ124,type_factors!$C$2:$D$226,2,FALSE)</f>
        <v>1</v>
      </c>
      <c r="BB124" s="31">
        <f>VLOOKUP(AR124,type_factors!$C$2:$D$226,2,FALSE)</f>
        <v>0.5</v>
      </c>
      <c r="BC124" s="30" t="e">
        <f>VLOOKUP(AS124,type_factors!$C$2:$D$226,2,FALSE)</f>
        <v>#N/A</v>
      </c>
      <c r="BD124" s="30" t="e">
        <f>VLOOKUP(AT124,type_factors!$C$2:$D$226,2,FALSE)</f>
        <v>#N/A</v>
      </c>
      <c r="BE124" s="30" t="e">
        <f>VLOOKUP(AU124,type_factors!$C$2:$D$226,2,FALSE)</f>
        <v>#N/A</v>
      </c>
      <c r="BF124" s="30" t="e">
        <f>VLOOKUP(AV124,type_factors!$C$2:$D$226,2,FALSE)</f>
        <v>#N/A</v>
      </c>
      <c r="BG124" s="30" t="e">
        <f>VLOOKUP(AW124,type_factors!$C$2:$D$226,2,FALSE)</f>
        <v>#N/A</v>
      </c>
      <c r="BH124" s="32">
        <f t="shared" si="43"/>
        <v>1</v>
      </c>
      <c r="BI124" s="32">
        <f t="shared" si="44"/>
        <v>1</v>
      </c>
      <c r="BJ124" s="32">
        <f t="shared" si="45"/>
        <v>2</v>
      </c>
      <c r="BK124" s="32">
        <f t="shared" si="46"/>
        <v>1</v>
      </c>
      <c r="BL124" s="32">
        <f t="shared" si="47"/>
        <v>0.5</v>
      </c>
      <c r="BM124">
        <f t="array" ref="BM124">MAX(IF(ISERROR(BH124:BL124),,BH124:BL124))</f>
        <v>2</v>
      </c>
      <c r="BN124">
        <f t="shared" si="48"/>
        <v>1</v>
      </c>
      <c r="BO124">
        <f t="shared" si="49"/>
        <v>1</v>
      </c>
      <c r="BP124">
        <f t="shared" si="50"/>
        <v>55</v>
      </c>
    </row>
    <row r="125" spans="1:70" x14ac:dyDescent="0.3">
      <c r="A125">
        <v>124</v>
      </c>
      <c r="B125">
        <v>50</v>
      </c>
      <c r="C125" t="s">
        <v>108</v>
      </c>
      <c r="D125" t="s">
        <v>583</v>
      </c>
      <c r="E125" t="s">
        <v>449</v>
      </c>
      <c r="F125" t="s">
        <v>318</v>
      </c>
      <c r="G125">
        <v>26</v>
      </c>
      <c r="H125" s="1" t="s">
        <v>196</v>
      </c>
      <c r="I125" s="1" t="s">
        <v>59</v>
      </c>
      <c r="J125" s="1" t="s">
        <v>150</v>
      </c>
      <c r="K125" s="1" t="s">
        <v>209</v>
      </c>
      <c r="L125" s="1" t="s">
        <v>372</v>
      </c>
      <c r="M125" s="1" t="s">
        <v>319</v>
      </c>
      <c r="N125" s="1" t="s">
        <v>341</v>
      </c>
      <c r="O125" s="1" t="s">
        <v>209</v>
      </c>
      <c r="P125" t="str">
        <f>VLOOKUP(L125,all_attacks!$C$2:$H$166,2,FALSE)</f>
        <v>Normal</v>
      </c>
      <c r="Q125" t="str">
        <f>VLOOKUP(M125,all_attacks!$C$2:$H$166,2,FALSE)</f>
        <v>Psychic</v>
      </c>
      <c r="R125" t="str">
        <f>VLOOKUP(N125,all_attacks!$C$2:$H$166,2,FALSE)</f>
        <v>Psychic</v>
      </c>
      <c r="S125" t="e">
        <f>VLOOKUP(O125,all_attacks!$C$2:$H$166,2,FALSE)</f>
        <v>#N/A</v>
      </c>
      <c r="T125" t="str">
        <f>VLOOKUP(L125,all_attacks!$C$2:$H$166,6,FALSE)</f>
        <v>Normal</v>
      </c>
      <c r="U125" t="str">
        <f>VLOOKUP(M125,all_attacks!$C$2:$H$166,6,FALSE)</f>
        <v>no_type-specific_Damage</v>
      </c>
      <c r="V125" t="str">
        <f>VLOOKUP(N125,all_attacks!$C$2:$H$166,6,FALSE)</f>
        <v>no_type-specific_Damage</v>
      </c>
      <c r="W125" t="e">
        <f>VLOOKUP(O125,all_attacks!$C$2:$H$166,6,FALSE)</f>
        <v>#N/A</v>
      </c>
      <c r="X125" t="s">
        <v>453</v>
      </c>
      <c r="Z125" t="str">
        <f t="shared" si="29"/>
        <v>NormalWater</v>
      </c>
      <c r="AA125" t="str">
        <f t="shared" si="30"/>
        <v>no_type-specific_DamageWater</v>
      </c>
      <c r="AB125" t="str">
        <f t="shared" si="31"/>
        <v>no_type-specific_DamageWater</v>
      </c>
      <c r="AC125" t="e">
        <f t="shared" si="32"/>
        <v>#N/A</v>
      </c>
      <c r="AD125">
        <f>VLOOKUP(Z125,type_factors!$C$1:$D$226,2,FALSE)</f>
        <v>1</v>
      </c>
      <c r="AE125" t="e">
        <f>VLOOKUP(AA125,type_factors!$C$1:$D$226,2,FALSE)</f>
        <v>#N/A</v>
      </c>
      <c r="AF125" t="e">
        <f>VLOOKUP(AB125,type_factors!$C$1:$D$226,2,FALSE)</f>
        <v>#N/A</v>
      </c>
      <c r="AG125" t="e">
        <f>VLOOKUP(AC125,type_factors!$C$1:$D$226,2,FALSE)</f>
        <v>#N/A</v>
      </c>
      <c r="AH125">
        <f t="array" ref="AH125">MAX(IF(ISERROR(AD125:AG125),,AD125:AG125))</f>
        <v>1</v>
      </c>
      <c r="AI125" t="s">
        <v>421</v>
      </c>
      <c r="AJ125" t="s">
        <v>453</v>
      </c>
      <c r="AK125" t="s">
        <v>455</v>
      </c>
      <c r="AL125" t="s">
        <v>446</v>
      </c>
      <c r="AM125" t="s">
        <v>450</v>
      </c>
      <c r="AN125" t="str">
        <f t="shared" si="33"/>
        <v>NormalGrass</v>
      </c>
      <c r="AO125" t="str">
        <f t="shared" si="34"/>
        <v>WaterGrass</v>
      </c>
      <c r="AP125" t="str">
        <f t="shared" si="35"/>
        <v>GroundGrass</v>
      </c>
      <c r="AQ125" t="str">
        <f t="shared" si="36"/>
        <v>IceGrass</v>
      </c>
      <c r="AR125" t="str">
        <f t="shared" si="37"/>
        <v>FightingGrass</v>
      </c>
      <c r="AS125" t="str">
        <f t="shared" si="38"/>
        <v>NormalPsychic</v>
      </c>
      <c r="AT125" t="str">
        <f t="shared" si="39"/>
        <v>WaterPsychic</v>
      </c>
      <c r="AU125" t="str">
        <f t="shared" si="40"/>
        <v>GroundPsychic</v>
      </c>
      <c r="AV125" t="str">
        <f t="shared" si="41"/>
        <v>IcePsychic</v>
      </c>
      <c r="AW125" t="str">
        <f t="shared" si="42"/>
        <v>FightingPsychic</v>
      </c>
      <c r="AX125" s="31">
        <f>VLOOKUP(AN125,type_factors!$C$2:$D$226,2,FALSE)</f>
        <v>1</v>
      </c>
      <c r="AY125" s="31">
        <f>VLOOKUP(AO125,type_factors!$C$2:$D$226,2,FALSE)</f>
        <v>0.5</v>
      </c>
      <c r="AZ125" s="31">
        <f>VLOOKUP(AP125,type_factors!$C$2:$D$226,2,FALSE)</f>
        <v>0.5</v>
      </c>
      <c r="BA125" s="34">
        <f>VLOOKUP(AQ125,type_factors!$C$2:$D$226,2,FALSE)</f>
        <v>2</v>
      </c>
      <c r="BB125" s="31">
        <f>VLOOKUP(AR125,type_factors!$C$2:$D$226,2,FALSE)</f>
        <v>1</v>
      </c>
      <c r="BC125" s="30">
        <f>VLOOKUP(AS125,type_factors!$C$2:$D$226,2,FALSE)</f>
        <v>1</v>
      </c>
      <c r="BD125" s="30">
        <f>VLOOKUP(AT125,type_factors!$C$2:$D$226,2,FALSE)</f>
        <v>1</v>
      </c>
      <c r="BE125" s="30">
        <f>VLOOKUP(AU125,type_factors!$C$2:$D$226,2,FALSE)</f>
        <v>1</v>
      </c>
      <c r="BF125" s="30">
        <f>VLOOKUP(AV125,type_factors!$C$2:$D$226,2,FALSE)</f>
        <v>1</v>
      </c>
      <c r="BG125" s="30">
        <f>VLOOKUP(AW125,type_factors!$C$2:$D$226,2,FALSE)</f>
        <v>0.5</v>
      </c>
      <c r="BH125" s="32">
        <f t="shared" si="43"/>
        <v>1</v>
      </c>
      <c r="BI125" s="32">
        <f t="shared" si="44"/>
        <v>0.5</v>
      </c>
      <c r="BJ125" s="32">
        <f t="shared" si="45"/>
        <v>0.5</v>
      </c>
      <c r="BK125" s="32">
        <f t="shared" si="46"/>
        <v>2</v>
      </c>
      <c r="BL125" s="32">
        <f t="shared" si="47"/>
        <v>0.5</v>
      </c>
      <c r="BM125">
        <f t="array" ref="BM125">MAX(IF(ISERROR(BH125:BL125),,BH125:BL125))</f>
        <v>2</v>
      </c>
      <c r="BN125">
        <f t="shared" si="48"/>
        <v>1</v>
      </c>
      <c r="BO125">
        <f t="shared" si="49"/>
        <v>1</v>
      </c>
      <c r="BP125">
        <f t="shared" si="50"/>
        <v>56</v>
      </c>
    </row>
    <row r="126" spans="1:70" x14ac:dyDescent="0.3">
      <c r="A126">
        <v>125</v>
      </c>
      <c r="B126">
        <v>51</v>
      </c>
      <c r="C126" t="s">
        <v>197</v>
      </c>
      <c r="D126" t="s">
        <v>545</v>
      </c>
      <c r="E126" t="s">
        <v>449</v>
      </c>
      <c r="F126" t="s">
        <v>451</v>
      </c>
      <c r="G126">
        <v>29</v>
      </c>
      <c r="H126" s="1" t="s">
        <v>138</v>
      </c>
      <c r="I126" s="1" t="s">
        <v>22</v>
      </c>
      <c r="J126" s="1" t="s">
        <v>79</v>
      </c>
      <c r="K126" s="1" t="s">
        <v>82</v>
      </c>
      <c r="L126" s="1" t="s">
        <v>298</v>
      </c>
      <c r="M126" s="1" t="s">
        <v>250</v>
      </c>
      <c r="N126" s="1" t="s">
        <v>300</v>
      </c>
      <c r="O126" s="1" t="s">
        <v>302</v>
      </c>
      <c r="P126" t="str">
        <f>VLOOKUP(L126,all_attacks!$C$2:$H$166,2,FALSE)</f>
        <v>Grass</v>
      </c>
      <c r="Q126" t="str">
        <f>VLOOKUP(M126,all_attacks!$C$2:$H$166,2,FALSE)</f>
        <v>Normal</v>
      </c>
      <c r="R126" t="str">
        <f>VLOOKUP(N126,all_attacks!$C$2:$H$166,2,FALSE)</f>
        <v>Poison</v>
      </c>
      <c r="S126" t="str">
        <f>VLOOKUP(O126,all_attacks!$C$2:$H$166,2,FALSE)</f>
        <v>Grass</v>
      </c>
      <c r="T126" t="str">
        <f>VLOOKUP(L126,all_attacks!$C$2:$H$166,6,FALSE)</f>
        <v>Grass</v>
      </c>
      <c r="U126" t="str">
        <f>VLOOKUP(M126,all_attacks!$C$2:$H$166,6,FALSE)</f>
        <v>Normal</v>
      </c>
      <c r="V126" t="str">
        <f>VLOOKUP(N126,all_attacks!$C$2:$H$166,6,FALSE)</f>
        <v>no_type-specific_Damage</v>
      </c>
      <c r="W126" t="str">
        <f>VLOOKUP(O126,all_attacks!$C$2:$H$166,6,FALSE)</f>
        <v>no_type-specific_Damage</v>
      </c>
      <c r="X126" t="s">
        <v>453</v>
      </c>
      <c r="Z126" t="str">
        <f t="shared" si="29"/>
        <v>GrassWater</v>
      </c>
      <c r="AA126" t="str">
        <f t="shared" si="30"/>
        <v>NormalWater</v>
      </c>
      <c r="AB126" t="str">
        <f t="shared" si="31"/>
        <v>no_type-specific_DamageWater</v>
      </c>
      <c r="AC126" t="str">
        <f t="shared" si="32"/>
        <v>no_type-specific_DamageWater</v>
      </c>
      <c r="AD126">
        <f>VLOOKUP(Z126,type_factors!$C$1:$D$226,2,FALSE)</f>
        <v>2</v>
      </c>
      <c r="AE126">
        <f>VLOOKUP(AA126,type_factors!$C$1:$D$226,2,FALSE)</f>
        <v>1</v>
      </c>
      <c r="AF126" t="e">
        <f>VLOOKUP(AB126,type_factors!$C$1:$D$226,2,FALSE)</f>
        <v>#N/A</v>
      </c>
      <c r="AG126" t="e">
        <f>VLOOKUP(AC126,type_factors!$C$1:$D$226,2,FALSE)</f>
        <v>#N/A</v>
      </c>
      <c r="AH126">
        <f t="array" ref="AH126">MAX(IF(ISERROR(AD126:AG126),,AD126:AG126))</f>
        <v>2</v>
      </c>
      <c r="AI126" t="s">
        <v>421</v>
      </c>
      <c r="AJ126" t="s">
        <v>453</v>
      </c>
      <c r="AK126" t="s">
        <v>455</v>
      </c>
      <c r="AL126" t="s">
        <v>446</v>
      </c>
      <c r="AM126" t="s">
        <v>450</v>
      </c>
      <c r="AN126" t="str">
        <f t="shared" si="33"/>
        <v>NormalGrass</v>
      </c>
      <c r="AO126" t="str">
        <f t="shared" si="34"/>
        <v>WaterGrass</v>
      </c>
      <c r="AP126" t="str">
        <f t="shared" si="35"/>
        <v>GroundGrass</v>
      </c>
      <c r="AQ126" t="str">
        <f t="shared" si="36"/>
        <v>IceGrass</v>
      </c>
      <c r="AR126" t="str">
        <f t="shared" si="37"/>
        <v>FightingGrass</v>
      </c>
      <c r="AS126" t="str">
        <f t="shared" si="38"/>
        <v>NormalPoison</v>
      </c>
      <c r="AT126" t="str">
        <f t="shared" si="39"/>
        <v>WaterPoison</v>
      </c>
      <c r="AU126" t="str">
        <f t="shared" si="40"/>
        <v>GroundPoison</v>
      </c>
      <c r="AV126" t="str">
        <f t="shared" si="41"/>
        <v>IcePoison</v>
      </c>
      <c r="AW126" t="str">
        <f t="shared" si="42"/>
        <v>FightingPoison</v>
      </c>
      <c r="AX126" s="31">
        <f>VLOOKUP(AN126,type_factors!$C$2:$D$226,2,FALSE)</f>
        <v>1</v>
      </c>
      <c r="AY126" s="31">
        <f>VLOOKUP(AO126,type_factors!$C$2:$D$226,2,FALSE)</f>
        <v>0.5</v>
      </c>
      <c r="AZ126" s="31">
        <f>VLOOKUP(AP126,type_factors!$C$2:$D$226,2,FALSE)</f>
        <v>0.5</v>
      </c>
      <c r="BA126" s="34">
        <f>VLOOKUP(AQ126,type_factors!$C$2:$D$226,2,FALSE)</f>
        <v>2</v>
      </c>
      <c r="BB126" s="31">
        <f>VLOOKUP(AR126,type_factors!$C$2:$D$226,2,FALSE)</f>
        <v>1</v>
      </c>
      <c r="BC126" s="30">
        <f>VLOOKUP(AS126,type_factors!$C$2:$D$226,2,FALSE)</f>
        <v>1</v>
      </c>
      <c r="BD126" s="30">
        <f>VLOOKUP(AT126,type_factors!$C$2:$D$226,2,FALSE)</f>
        <v>1</v>
      </c>
      <c r="BE126" s="30">
        <f>VLOOKUP(AU126,type_factors!$C$2:$D$226,2,FALSE)</f>
        <v>2</v>
      </c>
      <c r="BF126" s="30">
        <f>VLOOKUP(AV126,type_factors!$C$2:$D$226,2,FALSE)</f>
        <v>1</v>
      </c>
      <c r="BG126" s="30">
        <f>VLOOKUP(AW126,type_factors!$C$2:$D$226,2,FALSE)</f>
        <v>0.5</v>
      </c>
      <c r="BH126" s="32">
        <f t="shared" si="43"/>
        <v>1</v>
      </c>
      <c r="BI126" s="32">
        <f t="shared" si="44"/>
        <v>0.5</v>
      </c>
      <c r="BJ126" s="32">
        <f t="shared" si="45"/>
        <v>1</v>
      </c>
      <c r="BK126" s="32">
        <f t="shared" si="46"/>
        <v>2</v>
      </c>
      <c r="BL126" s="32">
        <f t="shared" si="47"/>
        <v>0.5</v>
      </c>
      <c r="BM126">
        <f t="array" ref="BM126">MAX(IF(ISERROR(BH126:BL126),,BH126:BL126))</f>
        <v>2</v>
      </c>
      <c r="BN126">
        <f t="shared" si="48"/>
        <v>2</v>
      </c>
      <c r="BO126">
        <f t="shared" si="49"/>
        <v>0</v>
      </c>
      <c r="BP126">
        <f t="shared" si="50"/>
        <v>56</v>
      </c>
      <c r="BR126" t="s">
        <v>194</v>
      </c>
    </row>
    <row r="127" spans="1:70" x14ac:dyDescent="0.3">
      <c r="A127">
        <v>126</v>
      </c>
      <c r="B127">
        <v>51</v>
      </c>
      <c r="C127" t="s">
        <v>198</v>
      </c>
      <c r="D127" t="s">
        <v>198</v>
      </c>
      <c r="E127" t="s">
        <v>449</v>
      </c>
      <c r="F127" t="s">
        <v>209</v>
      </c>
      <c r="G127">
        <v>24</v>
      </c>
      <c r="H127" s="1" t="s">
        <v>199</v>
      </c>
      <c r="I127" s="1" t="s">
        <v>51</v>
      </c>
      <c r="J127" s="1" t="s">
        <v>209</v>
      </c>
      <c r="K127" s="1" t="s">
        <v>209</v>
      </c>
      <c r="L127" s="1" t="s">
        <v>362</v>
      </c>
      <c r="M127" s="1" t="s">
        <v>235</v>
      </c>
      <c r="N127" s="1" t="s">
        <v>209</v>
      </c>
      <c r="O127" s="1" t="s">
        <v>209</v>
      </c>
      <c r="P127" t="str">
        <f>VLOOKUP(L127,all_attacks!$C$2:$H$166,2,FALSE)</f>
        <v>Normal</v>
      </c>
      <c r="Q127" t="str">
        <f>VLOOKUP(M127,all_attacks!$C$2:$H$166,2,FALSE)</f>
        <v>Normal</v>
      </c>
      <c r="R127" t="e">
        <f>VLOOKUP(N127,all_attacks!$C$2:$H$166,2,FALSE)</f>
        <v>#N/A</v>
      </c>
      <c r="S127" t="e">
        <f>VLOOKUP(O127,all_attacks!$C$2:$H$166,2,FALSE)</f>
        <v>#N/A</v>
      </c>
      <c r="T127" t="str">
        <f>VLOOKUP(L127,all_attacks!$C$2:$H$166,6,FALSE)</f>
        <v>Normal</v>
      </c>
      <c r="U127" t="str">
        <f>VLOOKUP(M127,all_attacks!$C$2:$H$166,6,FALSE)</f>
        <v>Normal</v>
      </c>
      <c r="V127" t="e">
        <f>VLOOKUP(N127,all_attacks!$C$2:$H$166,6,FALSE)</f>
        <v>#N/A</v>
      </c>
      <c r="W127" t="e">
        <f>VLOOKUP(O127,all_attacks!$C$2:$H$166,6,FALSE)</f>
        <v>#N/A</v>
      </c>
      <c r="X127" t="s">
        <v>453</v>
      </c>
      <c r="Z127" t="str">
        <f t="shared" si="29"/>
        <v>NormalWater</v>
      </c>
      <c r="AA127" t="str">
        <f t="shared" si="30"/>
        <v>NormalWater</v>
      </c>
      <c r="AB127" t="e">
        <f t="shared" si="31"/>
        <v>#N/A</v>
      </c>
      <c r="AC127" t="e">
        <f t="shared" si="32"/>
        <v>#N/A</v>
      </c>
      <c r="AD127">
        <f>VLOOKUP(Z127,type_factors!$C$1:$D$226,2,FALSE)</f>
        <v>1</v>
      </c>
      <c r="AE127">
        <f>VLOOKUP(AA127,type_factors!$C$1:$D$226,2,FALSE)</f>
        <v>1</v>
      </c>
      <c r="AF127" t="e">
        <f>VLOOKUP(AB127,type_factors!$C$1:$D$226,2,FALSE)</f>
        <v>#N/A</v>
      </c>
      <c r="AG127" t="e">
        <f>VLOOKUP(AC127,type_factors!$C$1:$D$226,2,FALSE)</f>
        <v>#N/A</v>
      </c>
      <c r="AH127">
        <f t="array" ref="AH127">MAX(IF(ISERROR(AD127:AG127),,AD127:AG127))</f>
        <v>1</v>
      </c>
      <c r="AI127" t="s">
        <v>421</v>
      </c>
      <c r="AJ127" t="s">
        <v>453</v>
      </c>
      <c r="AK127" t="s">
        <v>455</v>
      </c>
      <c r="AL127" t="s">
        <v>446</v>
      </c>
      <c r="AM127" t="s">
        <v>450</v>
      </c>
      <c r="AN127" t="str">
        <f t="shared" si="33"/>
        <v>NormalGrass</v>
      </c>
      <c r="AO127" t="str">
        <f t="shared" si="34"/>
        <v>WaterGrass</v>
      </c>
      <c r="AP127" t="str">
        <f t="shared" si="35"/>
        <v>GroundGrass</v>
      </c>
      <c r="AQ127" t="str">
        <f t="shared" si="36"/>
        <v>IceGrass</v>
      </c>
      <c r="AR127" t="str">
        <f t="shared" si="37"/>
        <v>FightingGrass</v>
      </c>
      <c r="AS127" t="str">
        <f t="shared" si="38"/>
        <v>NormalNA</v>
      </c>
      <c r="AT127" t="str">
        <f t="shared" si="39"/>
        <v>WaterNA</v>
      </c>
      <c r="AU127" t="str">
        <f t="shared" si="40"/>
        <v>GroundNA</v>
      </c>
      <c r="AV127" t="str">
        <f t="shared" si="41"/>
        <v>IceNA</v>
      </c>
      <c r="AW127" t="str">
        <f t="shared" si="42"/>
        <v>FightingNA</v>
      </c>
      <c r="AX127" s="31">
        <f>VLOOKUP(AN127,type_factors!$C$2:$D$226,2,FALSE)</f>
        <v>1</v>
      </c>
      <c r="AY127" s="31">
        <f>VLOOKUP(AO127,type_factors!$C$2:$D$226,2,FALSE)</f>
        <v>0.5</v>
      </c>
      <c r="AZ127" s="31">
        <f>VLOOKUP(AP127,type_factors!$C$2:$D$226,2,FALSE)</f>
        <v>0.5</v>
      </c>
      <c r="BA127" s="34">
        <f>VLOOKUP(AQ127,type_factors!$C$2:$D$226,2,FALSE)</f>
        <v>2</v>
      </c>
      <c r="BB127" s="31">
        <f>VLOOKUP(AR127,type_factors!$C$2:$D$226,2,FALSE)</f>
        <v>1</v>
      </c>
      <c r="BC127" s="30" t="e">
        <f>VLOOKUP(AS127,type_factors!$C$2:$D$226,2,FALSE)</f>
        <v>#N/A</v>
      </c>
      <c r="BD127" s="30" t="e">
        <f>VLOOKUP(AT127,type_factors!$C$2:$D$226,2,FALSE)</f>
        <v>#N/A</v>
      </c>
      <c r="BE127" s="30" t="e">
        <f>VLOOKUP(AU127,type_factors!$C$2:$D$226,2,FALSE)</f>
        <v>#N/A</v>
      </c>
      <c r="BF127" s="30" t="e">
        <f>VLOOKUP(AV127,type_factors!$C$2:$D$226,2,FALSE)</f>
        <v>#N/A</v>
      </c>
      <c r="BG127" s="30" t="e">
        <f>VLOOKUP(AW127,type_factors!$C$2:$D$226,2,FALSE)</f>
        <v>#N/A</v>
      </c>
      <c r="BH127" s="32">
        <f t="shared" si="43"/>
        <v>1</v>
      </c>
      <c r="BI127" s="32">
        <f t="shared" si="44"/>
        <v>0.5</v>
      </c>
      <c r="BJ127" s="32">
        <f t="shared" si="45"/>
        <v>0.5</v>
      </c>
      <c r="BK127" s="32">
        <f t="shared" si="46"/>
        <v>2</v>
      </c>
      <c r="BL127" s="32">
        <f t="shared" si="47"/>
        <v>1</v>
      </c>
      <c r="BM127">
        <f t="array" ref="BM127">MAX(IF(ISERROR(BH127:BL127),,BH127:BL127))</f>
        <v>2</v>
      </c>
      <c r="BN127">
        <f t="shared" si="48"/>
        <v>1</v>
      </c>
      <c r="BO127">
        <f t="shared" si="49"/>
        <v>1</v>
      </c>
      <c r="BP127">
        <f t="shared" si="50"/>
        <v>57</v>
      </c>
    </row>
    <row r="128" spans="1:70" x14ac:dyDescent="0.3">
      <c r="A128">
        <v>127</v>
      </c>
      <c r="B128">
        <v>51</v>
      </c>
      <c r="C128" t="s">
        <v>200</v>
      </c>
      <c r="D128" t="s">
        <v>510</v>
      </c>
      <c r="E128" t="s">
        <v>449</v>
      </c>
      <c r="F128" t="s">
        <v>451</v>
      </c>
      <c r="G128">
        <v>29</v>
      </c>
      <c r="H128" s="1" t="s">
        <v>201</v>
      </c>
      <c r="I128" s="1" t="s">
        <v>79</v>
      </c>
      <c r="J128" s="1" t="s">
        <v>172</v>
      </c>
      <c r="K128" s="1" t="s">
        <v>82</v>
      </c>
      <c r="L128" s="1" t="s">
        <v>303</v>
      </c>
      <c r="M128" s="1" t="s">
        <v>300</v>
      </c>
      <c r="N128" s="1" t="s">
        <v>295</v>
      </c>
      <c r="O128" s="1" t="s">
        <v>302</v>
      </c>
      <c r="P128" t="str">
        <f>VLOOKUP(L128,all_attacks!$C$2:$H$166,2,FALSE)</f>
        <v>Grass</v>
      </c>
      <c r="Q128" t="str">
        <f>VLOOKUP(M128,all_attacks!$C$2:$H$166,2,FALSE)</f>
        <v>Poison</v>
      </c>
      <c r="R128" t="str">
        <f>VLOOKUP(N128,all_attacks!$C$2:$H$166,2,FALSE)</f>
        <v>Grass</v>
      </c>
      <c r="S128" t="str">
        <f>VLOOKUP(O128,all_attacks!$C$2:$H$166,2,FALSE)</f>
        <v>Grass</v>
      </c>
      <c r="T128" t="str">
        <f>VLOOKUP(L128,all_attacks!$C$2:$H$166,6,FALSE)</f>
        <v>Grass</v>
      </c>
      <c r="U128" t="str">
        <f>VLOOKUP(M128,all_attacks!$C$2:$H$166,6,FALSE)</f>
        <v>no_type-specific_Damage</v>
      </c>
      <c r="V128" t="str">
        <f>VLOOKUP(N128,all_attacks!$C$2:$H$166,6,FALSE)</f>
        <v>Grass</v>
      </c>
      <c r="W128" t="str">
        <f>VLOOKUP(O128,all_attacks!$C$2:$H$166,6,FALSE)</f>
        <v>no_type-specific_Damage</v>
      </c>
      <c r="X128" t="s">
        <v>453</v>
      </c>
      <c r="Z128" t="str">
        <f t="shared" si="29"/>
        <v>GrassWater</v>
      </c>
      <c r="AA128" t="str">
        <f t="shared" si="30"/>
        <v>no_type-specific_DamageWater</v>
      </c>
      <c r="AB128" t="str">
        <f t="shared" si="31"/>
        <v>GrassWater</v>
      </c>
      <c r="AC128" t="str">
        <f t="shared" si="32"/>
        <v>no_type-specific_DamageWater</v>
      </c>
      <c r="AD128">
        <f>VLOOKUP(Z128,type_factors!$C$1:$D$226,2,FALSE)</f>
        <v>2</v>
      </c>
      <c r="AE128" t="e">
        <f>VLOOKUP(AA128,type_factors!$C$1:$D$226,2,FALSE)</f>
        <v>#N/A</v>
      </c>
      <c r="AF128">
        <f>VLOOKUP(AB128,type_factors!$C$1:$D$226,2,FALSE)</f>
        <v>2</v>
      </c>
      <c r="AG128" t="e">
        <f>VLOOKUP(AC128,type_factors!$C$1:$D$226,2,FALSE)</f>
        <v>#N/A</v>
      </c>
      <c r="AH128">
        <f t="array" ref="AH128">MAX(IF(ISERROR(AD128:AG128),,AD128:AG128))</f>
        <v>2</v>
      </c>
      <c r="AI128" t="s">
        <v>421</v>
      </c>
      <c r="AJ128" t="s">
        <v>453</v>
      </c>
      <c r="AK128" t="s">
        <v>455</v>
      </c>
      <c r="AL128" t="s">
        <v>446</v>
      </c>
      <c r="AM128" t="s">
        <v>450</v>
      </c>
      <c r="AN128" t="str">
        <f t="shared" si="33"/>
        <v>NormalGrass</v>
      </c>
      <c r="AO128" t="str">
        <f t="shared" si="34"/>
        <v>WaterGrass</v>
      </c>
      <c r="AP128" t="str">
        <f t="shared" si="35"/>
        <v>GroundGrass</v>
      </c>
      <c r="AQ128" t="str">
        <f t="shared" si="36"/>
        <v>IceGrass</v>
      </c>
      <c r="AR128" t="str">
        <f t="shared" si="37"/>
        <v>FightingGrass</v>
      </c>
      <c r="AS128" t="str">
        <f t="shared" si="38"/>
        <v>NormalPoison</v>
      </c>
      <c r="AT128" t="str">
        <f t="shared" si="39"/>
        <v>WaterPoison</v>
      </c>
      <c r="AU128" t="str">
        <f t="shared" si="40"/>
        <v>GroundPoison</v>
      </c>
      <c r="AV128" t="str">
        <f t="shared" si="41"/>
        <v>IcePoison</v>
      </c>
      <c r="AW128" t="str">
        <f t="shared" si="42"/>
        <v>FightingPoison</v>
      </c>
      <c r="AX128" s="31">
        <f>VLOOKUP(AN128,type_factors!$C$2:$D$226,2,FALSE)</f>
        <v>1</v>
      </c>
      <c r="AY128" s="31">
        <f>VLOOKUP(AO128,type_factors!$C$2:$D$226,2,FALSE)</f>
        <v>0.5</v>
      </c>
      <c r="AZ128" s="31">
        <f>VLOOKUP(AP128,type_factors!$C$2:$D$226,2,FALSE)</f>
        <v>0.5</v>
      </c>
      <c r="BA128" s="34">
        <f>VLOOKUP(AQ128,type_factors!$C$2:$D$226,2,FALSE)</f>
        <v>2</v>
      </c>
      <c r="BB128" s="31">
        <f>VLOOKUP(AR128,type_factors!$C$2:$D$226,2,FALSE)</f>
        <v>1</v>
      </c>
      <c r="BC128" s="30">
        <f>VLOOKUP(AS128,type_factors!$C$2:$D$226,2,FALSE)</f>
        <v>1</v>
      </c>
      <c r="BD128" s="30">
        <f>VLOOKUP(AT128,type_factors!$C$2:$D$226,2,FALSE)</f>
        <v>1</v>
      </c>
      <c r="BE128" s="30">
        <f>VLOOKUP(AU128,type_factors!$C$2:$D$226,2,FALSE)</f>
        <v>2</v>
      </c>
      <c r="BF128" s="30">
        <f>VLOOKUP(AV128,type_factors!$C$2:$D$226,2,FALSE)</f>
        <v>1</v>
      </c>
      <c r="BG128" s="30">
        <f>VLOOKUP(AW128,type_factors!$C$2:$D$226,2,FALSE)</f>
        <v>0.5</v>
      </c>
      <c r="BH128" s="32">
        <f t="shared" si="43"/>
        <v>1</v>
      </c>
      <c r="BI128" s="32">
        <f t="shared" si="44"/>
        <v>0.5</v>
      </c>
      <c r="BJ128" s="32">
        <f t="shared" si="45"/>
        <v>1</v>
      </c>
      <c r="BK128" s="32">
        <f t="shared" si="46"/>
        <v>2</v>
      </c>
      <c r="BL128" s="32">
        <f t="shared" si="47"/>
        <v>0.5</v>
      </c>
      <c r="BM128">
        <f t="array" ref="BM128">MAX(IF(ISERROR(BH128:BL128),,BH128:BL128))</f>
        <v>2</v>
      </c>
      <c r="BN128">
        <f t="shared" si="48"/>
        <v>2</v>
      </c>
      <c r="BO128">
        <f t="shared" si="49"/>
        <v>0</v>
      </c>
      <c r="BP128">
        <f t="shared" si="50"/>
        <v>57</v>
      </c>
    </row>
    <row r="129" spans="1:70" x14ac:dyDescent="0.3">
      <c r="A129">
        <v>128</v>
      </c>
      <c r="B129">
        <v>52</v>
      </c>
      <c r="C129" t="s">
        <v>96</v>
      </c>
      <c r="D129" t="s">
        <v>529</v>
      </c>
      <c r="E129" t="s">
        <v>445</v>
      </c>
      <c r="F129" t="s">
        <v>209</v>
      </c>
      <c r="G129">
        <v>42</v>
      </c>
      <c r="H129" s="1" t="s">
        <v>89</v>
      </c>
      <c r="I129" s="1" t="s">
        <v>23</v>
      </c>
      <c r="J129" s="1" t="s">
        <v>137</v>
      </c>
      <c r="K129" s="1" t="s">
        <v>151</v>
      </c>
      <c r="L129" s="1" t="s">
        <v>270</v>
      </c>
      <c r="M129" s="1" t="s">
        <v>261</v>
      </c>
      <c r="N129" s="1" t="s">
        <v>251</v>
      </c>
      <c r="O129" s="1" t="s">
        <v>322</v>
      </c>
      <c r="P129" t="str">
        <f>VLOOKUP(L129,all_attacks!$C$2:$H$166,2,FALSE)</f>
        <v>Fire</v>
      </c>
      <c r="Q129" t="str">
        <f>VLOOKUP(M129,all_attacks!$C$2:$H$166,2,FALSE)</f>
        <v>Normal</v>
      </c>
      <c r="R129" t="str">
        <f>VLOOKUP(N129,all_attacks!$C$2:$H$166,2,FALSE)</f>
        <v>Normal</v>
      </c>
      <c r="S129" t="str">
        <f>VLOOKUP(O129,all_attacks!$C$2:$H$166,2,FALSE)</f>
        <v>Psychic</v>
      </c>
      <c r="T129" t="str">
        <f>VLOOKUP(L129,all_attacks!$C$2:$H$166,6,FALSE)</f>
        <v>Fire</v>
      </c>
      <c r="U129" t="str">
        <f>VLOOKUP(M129,all_attacks!$C$2:$H$166,6,FALSE)</f>
        <v>no_type-specific_Damage</v>
      </c>
      <c r="V129" t="str">
        <f>VLOOKUP(N129,all_attacks!$C$2:$H$166,6,FALSE)</f>
        <v>Normal</v>
      </c>
      <c r="W129" t="str">
        <f>VLOOKUP(O129,all_attacks!$C$2:$H$166,6,FALSE)</f>
        <v>no_type-specific_Damage</v>
      </c>
      <c r="X129" t="s">
        <v>453</v>
      </c>
      <c r="Z129" t="str">
        <f t="shared" si="29"/>
        <v>FireWater</v>
      </c>
      <c r="AA129" t="str">
        <f t="shared" si="30"/>
        <v>no_type-specific_DamageWater</v>
      </c>
      <c r="AB129" t="str">
        <f t="shared" si="31"/>
        <v>NormalWater</v>
      </c>
      <c r="AC129" t="str">
        <f t="shared" si="32"/>
        <v>no_type-specific_DamageWater</v>
      </c>
      <c r="AD129">
        <f>VLOOKUP(Z129,type_factors!$C$1:$D$226,2,FALSE)</f>
        <v>0.5</v>
      </c>
      <c r="AE129" t="e">
        <f>VLOOKUP(AA129,type_factors!$C$1:$D$226,2,FALSE)</f>
        <v>#N/A</v>
      </c>
      <c r="AF129">
        <f>VLOOKUP(AB129,type_factors!$C$1:$D$226,2,FALSE)</f>
        <v>1</v>
      </c>
      <c r="AG129" t="e">
        <f>VLOOKUP(AC129,type_factors!$C$1:$D$226,2,FALSE)</f>
        <v>#N/A</v>
      </c>
      <c r="AH129">
        <f t="array" ref="AH129">MAX(IF(ISERROR(AD129:AG129),,AD129:AG129))</f>
        <v>1</v>
      </c>
      <c r="AI129" t="s">
        <v>421</v>
      </c>
      <c r="AJ129" t="s">
        <v>453</v>
      </c>
      <c r="AK129" t="s">
        <v>455</v>
      </c>
      <c r="AL129" t="s">
        <v>446</v>
      </c>
      <c r="AM129" t="s">
        <v>450</v>
      </c>
      <c r="AN129" t="str">
        <f t="shared" si="33"/>
        <v>NormalFire</v>
      </c>
      <c r="AO129" t="str">
        <f t="shared" si="34"/>
        <v>WaterFire</v>
      </c>
      <c r="AP129" t="str">
        <f t="shared" si="35"/>
        <v>GroundFire</v>
      </c>
      <c r="AQ129" t="str">
        <f t="shared" si="36"/>
        <v>IceFire</v>
      </c>
      <c r="AR129" t="str">
        <f t="shared" si="37"/>
        <v>FightingFire</v>
      </c>
      <c r="AS129" t="str">
        <f t="shared" si="38"/>
        <v>NormalNA</v>
      </c>
      <c r="AT129" t="str">
        <f t="shared" si="39"/>
        <v>WaterNA</v>
      </c>
      <c r="AU129" t="str">
        <f t="shared" si="40"/>
        <v>GroundNA</v>
      </c>
      <c r="AV129" t="str">
        <f t="shared" si="41"/>
        <v>IceNA</v>
      </c>
      <c r="AW129" t="str">
        <f t="shared" si="42"/>
        <v>FightingNA</v>
      </c>
      <c r="AX129" s="31">
        <f>VLOOKUP(AN129,type_factors!$C$2:$D$226,2,FALSE)</f>
        <v>1</v>
      </c>
      <c r="AY129" s="31">
        <f>VLOOKUP(AO129,type_factors!$C$2:$D$226,2,FALSE)</f>
        <v>2</v>
      </c>
      <c r="AZ129" s="31">
        <f>VLOOKUP(AP129,type_factors!$C$2:$D$226,2,FALSE)</f>
        <v>2</v>
      </c>
      <c r="BA129" s="31">
        <f>VLOOKUP(AQ129,type_factors!$C$2:$D$226,2,FALSE)</f>
        <v>1</v>
      </c>
      <c r="BB129" s="31">
        <f>VLOOKUP(AR129,type_factors!$C$2:$D$226,2,FALSE)</f>
        <v>1</v>
      </c>
      <c r="BC129" s="30" t="e">
        <f>VLOOKUP(AS129,type_factors!$C$2:$D$226,2,FALSE)</f>
        <v>#N/A</v>
      </c>
      <c r="BD129" s="30" t="e">
        <f>VLOOKUP(AT129,type_factors!$C$2:$D$226,2,FALSE)</f>
        <v>#N/A</v>
      </c>
      <c r="BE129" s="30" t="e">
        <f>VLOOKUP(AU129,type_factors!$C$2:$D$226,2,FALSE)</f>
        <v>#N/A</v>
      </c>
      <c r="BF129" s="30" t="e">
        <f>VLOOKUP(AV129,type_factors!$C$2:$D$226,2,FALSE)</f>
        <v>#N/A</v>
      </c>
      <c r="BG129" s="30" t="e">
        <f>VLOOKUP(AW129,type_factors!$C$2:$D$226,2,FALSE)</f>
        <v>#N/A</v>
      </c>
      <c r="BH129" s="32">
        <f t="shared" si="43"/>
        <v>1</v>
      </c>
      <c r="BI129" s="32">
        <f t="shared" si="44"/>
        <v>2</v>
      </c>
      <c r="BJ129" s="32">
        <f t="shared" si="45"/>
        <v>2</v>
      </c>
      <c r="BK129" s="32">
        <f t="shared" si="46"/>
        <v>1</v>
      </c>
      <c r="BL129" s="32">
        <f t="shared" si="47"/>
        <v>1</v>
      </c>
      <c r="BM129">
        <f t="array" ref="BM129">MAX(IF(ISERROR(BH129:BL129),,BH129:BL129))</f>
        <v>2</v>
      </c>
      <c r="BN129">
        <f t="shared" si="48"/>
        <v>1</v>
      </c>
      <c r="BO129">
        <f t="shared" si="49"/>
        <v>1</v>
      </c>
      <c r="BP129">
        <f t="shared" si="50"/>
        <v>58</v>
      </c>
      <c r="BR129" t="s">
        <v>194</v>
      </c>
    </row>
    <row r="130" spans="1:70" x14ac:dyDescent="0.3">
      <c r="A130">
        <v>129</v>
      </c>
      <c r="B130">
        <v>52</v>
      </c>
      <c r="C130" t="s">
        <v>141</v>
      </c>
      <c r="D130" t="s">
        <v>554</v>
      </c>
      <c r="E130" t="s">
        <v>445</v>
      </c>
      <c r="F130" t="s">
        <v>209</v>
      </c>
      <c r="G130">
        <v>40</v>
      </c>
      <c r="H130" s="1" t="s">
        <v>20</v>
      </c>
      <c r="I130" s="1" t="s">
        <v>140</v>
      </c>
      <c r="J130" s="1" t="s">
        <v>6</v>
      </c>
      <c r="K130" s="1" t="s">
        <v>152</v>
      </c>
      <c r="L130" s="1" t="s">
        <v>255</v>
      </c>
      <c r="M130" s="1" t="s">
        <v>237</v>
      </c>
      <c r="N130" s="1" t="s">
        <v>263</v>
      </c>
      <c r="O130" s="1" t="s">
        <v>306</v>
      </c>
      <c r="P130" t="str">
        <f>VLOOKUP(L130,all_attacks!$C$2:$H$166,2,FALSE)</f>
        <v>Normal</v>
      </c>
      <c r="Q130" t="str">
        <f>VLOOKUP(M130,all_attacks!$C$2:$H$166,2,FALSE)</f>
        <v>Normal</v>
      </c>
      <c r="R130" t="str">
        <f>VLOOKUP(N130,all_attacks!$C$2:$H$166,2,FALSE)</f>
        <v>Normal</v>
      </c>
      <c r="S130" t="str">
        <f>VLOOKUP(O130,all_attacks!$C$2:$H$166,2,FALSE)</f>
        <v>Fire</v>
      </c>
      <c r="T130" t="str">
        <f>VLOOKUP(L130,all_attacks!$C$2:$H$166,6,FALSE)</f>
        <v>no_type-specific_Damage</v>
      </c>
      <c r="U130" t="str">
        <f>VLOOKUP(M130,all_attacks!$C$2:$H$166,6,FALSE)</f>
        <v>Normal</v>
      </c>
      <c r="V130" t="str">
        <f>VLOOKUP(N130,all_attacks!$C$2:$H$166,6,FALSE)</f>
        <v>no_type-specific_Damage</v>
      </c>
      <c r="W130" t="str">
        <f>VLOOKUP(O130,all_attacks!$C$2:$H$166,6,FALSE)</f>
        <v>Fire</v>
      </c>
      <c r="X130" t="s">
        <v>453</v>
      </c>
      <c r="Z130" t="str">
        <f t="shared" si="29"/>
        <v>no_type-specific_DamageWater</v>
      </c>
      <c r="AA130" t="str">
        <f t="shared" si="30"/>
        <v>NormalWater</v>
      </c>
      <c r="AB130" t="str">
        <f t="shared" si="31"/>
        <v>no_type-specific_DamageWater</v>
      </c>
      <c r="AC130" t="str">
        <f t="shared" si="32"/>
        <v>FireWater</v>
      </c>
      <c r="AD130" t="e">
        <f>VLOOKUP(Z130,type_factors!$C$1:$D$226,2,FALSE)</f>
        <v>#N/A</v>
      </c>
      <c r="AE130">
        <f>VLOOKUP(AA130,type_factors!$C$1:$D$226,2,FALSE)</f>
        <v>1</v>
      </c>
      <c r="AF130" t="e">
        <f>VLOOKUP(AB130,type_factors!$C$1:$D$226,2,FALSE)</f>
        <v>#N/A</v>
      </c>
      <c r="AG130">
        <f>VLOOKUP(AC130,type_factors!$C$1:$D$226,2,FALSE)</f>
        <v>0.5</v>
      </c>
      <c r="AH130">
        <f t="array" ref="AH130">MAX(IF(ISERROR(AD130:AG130),,AD130:AG130))</f>
        <v>1</v>
      </c>
      <c r="AI130" t="s">
        <v>421</v>
      </c>
      <c r="AJ130" t="s">
        <v>453</v>
      </c>
      <c r="AK130" t="s">
        <v>455</v>
      </c>
      <c r="AL130" t="s">
        <v>446</v>
      </c>
      <c r="AM130" t="s">
        <v>450</v>
      </c>
      <c r="AN130" t="str">
        <f t="shared" si="33"/>
        <v>NormalFire</v>
      </c>
      <c r="AO130" t="str">
        <f t="shared" si="34"/>
        <v>WaterFire</v>
      </c>
      <c r="AP130" t="str">
        <f t="shared" si="35"/>
        <v>GroundFire</v>
      </c>
      <c r="AQ130" t="str">
        <f t="shared" si="36"/>
        <v>IceFire</v>
      </c>
      <c r="AR130" t="str">
        <f t="shared" si="37"/>
        <v>FightingFire</v>
      </c>
      <c r="AS130" t="str">
        <f t="shared" si="38"/>
        <v>NormalNA</v>
      </c>
      <c r="AT130" t="str">
        <f t="shared" si="39"/>
        <v>WaterNA</v>
      </c>
      <c r="AU130" t="str">
        <f t="shared" si="40"/>
        <v>GroundNA</v>
      </c>
      <c r="AV130" t="str">
        <f t="shared" si="41"/>
        <v>IceNA</v>
      </c>
      <c r="AW130" t="str">
        <f t="shared" si="42"/>
        <v>FightingNA</v>
      </c>
      <c r="AX130" s="31">
        <f>VLOOKUP(AN130,type_factors!$C$2:$D$226,2,FALSE)</f>
        <v>1</v>
      </c>
      <c r="AY130" s="31">
        <f>VLOOKUP(AO130,type_factors!$C$2:$D$226,2,FALSE)</f>
        <v>2</v>
      </c>
      <c r="AZ130" s="31">
        <f>VLOOKUP(AP130,type_factors!$C$2:$D$226,2,FALSE)</f>
        <v>2</v>
      </c>
      <c r="BA130" s="31">
        <f>VLOOKUP(AQ130,type_factors!$C$2:$D$226,2,FALSE)</f>
        <v>1</v>
      </c>
      <c r="BB130" s="31">
        <f>VLOOKUP(AR130,type_factors!$C$2:$D$226,2,FALSE)</f>
        <v>1</v>
      </c>
      <c r="BC130" s="30" t="e">
        <f>VLOOKUP(AS130,type_factors!$C$2:$D$226,2,FALSE)</f>
        <v>#N/A</v>
      </c>
      <c r="BD130" s="30" t="e">
        <f>VLOOKUP(AT130,type_factors!$C$2:$D$226,2,FALSE)</f>
        <v>#N/A</v>
      </c>
      <c r="BE130" s="30" t="e">
        <f>VLOOKUP(AU130,type_factors!$C$2:$D$226,2,FALSE)</f>
        <v>#N/A</v>
      </c>
      <c r="BF130" s="30" t="e">
        <f>VLOOKUP(AV130,type_factors!$C$2:$D$226,2,FALSE)</f>
        <v>#N/A</v>
      </c>
      <c r="BG130" s="30" t="e">
        <f>VLOOKUP(AW130,type_factors!$C$2:$D$226,2,FALSE)</f>
        <v>#N/A</v>
      </c>
      <c r="BH130" s="32">
        <f t="shared" si="43"/>
        <v>1</v>
      </c>
      <c r="BI130" s="32">
        <f t="shared" si="44"/>
        <v>2</v>
      </c>
      <c r="BJ130" s="32">
        <f t="shared" si="45"/>
        <v>2</v>
      </c>
      <c r="BK130" s="32">
        <f t="shared" si="46"/>
        <v>1</v>
      </c>
      <c r="BL130" s="32">
        <f t="shared" si="47"/>
        <v>1</v>
      </c>
      <c r="BM130">
        <f t="array" ref="BM130">MAX(IF(ISERROR(BH130:BL130),,BH130:BL130))</f>
        <v>2</v>
      </c>
      <c r="BN130">
        <f t="shared" si="48"/>
        <v>1</v>
      </c>
      <c r="BO130">
        <f t="shared" si="49"/>
        <v>1</v>
      </c>
      <c r="BP130">
        <f t="shared" si="50"/>
        <v>59</v>
      </c>
    </row>
    <row r="131" spans="1:70" x14ac:dyDescent="0.3">
      <c r="A131">
        <v>130</v>
      </c>
      <c r="B131">
        <v>52</v>
      </c>
      <c r="C131" t="s">
        <v>142</v>
      </c>
      <c r="D131" t="s">
        <v>555</v>
      </c>
      <c r="E131" t="s">
        <v>445</v>
      </c>
      <c r="F131" t="s">
        <v>209</v>
      </c>
      <c r="G131">
        <v>42</v>
      </c>
      <c r="H131" s="1" t="s">
        <v>20</v>
      </c>
      <c r="I131" s="1" t="s">
        <v>140</v>
      </c>
      <c r="J131" s="1" t="s">
        <v>6</v>
      </c>
      <c r="K131" s="1" t="s">
        <v>152</v>
      </c>
      <c r="L131" s="1" t="s">
        <v>255</v>
      </c>
      <c r="M131" s="1" t="s">
        <v>237</v>
      </c>
      <c r="N131" s="1" t="s">
        <v>263</v>
      </c>
      <c r="O131" s="1" t="s">
        <v>306</v>
      </c>
      <c r="P131" t="str">
        <f>VLOOKUP(L131,all_attacks!$C$2:$H$166,2,FALSE)</f>
        <v>Normal</v>
      </c>
      <c r="Q131" t="str">
        <f>VLOOKUP(M131,all_attacks!$C$2:$H$166,2,FALSE)</f>
        <v>Normal</v>
      </c>
      <c r="R131" t="str">
        <f>VLOOKUP(N131,all_attacks!$C$2:$H$166,2,FALSE)</f>
        <v>Normal</v>
      </c>
      <c r="S131" t="str">
        <f>VLOOKUP(O131,all_attacks!$C$2:$H$166,2,FALSE)</f>
        <v>Fire</v>
      </c>
      <c r="T131" t="str">
        <f>VLOOKUP(L131,all_attacks!$C$2:$H$166,6,FALSE)</f>
        <v>no_type-specific_Damage</v>
      </c>
      <c r="U131" t="str">
        <f>VLOOKUP(M131,all_attacks!$C$2:$H$166,6,FALSE)</f>
        <v>Normal</v>
      </c>
      <c r="V131" t="str">
        <f>VLOOKUP(N131,all_attacks!$C$2:$H$166,6,FALSE)</f>
        <v>no_type-specific_Damage</v>
      </c>
      <c r="W131" t="str">
        <f>VLOOKUP(O131,all_attacks!$C$2:$H$166,6,FALSE)</f>
        <v>Fire</v>
      </c>
      <c r="X131" t="s">
        <v>453</v>
      </c>
      <c r="Z131" t="str">
        <f t="shared" ref="Z131:Z177" si="51">T131&amp;$X131</f>
        <v>no_type-specific_DamageWater</v>
      </c>
      <c r="AA131" t="str">
        <f t="shared" ref="AA131:AA177" si="52">U131&amp;$X131</f>
        <v>NormalWater</v>
      </c>
      <c r="AB131" t="str">
        <f t="shared" ref="AB131:AB177" si="53">V131&amp;$X131</f>
        <v>no_type-specific_DamageWater</v>
      </c>
      <c r="AC131" t="str">
        <f t="shared" ref="AC131:AC177" si="54">W131&amp;$X131</f>
        <v>FireWater</v>
      </c>
      <c r="AD131" t="e">
        <f>VLOOKUP(Z131,type_factors!$C$1:$D$226,2,FALSE)</f>
        <v>#N/A</v>
      </c>
      <c r="AE131">
        <f>VLOOKUP(AA131,type_factors!$C$1:$D$226,2,FALSE)</f>
        <v>1</v>
      </c>
      <c r="AF131" t="e">
        <f>VLOOKUP(AB131,type_factors!$C$1:$D$226,2,FALSE)</f>
        <v>#N/A</v>
      </c>
      <c r="AG131">
        <f>VLOOKUP(AC131,type_factors!$C$1:$D$226,2,FALSE)</f>
        <v>0.5</v>
      </c>
      <c r="AH131">
        <f t="array" ref="AH131">MAX(IF(ISERROR(AD131:AG131),,AD131:AG131))</f>
        <v>1</v>
      </c>
      <c r="AI131" t="s">
        <v>421</v>
      </c>
      <c r="AJ131" t="s">
        <v>453</v>
      </c>
      <c r="AK131" t="s">
        <v>455</v>
      </c>
      <c r="AL131" t="s">
        <v>446</v>
      </c>
      <c r="AM131" t="s">
        <v>450</v>
      </c>
      <c r="AN131" t="str">
        <f t="shared" ref="AN131:AN177" si="55">AI131&amp;$E131</f>
        <v>NormalFire</v>
      </c>
      <c r="AO131" t="str">
        <f t="shared" ref="AO131:AO177" si="56">AJ131&amp;$E131</f>
        <v>WaterFire</v>
      </c>
      <c r="AP131" t="str">
        <f t="shared" ref="AP131:AP177" si="57">AK131&amp;$E131</f>
        <v>GroundFire</v>
      </c>
      <c r="AQ131" t="str">
        <f t="shared" ref="AQ131:AQ177" si="58">AL131&amp;$E131</f>
        <v>IceFire</v>
      </c>
      <c r="AR131" t="str">
        <f t="shared" ref="AR131:AR177" si="59">AM131&amp;$E131</f>
        <v>FightingFire</v>
      </c>
      <c r="AS131" t="str">
        <f t="shared" ref="AS131:AS177" si="60">AI131&amp;$F131</f>
        <v>NormalNA</v>
      </c>
      <c r="AT131" t="str">
        <f t="shared" ref="AT131:AT177" si="61">AJ131&amp;$F131</f>
        <v>WaterNA</v>
      </c>
      <c r="AU131" t="str">
        <f t="shared" ref="AU131:AU177" si="62">AK131&amp;$F131</f>
        <v>GroundNA</v>
      </c>
      <c r="AV131" t="str">
        <f t="shared" ref="AV131:AV177" si="63">AL131&amp;$F131</f>
        <v>IceNA</v>
      </c>
      <c r="AW131" t="str">
        <f t="shared" ref="AW131:AW177" si="64">AM131&amp;$F131</f>
        <v>FightingNA</v>
      </c>
      <c r="AX131" s="31">
        <f>VLOOKUP(AN131,type_factors!$C$2:$D$226,2,FALSE)</f>
        <v>1</v>
      </c>
      <c r="AY131" s="31">
        <f>VLOOKUP(AO131,type_factors!$C$2:$D$226,2,FALSE)</f>
        <v>2</v>
      </c>
      <c r="AZ131" s="31">
        <f>VLOOKUP(AP131,type_factors!$C$2:$D$226,2,FALSE)</f>
        <v>2</v>
      </c>
      <c r="BA131" s="31">
        <f>VLOOKUP(AQ131,type_factors!$C$2:$D$226,2,FALSE)</f>
        <v>1</v>
      </c>
      <c r="BB131" s="31">
        <f>VLOOKUP(AR131,type_factors!$C$2:$D$226,2,FALSE)</f>
        <v>1</v>
      </c>
      <c r="BC131" s="30" t="e">
        <f>VLOOKUP(AS131,type_factors!$C$2:$D$226,2,FALSE)</f>
        <v>#N/A</v>
      </c>
      <c r="BD131" s="30" t="e">
        <f>VLOOKUP(AT131,type_factors!$C$2:$D$226,2,FALSE)</f>
        <v>#N/A</v>
      </c>
      <c r="BE131" s="30" t="e">
        <f>VLOOKUP(AU131,type_factors!$C$2:$D$226,2,FALSE)</f>
        <v>#N/A</v>
      </c>
      <c r="BF131" s="30" t="e">
        <f>VLOOKUP(AV131,type_factors!$C$2:$D$226,2,FALSE)</f>
        <v>#N/A</v>
      </c>
      <c r="BG131" s="30" t="e">
        <f>VLOOKUP(AW131,type_factors!$C$2:$D$226,2,FALSE)</f>
        <v>#N/A</v>
      </c>
      <c r="BH131" s="32">
        <f t="shared" ref="BH131:BH177" si="65">IF(AND(ISNUMBER(AX131),ISNUMBER(BC131)),AX131*BC131,AX131)</f>
        <v>1</v>
      </c>
      <c r="BI131" s="32">
        <f t="shared" ref="BI131:BI177" si="66">IF(AND(ISNUMBER(AY131),ISNUMBER(BD131)),AY131*BD131,AY131)</f>
        <v>2</v>
      </c>
      <c r="BJ131" s="32">
        <f t="shared" ref="BJ131:BJ177" si="67">IF(AND(ISNUMBER(AZ131),ISNUMBER(BE131)),AZ131*BE131,AZ131)</f>
        <v>2</v>
      </c>
      <c r="BK131" s="32">
        <f t="shared" ref="BK131:BK177" si="68">IF(AND(ISNUMBER(BA131),ISNUMBER(BF131)),BA131*BF131,BA131)</f>
        <v>1</v>
      </c>
      <c r="BL131" s="32">
        <f t="shared" ref="BL131:BL177" si="69">IF(AND(ISNUMBER(BB131),ISNUMBER(BG131)),BB131*BG131,BB131)</f>
        <v>1</v>
      </c>
      <c r="BM131">
        <f t="array" ref="BM131">MAX(IF(ISERROR(BH131:BL131),,BH131:BL131))</f>
        <v>2</v>
      </c>
      <c r="BN131">
        <f t="shared" ref="BN131:BN177" si="70">AH131</f>
        <v>1</v>
      </c>
      <c r="BO131">
        <f t="shared" ref="BO131:BO177" si="71">BM131-BN131</f>
        <v>1</v>
      </c>
      <c r="BP131">
        <f t="shared" si="50"/>
        <v>60</v>
      </c>
    </row>
    <row r="132" spans="1:70" x14ac:dyDescent="0.3">
      <c r="A132">
        <v>131</v>
      </c>
      <c r="B132">
        <v>52</v>
      </c>
      <c r="C132" t="s">
        <v>143</v>
      </c>
      <c r="D132" t="s">
        <v>530</v>
      </c>
      <c r="E132" t="s">
        <v>445</v>
      </c>
      <c r="F132" t="s">
        <v>209</v>
      </c>
      <c r="G132">
        <v>47</v>
      </c>
      <c r="H132" s="1" t="s">
        <v>98</v>
      </c>
      <c r="I132" s="1" t="s">
        <v>89</v>
      </c>
      <c r="J132" s="1" t="s">
        <v>153</v>
      </c>
      <c r="K132" s="1" t="s">
        <v>137</v>
      </c>
      <c r="L132" s="1" t="s">
        <v>264</v>
      </c>
      <c r="M132" s="1" t="s">
        <v>270</v>
      </c>
      <c r="N132" s="1" t="s">
        <v>353</v>
      </c>
      <c r="O132" s="1" t="s">
        <v>251</v>
      </c>
      <c r="P132" t="str">
        <f>VLOOKUP(L132,all_attacks!$C$2:$H$166,2,FALSE)</f>
        <v>Normal</v>
      </c>
      <c r="Q132" t="str">
        <f>VLOOKUP(M132,all_attacks!$C$2:$H$166,2,FALSE)</f>
        <v>Fire</v>
      </c>
      <c r="R132" t="str">
        <f>VLOOKUP(N132,all_attacks!$C$2:$H$166,2,FALSE)</f>
        <v>Fire</v>
      </c>
      <c r="S132" t="str">
        <f>VLOOKUP(O132,all_attacks!$C$2:$H$166,2,FALSE)</f>
        <v>Normal</v>
      </c>
      <c r="T132" t="str">
        <f>VLOOKUP(L132,all_attacks!$C$2:$H$166,6,FALSE)</f>
        <v>no_type-specific_Damage</v>
      </c>
      <c r="U132" t="str">
        <f>VLOOKUP(M132,all_attacks!$C$2:$H$166,6,FALSE)</f>
        <v>Fire</v>
      </c>
      <c r="V132" t="str">
        <f>VLOOKUP(N132,all_attacks!$C$2:$H$166,6,FALSE)</f>
        <v>Fire</v>
      </c>
      <c r="W132" t="str">
        <f>VLOOKUP(O132,all_attacks!$C$2:$H$166,6,FALSE)</f>
        <v>Normal</v>
      </c>
      <c r="X132" t="s">
        <v>453</v>
      </c>
      <c r="Z132" t="str">
        <f t="shared" si="51"/>
        <v>no_type-specific_DamageWater</v>
      </c>
      <c r="AA132" t="str">
        <f t="shared" si="52"/>
        <v>FireWater</v>
      </c>
      <c r="AB132" t="str">
        <f t="shared" si="53"/>
        <v>FireWater</v>
      </c>
      <c r="AC132" t="str">
        <f t="shared" si="54"/>
        <v>NormalWater</v>
      </c>
      <c r="AD132" t="e">
        <f>VLOOKUP(Z132,type_factors!$C$1:$D$226,2,FALSE)</f>
        <v>#N/A</v>
      </c>
      <c r="AE132">
        <f>VLOOKUP(AA132,type_factors!$C$1:$D$226,2,FALSE)</f>
        <v>0.5</v>
      </c>
      <c r="AF132">
        <f>VLOOKUP(AB132,type_factors!$C$1:$D$226,2,FALSE)</f>
        <v>0.5</v>
      </c>
      <c r="AG132">
        <f>VLOOKUP(AC132,type_factors!$C$1:$D$226,2,FALSE)</f>
        <v>1</v>
      </c>
      <c r="AH132">
        <f t="array" ref="AH132">MAX(IF(ISERROR(AD132:AG132),,AD132:AG132))</f>
        <v>1</v>
      </c>
      <c r="AI132" t="s">
        <v>421</v>
      </c>
      <c r="AJ132" t="s">
        <v>453</v>
      </c>
      <c r="AK132" t="s">
        <v>455</v>
      </c>
      <c r="AL132" t="s">
        <v>446</v>
      </c>
      <c r="AM132" t="s">
        <v>450</v>
      </c>
      <c r="AN132" t="str">
        <f t="shared" si="55"/>
        <v>NormalFire</v>
      </c>
      <c r="AO132" t="str">
        <f t="shared" si="56"/>
        <v>WaterFire</v>
      </c>
      <c r="AP132" t="str">
        <f t="shared" si="57"/>
        <v>GroundFire</v>
      </c>
      <c r="AQ132" t="str">
        <f t="shared" si="58"/>
        <v>IceFire</v>
      </c>
      <c r="AR132" t="str">
        <f t="shared" si="59"/>
        <v>FightingFire</v>
      </c>
      <c r="AS132" t="str">
        <f t="shared" si="60"/>
        <v>NormalNA</v>
      </c>
      <c r="AT132" t="str">
        <f t="shared" si="61"/>
        <v>WaterNA</v>
      </c>
      <c r="AU132" t="str">
        <f t="shared" si="62"/>
        <v>GroundNA</v>
      </c>
      <c r="AV132" t="str">
        <f t="shared" si="63"/>
        <v>IceNA</v>
      </c>
      <c r="AW132" t="str">
        <f t="shared" si="64"/>
        <v>FightingNA</v>
      </c>
      <c r="AX132" s="31">
        <f>VLOOKUP(AN132,type_factors!$C$2:$D$226,2,FALSE)</f>
        <v>1</v>
      </c>
      <c r="AY132" s="31">
        <f>VLOOKUP(AO132,type_factors!$C$2:$D$226,2,FALSE)</f>
        <v>2</v>
      </c>
      <c r="AZ132" s="31">
        <f>VLOOKUP(AP132,type_factors!$C$2:$D$226,2,FALSE)</f>
        <v>2</v>
      </c>
      <c r="BA132" s="31">
        <f>VLOOKUP(AQ132,type_factors!$C$2:$D$226,2,FALSE)</f>
        <v>1</v>
      </c>
      <c r="BB132" s="31">
        <f>VLOOKUP(AR132,type_factors!$C$2:$D$226,2,FALSE)</f>
        <v>1</v>
      </c>
      <c r="BC132" s="30" t="e">
        <f>VLOOKUP(AS132,type_factors!$C$2:$D$226,2,FALSE)</f>
        <v>#N/A</v>
      </c>
      <c r="BD132" s="30" t="e">
        <f>VLOOKUP(AT132,type_factors!$C$2:$D$226,2,FALSE)</f>
        <v>#N/A</v>
      </c>
      <c r="BE132" s="30" t="e">
        <f>VLOOKUP(AU132,type_factors!$C$2:$D$226,2,FALSE)</f>
        <v>#N/A</v>
      </c>
      <c r="BF132" s="30" t="e">
        <f>VLOOKUP(AV132,type_factors!$C$2:$D$226,2,FALSE)</f>
        <v>#N/A</v>
      </c>
      <c r="BG132" s="30" t="e">
        <f>VLOOKUP(AW132,type_factors!$C$2:$D$226,2,FALSE)</f>
        <v>#N/A</v>
      </c>
      <c r="BH132" s="32">
        <f t="shared" si="65"/>
        <v>1</v>
      </c>
      <c r="BI132" s="32">
        <f t="shared" si="66"/>
        <v>2</v>
      </c>
      <c r="BJ132" s="32">
        <f t="shared" si="67"/>
        <v>2</v>
      </c>
      <c r="BK132" s="32">
        <f t="shared" si="68"/>
        <v>1</v>
      </c>
      <c r="BL132" s="32">
        <f t="shared" si="69"/>
        <v>1</v>
      </c>
      <c r="BM132">
        <f t="array" ref="BM132">MAX(IF(ISERROR(BH132:BL132),,BH132:BL132))</f>
        <v>2</v>
      </c>
      <c r="BN132">
        <f t="shared" si="70"/>
        <v>1</v>
      </c>
      <c r="BO132">
        <f t="shared" si="71"/>
        <v>1</v>
      </c>
      <c r="BP132">
        <f t="shared" ref="BP132:BP177" si="72">BP131+BO132</f>
        <v>61</v>
      </c>
    </row>
    <row r="133" spans="1:70" x14ac:dyDescent="0.3">
      <c r="A133">
        <v>132</v>
      </c>
      <c r="B133">
        <v>53</v>
      </c>
      <c r="C133" t="s">
        <v>71</v>
      </c>
      <c r="D133" t="s">
        <v>71</v>
      </c>
      <c r="E133" t="s">
        <v>318</v>
      </c>
      <c r="F133" t="s">
        <v>209</v>
      </c>
      <c r="G133">
        <v>38</v>
      </c>
      <c r="H133" s="1" t="s">
        <v>35</v>
      </c>
      <c r="I133" s="1" t="s">
        <v>121</v>
      </c>
      <c r="J133" s="1" t="s">
        <v>122</v>
      </c>
      <c r="K133" s="1" t="s">
        <v>123</v>
      </c>
      <c r="L133" s="1" t="s">
        <v>268</v>
      </c>
      <c r="M133" s="1" t="s">
        <v>280</v>
      </c>
      <c r="N133" s="1" t="s">
        <v>331</v>
      </c>
      <c r="O133" s="1" t="s">
        <v>318</v>
      </c>
      <c r="P133" t="str">
        <f>VLOOKUP(L133,all_attacks!$C$2:$H$166,2,FALSE)</f>
        <v>Normal</v>
      </c>
      <c r="Q133" t="str">
        <f>VLOOKUP(M133,all_attacks!$C$2:$H$166,2,FALSE)</f>
        <v>Psychic</v>
      </c>
      <c r="R133" t="str">
        <f>VLOOKUP(N133,all_attacks!$C$2:$H$166,2,FALSE)</f>
        <v>Normal</v>
      </c>
      <c r="S133" t="str">
        <f>VLOOKUP(O133,all_attacks!$C$2:$H$166,2,FALSE)</f>
        <v>Psychic</v>
      </c>
      <c r="T133" t="str">
        <f>VLOOKUP(L133,all_attacks!$C$2:$H$166,6,FALSE)</f>
        <v>no_type-specific_Damage</v>
      </c>
      <c r="U133" t="str">
        <f>VLOOKUP(M133,all_attacks!$C$2:$H$166,6,FALSE)</f>
        <v>Psychic</v>
      </c>
      <c r="V133" t="str">
        <f>VLOOKUP(N133,all_attacks!$C$2:$H$166,6,FALSE)</f>
        <v>no_type-specific_Damage</v>
      </c>
      <c r="W133" t="str">
        <f>VLOOKUP(O133,all_attacks!$C$2:$H$166,6,FALSE)</f>
        <v>Psychic</v>
      </c>
      <c r="X133" t="s">
        <v>453</v>
      </c>
      <c r="Z133" t="str">
        <f t="shared" si="51"/>
        <v>no_type-specific_DamageWater</v>
      </c>
      <c r="AA133" t="str">
        <f t="shared" si="52"/>
        <v>PsychicWater</v>
      </c>
      <c r="AB133" t="str">
        <f t="shared" si="53"/>
        <v>no_type-specific_DamageWater</v>
      </c>
      <c r="AC133" t="str">
        <f t="shared" si="54"/>
        <v>PsychicWater</v>
      </c>
      <c r="AD133" t="e">
        <f>VLOOKUP(Z133,type_factors!$C$1:$D$226,2,FALSE)</f>
        <v>#N/A</v>
      </c>
      <c r="AE133">
        <f>VLOOKUP(AA133,type_factors!$C$1:$D$226,2,FALSE)</f>
        <v>1</v>
      </c>
      <c r="AF133" t="e">
        <f>VLOOKUP(AB133,type_factors!$C$1:$D$226,2,FALSE)</f>
        <v>#N/A</v>
      </c>
      <c r="AG133">
        <f>VLOOKUP(AC133,type_factors!$C$1:$D$226,2,FALSE)</f>
        <v>1</v>
      </c>
      <c r="AH133">
        <f t="array" ref="AH133">MAX(IF(ISERROR(AD133:AG133),,AD133:AG133))</f>
        <v>1</v>
      </c>
      <c r="AI133" t="s">
        <v>421</v>
      </c>
      <c r="AJ133" t="s">
        <v>453</v>
      </c>
      <c r="AK133" t="s">
        <v>455</v>
      </c>
      <c r="AL133" t="s">
        <v>446</v>
      </c>
      <c r="AM133" t="s">
        <v>450</v>
      </c>
      <c r="AN133" t="str">
        <f t="shared" si="55"/>
        <v>NormalPsychic</v>
      </c>
      <c r="AO133" t="str">
        <f t="shared" si="56"/>
        <v>WaterPsychic</v>
      </c>
      <c r="AP133" t="str">
        <f t="shared" si="57"/>
        <v>GroundPsychic</v>
      </c>
      <c r="AQ133" t="str">
        <f t="shared" si="58"/>
        <v>IcePsychic</v>
      </c>
      <c r="AR133" t="str">
        <f t="shared" si="59"/>
        <v>FightingPsychic</v>
      </c>
      <c r="AS133" t="str">
        <f t="shared" si="60"/>
        <v>NormalNA</v>
      </c>
      <c r="AT133" t="str">
        <f t="shared" si="61"/>
        <v>WaterNA</v>
      </c>
      <c r="AU133" t="str">
        <f t="shared" si="62"/>
        <v>GroundNA</v>
      </c>
      <c r="AV133" t="str">
        <f t="shared" si="63"/>
        <v>IceNA</v>
      </c>
      <c r="AW133" t="str">
        <f t="shared" si="64"/>
        <v>FightingNA</v>
      </c>
      <c r="AX133" s="31">
        <f>VLOOKUP(AN133,type_factors!$C$2:$D$226,2,FALSE)</f>
        <v>1</v>
      </c>
      <c r="AY133" s="31">
        <f>VLOOKUP(AO133,type_factors!$C$2:$D$226,2,FALSE)</f>
        <v>1</v>
      </c>
      <c r="AZ133" s="31">
        <f>VLOOKUP(AP133,type_factors!$C$2:$D$226,2,FALSE)</f>
        <v>1</v>
      </c>
      <c r="BA133" s="31">
        <f>VLOOKUP(AQ133,type_factors!$C$2:$D$226,2,FALSE)</f>
        <v>1</v>
      </c>
      <c r="BB133" s="31">
        <f>VLOOKUP(AR133,type_factors!$C$2:$D$226,2,FALSE)</f>
        <v>0.5</v>
      </c>
      <c r="BC133" s="30" t="e">
        <f>VLOOKUP(AS133,type_factors!$C$2:$D$226,2,FALSE)</f>
        <v>#N/A</v>
      </c>
      <c r="BD133" s="30" t="e">
        <f>VLOOKUP(AT133,type_factors!$C$2:$D$226,2,FALSE)</f>
        <v>#N/A</v>
      </c>
      <c r="BE133" s="30" t="e">
        <f>VLOOKUP(AU133,type_factors!$C$2:$D$226,2,FALSE)</f>
        <v>#N/A</v>
      </c>
      <c r="BF133" s="30" t="e">
        <f>VLOOKUP(AV133,type_factors!$C$2:$D$226,2,FALSE)</f>
        <v>#N/A</v>
      </c>
      <c r="BG133" s="30" t="e">
        <f>VLOOKUP(AW133,type_factors!$C$2:$D$226,2,FALSE)</f>
        <v>#N/A</v>
      </c>
      <c r="BH133" s="32">
        <f t="shared" si="65"/>
        <v>1</v>
      </c>
      <c r="BI133" s="32">
        <f t="shared" si="66"/>
        <v>1</v>
      </c>
      <c r="BJ133" s="32">
        <f t="shared" si="67"/>
        <v>1</v>
      </c>
      <c r="BK133" s="32">
        <f t="shared" si="68"/>
        <v>1</v>
      </c>
      <c r="BL133" s="32">
        <f t="shared" si="69"/>
        <v>0.5</v>
      </c>
      <c r="BM133">
        <f t="array" ref="BM133">MAX(IF(ISERROR(BH133:BL133),,BH133:BL133))</f>
        <v>1</v>
      </c>
      <c r="BN133">
        <f t="shared" si="70"/>
        <v>1</v>
      </c>
      <c r="BO133">
        <f t="shared" si="71"/>
        <v>0</v>
      </c>
      <c r="BP133">
        <f t="shared" si="72"/>
        <v>61</v>
      </c>
      <c r="BR133" t="s">
        <v>194</v>
      </c>
    </row>
    <row r="134" spans="1:70" x14ac:dyDescent="0.3">
      <c r="A134">
        <v>133</v>
      </c>
      <c r="B134">
        <v>53</v>
      </c>
      <c r="C134" t="s">
        <v>144</v>
      </c>
      <c r="D134" t="s">
        <v>607</v>
      </c>
      <c r="E134" t="s">
        <v>318</v>
      </c>
      <c r="F134" t="s">
        <v>209</v>
      </c>
      <c r="G134">
        <v>37</v>
      </c>
      <c r="H134" s="1" t="s">
        <v>60</v>
      </c>
      <c r="I134" s="1" t="s">
        <v>146</v>
      </c>
      <c r="J134" s="1" t="s">
        <v>147</v>
      </c>
      <c r="K134" s="1" t="s">
        <v>148</v>
      </c>
      <c r="L134" s="1" t="s">
        <v>317</v>
      </c>
      <c r="M134" s="1" t="s">
        <v>338</v>
      </c>
      <c r="N134" s="1" t="s">
        <v>339</v>
      </c>
      <c r="O134" s="1" t="s">
        <v>212</v>
      </c>
      <c r="P134" t="str">
        <f>VLOOKUP(L134,all_attacks!$C$2:$H$166,2,FALSE)</f>
        <v>Psychic</v>
      </c>
      <c r="Q134" t="str">
        <f>VLOOKUP(M134,all_attacks!$C$2:$H$166,2,FALSE)</f>
        <v>Psychic</v>
      </c>
      <c r="R134" t="str">
        <f>VLOOKUP(N134,all_attacks!$C$2:$H$166,2,FALSE)</f>
        <v>Psychic</v>
      </c>
      <c r="S134" t="str">
        <f>VLOOKUP(O134,all_attacks!$C$2:$H$166,2,FALSE)</f>
        <v>Normal</v>
      </c>
      <c r="T134" t="str">
        <f>VLOOKUP(L134,all_attacks!$C$2:$H$166,6,FALSE)</f>
        <v>Psychic</v>
      </c>
      <c r="U134" t="str">
        <f>VLOOKUP(M134,all_attacks!$C$2:$H$166,6,FALSE)</f>
        <v>no_type-specific_Damage</v>
      </c>
      <c r="V134" t="str">
        <f>VLOOKUP(N134,all_attacks!$C$2:$H$166,6,FALSE)</f>
        <v>no_type-specific_Damage</v>
      </c>
      <c r="W134" t="str">
        <f>VLOOKUP(O134,all_attacks!$C$2:$H$166,6,FALSE)</f>
        <v>Normal</v>
      </c>
      <c r="X134" t="s">
        <v>453</v>
      </c>
      <c r="Z134" t="str">
        <f t="shared" si="51"/>
        <v>PsychicWater</v>
      </c>
      <c r="AA134" t="str">
        <f t="shared" si="52"/>
        <v>no_type-specific_DamageWater</v>
      </c>
      <c r="AB134" t="str">
        <f t="shared" si="53"/>
        <v>no_type-specific_DamageWater</v>
      </c>
      <c r="AC134" t="str">
        <f t="shared" si="54"/>
        <v>NormalWater</v>
      </c>
      <c r="AD134">
        <f>VLOOKUP(Z134,type_factors!$C$1:$D$226,2,FALSE)</f>
        <v>1</v>
      </c>
      <c r="AE134" t="e">
        <f>VLOOKUP(AA134,type_factors!$C$1:$D$226,2,FALSE)</f>
        <v>#N/A</v>
      </c>
      <c r="AF134" t="e">
        <f>VLOOKUP(AB134,type_factors!$C$1:$D$226,2,FALSE)</f>
        <v>#N/A</v>
      </c>
      <c r="AG134">
        <f>VLOOKUP(AC134,type_factors!$C$1:$D$226,2,FALSE)</f>
        <v>1</v>
      </c>
      <c r="AH134">
        <f t="array" ref="AH134">MAX(IF(ISERROR(AD134:AG134),,AD134:AG134))</f>
        <v>1</v>
      </c>
      <c r="AI134" t="s">
        <v>421</v>
      </c>
      <c r="AJ134" t="s">
        <v>453</v>
      </c>
      <c r="AK134" t="s">
        <v>455</v>
      </c>
      <c r="AL134" t="s">
        <v>446</v>
      </c>
      <c r="AM134" t="s">
        <v>450</v>
      </c>
      <c r="AN134" t="str">
        <f t="shared" si="55"/>
        <v>NormalPsychic</v>
      </c>
      <c r="AO134" t="str">
        <f t="shared" si="56"/>
        <v>WaterPsychic</v>
      </c>
      <c r="AP134" t="str">
        <f t="shared" si="57"/>
        <v>GroundPsychic</v>
      </c>
      <c r="AQ134" t="str">
        <f t="shared" si="58"/>
        <v>IcePsychic</v>
      </c>
      <c r="AR134" t="str">
        <f t="shared" si="59"/>
        <v>FightingPsychic</v>
      </c>
      <c r="AS134" t="str">
        <f t="shared" si="60"/>
        <v>NormalNA</v>
      </c>
      <c r="AT134" t="str">
        <f t="shared" si="61"/>
        <v>WaterNA</v>
      </c>
      <c r="AU134" t="str">
        <f t="shared" si="62"/>
        <v>GroundNA</v>
      </c>
      <c r="AV134" t="str">
        <f t="shared" si="63"/>
        <v>IceNA</v>
      </c>
      <c r="AW134" t="str">
        <f t="shared" si="64"/>
        <v>FightingNA</v>
      </c>
      <c r="AX134" s="31">
        <f>VLOOKUP(AN134,type_factors!$C$2:$D$226,2,FALSE)</f>
        <v>1</v>
      </c>
      <c r="AY134" s="31">
        <f>VLOOKUP(AO134,type_factors!$C$2:$D$226,2,FALSE)</f>
        <v>1</v>
      </c>
      <c r="AZ134" s="31">
        <f>VLOOKUP(AP134,type_factors!$C$2:$D$226,2,FALSE)</f>
        <v>1</v>
      </c>
      <c r="BA134" s="31">
        <f>VLOOKUP(AQ134,type_factors!$C$2:$D$226,2,FALSE)</f>
        <v>1</v>
      </c>
      <c r="BB134" s="31">
        <f>VLOOKUP(AR134,type_factors!$C$2:$D$226,2,FALSE)</f>
        <v>0.5</v>
      </c>
      <c r="BC134" s="30" t="e">
        <f>VLOOKUP(AS134,type_factors!$C$2:$D$226,2,FALSE)</f>
        <v>#N/A</v>
      </c>
      <c r="BD134" s="30" t="e">
        <f>VLOOKUP(AT134,type_factors!$C$2:$D$226,2,FALSE)</f>
        <v>#N/A</v>
      </c>
      <c r="BE134" s="30" t="e">
        <f>VLOOKUP(AU134,type_factors!$C$2:$D$226,2,FALSE)</f>
        <v>#N/A</v>
      </c>
      <c r="BF134" s="30" t="e">
        <f>VLOOKUP(AV134,type_factors!$C$2:$D$226,2,FALSE)</f>
        <v>#N/A</v>
      </c>
      <c r="BG134" s="30" t="e">
        <f>VLOOKUP(AW134,type_factors!$C$2:$D$226,2,FALSE)</f>
        <v>#N/A</v>
      </c>
      <c r="BH134" s="32">
        <f t="shared" si="65"/>
        <v>1</v>
      </c>
      <c r="BI134" s="32">
        <f t="shared" si="66"/>
        <v>1</v>
      </c>
      <c r="BJ134" s="32">
        <f t="shared" si="67"/>
        <v>1</v>
      </c>
      <c r="BK134" s="32">
        <f t="shared" si="68"/>
        <v>1</v>
      </c>
      <c r="BL134" s="32">
        <f t="shared" si="69"/>
        <v>0.5</v>
      </c>
      <c r="BM134">
        <f t="array" ref="BM134">MAX(IF(ISERROR(BH134:BL134),,BH134:BL134))</f>
        <v>1</v>
      </c>
      <c r="BN134">
        <f t="shared" si="70"/>
        <v>1</v>
      </c>
      <c r="BO134">
        <f t="shared" si="71"/>
        <v>0</v>
      </c>
      <c r="BP134">
        <f t="shared" si="72"/>
        <v>61</v>
      </c>
      <c r="BR134" t="s">
        <v>458</v>
      </c>
    </row>
    <row r="135" spans="1:70" x14ac:dyDescent="0.3">
      <c r="A135">
        <v>134</v>
      </c>
      <c r="B135">
        <v>53</v>
      </c>
      <c r="C135" t="s">
        <v>145</v>
      </c>
      <c r="D135" t="s">
        <v>515</v>
      </c>
      <c r="E135" t="s">
        <v>452</v>
      </c>
      <c r="F135" t="s">
        <v>451</v>
      </c>
      <c r="G135">
        <v>38</v>
      </c>
      <c r="H135" s="1" t="s">
        <v>79</v>
      </c>
      <c r="I135" s="1" t="s">
        <v>29</v>
      </c>
      <c r="J135" s="1" t="s">
        <v>80</v>
      </c>
      <c r="K135" s="1" t="s">
        <v>121</v>
      </c>
      <c r="L135" s="1" t="s">
        <v>300</v>
      </c>
      <c r="M135" s="1" t="s">
        <v>373</v>
      </c>
      <c r="N135" s="1" t="s">
        <v>301</v>
      </c>
      <c r="O135" s="1" t="s">
        <v>280</v>
      </c>
      <c r="P135" t="str">
        <f>VLOOKUP(L135,all_attacks!$C$2:$H$166,2,FALSE)</f>
        <v>Poison</v>
      </c>
      <c r="Q135" t="str">
        <f>VLOOKUP(M135,all_attacks!$C$2:$H$166,2,FALSE)</f>
        <v>Bug</v>
      </c>
      <c r="R135" t="str">
        <f>VLOOKUP(N135,all_attacks!$C$2:$H$166,2,FALSE)</f>
        <v>Grass</v>
      </c>
      <c r="S135" t="str">
        <f>VLOOKUP(O135,all_attacks!$C$2:$H$166,2,FALSE)</f>
        <v>Psychic</v>
      </c>
      <c r="T135" t="str">
        <f>VLOOKUP(L135,all_attacks!$C$2:$H$166,6,FALSE)</f>
        <v>no_type-specific_Damage</v>
      </c>
      <c r="U135" t="str">
        <f>VLOOKUP(M135,all_attacks!$C$2:$H$166,6,FALSE)</f>
        <v>Bug</v>
      </c>
      <c r="V135" t="str">
        <f>VLOOKUP(N135,all_attacks!$C$2:$H$166,6,FALSE)</f>
        <v>no_type-specific_Damage</v>
      </c>
      <c r="W135" t="str">
        <f>VLOOKUP(O135,all_attacks!$C$2:$H$166,6,FALSE)</f>
        <v>Psychic</v>
      </c>
      <c r="X135" t="s">
        <v>453</v>
      </c>
      <c r="Z135" t="str">
        <f t="shared" si="51"/>
        <v>no_type-specific_DamageWater</v>
      </c>
      <c r="AA135" t="str">
        <f t="shared" si="52"/>
        <v>BugWater</v>
      </c>
      <c r="AB135" t="str">
        <f t="shared" si="53"/>
        <v>no_type-specific_DamageWater</v>
      </c>
      <c r="AC135" t="str">
        <f t="shared" si="54"/>
        <v>PsychicWater</v>
      </c>
      <c r="AD135" t="e">
        <f>VLOOKUP(Z135,type_factors!$C$1:$D$226,2,FALSE)</f>
        <v>#N/A</v>
      </c>
      <c r="AE135">
        <f>VLOOKUP(AA135,type_factors!$C$1:$D$226,2,FALSE)</f>
        <v>1</v>
      </c>
      <c r="AF135" t="e">
        <f>VLOOKUP(AB135,type_factors!$C$1:$D$226,2,FALSE)</f>
        <v>#N/A</v>
      </c>
      <c r="AG135">
        <f>VLOOKUP(AC135,type_factors!$C$1:$D$226,2,FALSE)</f>
        <v>1</v>
      </c>
      <c r="AH135">
        <f t="array" ref="AH135">MAX(IF(ISERROR(AD135:AG135),,AD135:AG135))</f>
        <v>1</v>
      </c>
      <c r="AI135" t="s">
        <v>421</v>
      </c>
      <c r="AJ135" t="s">
        <v>453</v>
      </c>
      <c r="AK135" t="s">
        <v>455</v>
      </c>
      <c r="AL135" t="s">
        <v>446</v>
      </c>
      <c r="AM135" t="s">
        <v>450</v>
      </c>
      <c r="AN135" t="str">
        <f t="shared" si="55"/>
        <v>NormalBug</v>
      </c>
      <c r="AO135" t="str">
        <f t="shared" si="56"/>
        <v>WaterBug</v>
      </c>
      <c r="AP135" t="str">
        <f t="shared" si="57"/>
        <v>GroundBug</v>
      </c>
      <c r="AQ135" t="str">
        <f t="shared" si="58"/>
        <v>IceBug</v>
      </c>
      <c r="AR135" t="str">
        <f t="shared" si="59"/>
        <v>FightingBug</v>
      </c>
      <c r="AS135" t="str">
        <f t="shared" si="60"/>
        <v>NormalPoison</v>
      </c>
      <c r="AT135" t="str">
        <f t="shared" si="61"/>
        <v>WaterPoison</v>
      </c>
      <c r="AU135" t="str">
        <f t="shared" si="62"/>
        <v>GroundPoison</v>
      </c>
      <c r="AV135" t="str">
        <f t="shared" si="63"/>
        <v>IcePoison</v>
      </c>
      <c r="AW135" t="str">
        <f t="shared" si="64"/>
        <v>FightingPoison</v>
      </c>
      <c r="AX135" s="31">
        <f>VLOOKUP(AN135,type_factors!$C$2:$D$226,2,FALSE)</f>
        <v>1</v>
      </c>
      <c r="AY135" s="31">
        <f>VLOOKUP(AO135,type_factors!$C$2:$D$226,2,FALSE)</f>
        <v>1</v>
      </c>
      <c r="AZ135" s="31">
        <f>VLOOKUP(AP135,type_factors!$C$2:$D$226,2,FALSE)</f>
        <v>0.5</v>
      </c>
      <c r="BA135" s="31">
        <f>VLOOKUP(AQ135,type_factors!$C$2:$D$226,2,FALSE)</f>
        <v>1</v>
      </c>
      <c r="BB135" s="31">
        <f>VLOOKUP(AR135,type_factors!$C$2:$D$226,2,FALSE)</f>
        <v>0.5</v>
      </c>
      <c r="BC135" s="30">
        <f>VLOOKUP(AS135,type_factors!$C$2:$D$226,2,FALSE)</f>
        <v>1</v>
      </c>
      <c r="BD135" s="30">
        <f>VLOOKUP(AT135,type_factors!$C$2:$D$226,2,FALSE)</f>
        <v>1</v>
      </c>
      <c r="BE135" s="30">
        <f>VLOOKUP(AU135,type_factors!$C$2:$D$226,2,FALSE)</f>
        <v>2</v>
      </c>
      <c r="BF135" s="30">
        <f>VLOOKUP(AV135,type_factors!$C$2:$D$226,2,FALSE)</f>
        <v>1</v>
      </c>
      <c r="BG135" s="30">
        <f>VLOOKUP(AW135,type_factors!$C$2:$D$226,2,FALSE)</f>
        <v>0.5</v>
      </c>
      <c r="BH135" s="32">
        <f t="shared" si="65"/>
        <v>1</v>
      </c>
      <c r="BI135" s="32">
        <f t="shared" si="66"/>
        <v>1</v>
      </c>
      <c r="BJ135" s="32">
        <f t="shared" si="67"/>
        <v>1</v>
      </c>
      <c r="BK135" s="32">
        <f t="shared" si="68"/>
        <v>1</v>
      </c>
      <c r="BL135" s="32">
        <f t="shared" si="69"/>
        <v>0.25</v>
      </c>
      <c r="BM135">
        <f t="array" ref="BM135">MAX(IF(ISERROR(BH135:BL135),,BH135:BL135))</f>
        <v>1</v>
      </c>
      <c r="BN135">
        <f t="shared" si="70"/>
        <v>1</v>
      </c>
      <c r="BO135">
        <f t="shared" si="71"/>
        <v>0</v>
      </c>
      <c r="BP135">
        <f t="shared" si="72"/>
        <v>61</v>
      </c>
    </row>
    <row r="136" spans="1:70" x14ac:dyDescent="0.3">
      <c r="A136">
        <v>135</v>
      </c>
      <c r="B136">
        <v>53</v>
      </c>
      <c r="C136" t="s">
        <v>134</v>
      </c>
      <c r="D136" t="s">
        <v>537</v>
      </c>
      <c r="E136" t="s">
        <v>318</v>
      </c>
      <c r="F136" t="s">
        <v>209</v>
      </c>
      <c r="G136">
        <v>43</v>
      </c>
      <c r="H136" s="1" t="s">
        <v>121</v>
      </c>
      <c r="I136" s="1" t="s">
        <v>122</v>
      </c>
      <c r="J136" s="1" t="s">
        <v>149</v>
      </c>
      <c r="K136" s="1" t="s">
        <v>150</v>
      </c>
      <c r="L136" s="1" t="s">
        <v>280</v>
      </c>
      <c r="M136" s="1" t="s">
        <v>331</v>
      </c>
      <c r="N136" s="1" t="s">
        <v>386</v>
      </c>
      <c r="O136" s="1" t="s">
        <v>341</v>
      </c>
      <c r="P136" t="str">
        <f>VLOOKUP(L136,all_attacks!$C$2:$H$166,2,FALSE)</f>
        <v>Psychic</v>
      </c>
      <c r="Q136" t="str">
        <f>VLOOKUP(M136,all_attacks!$C$2:$H$166,2,FALSE)</f>
        <v>Normal</v>
      </c>
      <c r="R136" t="str">
        <f>VLOOKUP(N136,all_attacks!$C$2:$H$166,2,FALSE)</f>
        <v>Psychic</v>
      </c>
      <c r="S136" t="str">
        <f>VLOOKUP(O136,all_attacks!$C$2:$H$166,2,FALSE)</f>
        <v>Psychic</v>
      </c>
      <c r="T136" t="str">
        <f>VLOOKUP(L136,all_attacks!$C$2:$H$166,6,FALSE)</f>
        <v>Psychic</v>
      </c>
      <c r="U136" t="str">
        <f>VLOOKUP(M136,all_attacks!$C$2:$H$166,6,FALSE)</f>
        <v>no_type-specific_Damage</v>
      </c>
      <c r="V136" t="str">
        <f>VLOOKUP(N136,all_attacks!$C$2:$H$166,6,FALSE)</f>
        <v>no_type-specific_Damage</v>
      </c>
      <c r="W136" t="str">
        <f>VLOOKUP(O136,all_attacks!$C$2:$H$166,6,FALSE)</f>
        <v>no_type-specific_Damage</v>
      </c>
      <c r="X136" t="s">
        <v>453</v>
      </c>
      <c r="Z136" t="str">
        <f t="shared" si="51"/>
        <v>PsychicWater</v>
      </c>
      <c r="AA136" t="str">
        <f t="shared" si="52"/>
        <v>no_type-specific_DamageWater</v>
      </c>
      <c r="AB136" t="str">
        <f t="shared" si="53"/>
        <v>no_type-specific_DamageWater</v>
      </c>
      <c r="AC136" t="str">
        <f t="shared" si="54"/>
        <v>no_type-specific_DamageWater</v>
      </c>
      <c r="AD136">
        <f>VLOOKUP(Z136,type_factors!$C$1:$D$226,2,FALSE)</f>
        <v>1</v>
      </c>
      <c r="AE136" t="e">
        <f>VLOOKUP(AA136,type_factors!$C$1:$D$226,2,FALSE)</f>
        <v>#N/A</v>
      </c>
      <c r="AF136" t="e">
        <f>VLOOKUP(AB136,type_factors!$C$1:$D$226,2,FALSE)</f>
        <v>#N/A</v>
      </c>
      <c r="AG136" t="e">
        <f>VLOOKUP(AC136,type_factors!$C$1:$D$226,2,FALSE)</f>
        <v>#N/A</v>
      </c>
      <c r="AH136">
        <f t="array" ref="AH136">MAX(IF(ISERROR(AD136:AG136),,AD136:AG136))</f>
        <v>1</v>
      </c>
      <c r="AI136" t="s">
        <v>421</v>
      </c>
      <c r="AJ136" t="s">
        <v>453</v>
      </c>
      <c r="AK136" t="s">
        <v>455</v>
      </c>
      <c r="AL136" t="s">
        <v>446</v>
      </c>
      <c r="AM136" t="s">
        <v>450</v>
      </c>
      <c r="AN136" t="str">
        <f t="shared" si="55"/>
        <v>NormalPsychic</v>
      </c>
      <c r="AO136" t="str">
        <f t="shared" si="56"/>
        <v>WaterPsychic</v>
      </c>
      <c r="AP136" t="str">
        <f t="shared" si="57"/>
        <v>GroundPsychic</v>
      </c>
      <c r="AQ136" t="str">
        <f t="shared" si="58"/>
        <v>IcePsychic</v>
      </c>
      <c r="AR136" t="str">
        <f t="shared" si="59"/>
        <v>FightingPsychic</v>
      </c>
      <c r="AS136" t="str">
        <f t="shared" si="60"/>
        <v>NormalNA</v>
      </c>
      <c r="AT136" t="str">
        <f t="shared" si="61"/>
        <v>WaterNA</v>
      </c>
      <c r="AU136" t="str">
        <f t="shared" si="62"/>
        <v>GroundNA</v>
      </c>
      <c r="AV136" t="str">
        <f t="shared" si="63"/>
        <v>IceNA</v>
      </c>
      <c r="AW136" t="str">
        <f t="shared" si="64"/>
        <v>FightingNA</v>
      </c>
      <c r="AX136" s="31">
        <f>VLOOKUP(AN136,type_factors!$C$2:$D$226,2,FALSE)</f>
        <v>1</v>
      </c>
      <c r="AY136" s="31">
        <f>VLOOKUP(AO136,type_factors!$C$2:$D$226,2,FALSE)</f>
        <v>1</v>
      </c>
      <c r="AZ136" s="31">
        <f>VLOOKUP(AP136,type_factors!$C$2:$D$226,2,FALSE)</f>
        <v>1</v>
      </c>
      <c r="BA136" s="31">
        <f>VLOOKUP(AQ136,type_factors!$C$2:$D$226,2,FALSE)</f>
        <v>1</v>
      </c>
      <c r="BB136" s="31">
        <f>VLOOKUP(AR136,type_factors!$C$2:$D$226,2,FALSE)</f>
        <v>0.5</v>
      </c>
      <c r="BC136" s="30" t="e">
        <f>VLOOKUP(AS136,type_factors!$C$2:$D$226,2,FALSE)</f>
        <v>#N/A</v>
      </c>
      <c r="BD136" s="30" t="e">
        <f>VLOOKUP(AT136,type_factors!$C$2:$D$226,2,FALSE)</f>
        <v>#N/A</v>
      </c>
      <c r="BE136" s="30" t="e">
        <f>VLOOKUP(AU136,type_factors!$C$2:$D$226,2,FALSE)</f>
        <v>#N/A</v>
      </c>
      <c r="BF136" s="30" t="e">
        <f>VLOOKUP(AV136,type_factors!$C$2:$D$226,2,FALSE)</f>
        <v>#N/A</v>
      </c>
      <c r="BG136" s="30" t="e">
        <f>VLOOKUP(AW136,type_factors!$C$2:$D$226,2,FALSE)</f>
        <v>#N/A</v>
      </c>
      <c r="BH136" s="32">
        <f t="shared" si="65"/>
        <v>1</v>
      </c>
      <c r="BI136" s="32">
        <f t="shared" si="66"/>
        <v>1</v>
      </c>
      <c r="BJ136" s="32">
        <f t="shared" si="67"/>
        <v>1</v>
      </c>
      <c r="BK136" s="32">
        <f t="shared" si="68"/>
        <v>1</v>
      </c>
      <c r="BL136" s="32">
        <f t="shared" si="69"/>
        <v>0.5</v>
      </c>
      <c r="BM136">
        <f t="array" ref="BM136">MAX(IF(ISERROR(BH136:BL136),,BH136:BL136))</f>
        <v>1</v>
      </c>
      <c r="BN136">
        <f t="shared" si="70"/>
        <v>1</v>
      </c>
      <c r="BO136">
        <f t="shared" si="71"/>
        <v>0</v>
      </c>
      <c r="BP136">
        <f t="shared" si="72"/>
        <v>61</v>
      </c>
    </row>
    <row r="137" spans="1:70" x14ac:dyDescent="0.3">
      <c r="A137">
        <v>136</v>
      </c>
      <c r="B137">
        <v>54</v>
      </c>
      <c r="C137" t="s">
        <v>102</v>
      </c>
      <c r="D137" t="s">
        <v>594</v>
      </c>
      <c r="E137" t="s">
        <v>455</v>
      </c>
      <c r="F137" t="s">
        <v>456</v>
      </c>
      <c r="G137">
        <v>43</v>
      </c>
      <c r="H137" s="1" t="s">
        <v>53</v>
      </c>
      <c r="I137" s="1" t="s">
        <v>140</v>
      </c>
      <c r="J137" s="1" t="s">
        <v>20</v>
      </c>
      <c r="K137" s="1" t="s">
        <v>68</v>
      </c>
      <c r="L137" s="1" t="s">
        <v>246</v>
      </c>
      <c r="M137" s="1" t="s">
        <v>237</v>
      </c>
      <c r="N137" s="1" t="s">
        <v>255</v>
      </c>
      <c r="O137" s="1" t="s">
        <v>247</v>
      </c>
      <c r="P137" t="str">
        <f>VLOOKUP(L137,all_attacks!$C$2:$H$166,2,FALSE)</f>
        <v>Normal</v>
      </c>
      <c r="Q137" t="str">
        <f>VLOOKUP(M137,all_attacks!$C$2:$H$166,2,FALSE)</f>
        <v>Normal</v>
      </c>
      <c r="R137" t="str">
        <f>VLOOKUP(N137,all_attacks!$C$2:$H$166,2,FALSE)</f>
        <v>Normal</v>
      </c>
      <c r="S137" t="str">
        <f>VLOOKUP(O137,all_attacks!$C$2:$H$166,2,FALSE)</f>
        <v>Normal</v>
      </c>
      <c r="T137" t="str">
        <f>VLOOKUP(L137,all_attacks!$C$2:$H$166,6,FALSE)</f>
        <v>Normal</v>
      </c>
      <c r="U137" t="str">
        <f>VLOOKUP(M137,all_attacks!$C$2:$H$166,6,FALSE)</f>
        <v>Normal</v>
      </c>
      <c r="V137" t="str">
        <f>VLOOKUP(N137,all_attacks!$C$2:$H$166,6,FALSE)</f>
        <v>no_type-specific_Damage</v>
      </c>
      <c r="W137" t="str">
        <f>VLOOKUP(O137,all_attacks!$C$2:$H$166,6,FALSE)</f>
        <v>Normal</v>
      </c>
      <c r="X137" t="s">
        <v>453</v>
      </c>
      <c r="Z137" t="str">
        <f t="shared" si="51"/>
        <v>NormalWater</v>
      </c>
      <c r="AA137" t="str">
        <f t="shared" si="52"/>
        <v>NormalWater</v>
      </c>
      <c r="AB137" t="str">
        <f t="shared" si="53"/>
        <v>no_type-specific_DamageWater</v>
      </c>
      <c r="AC137" t="str">
        <f t="shared" si="54"/>
        <v>NormalWater</v>
      </c>
      <c r="AD137">
        <f>VLOOKUP(Z137,type_factors!$C$1:$D$226,2,FALSE)</f>
        <v>1</v>
      </c>
      <c r="AE137">
        <f>VLOOKUP(AA137,type_factors!$C$1:$D$226,2,FALSE)</f>
        <v>1</v>
      </c>
      <c r="AF137" t="e">
        <f>VLOOKUP(AB137,type_factors!$C$1:$D$226,2,FALSE)</f>
        <v>#N/A</v>
      </c>
      <c r="AG137">
        <f>VLOOKUP(AC137,type_factors!$C$1:$D$226,2,FALSE)</f>
        <v>1</v>
      </c>
      <c r="AH137">
        <f t="array" ref="AH137">MAX(IF(ISERROR(AD137:AG137),,AD137:AG137))</f>
        <v>1</v>
      </c>
      <c r="AI137" t="s">
        <v>421</v>
      </c>
      <c r="AJ137" t="s">
        <v>453</v>
      </c>
      <c r="AK137" t="s">
        <v>455</v>
      </c>
      <c r="AL137" t="s">
        <v>446</v>
      </c>
      <c r="AM137" t="s">
        <v>450</v>
      </c>
      <c r="AN137" t="str">
        <f t="shared" si="55"/>
        <v>NormalGround</v>
      </c>
      <c r="AO137" t="str">
        <f t="shared" si="56"/>
        <v>WaterGround</v>
      </c>
      <c r="AP137" t="str">
        <f t="shared" si="57"/>
        <v>GroundGround</v>
      </c>
      <c r="AQ137" t="str">
        <f t="shared" si="58"/>
        <v>IceGround</v>
      </c>
      <c r="AR137" t="str">
        <f t="shared" si="59"/>
        <v>FightingGround</v>
      </c>
      <c r="AS137" t="str">
        <f t="shared" si="60"/>
        <v>NormalRock</v>
      </c>
      <c r="AT137" t="str">
        <f t="shared" si="61"/>
        <v>WaterRock</v>
      </c>
      <c r="AU137" t="str">
        <f t="shared" si="62"/>
        <v>GroundRock</v>
      </c>
      <c r="AV137" t="str">
        <f t="shared" si="63"/>
        <v>IceRock</v>
      </c>
      <c r="AW137" t="str">
        <f t="shared" si="64"/>
        <v>FightingRock</v>
      </c>
      <c r="AX137" s="31">
        <f>VLOOKUP(AN137,type_factors!$C$2:$D$226,2,FALSE)</f>
        <v>1</v>
      </c>
      <c r="AY137" s="31">
        <f>VLOOKUP(AO137,type_factors!$C$2:$D$226,2,FALSE)</f>
        <v>2</v>
      </c>
      <c r="AZ137" s="31">
        <f>VLOOKUP(AP137,type_factors!$C$2:$D$226,2,FALSE)</f>
        <v>1</v>
      </c>
      <c r="BA137" s="31">
        <f>VLOOKUP(AQ137,type_factors!$C$2:$D$226,2,FALSE)</f>
        <v>2</v>
      </c>
      <c r="BB137" s="31">
        <f>VLOOKUP(AR137,type_factors!$C$2:$D$226,2,FALSE)</f>
        <v>1</v>
      </c>
      <c r="BC137" s="30">
        <f>VLOOKUP(AS137,type_factors!$C$2:$D$226,2,FALSE)</f>
        <v>0.5</v>
      </c>
      <c r="BD137" s="30">
        <f>VLOOKUP(AT137,type_factors!$C$2:$D$226,2,FALSE)</f>
        <v>2</v>
      </c>
      <c r="BE137" s="30">
        <f>VLOOKUP(AU137,type_factors!$C$2:$D$226,2,FALSE)</f>
        <v>2</v>
      </c>
      <c r="BF137" s="30">
        <f>VLOOKUP(AV137,type_factors!$C$2:$D$226,2,FALSE)</f>
        <v>1</v>
      </c>
      <c r="BG137" s="30">
        <f>VLOOKUP(AW137,type_factors!$C$2:$D$226,2,FALSE)</f>
        <v>2</v>
      </c>
      <c r="BH137" s="32">
        <f t="shared" si="65"/>
        <v>0.5</v>
      </c>
      <c r="BI137" s="32">
        <f t="shared" si="66"/>
        <v>4</v>
      </c>
      <c r="BJ137" s="32">
        <f t="shared" si="67"/>
        <v>2</v>
      </c>
      <c r="BK137" s="32">
        <f t="shared" si="68"/>
        <v>2</v>
      </c>
      <c r="BL137" s="32">
        <f t="shared" si="69"/>
        <v>2</v>
      </c>
      <c r="BM137">
        <f t="array" ref="BM137">MAX(IF(ISERROR(BH137:BL137),,BH137:BL137))</f>
        <v>4</v>
      </c>
      <c r="BN137">
        <f t="shared" si="70"/>
        <v>1</v>
      </c>
      <c r="BO137">
        <f t="shared" si="71"/>
        <v>3</v>
      </c>
      <c r="BP137">
        <f t="shared" si="72"/>
        <v>64</v>
      </c>
    </row>
    <row r="138" spans="1:70" x14ac:dyDescent="0.3">
      <c r="A138">
        <v>137</v>
      </c>
      <c r="B138">
        <v>55</v>
      </c>
      <c r="C138" t="s">
        <v>539</v>
      </c>
      <c r="D138" t="s">
        <v>540</v>
      </c>
      <c r="E138" t="s">
        <v>450</v>
      </c>
      <c r="F138" t="s">
        <v>209</v>
      </c>
      <c r="G138">
        <v>38</v>
      </c>
      <c r="H138" s="1" t="s">
        <v>49</v>
      </c>
      <c r="I138" s="1" t="s">
        <v>206</v>
      </c>
      <c r="J138" s="1" t="s">
        <v>23</v>
      </c>
      <c r="K138" s="1" t="s">
        <v>116</v>
      </c>
      <c r="L138" s="1" t="s">
        <v>211</v>
      </c>
      <c r="M138" s="1" t="s">
        <v>288</v>
      </c>
      <c r="N138" s="1" t="s">
        <v>261</v>
      </c>
      <c r="O138" s="1" t="s">
        <v>342</v>
      </c>
      <c r="P138" t="str">
        <f>VLOOKUP(L138,all_attacks!$C$2:$H$166,2,FALSE)</f>
        <v>Normal</v>
      </c>
      <c r="Q138" t="str">
        <f>VLOOKUP(M138,all_attacks!$C$2:$H$166,2,FALSE)</f>
        <v>Fighting</v>
      </c>
      <c r="R138" t="str">
        <f>VLOOKUP(N138,all_attacks!$C$2:$H$166,2,FALSE)</f>
        <v>Normal</v>
      </c>
      <c r="S138" t="str">
        <f>VLOOKUP(O138,all_attacks!$C$2:$H$166,2,FALSE)</f>
        <v>Normal</v>
      </c>
      <c r="T138" t="str">
        <f>VLOOKUP(L138,all_attacks!$C$2:$H$166,6,FALSE)</f>
        <v>Normal</v>
      </c>
      <c r="U138" t="str">
        <f>VLOOKUP(M138,all_attacks!$C$2:$H$166,6,FALSE)</f>
        <v>Fighting</v>
      </c>
      <c r="V138" t="str">
        <f>VLOOKUP(N138,all_attacks!$C$2:$H$166,6,FALSE)</f>
        <v>no_type-specific_Damage</v>
      </c>
      <c r="W138" t="str">
        <f>VLOOKUP(O138,all_attacks!$C$2:$H$166,6,FALSE)</f>
        <v>no_type-specific_Damage</v>
      </c>
      <c r="X138" t="s">
        <v>453</v>
      </c>
      <c r="Z138" t="str">
        <f t="shared" si="51"/>
        <v>NormalWater</v>
      </c>
      <c r="AA138" t="str">
        <f t="shared" si="52"/>
        <v>FightingWater</v>
      </c>
      <c r="AB138" t="str">
        <f t="shared" si="53"/>
        <v>no_type-specific_DamageWater</v>
      </c>
      <c r="AC138" t="str">
        <f t="shared" si="54"/>
        <v>no_type-specific_DamageWater</v>
      </c>
      <c r="AD138">
        <f>VLOOKUP(Z138,type_factors!$C$1:$D$226,2,FALSE)</f>
        <v>1</v>
      </c>
      <c r="AE138">
        <f>VLOOKUP(AA138,type_factors!$C$1:$D$226,2,FALSE)</f>
        <v>1</v>
      </c>
      <c r="AF138" t="e">
        <f>VLOOKUP(AB138,type_factors!$C$1:$D$226,2,FALSE)</f>
        <v>#N/A</v>
      </c>
      <c r="AG138" t="e">
        <f>VLOOKUP(AC138,type_factors!$C$1:$D$226,2,FALSE)</f>
        <v>#N/A</v>
      </c>
      <c r="AH138">
        <f t="array" ref="AH138">MAX(IF(ISERROR(AD138:AG138),,AD138:AG138))</f>
        <v>1</v>
      </c>
      <c r="AI138" t="s">
        <v>421</v>
      </c>
      <c r="AJ138" t="s">
        <v>453</v>
      </c>
      <c r="AK138" t="s">
        <v>455</v>
      </c>
      <c r="AL138" t="s">
        <v>446</v>
      </c>
      <c r="AM138" t="s">
        <v>450</v>
      </c>
      <c r="AN138" t="str">
        <f t="shared" si="55"/>
        <v>NormalFighting</v>
      </c>
      <c r="AO138" t="str">
        <f t="shared" si="56"/>
        <v>WaterFighting</v>
      </c>
      <c r="AP138" t="str">
        <f t="shared" si="57"/>
        <v>GroundFighting</v>
      </c>
      <c r="AQ138" t="str">
        <f t="shared" si="58"/>
        <v>IceFighting</v>
      </c>
      <c r="AR138" t="str">
        <f t="shared" si="59"/>
        <v>FightingFighting</v>
      </c>
      <c r="AS138" t="str">
        <f t="shared" si="60"/>
        <v>NormalNA</v>
      </c>
      <c r="AT138" t="str">
        <f t="shared" si="61"/>
        <v>WaterNA</v>
      </c>
      <c r="AU138" t="str">
        <f t="shared" si="62"/>
        <v>GroundNA</v>
      </c>
      <c r="AV138" t="str">
        <f t="shared" si="63"/>
        <v>IceNA</v>
      </c>
      <c r="AW138" t="str">
        <f t="shared" si="64"/>
        <v>FightingNA</v>
      </c>
      <c r="AX138" s="31">
        <f>VLOOKUP(AN138,type_factors!$C$2:$D$226,2,FALSE)</f>
        <v>1</v>
      </c>
      <c r="AY138" s="31">
        <f>VLOOKUP(AO138,type_factors!$C$2:$D$226,2,FALSE)</f>
        <v>1</v>
      </c>
      <c r="AZ138" s="31">
        <f>VLOOKUP(AP138,type_factors!$C$2:$D$226,2,FALSE)</f>
        <v>1</v>
      </c>
      <c r="BA138" s="31">
        <f>VLOOKUP(AQ138,type_factors!$C$2:$D$226,2,FALSE)</f>
        <v>1</v>
      </c>
      <c r="BB138" s="31">
        <f>VLOOKUP(AR138,type_factors!$C$2:$D$226,2,FALSE)</f>
        <v>1</v>
      </c>
      <c r="BC138" s="30" t="e">
        <f>VLOOKUP(AS138,type_factors!$C$2:$D$226,2,FALSE)</f>
        <v>#N/A</v>
      </c>
      <c r="BD138" s="30" t="e">
        <f>VLOOKUP(AT138,type_factors!$C$2:$D$226,2,FALSE)</f>
        <v>#N/A</v>
      </c>
      <c r="BE138" s="30" t="e">
        <f>VLOOKUP(AU138,type_factors!$C$2:$D$226,2,FALSE)</f>
        <v>#N/A</v>
      </c>
      <c r="BF138" s="30" t="e">
        <f>VLOOKUP(AV138,type_factors!$C$2:$D$226,2,FALSE)</f>
        <v>#N/A</v>
      </c>
      <c r="BG138" s="30" t="e">
        <f>VLOOKUP(AW138,type_factors!$C$2:$D$226,2,FALSE)</f>
        <v>#N/A</v>
      </c>
      <c r="BH138" s="32">
        <f t="shared" si="65"/>
        <v>1</v>
      </c>
      <c r="BI138" s="32">
        <f t="shared" si="66"/>
        <v>1</v>
      </c>
      <c r="BJ138" s="32">
        <f t="shared" si="67"/>
        <v>1</v>
      </c>
      <c r="BK138" s="32">
        <f t="shared" si="68"/>
        <v>1</v>
      </c>
      <c r="BL138" s="32">
        <f t="shared" si="69"/>
        <v>1</v>
      </c>
      <c r="BM138">
        <f t="array" ref="BM138">MAX(IF(ISERROR(BH138:BL138),,BH138:BL138))</f>
        <v>1</v>
      </c>
      <c r="BN138">
        <f t="shared" si="70"/>
        <v>1</v>
      </c>
      <c r="BO138">
        <f t="shared" si="71"/>
        <v>0</v>
      </c>
      <c r="BP138">
        <f t="shared" si="72"/>
        <v>64</v>
      </c>
    </row>
    <row r="139" spans="1:70" x14ac:dyDescent="0.3">
      <c r="A139">
        <v>138</v>
      </c>
      <c r="B139">
        <v>55</v>
      </c>
      <c r="C139" t="s">
        <v>54</v>
      </c>
      <c r="D139" t="s">
        <v>538</v>
      </c>
      <c r="E139" t="s">
        <v>450</v>
      </c>
      <c r="F139" t="s">
        <v>209</v>
      </c>
      <c r="G139">
        <v>38</v>
      </c>
      <c r="H139" s="1" t="s">
        <v>49</v>
      </c>
      <c r="I139" s="1" t="s">
        <v>206</v>
      </c>
      <c r="J139" s="1" t="s">
        <v>23</v>
      </c>
      <c r="K139" s="1" t="s">
        <v>116</v>
      </c>
      <c r="L139" s="1" t="s">
        <v>211</v>
      </c>
      <c r="M139" s="1" t="s">
        <v>288</v>
      </c>
      <c r="N139" s="1" t="s">
        <v>261</v>
      </c>
      <c r="O139" s="1" t="s">
        <v>342</v>
      </c>
      <c r="P139" t="str">
        <f>VLOOKUP(L139,all_attacks!$C$2:$H$166,2,FALSE)</f>
        <v>Normal</v>
      </c>
      <c r="Q139" t="str">
        <f>VLOOKUP(M139,all_attacks!$C$2:$H$166,2,FALSE)</f>
        <v>Fighting</v>
      </c>
      <c r="R139" t="str">
        <f>VLOOKUP(N139,all_attacks!$C$2:$H$166,2,FALSE)</f>
        <v>Normal</v>
      </c>
      <c r="S139" t="str">
        <f>VLOOKUP(O139,all_attacks!$C$2:$H$166,2,FALSE)</f>
        <v>Normal</v>
      </c>
      <c r="T139" t="str">
        <f>VLOOKUP(L139,all_attacks!$C$2:$H$166,6,FALSE)</f>
        <v>Normal</v>
      </c>
      <c r="U139" t="str">
        <f>VLOOKUP(M139,all_attacks!$C$2:$H$166,6,FALSE)</f>
        <v>Fighting</v>
      </c>
      <c r="V139" t="str">
        <f>VLOOKUP(N139,all_attacks!$C$2:$H$166,6,FALSE)</f>
        <v>no_type-specific_Damage</v>
      </c>
      <c r="W139" t="str">
        <f>VLOOKUP(O139,all_attacks!$C$2:$H$166,6,FALSE)</f>
        <v>no_type-specific_Damage</v>
      </c>
      <c r="X139" t="s">
        <v>453</v>
      </c>
      <c r="Z139" t="str">
        <f t="shared" si="51"/>
        <v>NormalWater</v>
      </c>
      <c r="AA139" t="str">
        <f t="shared" si="52"/>
        <v>FightingWater</v>
      </c>
      <c r="AB139" t="str">
        <f t="shared" si="53"/>
        <v>no_type-specific_DamageWater</v>
      </c>
      <c r="AC139" t="str">
        <f t="shared" si="54"/>
        <v>no_type-specific_DamageWater</v>
      </c>
      <c r="AD139">
        <f>VLOOKUP(Z139,type_factors!$C$1:$D$226,2,FALSE)</f>
        <v>1</v>
      </c>
      <c r="AE139">
        <f>VLOOKUP(AA139,type_factors!$C$1:$D$226,2,FALSE)</f>
        <v>1</v>
      </c>
      <c r="AF139" t="e">
        <f>VLOOKUP(AB139,type_factors!$C$1:$D$226,2,FALSE)</f>
        <v>#N/A</v>
      </c>
      <c r="AG139" t="e">
        <f>VLOOKUP(AC139,type_factors!$C$1:$D$226,2,FALSE)</f>
        <v>#N/A</v>
      </c>
      <c r="AH139">
        <f t="array" ref="AH139">MAX(IF(ISERROR(AD139:AG139),,AD139:AG139))</f>
        <v>1</v>
      </c>
      <c r="AI139" t="s">
        <v>421</v>
      </c>
      <c r="AJ139" t="s">
        <v>453</v>
      </c>
      <c r="AK139" t="s">
        <v>455</v>
      </c>
      <c r="AL139" t="s">
        <v>446</v>
      </c>
      <c r="AM139" t="s">
        <v>450</v>
      </c>
      <c r="AN139" t="str">
        <f t="shared" si="55"/>
        <v>NormalFighting</v>
      </c>
      <c r="AO139" t="str">
        <f t="shared" si="56"/>
        <v>WaterFighting</v>
      </c>
      <c r="AP139" t="str">
        <f t="shared" si="57"/>
        <v>GroundFighting</v>
      </c>
      <c r="AQ139" t="str">
        <f t="shared" si="58"/>
        <v>IceFighting</v>
      </c>
      <c r="AR139" t="str">
        <f t="shared" si="59"/>
        <v>FightingFighting</v>
      </c>
      <c r="AS139" t="str">
        <f t="shared" si="60"/>
        <v>NormalNA</v>
      </c>
      <c r="AT139" t="str">
        <f t="shared" si="61"/>
        <v>WaterNA</v>
      </c>
      <c r="AU139" t="str">
        <f t="shared" si="62"/>
        <v>GroundNA</v>
      </c>
      <c r="AV139" t="str">
        <f t="shared" si="63"/>
        <v>IceNA</v>
      </c>
      <c r="AW139" t="str">
        <f t="shared" si="64"/>
        <v>FightingNA</v>
      </c>
      <c r="AX139" s="31">
        <f>VLOOKUP(AN139,type_factors!$C$2:$D$226,2,FALSE)</f>
        <v>1</v>
      </c>
      <c r="AY139" s="31">
        <f>VLOOKUP(AO139,type_factors!$C$2:$D$226,2,FALSE)</f>
        <v>1</v>
      </c>
      <c r="AZ139" s="31">
        <f>VLOOKUP(AP139,type_factors!$C$2:$D$226,2,FALSE)</f>
        <v>1</v>
      </c>
      <c r="BA139" s="31">
        <f>VLOOKUP(AQ139,type_factors!$C$2:$D$226,2,FALSE)</f>
        <v>1</v>
      </c>
      <c r="BB139" s="31">
        <f>VLOOKUP(AR139,type_factors!$C$2:$D$226,2,FALSE)</f>
        <v>1</v>
      </c>
      <c r="BC139" s="30" t="e">
        <f>VLOOKUP(AS139,type_factors!$C$2:$D$226,2,FALSE)</f>
        <v>#N/A</v>
      </c>
      <c r="BD139" s="30" t="e">
        <f>VLOOKUP(AT139,type_factors!$C$2:$D$226,2,FALSE)</f>
        <v>#N/A</v>
      </c>
      <c r="BE139" s="30" t="e">
        <f>VLOOKUP(AU139,type_factors!$C$2:$D$226,2,FALSE)</f>
        <v>#N/A</v>
      </c>
      <c r="BF139" s="30" t="e">
        <f>VLOOKUP(AV139,type_factors!$C$2:$D$226,2,FALSE)</f>
        <v>#N/A</v>
      </c>
      <c r="BG139" s="30" t="e">
        <f>VLOOKUP(AW139,type_factors!$C$2:$D$226,2,FALSE)</f>
        <v>#N/A</v>
      </c>
      <c r="BH139" s="32">
        <f t="shared" si="65"/>
        <v>1</v>
      </c>
      <c r="BI139" s="32">
        <f t="shared" si="66"/>
        <v>1</v>
      </c>
      <c r="BJ139" s="32">
        <f t="shared" si="67"/>
        <v>1</v>
      </c>
      <c r="BK139" s="32">
        <f t="shared" si="68"/>
        <v>1</v>
      </c>
      <c r="BL139" s="32">
        <f t="shared" si="69"/>
        <v>1</v>
      </c>
      <c r="BM139">
        <f t="array" ref="BM139">MAX(IF(ISERROR(BH139:BL139),,BH139:BL139))</f>
        <v>1</v>
      </c>
      <c r="BN139">
        <f t="shared" si="70"/>
        <v>1</v>
      </c>
      <c r="BO139">
        <f t="shared" si="71"/>
        <v>0</v>
      </c>
      <c r="BP139">
        <f t="shared" si="72"/>
        <v>64</v>
      </c>
    </row>
    <row r="140" spans="1:70" x14ac:dyDescent="0.3">
      <c r="A140">
        <v>139</v>
      </c>
      <c r="B140">
        <v>55</v>
      </c>
      <c r="C140" t="s">
        <v>539</v>
      </c>
      <c r="D140" t="s">
        <v>540</v>
      </c>
      <c r="E140" t="s">
        <v>450</v>
      </c>
      <c r="F140" t="s">
        <v>209</v>
      </c>
      <c r="G140">
        <v>38</v>
      </c>
      <c r="H140" s="1" t="s">
        <v>49</v>
      </c>
      <c r="I140" s="1" t="s">
        <v>206</v>
      </c>
      <c r="J140" s="1" t="s">
        <v>23</v>
      </c>
      <c r="K140" s="1" t="s">
        <v>116</v>
      </c>
      <c r="L140" s="1" t="s">
        <v>211</v>
      </c>
      <c r="M140" s="1" t="s">
        <v>288</v>
      </c>
      <c r="N140" s="1" t="s">
        <v>261</v>
      </c>
      <c r="O140" s="1" t="s">
        <v>342</v>
      </c>
      <c r="P140" t="str">
        <f>VLOOKUP(L140,all_attacks!$C$2:$H$166,2,FALSE)</f>
        <v>Normal</v>
      </c>
      <c r="Q140" t="str">
        <f>VLOOKUP(M140,all_attacks!$C$2:$H$166,2,FALSE)</f>
        <v>Fighting</v>
      </c>
      <c r="R140" t="str">
        <f>VLOOKUP(N140,all_attacks!$C$2:$H$166,2,FALSE)</f>
        <v>Normal</v>
      </c>
      <c r="S140" t="str">
        <f>VLOOKUP(O140,all_attacks!$C$2:$H$166,2,FALSE)</f>
        <v>Normal</v>
      </c>
      <c r="T140" t="str">
        <f>VLOOKUP(L140,all_attacks!$C$2:$H$166,6,FALSE)</f>
        <v>Normal</v>
      </c>
      <c r="U140" t="str">
        <f>VLOOKUP(M140,all_attacks!$C$2:$H$166,6,FALSE)</f>
        <v>Fighting</v>
      </c>
      <c r="V140" t="str">
        <f>VLOOKUP(N140,all_attacks!$C$2:$H$166,6,FALSE)</f>
        <v>no_type-specific_Damage</v>
      </c>
      <c r="W140" t="str">
        <f>VLOOKUP(O140,all_attacks!$C$2:$H$166,6,FALSE)</f>
        <v>no_type-specific_Damage</v>
      </c>
      <c r="X140" t="s">
        <v>453</v>
      </c>
      <c r="Z140" t="str">
        <f t="shared" si="51"/>
        <v>NormalWater</v>
      </c>
      <c r="AA140" t="str">
        <f t="shared" si="52"/>
        <v>FightingWater</v>
      </c>
      <c r="AB140" t="str">
        <f t="shared" si="53"/>
        <v>no_type-specific_DamageWater</v>
      </c>
      <c r="AC140" t="str">
        <f t="shared" si="54"/>
        <v>no_type-specific_DamageWater</v>
      </c>
      <c r="AD140">
        <f>VLOOKUP(Z140,type_factors!$C$1:$D$226,2,FALSE)</f>
        <v>1</v>
      </c>
      <c r="AE140">
        <f>VLOOKUP(AA140,type_factors!$C$1:$D$226,2,FALSE)</f>
        <v>1</v>
      </c>
      <c r="AF140" t="e">
        <f>VLOOKUP(AB140,type_factors!$C$1:$D$226,2,FALSE)</f>
        <v>#N/A</v>
      </c>
      <c r="AG140" t="e">
        <f>VLOOKUP(AC140,type_factors!$C$1:$D$226,2,FALSE)</f>
        <v>#N/A</v>
      </c>
      <c r="AH140">
        <f t="array" ref="AH140">MAX(IF(ISERROR(AD140:AG140),,AD140:AG140))</f>
        <v>1</v>
      </c>
      <c r="AI140" t="s">
        <v>421</v>
      </c>
      <c r="AJ140" t="s">
        <v>453</v>
      </c>
      <c r="AK140" t="s">
        <v>455</v>
      </c>
      <c r="AL140" t="s">
        <v>446</v>
      </c>
      <c r="AM140" t="s">
        <v>450</v>
      </c>
      <c r="AN140" t="str">
        <f t="shared" si="55"/>
        <v>NormalFighting</v>
      </c>
      <c r="AO140" t="str">
        <f t="shared" si="56"/>
        <v>WaterFighting</v>
      </c>
      <c r="AP140" t="str">
        <f t="shared" si="57"/>
        <v>GroundFighting</v>
      </c>
      <c r="AQ140" t="str">
        <f t="shared" si="58"/>
        <v>IceFighting</v>
      </c>
      <c r="AR140" t="str">
        <f t="shared" si="59"/>
        <v>FightingFighting</v>
      </c>
      <c r="AS140" t="str">
        <f t="shared" si="60"/>
        <v>NormalNA</v>
      </c>
      <c r="AT140" t="str">
        <f t="shared" si="61"/>
        <v>WaterNA</v>
      </c>
      <c r="AU140" t="str">
        <f t="shared" si="62"/>
        <v>GroundNA</v>
      </c>
      <c r="AV140" t="str">
        <f t="shared" si="63"/>
        <v>IceNA</v>
      </c>
      <c r="AW140" t="str">
        <f t="shared" si="64"/>
        <v>FightingNA</v>
      </c>
      <c r="AX140" s="31">
        <f>VLOOKUP(AN140,type_factors!$C$2:$D$226,2,FALSE)</f>
        <v>1</v>
      </c>
      <c r="AY140" s="31">
        <f>VLOOKUP(AO140,type_factors!$C$2:$D$226,2,FALSE)</f>
        <v>1</v>
      </c>
      <c r="AZ140" s="31">
        <f>VLOOKUP(AP140,type_factors!$C$2:$D$226,2,FALSE)</f>
        <v>1</v>
      </c>
      <c r="BA140" s="31">
        <f>VLOOKUP(AQ140,type_factors!$C$2:$D$226,2,FALSE)</f>
        <v>1</v>
      </c>
      <c r="BB140" s="31">
        <f>VLOOKUP(AR140,type_factors!$C$2:$D$226,2,FALSE)</f>
        <v>1</v>
      </c>
      <c r="BC140" s="30" t="e">
        <f>VLOOKUP(AS140,type_factors!$C$2:$D$226,2,FALSE)</f>
        <v>#N/A</v>
      </c>
      <c r="BD140" s="30" t="e">
        <f>VLOOKUP(AT140,type_factors!$C$2:$D$226,2,FALSE)</f>
        <v>#N/A</v>
      </c>
      <c r="BE140" s="30" t="e">
        <f>VLOOKUP(AU140,type_factors!$C$2:$D$226,2,FALSE)</f>
        <v>#N/A</v>
      </c>
      <c r="BF140" s="30" t="e">
        <f>VLOOKUP(AV140,type_factors!$C$2:$D$226,2,FALSE)</f>
        <v>#N/A</v>
      </c>
      <c r="BG140" s="30" t="e">
        <f>VLOOKUP(AW140,type_factors!$C$2:$D$226,2,FALSE)</f>
        <v>#N/A</v>
      </c>
      <c r="BH140" s="32">
        <f t="shared" si="65"/>
        <v>1</v>
      </c>
      <c r="BI140" s="32">
        <f t="shared" si="66"/>
        <v>1</v>
      </c>
      <c r="BJ140" s="32">
        <f t="shared" si="67"/>
        <v>1</v>
      </c>
      <c r="BK140" s="32">
        <f t="shared" si="68"/>
        <v>1</v>
      </c>
      <c r="BL140" s="32">
        <f t="shared" si="69"/>
        <v>1</v>
      </c>
      <c r="BM140">
        <f t="array" ref="BM140">MAX(IF(ISERROR(BH140:BL140),,BH140:BL140))</f>
        <v>1</v>
      </c>
      <c r="BN140">
        <f t="shared" si="70"/>
        <v>1</v>
      </c>
      <c r="BO140">
        <f t="shared" si="71"/>
        <v>0</v>
      </c>
      <c r="BP140">
        <f t="shared" si="72"/>
        <v>64</v>
      </c>
    </row>
    <row r="141" spans="1:70" x14ac:dyDescent="0.3">
      <c r="A141">
        <v>140</v>
      </c>
      <c r="B141">
        <v>56</v>
      </c>
      <c r="C141" t="s">
        <v>102</v>
      </c>
      <c r="D141" t="s">
        <v>594</v>
      </c>
      <c r="E141" t="s">
        <v>455</v>
      </c>
      <c r="F141" t="s">
        <v>456</v>
      </c>
      <c r="G141">
        <v>45</v>
      </c>
      <c r="H141" s="1" t="s">
        <v>140</v>
      </c>
      <c r="I141" s="1" t="s">
        <v>20</v>
      </c>
      <c r="J141" s="1" t="s">
        <v>68</v>
      </c>
      <c r="K141" s="1" t="s">
        <v>154</v>
      </c>
      <c r="L141" s="1" t="s">
        <v>237</v>
      </c>
      <c r="M141" s="1" t="s">
        <v>255</v>
      </c>
      <c r="N141" s="1" t="s">
        <v>247</v>
      </c>
      <c r="O141" s="1" t="s">
        <v>248</v>
      </c>
      <c r="P141" t="str">
        <f>VLOOKUP(L141,all_attacks!$C$2:$H$166,2,FALSE)</f>
        <v>Normal</v>
      </c>
      <c r="Q141" t="str">
        <f>VLOOKUP(M141,all_attacks!$C$2:$H$166,2,FALSE)</f>
        <v>Normal</v>
      </c>
      <c r="R141" t="str">
        <f>VLOOKUP(N141,all_attacks!$C$2:$H$166,2,FALSE)</f>
        <v>Normal</v>
      </c>
      <c r="S141" t="str">
        <f>VLOOKUP(O141,all_attacks!$C$2:$H$166,2,FALSE)</f>
        <v>Normal</v>
      </c>
      <c r="T141" t="str">
        <f>VLOOKUP(L141,all_attacks!$C$2:$H$166,6,FALSE)</f>
        <v>Normal</v>
      </c>
      <c r="U141" t="str">
        <f>VLOOKUP(M141,all_attacks!$C$2:$H$166,6,FALSE)</f>
        <v>no_type-specific_Damage</v>
      </c>
      <c r="V141" t="str">
        <f>VLOOKUP(N141,all_attacks!$C$2:$H$166,6,FALSE)</f>
        <v>Normal</v>
      </c>
      <c r="W141" t="str">
        <f>VLOOKUP(O141,all_attacks!$C$2:$H$166,6,FALSE)</f>
        <v>no_type-specific_Damage</v>
      </c>
      <c r="X141" t="s">
        <v>453</v>
      </c>
      <c r="Z141" t="str">
        <f t="shared" si="51"/>
        <v>NormalWater</v>
      </c>
      <c r="AA141" t="str">
        <f t="shared" si="52"/>
        <v>no_type-specific_DamageWater</v>
      </c>
      <c r="AB141" t="str">
        <f t="shared" si="53"/>
        <v>NormalWater</v>
      </c>
      <c r="AC141" t="str">
        <f t="shared" si="54"/>
        <v>no_type-specific_DamageWater</v>
      </c>
      <c r="AD141">
        <f>VLOOKUP(Z141,type_factors!$C$1:$D$226,2,FALSE)</f>
        <v>1</v>
      </c>
      <c r="AE141" t="e">
        <f>VLOOKUP(AA141,type_factors!$C$1:$D$226,2,FALSE)</f>
        <v>#N/A</v>
      </c>
      <c r="AF141">
        <f>VLOOKUP(AB141,type_factors!$C$1:$D$226,2,FALSE)</f>
        <v>1</v>
      </c>
      <c r="AG141" t="e">
        <f>VLOOKUP(AC141,type_factors!$C$1:$D$226,2,FALSE)</f>
        <v>#N/A</v>
      </c>
      <c r="AH141">
        <f t="array" ref="AH141">MAX(IF(ISERROR(AD141:AG141),,AD141:AG141))</f>
        <v>1</v>
      </c>
      <c r="AI141" t="s">
        <v>421</v>
      </c>
      <c r="AJ141" t="s">
        <v>453</v>
      </c>
      <c r="AK141" t="s">
        <v>455</v>
      </c>
      <c r="AL141" t="s">
        <v>446</v>
      </c>
      <c r="AM141" t="s">
        <v>450</v>
      </c>
      <c r="AN141" t="str">
        <f t="shared" si="55"/>
        <v>NormalGround</v>
      </c>
      <c r="AO141" t="str">
        <f t="shared" si="56"/>
        <v>WaterGround</v>
      </c>
      <c r="AP141" t="str">
        <f t="shared" si="57"/>
        <v>GroundGround</v>
      </c>
      <c r="AQ141" t="str">
        <f t="shared" si="58"/>
        <v>IceGround</v>
      </c>
      <c r="AR141" t="str">
        <f t="shared" si="59"/>
        <v>FightingGround</v>
      </c>
      <c r="AS141" t="str">
        <f t="shared" si="60"/>
        <v>NormalRock</v>
      </c>
      <c r="AT141" t="str">
        <f t="shared" si="61"/>
        <v>WaterRock</v>
      </c>
      <c r="AU141" t="str">
        <f t="shared" si="62"/>
        <v>GroundRock</v>
      </c>
      <c r="AV141" t="str">
        <f t="shared" si="63"/>
        <v>IceRock</v>
      </c>
      <c r="AW141" t="str">
        <f t="shared" si="64"/>
        <v>FightingRock</v>
      </c>
      <c r="AX141" s="31">
        <f>VLOOKUP(AN141,type_factors!$C$2:$D$226,2,FALSE)</f>
        <v>1</v>
      </c>
      <c r="AY141" s="31">
        <f>VLOOKUP(AO141,type_factors!$C$2:$D$226,2,FALSE)</f>
        <v>2</v>
      </c>
      <c r="AZ141" s="31">
        <f>VLOOKUP(AP141,type_factors!$C$2:$D$226,2,FALSE)</f>
        <v>1</v>
      </c>
      <c r="BA141" s="31">
        <f>VLOOKUP(AQ141,type_factors!$C$2:$D$226,2,FALSE)</f>
        <v>2</v>
      </c>
      <c r="BB141" s="31">
        <f>VLOOKUP(AR141,type_factors!$C$2:$D$226,2,FALSE)</f>
        <v>1</v>
      </c>
      <c r="BC141" s="30">
        <f>VLOOKUP(AS141,type_factors!$C$2:$D$226,2,FALSE)</f>
        <v>0.5</v>
      </c>
      <c r="BD141" s="30">
        <f>VLOOKUP(AT141,type_factors!$C$2:$D$226,2,FALSE)</f>
        <v>2</v>
      </c>
      <c r="BE141" s="30">
        <f>VLOOKUP(AU141,type_factors!$C$2:$D$226,2,FALSE)</f>
        <v>2</v>
      </c>
      <c r="BF141" s="30">
        <f>VLOOKUP(AV141,type_factors!$C$2:$D$226,2,FALSE)</f>
        <v>1</v>
      </c>
      <c r="BG141" s="30">
        <f>VLOOKUP(AW141,type_factors!$C$2:$D$226,2,FALSE)</f>
        <v>2</v>
      </c>
      <c r="BH141" s="32">
        <f t="shared" si="65"/>
        <v>0.5</v>
      </c>
      <c r="BI141" s="32">
        <f t="shared" si="66"/>
        <v>4</v>
      </c>
      <c r="BJ141" s="32">
        <f t="shared" si="67"/>
        <v>2</v>
      </c>
      <c r="BK141" s="32">
        <f t="shared" si="68"/>
        <v>2</v>
      </c>
      <c r="BL141" s="32">
        <f t="shared" si="69"/>
        <v>2</v>
      </c>
      <c r="BM141">
        <f t="array" ref="BM141">MAX(IF(ISERROR(BH141:BL141),,BH141:BL141))</f>
        <v>4</v>
      </c>
      <c r="BN141">
        <f t="shared" si="70"/>
        <v>1</v>
      </c>
      <c r="BO141">
        <f t="shared" si="71"/>
        <v>3</v>
      </c>
      <c r="BP141">
        <f t="shared" si="72"/>
        <v>67</v>
      </c>
      <c r="BR141" t="s">
        <v>194</v>
      </c>
    </row>
    <row r="142" spans="1:70" x14ac:dyDescent="0.3">
      <c r="A142">
        <v>141</v>
      </c>
      <c r="B142">
        <v>56</v>
      </c>
      <c r="C142" t="s">
        <v>204</v>
      </c>
      <c r="D142" t="s">
        <v>518</v>
      </c>
      <c r="E142" t="s">
        <v>455</v>
      </c>
      <c r="F142" t="s">
        <v>209</v>
      </c>
      <c r="G142">
        <v>42</v>
      </c>
      <c r="H142" s="1" t="s">
        <v>6</v>
      </c>
      <c r="I142" s="1" t="s">
        <v>207</v>
      </c>
      <c r="J142" s="1" t="s">
        <v>42</v>
      </c>
      <c r="K142" s="1" t="s">
        <v>105</v>
      </c>
      <c r="L142" s="1" t="s">
        <v>263</v>
      </c>
      <c r="M142" s="1" t="s">
        <v>315</v>
      </c>
      <c r="N142" s="1" t="s">
        <v>244</v>
      </c>
      <c r="O142" s="1" t="s">
        <v>410</v>
      </c>
      <c r="P142" t="str">
        <f>VLOOKUP(L142,all_attacks!$C$2:$H$166,2,FALSE)</f>
        <v>Normal</v>
      </c>
      <c r="Q142" t="str">
        <f>VLOOKUP(M142,all_attacks!$C$2:$H$166,2,FALSE)</f>
        <v>Ground</v>
      </c>
      <c r="R142" t="str">
        <f>VLOOKUP(N142,all_attacks!$C$2:$H$166,2,FALSE)</f>
        <v>Normal</v>
      </c>
      <c r="S142" t="str">
        <f>VLOOKUP(O142,all_attacks!$C$2:$H$166,2,FALSE)</f>
        <v>Normal</v>
      </c>
      <c r="T142" t="str">
        <f>VLOOKUP(L142,all_attacks!$C$2:$H$166,6,FALSE)</f>
        <v>no_type-specific_Damage</v>
      </c>
      <c r="U142" t="str">
        <f>VLOOKUP(M142,all_attacks!$C$2:$H$166,6,FALSE)</f>
        <v>Ground</v>
      </c>
      <c r="V142" t="str">
        <f>VLOOKUP(N142,all_attacks!$C$2:$H$166,6,FALSE)</f>
        <v>no_type-specific_Damage</v>
      </c>
      <c r="W142" t="str">
        <f>VLOOKUP(O142,all_attacks!$C$2:$H$166,6,FALSE)</f>
        <v>Normal</v>
      </c>
      <c r="X142" t="s">
        <v>453</v>
      </c>
      <c r="Z142" t="str">
        <f t="shared" si="51"/>
        <v>no_type-specific_DamageWater</v>
      </c>
      <c r="AA142" t="str">
        <f t="shared" si="52"/>
        <v>GroundWater</v>
      </c>
      <c r="AB142" t="str">
        <f t="shared" si="53"/>
        <v>no_type-specific_DamageWater</v>
      </c>
      <c r="AC142" t="str">
        <f t="shared" si="54"/>
        <v>NormalWater</v>
      </c>
      <c r="AD142" t="e">
        <f>VLOOKUP(Z142,type_factors!$C$1:$D$226,2,FALSE)</f>
        <v>#N/A</v>
      </c>
      <c r="AE142">
        <f>VLOOKUP(AA142,type_factors!$C$1:$D$226,2,FALSE)</f>
        <v>1</v>
      </c>
      <c r="AF142" t="e">
        <f>VLOOKUP(AB142,type_factors!$C$1:$D$226,2,FALSE)</f>
        <v>#N/A</v>
      </c>
      <c r="AG142">
        <f>VLOOKUP(AC142,type_factors!$C$1:$D$226,2,FALSE)</f>
        <v>1</v>
      </c>
      <c r="AH142">
        <f t="array" ref="AH142">MAX(IF(ISERROR(AD142:AG142),,AD142:AG142))</f>
        <v>1</v>
      </c>
      <c r="AI142" t="s">
        <v>421</v>
      </c>
      <c r="AJ142" t="s">
        <v>453</v>
      </c>
      <c r="AK142" t="s">
        <v>455</v>
      </c>
      <c r="AL142" t="s">
        <v>446</v>
      </c>
      <c r="AM142" t="s">
        <v>450</v>
      </c>
      <c r="AN142" t="str">
        <f t="shared" si="55"/>
        <v>NormalGround</v>
      </c>
      <c r="AO142" t="str">
        <f t="shared" si="56"/>
        <v>WaterGround</v>
      </c>
      <c r="AP142" t="str">
        <f t="shared" si="57"/>
        <v>GroundGround</v>
      </c>
      <c r="AQ142" t="str">
        <f t="shared" si="58"/>
        <v>IceGround</v>
      </c>
      <c r="AR142" t="str">
        <f t="shared" si="59"/>
        <v>FightingGround</v>
      </c>
      <c r="AS142" t="str">
        <f t="shared" si="60"/>
        <v>NormalNA</v>
      </c>
      <c r="AT142" t="str">
        <f t="shared" si="61"/>
        <v>WaterNA</v>
      </c>
      <c r="AU142" t="str">
        <f t="shared" si="62"/>
        <v>GroundNA</v>
      </c>
      <c r="AV142" t="str">
        <f t="shared" si="63"/>
        <v>IceNA</v>
      </c>
      <c r="AW142" t="str">
        <f t="shared" si="64"/>
        <v>FightingNA</v>
      </c>
      <c r="AX142" s="31">
        <f>VLOOKUP(AN142,type_factors!$C$2:$D$226,2,FALSE)</f>
        <v>1</v>
      </c>
      <c r="AY142" s="31">
        <f>VLOOKUP(AO142,type_factors!$C$2:$D$226,2,FALSE)</f>
        <v>2</v>
      </c>
      <c r="AZ142" s="31">
        <f>VLOOKUP(AP142,type_factors!$C$2:$D$226,2,FALSE)</f>
        <v>1</v>
      </c>
      <c r="BA142" s="31">
        <f>VLOOKUP(AQ142,type_factors!$C$2:$D$226,2,FALSE)</f>
        <v>2</v>
      </c>
      <c r="BB142" s="31">
        <f>VLOOKUP(AR142,type_factors!$C$2:$D$226,2,FALSE)</f>
        <v>1</v>
      </c>
      <c r="BC142" s="30" t="e">
        <f>VLOOKUP(AS142,type_factors!$C$2:$D$226,2,FALSE)</f>
        <v>#N/A</v>
      </c>
      <c r="BD142" s="30" t="e">
        <f>VLOOKUP(AT142,type_factors!$C$2:$D$226,2,FALSE)</f>
        <v>#N/A</v>
      </c>
      <c r="BE142" s="30" t="e">
        <f>VLOOKUP(AU142,type_factors!$C$2:$D$226,2,FALSE)</f>
        <v>#N/A</v>
      </c>
      <c r="BF142" s="30" t="e">
        <f>VLOOKUP(AV142,type_factors!$C$2:$D$226,2,FALSE)</f>
        <v>#N/A</v>
      </c>
      <c r="BG142" s="30" t="e">
        <f>VLOOKUP(AW142,type_factors!$C$2:$D$226,2,FALSE)</f>
        <v>#N/A</v>
      </c>
      <c r="BH142" s="32">
        <f t="shared" si="65"/>
        <v>1</v>
      </c>
      <c r="BI142" s="32">
        <f t="shared" si="66"/>
        <v>2</v>
      </c>
      <c r="BJ142" s="32">
        <f t="shared" si="67"/>
        <v>1</v>
      </c>
      <c r="BK142" s="32">
        <f t="shared" si="68"/>
        <v>2</v>
      </c>
      <c r="BL142" s="32">
        <f t="shared" si="69"/>
        <v>1</v>
      </c>
      <c r="BM142">
        <f t="array" ref="BM142">MAX(IF(ISERROR(BH142:BL142),,BH142:BL142))</f>
        <v>2</v>
      </c>
      <c r="BN142">
        <f t="shared" si="70"/>
        <v>1</v>
      </c>
      <c r="BO142">
        <f t="shared" si="71"/>
        <v>1</v>
      </c>
      <c r="BP142">
        <f t="shared" si="72"/>
        <v>68</v>
      </c>
    </row>
    <row r="143" spans="1:70" x14ac:dyDescent="0.3">
      <c r="A143">
        <v>142</v>
      </c>
      <c r="B143">
        <v>56</v>
      </c>
      <c r="C143" t="s">
        <v>132</v>
      </c>
      <c r="D143" t="s">
        <v>132</v>
      </c>
      <c r="E143" t="s">
        <v>451</v>
      </c>
      <c r="F143" t="s">
        <v>455</v>
      </c>
      <c r="G143">
        <v>44</v>
      </c>
      <c r="H143" s="1" t="s">
        <v>5</v>
      </c>
      <c r="I143" s="1" t="s">
        <v>20</v>
      </c>
      <c r="J143" s="1" t="s">
        <v>69</v>
      </c>
      <c r="K143" s="1" t="s">
        <v>9</v>
      </c>
      <c r="L143" s="1" t="s">
        <v>220</v>
      </c>
      <c r="M143" s="1" t="s">
        <v>255</v>
      </c>
      <c r="N143" s="1" t="s">
        <v>249</v>
      </c>
      <c r="O143" s="1" t="s">
        <v>256</v>
      </c>
      <c r="P143" t="str">
        <f>VLOOKUP(L143,all_attacks!$C$2:$H$166,2,FALSE)</f>
        <v>Normal</v>
      </c>
      <c r="Q143" t="str">
        <f>VLOOKUP(M143,all_attacks!$C$2:$H$166,2,FALSE)</f>
        <v>Normal</v>
      </c>
      <c r="R143" t="str">
        <f>VLOOKUP(N143,all_attacks!$C$2:$H$166,2,FALSE)</f>
        <v>Normal</v>
      </c>
      <c r="S143" t="str">
        <f>VLOOKUP(O143,all_attacks!$C$2:$H$166,2,FALSE)</f>
        <v>Poison</v>
      </c>
      <c r="T143" t="str">
        <f>VLOOKUP(L143,all_attacks!$C$2:$H$166,6,FALSE)</f>
        <v>Normal</v>
      </c>
      <c r="U143" t="str">
        <f>VLOOKUP(M143,all_attacks!$C$2:$H$166,6,FALSE)</f>
        <v>no_type-specific_Damage</v>
      </c>
      <c r="V143" t="str">
        <f>VLOOKUP(N143,all_attacks!$C$2:$H$166,6,FALSE)</f>
        <v>Normal</v>
      </c>
      <c r="W143" t="str">
        <f>VLOOKUP(O143,all_attacks!$C$2:$H$166,6,FALSE)</f>
        <v>Poison</v>
      </c>
      <c r="X143" t="s">
        <v>453</v>
      </c>
      <c r="Z143" t="str">
        <f t="shared" si="51"/>
        <v>NormalWater</v>
      </c>
      <c r="AA143" t="str">
        <f t="shared" si="52"/>
        <v>no_type-specific_DamageWater</v>
      </c>
      <c r="AB143" t="str">
        <f t="shared" si="53"/>
        <v>NormalWater</v>
      </c>
      <c r="AC143" t="str">
        <f t="shared" si="54"/>
        <v>PoisonWater</v>
      </c>
      <c r="AD143">
        <f>VLOOKUP(Z143,type_factors!$C$1:$D$226,2,FALSE)</f>
        <v>1</v>
      </c>
      <c r="AE143" t="e">
        <f>VLOOKUP(AA143,type_factors!$C$1:$D$226,2,FALSE)</f>
        <v>#N/A</v>
      </c>
      <c r="AF143">
        <f>VLOOKUP(AB143,type_factors!$C$1:$D$226,2,FALSE)</f>
        <v>1</v>
      </c>
      <c r="AG143">
        <f>VLOOKUP(AC143,type_factors!$C$1:$D$226,2,FALSE)</f>
        <v>1</v>
      </c>
      <c r="AH143">
        <f t="array" ref="AH143">MAX(IF(ISERROR(AD143:AG143),,AD143:AG143))</f>
        <v>1</v>
      </c>
      <c r="AI143" t="s">
        <v>421</v>
      </c>
      <c r="AJ143" t="s">
        <v>453</v>
      </c>
      <c r="AK143" t="s">
        <v>455</v>
      </c>
      <c r="AL143" t="s">
        <v>446</v>
      </c>
      <c r="AM143" t="s">
        <v>450</v>
      </c>
      <c r="AN143" t="str">
        <f t="shared" si="55"/>
        <v>NormalPoison</v>
      </c>
      <c r="AO143" t="str">
        <f t="shared" si="56"/>
        <v>WaterPoison</v>
      </c>
      <c r="AP143" t="str">
        <f t="shared" si="57"/>
        <v>GroundPoison</v>
      </c>
      <c r="AQ143" t="str">
        <f t="shared" si="58"/>
        <v>IcePoison</v>
      </c>
      <c r="AR143" t="str">
        <f t="shared" si="59"/>
        <v>FightingPoison</v>
      </c>
      <c r="AS143" t="str">
        <f t="shared" si="60"/>
        <v>NormalGround</v>
      </c>
      <c r="AT143" t="str">
        <f t="shared" si="61"/>
        <v>WaterGround</v>
      </c>
      <c r="AU143" t="str">
        <f t="shared" si="62"/>
        <v>GroundGround</v>
      </c>
      <c r="AV143" t="str">
        <f t="shared" si="63"/>
        <v>IceGround</v>
      </c>
      <c r="AW143" t="str">
        <f t="shared" si="64"/>
        <v>FightingGround</v>
      </c>
      <c r="AX143" s="31">
        <f>VLOOKUP(AN143,type_factors!$C$2:$D$226,2,FALSE)</f>
        <v>1</v>
      </c>
      <c r="AY143" s="31">
        <f>VLOOKUP(AO143,type_factors!$C$2:$D$226,2,FALSE)</f>
        <v>1</v>
      </c>
      <c r="AZ143" s="31">
        <f>VLOOKUP(AP143,type_factors!$C$2:$D$226,2,FALSE)</f>
        <v>2</v>
      </c>
      <c r="BA143" s="31">
        <f>VLOOKUP(AQ143,type_factors!$C$2:$D$226,2,FALSE)</f>
        <v>1</v>
      </c>
      <c r="BB143" s="31">
        <f>VLOOKUP(AR143,type_factors!$C$2:$D$226,2,FALSE)</f>
        <v>0.5</v>
      </c>
      <c r="BC143" s="30">
        <f>VLOOKUP(AS143,type_factors!$C$2:$D$226,2,FALSE)</f>
        <v>1</v>
      </c>
      <c r="BD143" s="30">
        <f>VLOOKUP(AT143,type_factors!$C$2:$D$226,2,FALSE)</f>
        <v>2</v>
      </c>
      <c r="BE143" s="30">
        <f>VLOOKUP(AU143,type_factors!$C$2:$D$226,2,FALSE)</f>
        <v>1</v>
      </c>
      <c r="BF143" s="30">
        <f>VLOOKUP(AV143,type_factors!$C$2:$D$226,2,FALSE)</f>
        <v>2</v>
      </c>
      <c r="BG143" s="30">
        <f>VLOOKUP(AW143,type_factors!$C$2:$D$226,2,FALSE)</f>
        <v>1</v>
      </c>
      <c r="BH143" s="32">
        <f t="shared" si="65"/>
        <v>1</v>
      </c>
      <c r="BI143" s="32">
        <f t="shared" si="66"/>
        <v>2</v>
      </c>
      <c r="BJ143" s="32">
        <f t="shared" si="67"/>
        <v>2</v>
      </c>
      <c r="BK143" s="32">
        <f t="shared" si="68"/>
        <v>2</v>
      </c>
      <c r="BL143" s="32">
        <f t="shared" si="69"/>
        <v>0.5</v>
      </c>
      <c r="BM143">
        <f t="array" ref="BM143">MAX(IF(ISERROR(BH143:BL143),,BH143:BL143))</f>
        <v>2</v>
      </c>
      <c r="BN143">
        <f t="shared" si="70"/>
        <v>1</v>
      </c>
      <c r="BO143">
        <f t="shared" si="71"/>
        <v>1</v>
      </c>
      <c r="BP143">
        <f t="shared" si="72"/>
        <v>69</v>
      </c>
    </row>
    <row r="144" spans="1:70" x14ac:dyDescent="0.3">
      <c r="A144">
        <v>143</v>
      </c>
      <c r="B144">
        <v>56</v>
      </c>
      <c r="C144" t="s">
        <v>205</v>
      </c>
      <c r="D144" t="s">
        <v>205</v>
      </c>
      <c r="E144" t="s">
        <v>451</v>
      </c>
      <c r="F144" t="s">
        <v>455</v>
      </c>
      <c r="G144">
        <v>45</v>
      </c>
      <c r="H144" s="1" t="s">
        <v>12</v>
      </c>
      <c r="I144" s="1" t="s">
        <v>53</v>
      </c>
      <c r="J144" s="1" t="s">
        <v>9</v>
      </c>
      <c r="K144" s="1" t="s">
        <v>180</v>
      </c>
      <c r="L144" s="1" t="s">
        <v>12</v>
      </c>
      <c r="M144" s="1" t="s">
        <v>246</v>
      </c>
      <c r="N144" s="1" t="s">
        <v>256</v>
      </c>
      <c r="O144" s="1" t="s">
        <v>252</v>
      </c>
      <c r="P144" t="str">
        <f>VLOOKUP(L144,all_attacks!$C$2:$H$166,2,FALSE)</f>
        <v>Normal</v>
      </c>
      <c r="Q144" t="str">
        <f>VLOOKUP(M144,all_attacks!$C$2:$H$166,2,FALSE)</f>
        <v>Normal</v>
      </c>
      <c r="R144" t="str">
        <f>VLOOKUP(N144,all_attacks!$C$2:$H$166,2,FALSE)</f>
        <v>Poison</v>
      </c>
      <c r="S144" t="str">
        <f>VLOOKUP(O144,all_attacks!$C$2:$H$166,2,FALSE)</f>
        <v>Normal</v>
      </c>
      <c r="T144" t="str">
        <f>VLOOKUP(L144,all_attacks!$C$2:$H$166,6,FALSE)</f>
        <v>Normal</v>
      </c>
      <c r="U144" t="str">
        <f>VLOOKUP(M144,all_attacks!$C$2:$H$166,6,FALSE)</f>
        <v>Normal</v>
      </c>
      <c r="V144" t="str">
        <f>VLOOKUP(N144,all_attacks!$C$2:$H$166,6,FALSE)</f>
        <v>Poison</v>
      </c>
      <c r="W144" t="str">
        <f>VLOOKUP(O144,all_attacks!$C$2:$H$166,6,FALSE)</f>
        <v>Normal</v>
      </c>
      <c r="X144" t="s">
        <v>453</v>
      </c>
      <c r="Z144" t="str">
        <f t="shared" si="51"/>
        <v>NormalWater</v>
      </c>
      <c r="AA144" t="str">
        <f t="shared" si="52"/>
        <v>NormalWater</v>
      </c>
      <c r="AB144" t="str">
        <f t="shared" si="53"/>
        <v>PoisonWater</v>
      </c>
      <c r="AC144" t="str">
        <f t="shared" si="54"/>
        <v>NormalWater</v>
      </c>
      <c r="AD144">
        <f>VLOOKUP(Z144,type_factors!$C$1:$D$226,2,FALSE)</f>
        <v>1</v>
      </c>
      <c r="AE144">
        <f>VLOOKUP(AA144,type_factors!$C$1:$D$226,2,FALSE)</f>
        <v>1</v>
      </c>
      <c r="AF144">
        <f>VLOOKUP(AB144,type_factors!$C$1:$D$226,2,FALSE)</f>
        <v>1</v>
      </c>
      <c r="AG144">
        <f>VLOOKUP(AC144,type_factors!$C$1:$D$226,2,FALSE)</f>
        <v>1</v>
      </c>
      <c r="AH144">
        <f t="array" ref="AH144">MAX(IF(ISERROR(AD144:AG144),,AD144:AG144))</f>
        <v>1</v>
      </c>
      <c r="AI144" t="s">
        <v>421</v>
      </c>
      <c r="AJ144" t="s">
        <v>453</v>
      </c>
      <c r="AK144" t="s">
        <v>455</v>
      </c>
      <c r="AL144" t="s">
        <v>446</v>
      </c>
      <c r="AM144" t="s">
        <v>450</v>
      </c>
      <c r="AN144" t="str">
        <f t="shared" si="55"/>
        <v>NormalPoison</v>
      </c>
      <c r="AO144" t="str">
        <f t="shared" si="56"/>
        <v>WaterPoison</v>
      </c>
      <c r="AP144" t="str">
        <f t="shared" si="57"/>
        <v>GroundPoison</v>
      </c>
      <c r="AQ144" t="str">
        <f t="shared" si="58"/>
        <v>IcePoison</v>
      </c>
      <c r="AR144" t="str">
        <f t="shared" si="59"/>
        <v>FightingPoison</v>
      </c>
      <c r="AS144" t="str">
        <f t="shared" si="60"/>
        <v>NormalGround</v>
      </c>
      <c r="AT144" t="str">
        <f t="shared" si="61"/>
        <v>WaterGround</v>
      </c>
      <c r="AU144" t="str">
        <f t="shared" si="62"/>
        <v>GroundGround</v>
      </c>
      <c r="AV144" t="str">
        <f t="shared" si="63"/>
        <v>IceGround</v>
      </c>
      <c r="AW144" t="str">
        <f t="shared" si="64"/>
        <v>FightingGround</v>
      </c>
      <c r="AX144" s="31">
        <f>VLOOKUP(AN144,type_factors!$C$2:$D$226,2,FALSE)</f>
        <v>1</v>
      </c>
      <c r="AY144" s="31">
        <f>VLOOKUP(AO144,type_factors!$C$2:$D$226,2,FALSE)</f>
        <v>1</v>
      </c>
      <c r="AZ144" s="31">
        <f>VLOOKUP(AP144,type_factors!$C$2:$D$226,2,FALSE)</f>
        <v>2</v>
      </c>
      <c r="BA144" s="31">
        <f>VLOOKUP(AQ144,type_factors!$C$2:$D$226,2,FALSE)</f>
        <v>1</v>
      </c>
      <c r="BB144" s="31">
        <f>VLOOKUP(AR144,type_factors!$C$2:$D$226,2,FALSE)</f>
        <v>0.5</v>
      </c>
      <c r="BC144" s="30">
        <f>VLOOKUP(AS144,type_factors!$C$2:$D$226,2,FALSE)</f>
        <v>1</v>
      </c>
      <c r="BD144" s="30">
        <f>VLOOKUP(AT144,type_factors!$C$2:$D$226,2,FALSE)</f>
        <v>2</v>
      </c>
      <c r="BE144" s="30">
        <f>VLOOKUP(AU144,type_factors!$C$2:$D$226,2,FALSE)</f>
        <v>1</v>
      </c>
      <c r="BF144" s="30">
        <f>VLOOKUP(AV144,type_factors!$C$2:$D$226,2,FALSE)</f>
        <v>2</v>
      </c>
      <c r="BG144" s="30">
        <f>VLOOKUP(AW144,type_factors!$C$2:$D$226,2,FALSE)</f>
        <v>1</v>
      </c>
      <c r="BH144" s="32">
        <f t="shared" si="65"/>
        <v>1</v>
      </c>
      <c r="BI144" s="32">
        <f t="shared" si="66"/>
        <v>2</v>
      </c>
      <c r="BJ144" s="32">
        <f t="shared" si="67"/>
        <v>2</v>
      </c>
      <c r="BK144" s="32">
        <f t="shared" si="68"/>
        <v>2</v>
      </c>
      <c r="BL144" s="32">
        <f t="shared" si="69"/>
        <v>0.5</v>
      </c>
      <c r="BM144">
        <f t="array" ref="BM144">MAX(IF(ISERROR(BH144:BL144),,BH144:BL144))</f>
        <v>2</v>
      </c>
      <c r="BN144">
        <f t="shared" si="70"/>
        <v>1</v>
      </c>
      <c r="BO144">
        <f t="shared" si="71"/>
        <v>1</v>
      </c>
      <c r="BP144">
        <f t="shared" si="72"/>
        <v>70</v>
      </c>
    </row>
    <row r="145" spans="1:70" x14ac:dyDescent="0.3">
      <c r="A145">
        <v>144</v>
      </c>
      <c r="B145">
        <v>56</v>
      </c>
      <c r="C145" t="s">
        <v>168</v>
      </c>
      <c r="D145" t="s">
        <v>595</v>
      </c>
      <c r="E145" t="s">
        <v>455</v>
      </c>
      <c r="F145" t="s">
        <v>456</v>
      </c>
      <c r="G145">
        <v>50</v>
      </c>
      <c r="H145" s="1" t="s">
        <v>140</v>
      </c>
      <c r="I145" s="1" t="s">
        <v>20</v>
      </c>
      <c r="J145" s="1" t="s">
        <v>188</v>
      </c>
      <c r="K145" s="1" t="s">
        <v>154</v>
      </c>
      <c r="L145" s="1" t="s">
        <v>237</v>
      </c>
      <c r="M145" s="1" t="s">
        <v>255</v>
      </c>
      <c r="N145" s="1" t="s">
        <v>314</v>
      </c>
      <c r="O145" s="1" t="s">
        <v>248</v>
      </c>
      <c r="P145" t="str">
        <f>VLOOKUP(L145,all_attacks!$C$2:$H$166,2,FALSE)</f>
        <v>Normal</v>
      </c>
      <c r="Q145" t="str">
        <f>VLOOKUP(M145,all_attacks!$C$2:$H$166,2,FALSE)</f>
        <v>Normal</v>
      </c>
      <c r="R145" t="str">
        <f>VLOOKUP(N145,all_attacks!$C$2:$H$166,2,FALSE)</f>
        <v>Ground</v>
      </c>
      <c r="S145" t="str">
        <f>VLOOKUP(O145,all_attacks!$C$2:$H$166,2,FALSE)</f>
        <v>Normal</v>
      </c>
      <c r="T145" t="str">
        <f>VLOOKUP(L145,all_attacks!$C$2:$H$166,6,FALSE)</f>
        <v>Normal</v>
      </c>
      <c r="U145" t="str">
        <f>VLOOKUP(M145,all_attacks!$C$2:$H$166,6,FALSE)</f>
        <v>no_type-specific_Damage</v>
      </c>
      <c r="V145" t="str">
        <f>VLOOKUP(N145,all_attacks!$C$2:$H$166,6,FALSE)</f>
        <v>no_type-specific_Damage</v>
      </c>
      <c r="W145" t="str">
        <f>VLOOKUP(O145,all_attacks!$C$2:$H$166,6,FALSE)</f>
        <v>no_type-specific_Damage</v>
      </c>
      <c r="X145" t="s">
        <v>453</v>
      </c>
      <c r="Z145" t="str">
        <f t="shared" si="51"/>
        <v>NormalWater</v>
      </c>
      <c r="AA145" t="str">
        <f t="shared" si="52"/>
        <v>no_type-specific_DamageWater</v>
      </c>
      <c r="AB145" t="str">
        <f t="shared" si="53"/>
        <v>no_type-specific_DamageWater</v>
      </c>
      <c r="AC145" t="str">
        <f t="shared" si="54"/>
        <v>no_type-specific_DamageWater</v>
      </c>
      <c r="AD145">
        <f>VLOOKUP(Z145,type_factors!$C$1:$D$226,2,FALSE)</f>
        <v>1</v>
      </c>
      <c r="AE145" t="e">
        <f>VLOOKUP(AA145,type_factors!$C$1:$D$226,2,FALSE)</f>
        <v>#N/A</v>
      </c>
      <c r="AF145" t="e">
        <f>VLOOKUP(AB145,type_factors!$C$1:$D$226,2,FALSE)</f>
        <v>#N/A</v>
      </c>
      <c r="AG145" t="e">
        <f>VLOOKUP(AC145,type_factors!$C$1:$D$226,2,FALSE)</f>
        <v>#N/A</v>
      </c>
      <c r="AH145">
        <f t="array" ref="AH145">MAX(IF(ISERROR(AD145:AG145),,AD145:AG145))</f>
        <v>1</v>
      </c>
      <c r="AI145" t="s">
        <v>421</v>
      </c>
      <c r="AJ145" t="s">
        <v>453</v>
      </c>
      <c r="AK145" t="s">
        <v>455</v>
      </c>
      <c r="AL145" t="s">
        <v>446</v>
      </c>
      <c r="AM145" t="s">
        <v>450</v>
      </c>
      <c r="AN145" t="str">
        <f t="shared" si="55"/>
        <v>NormalGround</v>
      </c>
      <c r="AO145" t="str">
        <f t="shared" si="56"/>
        <v>WaterGround</v>
      </c>
      <c r="AP145" t="str">
        <f t="shared" si="57"/>
        <v>GroundGround</v>
      </c>
      <c r="AQ145" t="str">
        <f t="shared" si="58"/>
        <v>IceGround</v>
      </c>
      <c r="AR145" t="str">
        <f t="shared" si="59"/>
        <v>FightingGround</v>
      </c>
      <c r="AS145" t="str">
        <f t="shared" si="60"/>
        <v>NormalRock</v>
      </c>
      <c r="AT145" t="str">
        <f t="shared" si="61"/>
        <v>WaterRock</v>
      </c>
      <c r="AU145" t="str">
        <f t="shared" si="62"/>
        <v>GroundRock</v>
      </c>
      <c r="AV145" t="str">
        <f t="shared" si="63"/>
        <v>IceRock</v>
      </c>
      <c r="AW145" t="str">
        <f t="shared" si="64"/>
        <v>FightingRock</v>
      </c>
      <c r="AX145" s="31">
        <f>VLOOKUP(AN145,type_factors!$C$2:$D$226,2,FALSE)</f>
        <v>1</v>
      </c>
      <c r="AY145" s="31">
        <f>VLOOKUP(AO145,type_factors!$C$2:$D$226,2,FALSE)</f>
        <v>2</v>
      </c>
      <c r="AZ145" s="31">
        <f>VLOOKUP(AP145,type_factors!$C$2:$D$226,2,FALSE)</f>
        <v>1</v>
      </c>
      <c r="BA145" s="31">
        <f>VLOOKUP(AQ145,type_factors!$C$2:$D$226,2,FALSE)</f>
        <v>2</v>
      </c>
      <c r="BB145" s="31">
        <f>VLOOKUP(AR145,type_factors!$C$2:$D$226,2,FALSE)</f>
        <v>1</v>
      </c>
      <c r="BC145" s="30">
        <f>VLOOKUP(AS145,type_factors!$C$2:$D$226,2,FALSE)</f>
        <v>0.5</v>
      </c>
      <c r="BD145" s="30">
        <f>VLOOKUP(AT145,type_factors!$C$2:$D$226,2,FALSE)</f>
        <v>2</v>
      </c>
      <c r="BE145" s="30">
        <f>VLOOKUP(AU145,type_factors!$C$2:$D$226,2,FALSE)</f>
        <v>2</v>
      </c>
      <c r="BF145" s="30">
        <f>VLOOKUP(AV145,type_factors!$C$2:$D$226,2,FALSE)</f>
        <v>1</v>
      </c>
      <c r="BG145" s="30">
        <f>VLOOKUP(AW145,type_factors!$C$2:$D$226,2,FALSE)</f>
        <v>2</v>
      </c>
      <c r="BH145" s="32">
        <f t="shared" si="65"/>
        <v>0.5</v>
      </c>
      <c r="BI145" s="32">
        <f t="shared" si="66"/>
        <v>4</v>
      </c>
      <c r="BJ145" s="32">
        <f t="shared" si="67"/>
        <v>2</v>
      </c>
      <c r="BK145" s="32">
        <f t="shared" si="68"/>
        <v>2</v>
      </c>
      <c r="BL145" s="32">
        <f t="shared" si="69"/>
        <v>2</v>
      </c>
      <c r="BM145">
        <f t="array" ref="BM145">MAX(IF(ISERROR(BH145:BL145),,BH145:BL145))</f>
        <v>4</v>
      </c>
      <c r="BN145">
        <f t="shared" si="70"/>
        <v>1</v>
      </c>
      <c r="BO145">
        <f t="shared" si="71"/>
        <v>3</v>
      </c>
      <c r="BP145">
        <f t="shared" si="72"/>
        <v>73</v>
      </c>
    </row>
    <row r="146" spans="1:70" x14ac:dyDescent="0.3">
      <c r="A146">
        <v>145</v>
      </c>
      <c r="B146">
        <v>57</v>
      </c>
      <c r="C146" t="s">
        <v>133</v>
      </c>
      <c r="D146" t="s">
        <v>486</v>
      </c>
      <c r="E146" t="s">
        <v>421</v>
      </c>
      <c r="F146" t="s">
        <v>448</v>
      </c>
      <c r="G146">
        <v>47</v>
      </c>
      <c r="H146" s="1" t="s">
        <v>21</v>
      </c>
      <c r="I146" s="1" t="s">
        <v>94</v>
      </c>
      <c r="J146" s="1" t="s">
        <v>136</v>
      </c>
      <c r="K146" s="1" t="s">
        <v>151</v>
      </c>
      <c r="L146" s="1" t="s">
        <v>323</v>
      </c>
      <c r="M146" s="1" t="s">
        <v>232</v>
      </c>
      <c r="N146" s="1" t="s">
        <v>231</v>
      </c>
      <c r="O146" s="1" t="s">
        <v>322</v>
      </c>
      <c r="P146" t="str">
        <f>VLOOKUP(L146,all_attacks!$C$2:$H$166,2,FALSE)</f>
        <v>Normal</v>
      </c>
      <c r="Q146" t="str">
        <f>VLOOKUP(M146,all_attacks!$C$2:$H$166,2,FALSE)</f>
        <v>Normal</v>
      </c>
      <c r="R146" t="str">
        <f>VLOOKUP(N146,all_attacks!$C$2:$H$166,2,FALSE)</f>
        <v>Flying</v>
      </c>
      <c r="S146" t="str">
        <f>VLOOKUP(O146,all_attacks!$C$2:$H$166,2,FALSE)</f>
        <v>Psychic</v>
      </c>
      <c r="T146" t="str">
        <f>VLOOKUP(L146,all_attacks!$C$2:$H$166,6,FALSE)</f>
        <v>Normal</v>
      </c>
      <c r="U146" t="str">
        <f>VLOOKUP(M146,all_attacks!$C$2:$H$166,6,FALSE)</f>
        <v>no_type-specific_Damage</v>
      </c>
      <c r="V146" t="str">
        <f>VLOOKUP(N146,all_attacks!$C$2:$H$166,6,FALSE)</f>
        <v>Flying</v>
      </c>
      <c r="W146" t="str">
        <f>VLOOKUP(O146,all_attacks!$C$2:$H$166,6,FALSE)</f>
        <v>no_type-specific_Damage</v>
      </c>
      <c r="X146" t="s">
        <v>453</v>
      </c>
      <c r="Z146" t="str">
        <f t="shared" si="51"/>
        <v>NormalWater</v>
      </c>
      <c r="AA146" t="str">
        <f t="shared" si="52"/>
        <v>no_type-specific_DamageWater</v>
      </c>
      <c r="AB146" t="str">
        <f t="shared" si="53"/>
        <v>FlyingWater</v>
      </c>
      <c r="AC146" t="str">
        <f t="shared" si="54"/>
        <v>no_type-specific_DamageWater</v>
      </c>
      <c r="AD146">
        <f>VLOOKUP(Z146,type_factors!$C$1:$D$226,2,FALSE)</f>
        <v>1</v>
      </c>
      <c r="AE146" t="e">
        <f>VLOOKUP(AA146,type_factors!$C$1:$D$226,2,FALSE)</f>
        <v>#N/A</v>
      </c>
      <c r="AF146">
        <f>VLOOKUP(AB146,type_factors!$C$1:$D$226,2,FALSE)</f>
        <v>1</v>
      </c>
      <c r="AG146" t="e">
        <f>VLOOKUP(AC146,type_factors!$C$1:$D$226,2,FALSE)</f>
        <v>#N/A</v>
      </c>
      <c r="AH146">
        <f t="array" ref="AH146">MAX(IF(ISERROR(AD146:AG146),,AD146:AG146))</f>
        <v>1</v>
      </c>
      <c r="AI146" t="s">
        <v>421</v>
      </c>
      <c r="AJ146" t="s">
        <v>453</v>
      </c>
      <c r="AK146" t="s">
        <v>455</v>
      </c>
      <c r="AL146" t="s">
        <v>446</v>
      </c>
      <c r="AM146" t="s">
        <v>450</v>
      </c>
      <c r="AN146" t="str">
        <f t="shared" si="55"/>
        <v>NormalNormal</v>
      </c>
      <c r="AO146" t="str">
        <f t="shared" si="56"/>
        <v>WaterNormal</v>
      </c>
      <c r="AP146" t="str">
        <f t="shared" si="57"/>
        <v>GroundNormal</v>
      </c>
      <c r="AQ146" t="str">
        <f t="shared" si="58"/>
        <v>IceNormal</v>
      </c>
      <c r="AR146" t="str">
        <f t="shared" si="59"/>
        <v>FightingNormal</v>
      </c>
      <c r="AS146" t="str">
        <f t="shared" si="60"/>
        <v>NormalFlying</v>
      </c>
      <c r="AT146" t="str">
        <f t="shared" si="61"/>
        <v>WaterFlying</v>
      </c>
      <c r="AU146" t="str">
        <f t="shared" si="62"/>
        <v>GroundFlying</v>
      </c>
      <c r="AV146" t="str">
        <f t="shared" si="63"/>
        <v>IceFlying</v>
      </c>
      <c r="AW146" t="str">
        <f t="shared" si="64"/>
        <v>FightingFlying</v>
      </c>
      <c r="AX146" s="31">
        <f>VLOOKUP(AN146,type_factors!$C$2:$D$226,2,FALSE)</f>
        <v>1</v>
      </c>
      <c r="AY146" s="31">
        <f>VLOOKUP(AO146,type_factors!$C$2:$D$226,2,FALSE)</f>
        <v>1</v>
      </c>
      <c r="AZ146" s="31">
        <f>VLOOKUP(AP146,type_factors!$C$2:$D$226,2,FALSE)</f>
        <v>1</v>
      </c>
      <c r="BA146" s="31">
        <f>VLOOKUP(AQ146,type_factors!$C$2:$D$226,2,FALSE)</f>
        <v>1</v>
      </c>
      <c r="BB146" s="31">
        <f>VLOOKUP(AR146,type_factors!$C$2:$D$226,2,FALSE)</f>
        <v>2</v>
      </c>
      <c r="BC146" s="30">
        <f>VLOOKUP(AS146,type_factors!$C$2:$D$226,2,FALSE)</f>
        <v>1</v>
      </c>
      <c r="BD146" s="30">
        <f>VLOOKUP(AT146,type_factors!$C$2:$D$226,2,FALSE)</f>
        <v>1</v>
      </c>
      <c r="BE146" s="30">
        <f>VLOOKUP(AU146,type_factors!$C$2:$D$226,2,FALSE)</f>
        <v>0</v>
      </c>
      <c r="BF146" s="34">
        <f>VLOOKUP(AV146,type_factors!$C$2:$D$226,2,FALSE)</f>
        <v>2</v>
      </c>
      <c r="BG146" s="30">
        <f>VLOOKUP(AW146,type_factors!$C$2:$D$226,2,FALSE)</f>
        <v>0.5</v>
      </c>
      <c r="BH146" s="32">
        <f t="shared" si="65"/>
        <v>1</v>
      </c>
      <c r="BI146" s="32">
        <f t="shared" si="66"/>
        <v>1</v>
      </c>
      <c r="BJ146" s="32">
        <f t="shared" si="67"/>
        <v>0</v>
      </c>
      <c r="BK146" s="32">
        <f t="shared" si="68"/>
        <v>2</v>
      </c>
      <c r="BL146" s="32">
        <f t="shared" si="69"/>
        <v>1</v>
      </c>
      <c r="BM146">
        <f t="array" ref="BM146">MAX(IF(ISERROR(BH146:BL146),,BH146:BL146))</f>
        <v>2</v>
      </c>
      <c r="BN146">
        <f t="shared" si="70"/>
        <v>1</v>
      </c>
      <c r="BO146">
        <f t="shared" si="71"/>
        <v>1</v>
      </c>
      <c r="BP146">
        <f t="shared" si="72"/>
        <v>74</v>
      </c>
      <c r="BR146" t="s">
        <v>195</v>
      </c>
    </row>
    <row r="147" spans="1:70" x14ac:dyDescent="0.3">
      <c r="A147">
        <v>146</v>
      </c>
      <c r="B147">
        <v>57</v>
      </c>
      <c r="C147" t="s">
        <v>102</v>
      </c>
      <c r="D147" t="s">
        <v>594</v>
      </c>
      <c r="E147" t="s">
        <v>455</v>
      </c>
      <c r="F147" t="s">
        <v>456</v>
      </c>
      <c r="G147">
        <v>45</v>
      </c>
      <c r="H147" s="1" t="s">
        <v>140</v>
      </c>
      <c r="I147" s="1" t="s">
        <v>20</v>
      </c>
      <c r="J147" s="1" t="s">
        <v>68</v>
      </c>
      <c r="K147" s="1" t="s">
        <v>154</v>
      </c>
      <c r="L147" s="1" t="s">
        <v>237</v>
      </c>
      <c r="M147" s="1" t="s">
        <v>255</v>
      </c>
      <c r="N147" s="1" t="s">
        <v>247</v>
      </c>
      <c r="O147" s="1" t="s">
        <v>248</v>
      </c>
      <c r="P147" t="str">
        <f>VLOOKUP(L147,all_attacks!$C$2:$H$166,2,FALSE)</f>
        <v>Normal</v>
      </c>
      <c r="Q147" t="str">
        <f>VLOOKUP(M147,all_attacks!$C$2:$H$166,2,FALSE)</f>
        <v>Normal</v>
      </c>
      <c r="R147" t="str">
        <f>VLOOKUP(N147,all_attacks!$C$2:$H$166,2,FALSE)</f>
        <v>Normal</v>
      </c>
      <c r="S147" t="str">
        <f>VLOOKUP(O147,all_attacks!$C$2:$H$166,2,FALSE)</f>
        <v>Normal</v>
      </c>
      <c r="T147" t="str">
        <f>VLOOKUP(L147,all_attacks!$C$2:$H$166,6,FALSE)</f>
        <v>Normal</v>
      </c>
      <c r="U147" t="str">
        <f>VLOOKUP(M147,all_attacks!$C$2:$H$166,6,FALSE)</f>
        <v>no_type-specific_Damage</v>
      </c>
      <c r="V147" t="str">
        <f>VLOOKUP(N147,all_attacks!$C$2:$H$166,6,FALSE)</f>
        <v>Normal</v>
      </c>
      <c r="W147" t="str">
        <f>VLOOKUP(O147,all_attacks!$C$2:$H$166,6,FALSE)</f>
        <v>no_type-specific_Damage</v>
      </c>
      <c r="X147" t="s">
        <v>453</v>
      </c>
      <c r="Z147" t="str">
        <f t="shared" si="51"/>
        <v>NormalWater</v>
      </c>
      <c r="AA147" t="str">
        <f t="shared" si="52"/>
        <v>no_type-specific_DamageWater</v>
      </c>
      <c r="AB147" t="str">
        <f t="shared" si="53"/>
        <v>NormalWater</v>
      </c>
      <c r="AC147" t="str">
        <f t="shared" si="54"/>
        <v>no_type-specific_DamageWater</v>
      </c>
      <c r="AD147">
        <f>VLOOKUP(Z147,type_factors!$C$1:$D$226,2,FALSE)</f>
        <v>1</v>
      </c>
      <c r="AE147" t="e">
        <f>VLOOKUP(AA147,type_factors!$C$1:$D$226,2,FALSE)</f>
        <v>#N/A</v>
      </c>
      <c r="AF147">
        <f>VLOOKUP(AB147,type_factors!$C$1:$D$226,2,FALSE)</f>
        <v>1</v>
      </c>
      <c r="AG147" t="e">
        <f>VLOOKUP(AC147,type_factors!$C$1:$D$226,2,FALSE)</f>
        <v>#N/A</v>
      </c>
      <c r="AH147">
        <f t="array" ref="AH147">MAX(IF(ISERROR(AD147:AG147),,AD147:AG147))</f>
        <v>1</v>
      </c>
      <c r="AI147" t="s">
        <v>421</v>
      </c>
      <c r="AJ147" t="s">
        <v>453</v>
      </c>
      <c r="AK147" t="s">
        <v>455</v>
      </c>
      <c r="AL147" t="s">
        <v>446</v>
      </c>
      <c r="AM147" t="s">
        <v>450</v>
      </c>
      <c r="AN147" t="str">
        <f t="shared" si="55"/>
        <v>NormalGround</v>
      </c>
      <c r="AO147" t="str">
        <f t="shared" si="56"/>
        <v>WaterGround</v>
      </c>
      <c r="AP147" t="str">
        <f t="shared" si="57"/>
        <v>GroundGround</v>
      </c>
      <c r="AQ147" t="str">
        <f t="shared" si="58"/>
        <v>IceGround</v>
      </c>
      <c r="AR147" t="str">
        <f t="shared" si="59"/>
        <v>FightingGround</v>
      </c>
      <c r="AS147" t="str">
        <f t="shared" si="60"/>
        <v>NormalRock</v>
      </c>
      <c r="AT147" t="str">
        <f t="shared" si="61"/>
        <v>WaterRock</v>
      </c>
      <c r="AU147" t="str">
        <f t="shared" si="62"/>
        <v>GroundRock</v>
      </c>
      <c r="AV147" t="str">
        <f t="shared" si="63"/>
        <v>IceRock</v>
      </c>
      <c r="AW147" t="str">
        <f t="shared" si="64"/>
        <v>FightingRock</v>
      </c>
      <c r="AX147" s="31">
        <f>VLOOKUP(AN147,type_factors!$C$2:$D$226,2,FALSE)</f>
        <v>1</v>
      </c>
      <c r="AY147" s="31">
        <f>VLOOKUP(AO147,type_factors!$C$2:$D$226,2,FALSE)</f>
        <v>2</v>
      </c>
      <c r="AZ147" s="31">
        <f>VLOOKUP(AP147,type_factors!$C$2:$D$226,2,FALSE)</f>
        <v>1</v>
      </c>
      <c r="BA147" s="31">
        <f>VLOOKUP(AQ147,type_factors!$C$2:$D$226,2,FALSE)</f>
        <v>2</v>
      </c>
      <c r="BB147" s="31">
        <f>VLOOKUP(AR147,type_factors!$C$2:$D$226,2,FALSE)</f>
        <v>1</v>
      </c>
      <c r="BC147" s="30">
        <f>VLOOKUP(AS147,type_factors!$C$2:$D$226,2,FALSE)</f>
        <v>0.5</v>
      </c>
      <c r="BD147" s="30">
        <f>VLOOKUP(AT147,type_factors!$C$2:$D$226,2,FALSE)</f>
        <v>2</v>
      </c>
      <c r="BE147" s="30">
        <f>VLOOKUP(AU147,type_factors!$C$2:$D$226,2,FALSE)</f>
        <v>2</v>
      </c>
      <c r="BF147" s="30">
        <f>VLOOKUP(AV147,type_factors!$C$2:$D$226,2,FALSE)</f>
        <v>1</v>
      </c>
      <c r="BG147" s="30">
        <f>VLOOKUP(AW147,type_factors!$C$2:$D$226,2,FALSE)</f>
        <v>2</v>
      </c>
      <c r="BH147" s="32">
        <f t="shared" si="65"/>
        <v>0.5</v>
      </c>
      <c r="BI147" s="32">
        <f t="shared" si="66"/>
        <v>4</v>
      </c>
      <c r="BJ147" s="32">
        <f t="shared" si="67"/>
        <v>2</v>
      </c>
      <c r="BK147" s="32">
        <f t="shared" si="68"/>
        <v>2</v>
      </c>
      <c r="BL147" s="32">
        <f t="shared" si="69"/>
        <v>2</v>
      </c>
      <c r="BM147">
        <f t="array" ref="BM147">MAX(IF(ISERROR(BH147:BL147),,BH147:BL147))</f>
        <v>4</v>
      </c>
      <c r="BN147">
        <f t="shared" si="70"/>
        <v>1</v>
      </c>
      <c r="BO147">
        <f t="shared" si="71"/>
        <v>3</v>
      </c>
      <c r="BP147">
        <f t="shared" si="72"/>
        <v>77</v>
      </c>
    </row>
    <row r="148" spans="1:70" x14ac:dyDescent="0.3">
      <c r="A148">
        <v>147</v>
      </c>
      <c r="B148">
        <v>57</v>
      </c>
      <c r="C148" t="s">
        <v>109</v>
      </c>
      <c r="D148" t="s">
        <v>618</v>
      </c>
      <c r="E148" t="s">
        <v>453</v>
      </c>
      <c r="F148" t="s">
        <v>448</v>
      </c>
      <c r="G148">
        <v>45</v>
      </c>
      <c r="H148" s="1" t="s">
        <v>50</v>
      </c>
      <c r="I148" s="1" t="s">
        <v>110</v>
      </c>
      <c r="J148" s="1" t="s">
        <v>23</v>
      </c>
      <c r="K148" s="1" t="s">
        <v>111</v>
      </c>
      <c r="L148" s="1" t="s">
        <v>262</v>
      </c>
      <c r="M148" s="1" t="s">
        <v>305</v>
      </c>
      <c r="N148" s="1" t="s">
        <v>261</v>
      </c>
      <c r="O148" s="1" t="s">
        <v>276</v>
      </c>
      <c r="P148" t="str">
        <f>VLOOKUP(L148,all_attacks!$C$2:$H$166,2,FALSE)</f>
        <v>Normal</v>
      </c>
      <c r="Q148" t="str">
        <f>VLOOKUP(M148,all_attacks!$C$2:$H$166,2,FALSE)</f>
        <v>Dragon</v>
      </c>
      <c r="R148" t="str">
        <f>VLOOKUP(N148,all_attacks!$C$2:$H$166,2,FALSE)</f>
        <v>Normal</v>
      </c>
      <c r="S148" t="str">
        <f>VLOOKUP(O148,all_attacks!$C$2:$H$166,2,FALSE)</f>
        <v>Water</v>
      </c>
      <c r="T148" t="str">
        <f>VLOOKUP(L148,all_attacks!$C$2:$H$166,6,FALSE)</f>
        <v>Normal</v>
      </c>
      <c r="U148" t="str">
        <f>VLOOKUP(M148,all_attacks!$C$2:$H$166,6,FALSE)</f>
        <v>no_type-specific_Damage</v>
      </c>
      <c r="V148" t="str">
        <f>VLOOKUP(N148,all_attacks!$C$2:$H$166,6,FALSE)</f>
        <v>no_type-specific_Damage</v>
      </c>
      <c r="W148" t="str">
        <f>VLOOKUP(O148,all_attacks!$C$2:$H$166,6,FALSE)</f>
        <v>Water</v>
      </c>
      <c r="X148" t="s">
        <v>453</v>
      </c>
      <c r="Z148" t="str">
        <f t="shared" si="51"/>
        <v>NormalWater</v>
      </c>
      <c r="AA148" t="str">
        <f t="shared" si="52"/>
        <v>no_type-specific_DamageWater</v>
      </c>
      <c r="AB148" t="str">
        <f t="shared" si="53"/>
        <v>no_type-specific_DamageWater</v>
      </c>
      <c r="AC148" t="str">
        <f t="shared" si="54"/>
        <v>WaterWater</v>
      </c>
      <c r="AD148">
        <f>VLOOKUP(Z148,type_factors!$C$1:$D$226,2,FALSE)</f>
        <v>1</v>
      </c>
      <c r="AE148" t="e">
        <f>VLOOKUP(AA148,type_factors!$C$1:$D$226,2,FALSE)</f>
        <v>#N/A</v>
      </c>
      <c r="AF148" t="e">
        <f>VLOOKUP(AB148,type_factors!$C$1:$D$226,2,FALSE)</f>
        <v>#N/A</v>
      </c>
      <c r="AG148">
        <f>VLOOKUP(AC148,type_factors!$C$1:$D$226,2,FALSE)</f>
        <v>0.5</v>
      </c>
      <c r="AH148">
        <f t="array" ref="AH148">MAX(IF(ISERROR(AD148:AG148),,AD148:AG148))</f>
        <v>1</v>
      </c>
      <c r="AI148" t="s">
        <v>421</v>
      </c>
      <c r="AJ148" t="s">
        <v>453</v>
      </c>
      <c r="AK148" t="s">
        <v>455</v>
      </c>
      <c r="AL148" t="s">
        <v>446</v>
      </c>
      <c r="AM148" t="s">
        <v>450</v>
      </c>
      <c r="AN148" t="str">
        <f t="shared" si="55"/>
        <v>NormalWater</v>
      </c>
      <c r="AO148" t="str">
        <f t="shared" si="56"/>
        <v>WaterWater</v>
      </c>
      <c r="AP148" t="str">
        <f t="shared" si="57"/>
        <v>GroundWater</v>
      </c>
      <c r="AQ148" t="str">
        <f t="shared" si="58"/>
        <v>IceWater</v>
      </c>
      <c r="AR148" t="str">
        <f t="shared" si="59"/>
        <v>FightingWater</v>
      </c>
      <c r="AS148" t="str">
        <f t="shared" si="60"/>
        <v>NormalFlying</v>
      </c>
      <c r="AT148" t="str">
        <f t="shared" si="61"/>
        <v>WaterFlying</v>
      </c>
      <c r="AU148" t="str">
        <f t="shared" si="62"/>
        <v>GroundFlying</v>
      </c>
      <c r="AV148" t="str">
        <f t="shared" si="63"/>
        <v>IceFlying</v>
      </c>
      <c r="AW148" t="str">
        <f t="shared" si="64"/>
        <v>FightingFlying</v>
      </c>
      <c r="AX148" s="31">
        <f>VLOOKUP(AN148,type_factors!$C$2:$D$226,2,FALSE)</f>
        <v>1</v>
      </c>
      <c r="AY148" s="31">
        <f>VLOOKUP(AO148,type_factors!$C$2:$D$226,2,FALSE)</f>
        <v>0.5</v>
      </c>
      <c r="AZ148" s="31">
        <f>VLOOKUP(AP148,type_factors!$C$2:$D$226,2,FALSE)</f>
        <v>1</v>
      </c>
      <c r="BA148" s="31">
        <f>VLOOKUP(AQ148,type_factors!$C$2:$D$226,2,FALSE)</f>
        <v>0.5</v>
      </c>
      <c r="BB148" s="31">
        <f>VLOOKUP(AR148,type_factors!$C$2:$D$226,2,FALSE)</f>
        <v>1</v>
      </c>
      <c r="BC148" s="30">
        <f>VLOOKUP(AS148,type_factors!$C$2:$D$226,2,FALSE)</f>
        <v>1</v>
      </c>
      <c r="BD148" s="30">
        <f>VLOOKUP(AT148,type_factors!$C$2:$D$226,2,FALSE)</f>
        <v>1</v>
      </c>
      <c r="BE148" s="30">
        <f>VLOOKUP(AU148,type_factors!$C$2:$D$226,2,FALSE)</f>
        <v>0</v>
      </c>
      <c r="BF148" s="30">
        <f>VLOOKUP(AV148,type_factors!$C$2:$D$226,2,FALSE)</f>
        <v>2</v>
      </c>
      <c r="BG148" s="30">
        <f>VLOOKUP(AW148,type_factors!$C$2:$D$226,2,FALSE)</f>
        <v>0.5</v>
      </c>
      <c r="BH148" s="32">
        <f t="shared" si="65"/>
        <v>1</v>
      </c>
      <c r="BI148" s="32">
        <f t="shared" si="66"/>
        <v>0.5</v>
      </c>
      <c r="BJ148" s="32">
        <f t="shared" si="67"/>
        <v>0</v>
      </c>
      <c r="BK148" s="32">
        <f t="shared" si="68"/>
        <v>1</v>
      </c>
      <c r="BL148" s="32">
        <f t="shared" si="69"/>
        <v>0.5</v>
      </c>
      <c r="BM148">
        <f t="array" ref="BM148">MAX(IF(ISERROR(BH148:BL148),,BH148:BL148))</f>
        <v>1</v>
      </c>
      <c r="BN148">
        <f t="shared" si="70"/>
        <v>1</v>
      </c>
      <c r="BO148">
        <f t="shared" si="71"/>
        <v>0</v>
      </c>
      <c r="BP148">
        <f t="shared" si="72"/>
        <v>77</v>
      </c>
    </row>
    <row r="149" spans="1:70" x14ac:dyDescent="0.3">
      <c r="A149">
        <v>148</v>
      </c>
      <c r="B149">
        <v>57</v>
      </c>
      <c r="C149" t="s">
        <v>96</v>
      </c>
      <c r="D149" t="s">
        <v>529</v>
      </c>
      <c r="E149" t="s">
        <v>445</v>
      </c>
      <c r="F149" t="s">
        <v>209</v>
      </c>
      <c r="G149">
        <v>47</v>
      </c>
      <c r="H149" s="1" t="s">
        <v>89</v>
      </c>
      <c r="I149" s="1" t="s">
        <v>23</v>
      </c>
      <c r="J149" s="1" t="s">
        <v>137</v>
      </c>
      <c r="K149" s="1" t="s">
        <v>151</v>
      </c>
      <c r="L149" s="1" t="s">
        <v>270</v>
      </c>
      <c r="M149" s="1" t="s">
        <v>261</v>
      </c>
      <c r="N149" s="1" t="s">
        <v>251</v>
      </c>
      <c r="O149" s="1" t="s">
        <v>322</v>
      </c>
      <c r="P149" t="str">
        <f>VLOOKUP(L149,all_attacks!$C$2:$H$166,2,FALSE)</f>
        <v>Fire</v>
      </c>
      <c r="Q149" t="str">
        <f>VLOOKUP(M149,all_attacks!$C$2:$H$166,2,FALSE)</f>
        <v>Normal</v>
      </c>
      <c r="R149" t="str">
        <f>VLOOKUP(N149,all_attacks!$C$2:$H$166,2,FALSE)</f>
        <v>Normal</v>
      </c>
      <c r="S149" t="str">
        <f>VLOOKUP(O149,all_attacks!$C$2:$H$166,2,FALSE)</f>
        <v>Psychic</v>
      </c>
      <c r="T149" t="str">
        <f>VLOOKUP(L149,all_attacks!$C$2:$H$166,6,FALSE)</f>
        <v>Fire</v>
      </c>
      <c r="U149" t="str">
        <f>VLOOKUP(M149,all_attacks!$C$2:$H$166,6,FALSE)</f>
        <v>no_type-specific_Damage</v>
      </c>
      <c r="V149" t="str">
        <f>VLOOKUP(N149,all_attacks!$C$2:$H$166,6,FALSE)</f>
        <v>Normal</v>
      </c>
      <c r="W149" t="str">
        <f>VLOOKUP(O149,all_attacks!$C$2:$H$166,6,FALSE)</f>
        <v>no_type-specific_Damage</v>
      </c>
      <c r="X149" t="s">
        <v>453</v>
      </c>
      <c r="Z149" t="str">
        <f t="shared" si="51"/>
        <v>FireWater</v>
      </c>
      <c r="AA149" t="str">
        <f t="shared" si="52"/>
        <v>no_type-specific_DamageWater</v>
      </c>
      <c r="AB149" t="str">
        <f t="shared" si="53"/>
        <v>NormalWater</v>
      </c>
      <c r="AC149" t="str">
        <f t="shared" si="54"/>
        <v>no_type-specific_DamageWater</v>
      </c>
      <c r="AD149">
        <f>VLOOKUP(Z149,type_factors!$C$1:$D$226,2,FALSE)</f>
        <v>0.5</v>
      </c>
      <c r="AE149" t="e">
        <f>VLOOKUP(AA149,type_factors!$C$1:$D$226,2,FALSE)</f>
        <v>#N/A</v>
      </c>
      <c r="AF149">
        <f>VLOOKUP(AB149,type_factors!$C$1:$D$226,2,FALSE)</f>
        <v>1</v>
      </c>
      <c r="AG149" t="e">
        <f>VLOOKUP(AC149,type_factors!$C$1:$D$226,2,FALSE)</f>
        <v>#N/A</v>
      </c>
      <c r="AH149">
        <f t="array" ref="AH149">MAX(IF(ISERROR(AD149:AG149),,AD149:AG149))</f>
        <v>1</v>
      </c>
      <c r="AI149" t="s">
        <v>421</v>
      </c>
      <c r="AJ149" t="s">
        <v>453</v>
      </c>
      <c r="AK149" t="s">
        <v>455</v>
      </c>
      <c r="AL149" t="s">
        <v>446</v>
      </c>
      <c r="AM149" t="s">
        <v>450</v>
      </c>
      <c r="AN149" t="str">
        <f t="shared" si="55"/>
        <v>NormalFire</v>
      </c>
      <c r="AO149" t="str">
        <f t="shared" si="56"/>
        <v>WaterFire</v>
      </c>
      <c r="AP149" t="str">
        <f t="shared" si="57"/>
        <v>GroundFire</v>
      </c>
      <c r="AQ149" t="str">
        <f t="shared" si="58"/>
        <v>IceFire</v>
      </c>
      <c r="AR149" t="str">
        <f t="shared" si="59"/>
        <v>FightingFire</v>
      </c>
      <c r="AS149" t="str">
        <f t="shared" si="60"/>
        <v>NormalNA</v>
      </c>
      <c r="AT149" t="str">
        <f t="shared" si="61"/>
        <v>WaterNA</v>
      </c>
      <c r="AU149" t="str">
        <f t="shared" si="62"/>
        <v>GroundNA</v>
      </c>
      <c r="AV149" t="str">
        <f t="shared" si="63"/>
        <v>IceNA</v>
      </c>
      <c r="AW149" t="str">
        <f t="shared" si="64"/>
        <v>FightingNA</v>
      </c>
      <c r="AX149" s="31">
        <f>VLOOKUP(AN149,type_factors!$C$2:$D$226,2,FALSE)</f>
        <v>1</v>
      </c>
      <c r="AY149" s="31">
        <f>VLOOKUP(AO149,type_factors!$C$2:$D$226,2,FALSE)</f>
        <v>2</v>
      </c>
      <c r="AZ149" s="31">
        <f>VLOOKUP(AP149,type_factors!$C$2:$D$226,2,FALSE)</f>
        <v>2</v>
      </c>
      <c r="BA149" s="31">
        <f>VLOOKUP(AQ149,type_factors!$C$2:$D$226,2,FALSE)</f>
        <v>1</v>
      </c>
      <c r="BB149" s="31">
        <f>VLOOKUP(AR149,type_factors!$C$2:$D$226,2,FALSE)</f>
        <v>1</v>
      </c>
      <c r="BC149" s="30" t="e">
        <f>VLOOKUP(AS149,type_factors!$C$2:$D$226,2,FALSE)</f>
        <v>#N/A</v>
      </c>
      <c r="BD149" s="30" t="e">
        <f>VLOOKUP(AT149,type_factors!$C$2:$D$226,2,FALSE)</f>
        <v>#N/A</v>
      </c>
      <c r="BE149" s="30" t="e">
        <f>VLOOKUP(AU149,type_factors!$C$2:$D$226,2,FALSE)</f>
        <v>#N/A</v>
      </c>
      <c r="BF149" s="30" t="e">
        <f>VLOOKUP(AV149,type_factors!$C$2:$D$226,2,FALSE)</f>
        <v>#N/A</v>
      </c>
      <c r="BG149" s="30" t="e">
        <f>VLOOKUP(AW149,type_factors!$C$2:$D$226,2,FALSE)</f>
        <v>#N/A</v>
      </c>
      <c r="BH149" s="32">
        <f t="shared" si="65"/>
        <v>1</v>
      </c>
      <c r="BI149" s="32">
        <f t="shared" si="66"/>
        <v>2</v>
      </c>
      <c r="BJ149" s="32">
        <f t="shared" si="67"/>
        <v>2</v>
      </c>
      <c r="BK149" s="32">
        <f t="shared" si="68"/>
        <v>1</v>
      </c>
      <c r="BL149" s="32">
        <f t="shared" si="69"/>
        <v>1</v>
      </c>
      <c r="BM149">
        <f t="array" ref="BM149">MAX(IF(ISERROR(BH149:BL149),,BH149:BL149))</f>
        <v>2</v>
      </c>
      <c r="BN149">
        <f t="shared" si="70"/>
        <v>1</v>
      </c>
      <c r="BO149">
        <f t="shared" si="71"/>
        <v>1</v>
      </c>
      <c r="BP149">
        <f t="shared" si="72"/>
        <v>78</v>
      </c>
    </row>
    <row r="150" spans="1:70" x14ac:dyDescent="0.3">
      <c r="A150">
        <v>149</v>
      </c>
      <c r="B150">
        <v>57</v>
      </c>
      <c r="C150" t="s">
        <v>134</v>
      </c>
      <c r="D150" t="s">
        <v>537</v>
      </c>
      <c r="E150" t="s">
        <v>318</v>
      </c>
      <c r="F150" t="s">
        <v>209</v>
      </c>
      <c r="G150">
        <v>50</v>
      </c>
      <c r="H150" s="1" t="s">
        <v>121</v>
      </c>
      <c r="I150" s="1" t="s">
        <v>122</v>
      </c>
      <c r="J150" s="1" t="s">
        <v>123</v>
      </c>
      <c r="K150" s="1" t="s">
        <v>150</v>
      </c>
      <c r="L150" s="1" t="s">
        <v>280</v>
      </c>
      <c r="M150" s="1" t="s">
        <v>331</v>
      </c>
      <c r="N150" s="1" t="s">
        <v>318</v>
      </c>
      <c r="O150" s="1" t="s">
        <v>341</v>
      </c>
      <c r="P150" t="str">
        <f>VLOOKUP(L150,all_attacks!$C$2:$H$166,2,FALSE)</f>
        <v>Psychic</v>
      </c>
      <c r="Q150" t="str">
        <f>VLOOKUP(M150,all_attacks!$C$2:$H$166,2,FALSE)</f>
        <v>Normal</v>
      </c>
      <c r="R150" t="str">
        <f>VLOOKUP(N150,all_attacks!$C$2:$H$166,2,FALSE)</f>
        <v>Psychic</v>
      </c>
      <c r="S150" t="str">
        <f>VLOOKUP(O150,all_attacks!$C$2:$H$166,2,FALSE)</f>
        <v>Psychic</v>
      </c>
      <c r="T150" t="str">
        <f>VLOOKUP(L150,all_attacks!$C$2:$H$166,6,FALSE)</f>
        <v>Psychic</v>
      </c>
      <c r="U150" t="str">
        <f>VLOOKUP(M150,all_attacks!$C$2:$H$166,6,FALSE)</f>
        <v>no_type-specific_Damage</v>
      </c>
      <c r="V150" t="str">
        <f>VLOOKUP(N150,all_attacks!$C$2:$H$166,6,FALSE)</f>
        <v>Psychic</v>
      </c>
      <c r="W150" t="str">
        <f>VLOOKUP(O150,all_attacks!$C$2:$H$166,6,FALSE)</f>
        <v>no_type-specific_Damage</v>
      </c>
      <c r="X150" t="s">
        <v>453</v>
      </c>
      <c r="Z150" t="str">
        <f t="shared" si="51"/>
        <v>PsychicWater</v>
      </c>
      <c r="AA150" t="str">
        <f t="shared" si="52"/>
        <v>no_type-specific_DamageWater</v>
      </c>
      <c r="AB150" t="str">
        <f t="shared" si="53"/>
        <v>PsychicWater</v>
      </c>
      <c r="AC150" t="str">
        <f t="shared" si="54"/>
        <v>no_type-specific_DamageWater</v>
      </c>
      <c r="AD150">
        <f>VLOOKUP(Z150,type_factors!$C$1:$D$226,2,FALSE)</f>
        <v>1</v>
      </c>
      <c r="AE150" t="e">
        <f>VLOOKUP(AA150,type_factors!$C$1:$D$226,2,FALSE)</f>
        <v>#N/A</v>
      </c>
      <c r="AF150">
        <f>VLOOKUP(AB150,type_factors!$C$1:$D$226,2,FALSE)</f>
        <v>1</v>
      </c>
      <c r="AG150" t="e">
        <f>VLOOKUP(AC150,type_factors!$C$1:$D$226,2,FALSE)</f>
        <v>#N/A</v>
      </c>
      <c r="AH150">
        <f t="array" ref="AH150">MAX(IF(ISERROR(AD150:AG150),,AD150:AG150))</f>
        <v>1</v>
      </c>
      <c r="AI150" t="s">
        <v>421</v>
      </c>
      <c r="AJ150" t="s">
        <v>453</v>
      </c>
      <c r="AK150" t="s">
        <v>455</v>
      </c>
      <c r="AL150" t="s">
        <v>446</v>
      </c>
      <c r="AM150" t="s">
        <v>450</v>
      </c>
      <c r="AN150" t="str">
        <f t="shared" si="55"/>
        <v>NormalPsychic</v>
      </c>
      <c r="AO150" t="str">
        <f t="shared" si="56"/>
        <v>WaterPsychic</v>
      </c>
      <c r="AP150" t="str">
        <f t="shared" si="57"/>
        <v>GroundPsychic</v>
      </c>
      <c r="AQ150" t="str">
        <f t="shared" si="58"/>
        <v>IcePsychic</v>
      </c>
      <c r="AR150" t="str">
        <f t="shared" si="59"/>
        <v>FightingPsychic</v>
      </c>
      <c r="AS150" t="str">
        <f t="shared" si="60"/>
        <v>NormalNA</v>
      </c>
      <c r="AT150" t="str">
        <f t="shared" si="61"/>
        <v>WaterNA</v>
      </c>
      <c r="AU150" t="str">
        <f t="shared" si="62"/>
        <v>GroundNA</v>
      </c>
      <c r="AV150" t="str">
        <f t="shared" si="63"/>
        <v>IceNA</v>
      </c>
      <c r="AW150" t="str">
        <f t="shared" si="64"/>
        <v>FightingNA</v>
      </c>
      <c r="AX150" s="31">
        <f>VLOOKUP(AN150,type_factors!$C$2:$D$226,2,FALSE)</f>
        <v>1</v>
      </c>
      <c r="AY150" s="31">
        <f>VLOOKUP(AO150,type_factors!$C$2:$D$226,2,FALSE)</f>
        <v>1</v>
      </c>
      <c r="AZ150" s="31">
        <f>VLOOKUP(AP150,type_factors!$C$2:$D$226,2,FALSE)</f>
        <v>1</v>
      </c>
      <c r="BA150" s="31">
        <f>VLOOKUP(AQ150,type_factors!$C$2:$D$226,2,FALSE)</f>
        <v>1</v>
      </c>
      <c r="BB150" s="31">
        <f>VLOOKUP(AR150,type_factors!$C$2:$D$226,2,FALSE)</f>
        <v>0.5</v>
      </c>
      <c r="BC150" s="30" t="e">
        <f>VLOOKUP(AS150,type_factors!$C$2:$D$226,2,FALSE)</f>
        <v>#N/A</v>
      </c>
      <c r="BD150" s="30" t="e">
        <f>VLOOKUP(AT150,type_factors!$C$2:$D$226,2,FALSE)</f>
        <v>#N/A</v>
      </c>
      <c r="BE150" s="30" t="e">
        <f>VLOOKUP(AU150,type_factors!$C$2:$D$226,2,FALSE)</f>
        <v>#N/A</v>
      </c>
      <c r="BF150" s="30" t="e">
        <f>VLOOKUP(AV150,type_factors!$C$2:$D$226,2,FALSE)</f>
        <v>#N/A</v>
      </c>
      <c r="BG150" s="30" t="e">
        <f>VLOOKUP(AW150,type_factors!$C$2:$D$226,2,FALSE)</f>
        <v>#N/A</v>
      </c>
      <c r="BH150" s="32">
        <f t="shared" si="65"/>
        <v>1</v>
      </c>
      <c r="BI150" s="32">
        <f t="shared" si="66"/>
        <v>1</v>
      </c>
      <c r="BJ150" s="32">
        <f t="shared" si="67"/>
        <v>1</v>
      </c>
      <c r="BK150" s="32">
        <f t="shared" si="68"/>
        <v>1</v>
      </c>
      <c r="BL150" s="32">
        <f t="shared" si="69"/>
        <v>0.5</v>
      </c>
      <c r="BM150">
        <f t="array" ref="BM150">MAX(IF(ISERROR(BH150:BL150),,BH150:BL150))</f>
        <v>1</v>
      </c>
      <c r="BN150">
        <f t="shared" si="70"/>
        <v>1</v>
      </c>
      <c r="BO150">
        <f t="shared" si="71"/>
        <v>0</v>
      </c>
      <c r="BP150">
        <f t="shared" si="72"/>
        <v>78</v>
      </c>
    </row>
    <row r="151" spans="1:70" x14ac:dyDescent="0.3">
      <c r="A151">
        <v>150</v>
      </c>
      <c r="B151">
        <v>57</v>
      </c>
      <c r="C151" t="s">
        <v>135</v>
      </c>
      <c r="D151" t="s">
        <v>464</v>
      </c>
      <c r="E151" t="s">
        <v>449</v>
      </c>
      <c r="F151" t="s">
        <v>451</v>
      </c>
      <c r="G151">
        <v>53</v>
      </c>
      <c r="H151" s="1" t="s">
        <v>46</v>
      </c>
      <c r="I151" s="1" t="s">
        <v>79</v>
      </c>
      <c r="J151" s="1" t="s">
        <v>138</v>
      </c>
      <c r="K151" s="1" t="s">
        <v>81</v>
      </c>
      <c r="L151" s="1" t="s">
        <v>236</v>
      </c>
      <c r="M151" s="1" t="s">
        <v>300</v>
      </c>
      <c r="N151" s="1" t="s">
        <v>298</v>
      </c>
      <c r="O151" s="1" t="s">
        <v>297</v>
      </c>
      <c r="P151" t="str">
        <f>VLOOKUP(L151,all_attacks!$C$2:$H$166,2,FALSE)</f>
        <v>Grass</v>
      </c>
      <c r="Q151" t="str">
        <f>VLOOKUP(M151,all_attacks!$C$2:$H$166,2,FALSE)</f>
        <v>Poison</v>
      </c>
      <c r="R151" t="str">
        <f>VLOOKUP(N151,all_attacks!$C$2:$H$166,2,FALSE)</f>
        <v>Grass</v>
      </c>
      <c r="S151" t="str">
        <f>VLOOKUP(O151,all_attacks!$C$2:$H$166,2,FALSE)</f>
        <v>Normal</v>
      </c>
      <c r="T151" t="str">
        <f>VLOOKUP(L151,all_attacks!$C$2:$H$166,6,FALSE)</f>
        <v>Grass</v>
      </c>
      <c r="U151" t="str">
        <f>VLOOKUP(M151,all_attacks!$C$2:$H$166,6,FALSE)</f>
        <v>no_type-specific_Damage</v>
      </c>
      <c r="V151" t="str">
        <f>VLOOKUP(N151,all_attacks!$C$2:$H$166,6,FALSE)</f>
        <v>Grass</v>
      </c>
      <c r="W151" t="str">
        <f>VLOOKUP(O151,all_attacks!$C$2:$H$166,6,FALSE)</f>
        <v>no_type-specific_Damage</v>
      </c>
      <c r="X151" t="s">
        <v>453</v>
      </c>
      <c r="Z151" t="str">
        <f t="shared" si="51"/>
        <v>GrassWater</v>
      </c>
      <c r="AA151" t="str">
        <f t="shared" si="52"/>
        <v>no_type-specific_DamageWater</v>
      </c>
      <c r="AB151" t="str">
        <f t="shared" si="53"/>
        <v>GrassWater</v>
      </c>
      <c r="AC151" t="str">
        <f t="shared" si="54"/>
        <v>no_type-specific_DamageWater</v>
      </c>
      <c r="AD151">
        <f>VLOOKUP(Z151,type_factors!$C$1:$D$226,2,FALSE)</f>
        <v>2</v>
      </c>
      <c r="AE151" t="e">
        <f>VLOOKUP(AA151,type_factors!$C$1:$D$226,2,FALSE)</f>
        <v>#N/A</v>
      </c>
      <c r="AF151">
        <f>VLOOKUP(AB151,type_factors!$C$1:$D$226,2,FALSE)</f>
        <v>2</v>
      </c>
      <c r="AG151" t="e">
        <f>VLOOKUP(AC151,type_factors!$C$1:$D$226,2,FALSE)</f>
        <v>#N/A</v>
      </c>
      <c r="AH151">
        <f t="array" ref="AH151">MAX(IF(ISERROR(AD151:AG151),,AD151:AG151))</f>
        <v>2</v>
      </c>
      <c r="AI151" t="s">
        <v>421</v>
      </c>
      <c r="AJ151" t="s">
        <v>453</v>
      </c>
      <c r="AK151" t="s">
        <v>455</v>
      </c>
      <c r="AL151" t="s">
        <v>446</v>
      </c>
      <c r="AM151" t="s">
        <v>450</v>
      </c>
      <c r="AN151" t="str">
        <f t="shared" si="55"/>
        <v>NormalGrass</v>
      </c>
      <c r="AO151" t="str">
        <f t="shared" si="56"/>
        <v>WaterGrass</v>
      </c>
      <c r="AP151" t="str">
        <f t="shared" si="57"/>
        <v>GroundGrass</v>
      </c>
      <c r="AQ151" t="str">
        <f t="shared" si="58"/>
        <v>IceGrass</v>
      </c>
      <c r="AR151" t="str">
        <f t="shared" si="59"/>
        <v>FightingGrass</v>
      </c>
      <c r="AS151" t="str">
        <f t="shared" si="60"/>
        <v>NormalPoison</v>
      </c>
      <c r="AT151" t="str">
        <f t="shared" si="61"/>
        <v>WaterPoison</v>
      </c>
      <c r="AU151" t="str">
        <f t="shared" si="62"/>
        <v>GroundPoison</v>
      </c>
      <c r="AV151" t="str">
        <f t="shared" si="63"/>
        <v>IcePoison</v>
      </c>
      <c r="AW151" t="str">
        <f t="shared" si="64"/>
        <v>FightingPoison</v>
      </c>
      <c r="AX151" s="31">
        <f>VLOOKUP(AN151,type_factors!$C$2:$D$226,2,FALSE)</f>
        <v>1</v>
      </c>
      <c r="AY151" s="31">
        <f>VLOOKUP(AO151,type_factors!$C$2:$D$226,2,FALSE)</f>
        <v>0.5</v>
      </c>
      <c r="AZ151" s="31">
        <f>VLOOKUP(AP151,type_factors!$C$2:$D$226,2,FALSE)</f>
        <v>0.5</v>
      </c>
      <c r="BA151" s="34">
        <f>VLOOKUP(AQ151,type_factors!$C$2:$D$226,2,FALSE)</f>
        <v>2</v>
      </c>
      <c r="BB151" s="31">
        <f>VLOOKUP(AR151,type_factors!$C$2:$D$226,2,FALSE)</f>
        <v>1</v>
      </c>
      <c r="BC151" s="30">
        <f>VLOOKUP(AS151,type_factors!$C$2:$D$226,2,FALSE)</f>
        <v>1</v>
      </c>
      <c r="BD151" s="30">
        <f>VLOOKUP(AT151,type_factors!$C$2:$D$226,2,FALSE)</f>
        <v>1</v>
      </c>
      <c r="BE151" s="30">
        <f>VLOOKUP(AU151,type_factors!$C$2:$D$226,2,FALSE)</f>
        <v>2</v>
      </c>
      <c r="BF151" s="30">
        <f>VLOOKUP(AV151,type_factors!$C$2:$D$226,2,FALSE)</f>
        <v>1</v>
      </c>
      <c r="BG151" s="30">
        <f>VLOOKUP(AW151,type_factors!$C$2:$D$226,2,FALSE)</f>
        <v>0.5</v>
      </c>
      <c r="BH151" s="32">
        <f t="shared" si="65"/>
        <v>1</v>
      </c>
      <c r="BI151" s="32">
        <f t="shared" si="66"/>
        <v>0.5</v>
      </c>
      <c r="BJ151" s="32">
        <f t="shared" si="67"/>
        <v>1</v>
      </c>
      <c r="BK151" s="32">
        <f t="shared" si="68"/>
        <v>2</v>
      </c>
      <c r="BL151" s="32">
        <f t="shared" si="69"/>
        <v>0.5</v>
      </c>
      <c r="BM151">
        <f t="array" ref="BM151">MAX(IF(ISERROR(BH151:BL151),,BH151:BL151))</f>
        <v>2</v>
      </c>
      <c r="BN151">
        <f t="shared" si="70"/>
        <v>2</v>
      </c>
      <c r="BO151">
        <f t="shared" si="71"/>
        <v>0</v>
      </c>
      <c r="BP151">
        <f t="shared" si="72"/>
        <v>78</v>
      </c>
    </row>
    <row r="152" spans="1:70" x14ac:dyDescent="0.3">
      <c r="A152">
        <v>151</v>
      </c>
      <c r="B152">
        <v>58</v>
      </c>
      <c r="C152" t="s">
        <v>155</v>
      </c>
      <c r="D152" t="s">
        <v>569</v>
      </c>
      <c r="E152" t="s">
        <v>453</v>
      </c>
      <c r="F152" t="s">
        <v>446</v>
      </c>
      <c r="G152">
        <v>54</v>
      </c>
      <c r="H152" s="1" t="s">
        <v>6</v>
      </c>
      <c r="I152" s="1" t="s">
        <v>174</v>
      </c>
      <c r="J152" s="1" t="s">
        <v>70</v>
      </c>
      <c r="K152" s="1" t="s">
        <v>137</v>
      </c>
      <c r="L152" s="1" t="s">
        <v>263</v>
      </c>
      <c r="M152" s="1" t="s">
        <v>282</v>
      </c>
      <c r="N152" s="1" t="s">
        <v>398</v>
      </c>
      <c r="O152" s="1" t="s">
        <v>251</v>
      </c>
      <c r="P152" t="str">
        <f>VLOOKUP(L152,all_attacks!$C$2:$H$166,2,FALSE)</f>
        <v>Normal</v>
      </c>
      <c r="Q152" t="str">
        <f>VLOOKUP(M152,all_attacks!$C$2:$H$166,2,FALSE)</f>
        <v>Ice</v>
      </c>
      <c r="R152" t="str">
        <f>VLOOKUP(N152,all_attacks!$C$2:$H$166,2,FALSE)</f>
        <v>Psychic</v>
      </c>
      <c r="S152" t="str">
        <f>VLOOKUP(O152,all_attacks!$C$2:$H$166,2,FALSE)</f>
        <v>Normal</v>
      </c>
      <c r="T152" t="str">
        <f>VLOOKUP(L152,all_attacks!$C$2:$H$166,6,FALSE)</f>
        <v>no_type-specific_Damage</v>
      </c>
      <c r="U152" t="str">
        <f>VLOOKUP(M152,all_attacks!$C$2:$H$166,6,FALSE)</f>
        <v>Ice</v>
      </c>
      <c r="V152" t="str">
        <f>VLOOKUP(N152,all_attacks!$C$2:$H$166,6,FALSE)</f>
        <v>no_type-specific_Damage</v>
      </c>
      <c r="W152" t="str">
        <f>VLOOKUP(O152,all_attacks!$C$2:$H$166,6,FALSE)</f>
        <v>Normal</v>
      </c>
      <c r="X152" t="s">
        <v>453</v>
      </c>
      <c r="Z152" t="str">
        <f t="shared" si="51"/>
        <v>no_type-specific_DamageWater</v>
      </c>
      <c r="AA152" t="str">
        <f t="shared" si="52"/>
        <v>IceWater</v>
      </c>
      <c r="AB152" t="str">
        <f t="shared" si="53"/>
        <v>no_type-specific_DamageWater</v>
      </c>
      <c r="AC152" t="str">
        <f t="shared" si="54"/>
        <v>NormalWater</v>
      </c>
      <c r="AD152" t="e">
        <f>VLOOKUP(Z152,type_factors!$C$1:$D$226,2,FALSE)</f>
        <v>#N/A</v>
      </c>
      <c r="AE152">
        <f>VLOOKUP(AA152,type_factors!$C$1:$D$226,2,FALSE)</f>
        <v>0.5</v>
      </c>
      <c r="AF152" t="e">
        <f>VLOOKUP(AB152,type_factors!$C$1:$D$226,2,FALSE)</f>
        <v>#N/A</v>
      </c>
      <c r="AG152">
        <f>VLOOKUP(AC152,type_factors!$C$1:$D$226,2,FALSE)</f>
        <v>1</v>
      </c>
      <c r="AH152">
        <f t="array" ref="AH152">MAX(IF(ISERROR(AD152:AG152),,AD152:AG152))</f>
        <v>1</v>
      </c>
      <c r="AI152" t="s">
        <v>421</v>
      </c>
      <c r="AJ152" t="s">
        <v>453</v>
      </c>
      <c r="AK152" t="s">
        <v>455</v>
      </c>
      <c r="AL152" t="s">
        <v>446</v>
      </c>
      <c r="AM152" t="s">
        <v>450</v>
      </c>
      <c r="AN152" t="str">
        <f t="shared" si="55"/>
        <v>NormalWater</v>
      </c>
      <c r="AO152" t="str">
        <f t="shared" si="56"/>
        <v>WaterWater</v>
      </c>
      <c r="AP152" t="str">
        <f t="shared" si="57"/>
        <v>GroundWater</v>
      </c>
      <c r="AQ152" t="str">
        <f t="shared" si="58"/>
        <v>IceWater</v>
      </c>
      <c r="AR152" t="str">
        <f t="shared" si="59"/>
        <v>FightingWater</v>
      </c>
      <c r="AS152" t="str">
        <f t="shared" si="60"/>
        <v>NormalIce</v>
      </c>
      <c r="AT152" t="str">
        <f t="shared" si="61"/>
        <v>WaterIce</v>
      </c>
      <c r="AU152" t="str">
        <f t="shared" si="62"/>
        <v>GroundIce</v>
      </c>
      <c r="AV152" t="str">
        <f t="shared" si="63"/>
        <v>IceIce</v>
      </c>
      <c r="AW152" t="str">
        <f t="shared" si="64"/>
        <v>FightingIce</v>
      </c>
      <c r="AX152" s="31">
        <f>VLOOKUP(AN152,type_factors!$C$2:$D$226,2,FALSE)</f>
        <v>1</v>
      </c>
      <c r="AY152" s="31">
        <f>VLOOKUP(AO152,type_factors!$C$2:$D$226,2,FALSE)</f>
        <v>0.5</v>
      </c>
      <c r="AZ152" s="31">
        <f>VLOOKUP(AP152,type_factors!$C$2:$D$226,2,FALSE)</f>
        <v>1</v>
      </c>
      <c r="BA152" s="31">
        <f>VLOOKUP(AQ152,type_factors!$C$2:$D$226,2,FALSE)</f>
        <v>0.5</v>
      </c>
      <c r="BB152" s="31">
        <f>VLOOKUP(AR152,type_factors!$C$2:$D$226,2,FALSE)</f>
        <v>1</v>
      </c>
      <c r="BC152" s="30">
        <f>VLOOKUP(AS152,type_factors!$C$2:$D$226,2,FALSE)</f>
        <v>1</v>
      </c>
      <c r="BD152" s="30">
        <f>VLOOKUP(AT152,type_factors!$C$2:$D$226,2,FALSE)</f>
        <v>1</v>
      </c>
      <c r="BE152" s="30">
        <f>VLOOKUP(AU152,type_factors!$C$2:$D$226,2,FALSE)</f>
        <v>1</v>
      </c>
      <c r="BF152" s="30">
        <f>VLOOKUP(AV152,type_factors!$C$2:$D$226,2,FALSE)</f>
        <v>0.5</v>
      </c>
      <c r="BG152" s="33">
        <f>VLOOKUP(AW152,type_factors!$C$2:$D$226,2,FALSE)</f>
        <v>2</v>
      </c>
      <c r="BH152" s="32">
        <f t="shared" si="65"/>
        <v>1</v>
      </c>
      <c r="BI152" s="32">
        <f t="shared" si="66"/>
        <v>0.5</v>
      </c>
      <c r="BJ152" s="32">
        <f t="shared" si="67"/>
        <v>1</v>
      </c>
      <c r="BK152" s="32">
        <f t="shared" si="68"/>
        <v>0.25</v>
      </c>
      <c r="BL152" s="32">
        <f t="shared" si="69"/>
        <v>2</v>
      </c>
      <c r="BM152">
        <f t="array" ref="BM152">MAX(IF(ISERROR(BH152:BL152),,BH152:BL152))</f>
        <v>2</v>
      </c>
      <c r="BN152">
        <f t="shared" si="70"/>
        <v>1</v>
      </c>
      <c r="BO152">
        <f t="shared" si="71"/>
        <v>1</v>
      </c>
      <c r="BP152">
        <f t="shared" si="72"/>
        <v>79</v>
      </c>
      <c r="BR152" t="s">
        <v>208</v>
      </c>
    </row>
    <row r="153" spans="1:70" x14ac:dyDescent="0.3">
      <c r="A153">
        <v>152</v>
      </c>
      <c r="B153">
        <v>58</v>
      </c>
      <c r="C153" t="s">
        <v>156</v>
      </c>
      <c r="D153" t="s">
        <v>574</v>
      </c>
      <c r="E153" t="s">
        <v>453</v>
      </c>
      <c r="F153" t="s">
        <v>446</v>
      </c>
      <c r="G153">
        <v>53</v>
      </c>
      <c r="H153" s="1" t="s">
        <v>30</v>
      </c>
      <c r="I153" s="1" t="s">
        <v>175</v>
      </c>
      <c r="J153" s="1" t="s">
        <v>174</v>
      </c>
      <c r="K153" s="1" t="s">
        <v>176</v>
      </c>
      <c r="L153" s="1" t="s">
        <v>266</v>
      </c>
      <c r="M153" s="1" t="s">
        <v>356</v>
      </c>
      <c r="N153" s="1" t="s">
        <v>282</v>
      </c>
      <c r="O153" s="1" t="s">
        <v>361</v>
      </c>
      <c r="P153" t="str">
        <f>VLOOKUP(L153,all_attacks!$C$2:$H$166,2,FALSE)</f>
        <v>Normal</v>
      </c>
      <c r="Q153" t="str">
        <f>VLOOKUP(M153,all_attacks!$C$2:$H$166,2,FALSE)</f>
        <v>Water</v>
      </c>
      <c r="R153" t="str">
        <f>VLOOKUP(N153,all_attacks!$C$2:$H$166,2,FALSE)</f>
        <v>Ice</v>
      </c>
      <c r="S153" t="str">
        <f>VLOOKUP(O153,all_attacks!$C$2:$H$166,2,FALSE)</f>
        <v>Normal</v>
      </c>
      <c r="T153" t="str">
        <f>VLOOKUP(L153,all_attacks!$C$2:$H$166,6,FALSE)</f>
        <v>no_type-specific_Damage</v>
      </c>
      <c r="U153" t="str">
        <f>VLOOKUP(M153,all_attacks!$C$2:$H$166,6,FALSE)</f>
        <v>Water</v>
      </c>
      <c r="V153" t="str">
        <f>VLOOKUP(N153,all_attacks!$C$2:$H$166,6,FALSE)</f>
        <v>Ice</v>
      </c>
      <c r="W153" t="str">
        <f>VLOOKUP(O153,all_attacks!$C$2:$H$166,6,FALSE)</f>
        <v>Normal</v>
      </c>
      <c r="X153" t="s">
        <v>453</v>
      </c>
      <c r="Z153" t="str">
        <f t="shared" si="51"/>
        <v>no_type-specific_DamageWater</v>
      </c>
      <c r="AA153" t="str">
        <f t="shared" si="52"/>
        <v>WaterWater</v>
      </c>
      <c r="AB153" t="str">
        <f t="shared" si="53"/>
        <v>IceWater</v>
      </c>
      <c r="AC153" t="str">
        <f t="shared" si="54"/>
        <v>NormalWater</v>
      </c>
      <c r="AD153" t="e">
        <f>VLOOKUP(Z153,type_factors!$C$1:$D$226,2,FALSE)</f>
        <v>#N/A</v>
      </c>
      <c r="AE153">
        <f>VLOOKUP(AA153,type_factors!$C$1:$D$226,2,FALSE)</f>
        <v>0.5</v>
      </c>
      <c r="AF153">
        <f>VLOOKUP(AB153,type_factors!$C$1:$D$226,2,FALSE)</f>
        <v>0.5</v>
      </c>
      <c r="AG153">
        <f>VLOOKUP(AC153,type_factors!$C$1:$D$226,2,FALSE)</f>
        <v>1</v>
      </c>
      <c r="AH153">
        <f t="array" ref="AH153">MAX(IF(ISERROR(AD153:AG153),,AD153:AG153))</f>
        <v>1</v>
      </c>
      <c r="AI153" t="s">
        <v>421</v>
      </c>
      <c r="AJ153" t="s">
        <v>453</v>
      </c>
      <c r="AK153" t="s">
        <v>455</v>
      </c>
      <c r="AL153" t="s">
        <v>446</v>
      </c>
      <c r="AM153" t="s">
        <v>450</v>
      </c>
      <c r="AN153" t="str">
        <f t="shared" si="55"/>
        <v>NormalWater</v>
      </c>
      <c r="AO153" t="str">
        <f t="shared" si="56"/>
        <v>WaterWater</v>
      </c>
      <c r="AP153" t="str">
        <f t="shared" si="57"/>
        <v>GroundWater</v>
      </c>
      <c r="AQ153" t="str">
        <f t="shared" si="58"/>
        <v>IceWater</v>
      </c>
      <c r="AR153" t="str">
        <f t="shared" si="59"/>
        <v>FightingWater</v>
      </c>
      <c r="AS153" t="str">
        <f t="shared" si="60"/>
        <v>NormalIce</v>
      </c>
      <c r="AT153" t="str">
        <f t="shared" si="61"/>
        <v>WaterIce</v>
      </c>
      <c r="AU153" t="str">
        <f t="shared" si="62"/>
        <v>GroundIce</v>
      </c>
      <c r="AV153" t="str">
        <f t="shared" si="63"/>
        <v>IceIce</v>
      </c>
      <c r="AW153" t="str">
        <f t="shared" si="64"/>
        <v>FightingIce</v>
      </c>
      <c r="AX153" s="31">
        <f>VLOOKUP(AN153,type_factors!$C$2:$D$226,2,FALSE)</f>
        <v>1</v>
      </c>
      <c r="AY153" s="31">
        <f>VLOOKUP(AO153,type_factors!$C$2:$D$226,2,FALSE)</f>
        <v>0.5</v>
      </c>
      <c r="AZ153" s="31">
        <f>VLOOKUP(AP153,type_factors!$C$2:$D$226,2,FALSE)</f>
        <v>1</v>
      </c>
      <c r="BA153" s="31">
        <f>VLOOKUP(AQ153,type_factors!$C$2:$D$226,2,FALSE)</f>
        <v>0.5</v>
      </c>
      <c r="BB153" s="31">
        <f>VLOOKUP(AR153,type_factors!$C$2:$D$226,2,FALSE)</f>
        <v>1</v>
      </c>
      <c r="BC153" s="30">
        <f>VLOOKUP(AS153,type_factors!$C$2:$D$226,2,FALSE)</f>
        <v>1</v>
      </c>
      <c r="BD153" s="30">
        <f>VLOOKUP(AT153,type_factors!$C$2:$D$226,2,FALSE)</f>
        <v>1</v>
      </c>
      <c r="BE153" s="30">
        <f>VLOOKUP(AU153,type_factors!$C$2:$D$226,2,FALSE)</f>
        <v>1</v>
      </c>
      <c r="BF153" s="30">
        <f>VLOOKUP(AV153,type_factors!$C$2:$D$226,2,FALSE)</f>
        <v>0.5</v>
      </c>
      <c r="BG153" s="33">
        <f>VLOOKUP(AW153,type_factors!$C$2:$D$226,2,FALSE)</f>
        <v>2</v>
      </c>
      <c r="BH153" s="32">
        <f t="shared" si="65"/>
        <v>1</v>
      </c>
      <c r="BI153" s="32">
        <f t="shared" si="66"/>
        <v>0.5</v>
      </c>
      <c r="BJ153" s="32">
        <f t="shared" si="67"/>
        <v>1</v>
      </c>
      <c r="BK153" s="32">
        <f t="shared" si="68"/>
        <v>0.25</v>
      </c>
      <c r="BL153" s="32">
        <f t="shared" si="69"/>
        <v>2</v>
      </c>
      <c r="BM153">
        <f t="array" ref="BM153">MAX(IF(ISERROR(BH153:BL153),,BH153:BL153))</f>
        <v>2</v>
      </c>
      <c r="BN153">
        <f t="shared" si="70"/>
        <v>1</v>
      </c>
      <c r="BO153">
        <f t="shared" si="71"/>
        <v>1</v>
      </c>
      <c r="BP153">
        <f t="shared" si="72"/>
        <v>80</v>
      </c>
    </row>
    <row r="154" spans="1:70" x14ac:dyDescent="0.3">
      <c r="A154">
        <v>153</v>
      </c>
      <c r="B154">
        <v>58</v>
      </c>
      <c r="C154" t="s">
        <v>157</v>
      </c>
      <c r="D154" t="s">
        <v>557</v>
      </c>
      <c r="E154" t="s">
        <v>453</v>
      </c>
      <c r="F154" t="s">
        <v>318</v>
      </c>
      <c r="G154">
        <v>54</v>
      </c>
      <c r="H154" s="1" t="s">
        <v>6</v>
      </c>
      <c r="I154" s="1" t="s">
        <v>27</v>
      </c>
      <c r="J154" s="1" t="s">
        <v>177</v>
      </c>
      <c r="K154" s="1" t="s">
        <v>178</v>
      </c>
      <c r="L154" s="1" t="s">
        <v>263</v>
      </c>
      <c r="M154" s="1" t="s">
        <v>275</v>
      </c>
      <c r="N154" s="1" t="s">
        <v>336</v>
      </c>
      <c r="O154" s="1" t="s">
        <v>363</v>
      </c>
      <c r="P154" t="str">
        <f>VLOOKUP(L154,all_attacks!$C$2:$H$166,2,FALSE)</f>
        <v>Normal</v>
      </c>
      <c r="Q154" t="str">
        <f>VLOOKUP(M154,all_attacks!$C$2:$H$166,2,FALSE)</f>
        <v>Water</v>
      </c>
      <c r="R154" t="str">
        <f>VLOOKUP(N154,all_attacks!$C$2:$H$166,2,FALSE)</f>
        <v>Water</v>
      </c>
      <c r="S154" t="str">
        <f>VLOOKUP(O154,all_attacks!$C$2:$H$166,2,FALSE)</f>
        <v>Psychic</v>
      </c>
      <c r="T154" t="str">
        <f>VLOOKUP(L154,all_attacks!$C$2:$H$166,6,FALSE)</f>
        <v>no_type-specific_Damage</v>
      </c>
      <c r="U154" t="str">
        <f>VLOOKUP(M154,all_attacks!$C$2:$H$166,6,FALSE)</f>
        <v>Water</v>
      </c>
      <c r="V154" t="str">
        <f>VLOOKUP(N154,all_attacks!$C$2:$H$166,6,FALSE)</f>
        <v>no_type-specific_Damage</v>
      </c>
      <c r="W154" t="str">
        <f>VLOOKUP(O154,all_attacks!$C$2:$H$166,6,FALSE)</f>
        <v>no_type-specific_Damage</v>
      </c>
      <c r="X154" t="s">
        <v>453</v>
      </c>
      <c r="Z154" t="str">
        <f t="shared" si="51"/>
        <v>no_type-specific_DamageWater</v>
      </c>
      <c r="AA154" t="str">
        <f t="shared" si="52"/>
        <v>WaterWater</v>
      </c>
      <c r="AB154" t="str">
        <f t="shared" si="53"/>
        <v>no_type-specific_DamageWater</v>
      </c>
      <c r="AC154" t="str">
        <f t="shared" si="54"/>
        <v>no_type-specific_DamageWater</v>
      </c>
      <c r="AD154" t="e">
        <f>VLOOKUP(Z154,type_factors!$C$1:$D$226,2,FALSE)</f>
        <v>#N/A</v>
      </c>
      <c r="AE154">
        <f>VLOOKUP(AA154,type_factors!$C$1:$D$226,2,FALSE)</f>
        <v>0.5</v>
      </c>
      <c r="AF154" t="e">
        <f>VLOOKUP(AB154,type_factors!$C$1:$D$226,2,FALSE)</f>
        <v>#N/A</v>
      </c>
      <c r="AG154" t="e">
        <f>VLOOKUP(AC154,type_factors!$C$1:$D$226,2,FALSE)</f>
        <v>#N/A</v>
      </c>
      <c r="AH154">
        <f t="array" ref="AH154">MAX(IF(ISERROR(AD154:AG154),,AD154:AG154))</f>
        <v>0.5</v>
      </c>
      <c r="AI154" t="s">
        <v>421</v>
      </c>
      <c r="AJ154" t="s">
        <v>453</v>
      </c>
      <c r="AK154" t="s">
        <v>455</v>
      </c>
      <c r="AL154" t="s">
        <v>446</v>
      </c>
      <c r="AM154" t="s">
        <v>450</v>
      </c>
      <c r="AN154" t="str">
        <f t="shared" si="55"/>
        <v>NormalWater</v>
      </c>
      <c r="AO154" t="str">
        <f t="shared" si="56"/>
        <v>WaterWater</v>
      </c>
      <c r="AP154" t="str">
        <f t="shared" si="57"/>
        <v>GroundWater</v>
      </c>
      <c r="AQ154" t="str">
        <f t="shared" si="58"/>
        <v>IceWater</v>
      </c>
      <c r="AR154" t="str">
        <f t="shared" si="59"/>
        <v>FightingWater</v>
      </c>
      <c r="AS154" t="str">
        <f t="shared" si="60"/>
        <v>NormalPsychic</v>
      </c>
      <c r="AT154" t="str">
        <f t="shared" si="61"/>
        <v>WaterPsychic</v>
      </c>
      <c r="AU154" t="str">
        <f t="shared" si="62"/>
        <v>GroundPsychic</v>
      </c>
      <c r="AV154" t="str">
        <f t="shared" si="63"/>
        <v>IcePsychic</v>
      </c>
      <c r="AW154" t="str">
        <f t="shared" si="64"/>
        <v>FightingPsychic</v>
      </c>
      <c r="AX154" s="31">
        <f>VLOOKUP(AN154,type_factors!$C$2:$D$226,2,FALSE)</f>
        <v>1</v>
      </c>
      <c r="AY154" s="31">
        <f>VLOOKUP(AO154,type_factors!$C$2:$D$226,2,FALSE)</f>
        <v>0.5</v>
      </c>
      <c r="AZ154" s="31">
        <f>VLOOKUP(AP154,type_factors!$C$2:$D$226,2,FALSE)</f>
        <v>1</v>
      </c>
      <c r="BA154" s="31">
        <f>VLOOKUP(AQ154,type_factors!$C$2:$D$226,2,FALSE)</f>
        <v>0.5</v>
      </c>
      <c r="BB154" s="31">
        <f>VLOOKUP(AR154,type_factors!$C$2:$D$226,2,FALSE)</f>
        <v>1</v>
      </c>
      <c r="BC154" s="30">
        <f>VLOOKUP(AS154,type_factors!$C$2:$D$226,2,FALSE)</f>
        <v>1</v>
      </c>
      <c r="BD154" s="30">
        <f>VLOOKUP(AT154,type_factors!$C$2:$D$226,2,FALSE)</f>
        <v>1</v>
      </c>
      <c r="BE154" s="30">
        <f>VLOOKUP(AU154,type_factors!$C$2:$D$226,2,FALSE)</f>
        <v>1</v>
      </c>
      <c r="BF154" s="30">
        <f>VLOOKUP(AV154,type_factors!$C$2:$D$226,2,FALSE)</f>
        <v>1</v>
      </c>
      <c r="BG154" s="30">
        <f>VLOOKUP(AW154,type_factors!$C$2:$D$226,2,FALSE)</f>
        <v>0.5</v>
      </c>
      <c r="BH154" s="32">
        <f t="shared" si="65"/>
        <v>1</v>
      </c>
      <c r="BI154" s="32">
        <f t="shared" si="66"/>
        <v>0.5</v>
      </c>
      <c r="BJ154" s="32">
        <f t="shared" si="67"/>
        <v>1</v>
      </c>
      <c r="BK154" s="32">
        <f t="shared" si="68"/>
        <v>0.5</v>
      </c>
      <c r="BL154" s="32">
        <f t="shared" si="69"/>
        <v>0.5</v>
      </c>
      <c r="BM154">
        <f t="array" ref="BM154">MAX(IF(ISERROR(BH154:BL154),,BH154:BL154))</f>
        <v>1</v>
      </c>
      <c r="BN154">
        <f t="shared" si="70"/>
        <v>0.5</v>
      </c>
      <c r="BO154">
        <f t="shared" si="71"/>
        <v>0.5</v>
      </c>
      <c r="BP154">
        <f t="shared" si="72"/>
        <v>80.5</v>
      </c>
    </row>
    <row r="155" spans="1:70" x14ac:dyDescent="0.3">
      <c r="A155">
        <v>154</v>
      </c>
      <c r="B155">
        <v>58</v>
      </c>
      <c r="C155" t="s">
        <v>158</v>
      </c>
      <c r="D155" t="s">
        <v>610</v>
      </c>
      <c r="E155" t="s">
        <v>446</v>
      </c>
      <c r="F155" t="s">
        <v>318</v>
      </c>
      <c r="G155">
        <v>56</v>
      </c>
      <c r="H155" s="1" t="s">
        <v>148</v>
      </c>
      <c r="I155" s="1" t="s">
        <v>179</v>
      </c>
      <c r="J155" s="1" t="s">
        <v>69</v>
      </c>
      <c r="K155" s="1" t="s">
        <v>180</v>
      </c>
      <c r="L155" s="1" t="s">
        <v>212</v>
      </c>
      <c r="M155" s="1" t="s">
        <v>218</v>
      </c>
      <c r="N155" s="1" t="s">
        <v>249</v>
      </c>
      <c r="O155" s="1" t="s">
        <v>252</v>
      </c>
      <c r="P155" t="str">
        <f>VLOOKUP(L155,all_attacks!$C$2:$H$166,2,FALSE)</f>
        <v>Normal</v>
      </c>
      <c r="Q155" t="str">
        <f>VLOOKUP(M155,all_attacks!$C$2:$H$166,2,FALSE)</f>
        <v>Ice</v>
      </c>
      <c r="R155" t="str">
        <f>VLOOKUP(N155,all_attacks!$C$2:$H$166,2,FALSE)</f>
        <v>Normal</v>
      </c>
      <c r="S155" t="str">
        <f>VLOOKUP(O155,all_attacks!$C$2:$H$166,2,FALSE)</f>
        <v>Normal</v>
      </c>
      <c r="T155" t="str">
        <f>VLOOKUP(L155,all_attacks!$C$2:$H$166,6,FALSE)</f>
        <v>Normal</v>
      </c>
      <c r="U155" t="str">
        <f>VLOOKUP(M155,all_attacks!$C$2:$H$166,6,FALSE)</f>
        <v>Ice</v>
      </c>
      <c r="V155" t="str">
        <f>VLOOKUP(N155,all_attacks!$C$2:$H$166,6,FALSE)</f>
        <v>Normal</v>
      </c>
      <c r="W155" t="str">
        <f>VLOOKUP(O155,all_attacks!$C$2:$H$166,6,FALSE)</f>
        <v>Normal</v>
      </c>
      <c r="X155" t="s">
        <v>453</v>
      </c>
      <c r="Z155" t="str">
        <f t="shared" si="51"/>
        <v>NormalWater</v>
      </c>
      <c r="AA155" t="str">
        <f t="shared" si="52"/>
        <v>IceWater</v>
      </c>
      <c r="AB155" t="str">
        <f t="shared" si="53"/>
        <v>NormalWater</v>
      </c>
      <c r="AC155" t="str">
        <f t="shared" si="54"/>
        <v>NormalWater</v>
      </c>
      <c r="AD155">
        <f>VLOOKUP(Z155,type_factors!$C$1:$D$226,2,FALSE)</f>
        <v>1</v>
      </c>
      <c r="AE155">
        <f>VLOOKUP(AA155,type_factors!$C$1:$D$226,2,FALSE)</f>
        <v>0.5</v>
      </c>
      <c r="AF155">
        <f>VLOOKUP(AB155,type_factors!$C$1:$D$226,2,FALSE)</f>
        <v>1</v>
      </c>
      <c r="AG155">
        <f>VLOOKUP(AC155,type_factors!$C$1:$D$226,2,FALSE)</f>
        <v>1</v>
      </c>
      <c r="AH155">
        <f t="array" ref="AH155">MAX(IF(ISERROR(AD155:AG155),,AD155:AG155))</f>
        <v>1</v>
      </c>
      <c r="AI155" t="s">
        <v>421</v>
      </c>
      <c r="AJ155" t="s">
        <v>453</v>
      </c>
      <c r="AK155" t="s">
        <v>455</v>
      </c>
      <c r="AL155" t="s">
        <v>446</v>
      </c>
      <c r="AM155" t="s">
        <v>450</v>
      </c>
      <c r="AN155" t="str">
        <f t="shared" si="55"/>
        <v>NormalIce</v>
      </c>
      <c r="AO155" t="str">
        <f t="shared" si="56"/>
        <v>WaterIce</v>
      </c>
      <c r="AP155" t="str">
        <f t="shared" si="57"/>
        <v>GroundIce</v>
      </c>
      <c r="AQ155" t="str">
        <f t="shared" si="58"/>
        <v>IceIce</v>
      </c>
      <c r="AR155" t="str">
        <f t="shared" si="59"/>
        <v>FightingIce</v>
      </c>
      <c r="AS155" t="str">
        <f t="shared" si="60"/>
        <v>NormalPsychic</v>
      </c>
      <c r="AT155" t="str">
        <f t="shared" si="61"/>
        <v>WaterPsychic</v>
      </c>
      <c r="AU155" t="str">
        <f t="shared" si="62"/>
        <v>GroundPsychic</v>
      </c>
      <c r="AV155" t="str">
        <f t="shared" si="63"/>
        <v>IcePsychic</v>
      </c>
      <c r="AW155" t="str">
        <f t="shared" si="64"/>
        <v>FightingPsychic</v>
      </c>
      <c r="AX155" s="31">
        <f>VLOOKUP(AN155,type_factors!$C$2:$D$226,2,FALSE)</f>
        <v>1</v>
      </c>
      <c r="AY155" s="31">
        <f>VLOOKUP(AO155,type_factors!$C$2:$D$226,2,FALSE)</f>
        <v>1</v>
      </c>
      <c r="AZ155" s="31">
        <f>VLOOKUP(AP155,type_factors!$C$2:$D$226,2,FALSE)</f>
        <v>1</v>
      </c>
      <c r="BA155" s="31">
        <f>VLOOKUP(AQ155,type_factors!$C$2:$D$226,2,FALSE)</f>
        <v>0.5</v>
      </c>
      <c r="BB155" s="31">
        <f>VLOOKUP(AR155,type_factors!$C$2:$D$226,2,FALSE)</f>
        <v>2</v>
      </c>
      <c r="BC155" s="30">
        <f>VLOOKUP(AS155,type_factors!$C$2:$D$226,2,FALSE)</f>
        <v>1</v>
      </c>
      <c r="BD155" s="30">
        <f>VLOOKUP(AT155,type_factors!$C$2:$D$226,2,FALSE)</f>
        <v>1</v>
      </c>
      <c r="BE155" s="30">
        <f>VLOOKUP(AU155,type_factors!$C$2:$D$226,2,FALSE)</f>
        <v>1</v>
      </c>
      <c r="BF155" s="30">
        <f>VLOOKUP(AV155,type_factors!$C$2:$D$226,2,FALSE)</f>
        <v>1</v>
      </c>
      <c r="BG155" s="30">
        <f>VLOOKUP(AW155,type_factors!$C$2:$D$226,2,FALSE)</f>
        <v>0.5</v>
      </c>
      <c r="BH155" s="32">
        <f t="shared" si="65"/>
        <v>1</v>
      </c>
      <c r="BI155" s="32">
        <f t="shared" si="66"/>
        <v>1</v>
      </c>
      <c r="BJ155" s="32">
        <f t="shared" si="67"/>
        <v>1</v>
      </c>
      <c r="BK155" s="32">
        <f t="shared" si="68"/>
        <v>0.5</v>
      </c>
      <c r="BL155" s="32">
        <f t="shared" si="69"/>
        <v>1</v>
      </c>
      <c r="BM155">
        <f t="array" ref="BM155">MAX(IF(ISERROR(BH155:BL155),,BH155:BL155))</f>
        <v>1</v>
      </c>
      <c r="BN155">
        <f t="shared" si="70"/>
        <v>1</v>
      </c>
      <c r="BO155">
        <f t="shared" si="71"/>
        <v>0</v>
      </c>
      <c r="BP155">
        <f t="shared" si="72"/>
        <v>80.5</v>
      </c>
    </row>
    <row r="156" spans="1:70" x14ac:dyDescent="0.3">
      <c r="A156">
        <v>155</v>
      </c>
      <c r="B156">
        <v>58</v>
      </c>
      <c r="C156" t="s">
        <v>159</v>
      </c>
      <c r="D156" t="s">
        <v>159</v>
      </c>
      <c r="E156" t="s">
        <v>453</v>
      </c>
      <c r="F156" t="s">
        <v>446</v>
      </c>
      <c r="G156">
        <v>56</v>
      </c>
      <c r="H156" s="1" t="s">
        <v>69</v>
      </c>
      <c r="I156" s="1" t="s">
        <v>104</v>
      </c>
      <c r="J156" s="1" t="s">
        <v>181</v>
      </c>
      <c r="K156" s="1" t="s">
        <v>111</v>
      </c>
      <c r="L156" s="1" t="s">
        <v>249</v>
      </c>
      <c r="M156" s="1" t="s">
        <v>335</v>
      </c>
      <c r="N156" s="1" t="s">
        <v>181</v>
      </c>
      <c r="O156" s="1" t="s">
        <v>276</v>
      </c>
      <c r="P156" t="str">
        <f>VLOOKUP(L156,all_attacks!$C$2:$H$166,2,FALSE)</f>
        <v>Normal</v>
      </c>
      <c r="Q156" t="str">
        <f>VLOOKUP(M156,all_attacks!$C$2:$H$166,2,FALSE)</f>
        <v>Ghost</v>
      </c>
      <c r="R156" t="str">
        <f>VLOOKUP(N156,all_attacks!$C$2:$H$166,2,FALSE)</f>
        <v>Ice</v>
      </c>
      <c r="S156" t="str">
        <f>VLOOKUP(O156,all_attacks!$C$2:$H$166,2,FALSE)</f>
        <v>Water</v>
      </c>
      <c r="T156" t="str">
        <f>VLOOKUP(L156,all_attacks!$C$2:$H$166,6,FALSE)</f>
        <v>Normal</v>
      </c>
      <c r="U156" t="str">
        <f>VLOOKUP(M156,all_attacks!$C$2:$H$166,6,FALSE)</f>
        <v>no_type-specific_Damage</v>
      </c>
      <c r="V156" t="str">
        <f>VLOOKUP(N156,all_attacks!$C$2:$H$166,6,FALSE)</f>
        <v>Ice</v>
      </c>
      <c r="W156" t="str">
        <f>VLOOKUP(O156,all_attacks!$C$2:$H$166,6,FALSE)</f>
        <v>Water</v>
      </c>
      <c r="X156" t="s">
        <v>453</v>
      </c>
      <c r="Z156" t="str">
        <f t="shared" si="51"/>
        <v>NormalWater</v>
      </c>
      <c r="AA156" t="str">
        <f t="shared" si="52"/>
        <v>no_type-specific_DamageWater</v>
      </c>
      <c r="AB156" t="str">
        <f t="shared" si="53"/>
        <v>IceWater</v>
      </c>
      <c r="AC156" t="str">
        <f t="shared" si="54"/>
        <v>WaterWater</v>
      </c>
      <c r="AD156">
        <f>VLOOKUP(Z156,type_factors!$C$1:$D$226,2,FALSE)</f>
        <v>1</v>
      </c>
      <c r="AE156" t="e">
        <f>VLOOKUP(AA156,type_factors!$C$1:$D$226,2,FALSE)</f>
        <v>#N/A</v>
      </c>
      <c r="AF156">
        <f>VLOOKUP(AB156,type_factors!$C$1:$D$226,2,FALSE)</f>
        <v>0.5</v>
      </c>
      <c r="AG156">
        <f>VLOOKUP(AC156,type_factors!$C$1:$D$226,2,FALSE)</f>
        <v>0.5</v>
      </c>
      <c r="AH156">
        <f t="array" ref="AH156">MAX(IF(ISERROR(AD156:AG156),,AD156:AG156))</f>
        <v>1</v>
      </c>
      <c r="AI156" t="s">
        <v>421</v>
      </c>
      <c r="AJ156" t="s">
        <v>453</v>
      </c>
      <c r="AK156" t="s">
        <v>455</v>
      </c>
      <c r="AL156" t="s">
        <v>446</v>
      </c>
      <c r="AM156" t="s">
        <v>450</v>
      </c>
      <c r="AN156" t="str">
        <f t="shared" si="55"/>
        <v>NormalWater</v>
      </c>
      <c r="AO156" t="str">
        <f t="shared" si="56"/>
        <v>WaterWater</v>
      </c>
      <c r="AP156" t="str">
        <f t="shared" si="57"/>
        <v>GroundWater</v>
      </c>
      <c r="AQ156" t="str">
        <f t="shared" si="58"/>
        <v>IceWater</v>
      </c>
      <c r="AR156" t="str">
        <f t="shared" si="59"/>
        <v>FightingWater</v>
      </c>
      <c r="AS156" t="str">
        <f t="shared" si="60"/>
        <v>NormalIce</v>
      </c>
      <c r="AT156" t="str">
        <f t="shared" si="61"/>
        <v>WaterIce</v>
      </c>
      <c r="AU156" t="str">
        <f t="shared" si="62"/>
        <v>GroundIce</v>
      </c>
      <c r="AV156" t="str">
        <f t="shared" si="63"/>
        <v>IceIce</v>
      </c>
      <c r="AW156" t="str">
        <f t="shared" si="64"/>
        <v>FightingIce</v>
      </c>
      <c r="AX156" s="31">
        <f>VLOOKUP(AN156,type_factors!$C$2:$D$226,2,FALSE)</f>
        <v>1</v>
      </c>
      <c r="AY156" s="31">
        <f>VLOOKUP(AO156,type_factors!$C$2:$D$226,2,FALSE)</f>
        <v>0.5</v>
      </c>
      <c r="AZ156" s="31">
        <f>VLOOKUP(AP156,type_factors!$C$2:$D$226,2,FALSE)</f>
        <v>1</v>
      </c>
      <c r="BA156" s="31">
        <f>VLOOKUP(AQ156,type_factors!$C$2:$D$226,2,FALSE)</f>
        <v>0.5</v>
      </c>
      <c r="BB156" s="31">
        <f>VLOOKUP(AR156,type_factors!$C$2:$D$226,2,FALSE)</f>
        <v>1</v>
      </c>
      <c r="BC156" s="30">
        <f>VLOOKUP(AS156,type_factors!$C$2:$D$226,2,FALSE)</f>
        <v>1</v>
      </c>
      <c r="BD156" s="30">
        <f>VLOOKUP(AT156,type_factors!$C$2:$D$226,2,FALSE)</f>
        <v>1</v>
      </c>
      <c r="BE156" s="30">
        <f>VLOOKUP(AU156,type_factors!$C$2:$D$226,2,FALSE)</f>
        <v>1</v>
      </c>
      <c r="BF156" s="30">
        <f>VLOOKUP(AV156,type_factors!$C$2:$D$226,2,FALSE)</f>
        <v>0.5</v>
      </c>
      <c r="BG156" s="33">
        <f>VLOOKUP(AW156,type_factors!$C$2:$D$226,2,FALSE)</f>
        <v>2</v>
      </c>
      <c r="BH156" s="32">
        <f t="shared" si="65"/>
        <v>1</v>
      </c>
      <c r="BI156" s="32">
        <f t="shared" si="66"/>
        <v>0.5</v>
      </c>
      <c r="BJ156" s="32">
        <f t="shared" si="67"/>
        <v>1</v>
      </c>
      <c r="BK156" s="32">
        <f t="shared" si="68"/>
        <v>0.25</v>
      </c>
      <c r="BL156" s="32">
        <f t="shared" si="69"/>
        <v>2</v>
      </c>
      <c r="BM156">
        <f t="array" ref="BM156">MAX(IF(ISERROR(BH156:BL156),,BH156:BL156))</f>
        <v>2</v>
      </c>
      <c r="BN156">
        <f t="shared" si="70"/>
        <v>1</v>
      </c>
      <c r="BO156">
        <f t="shared" si="71"/>
        <v>1</v>
      </c>
      <c r="BP156">
        <f t="shared" si="72"/>
        <v>81.5</v>
      </c>
    </row>
    <row r="157" spans="1:70" x14ac:dyDescent="0.3">
      <c r="A157">
        <v>156</v>
      </c>
      <c r="B157">
        <v>59</v>
      </c>
      <c r="C157" t="s">
        <v>14</v>
      </c>
      <c r="D157" t="s">
        <v>14</v>
      </c>
      <c r="E157" t="s">
        <v>456</v>
      </c>
      <c r="F157" t="s">
        <v>455</v>
      </c>
      <c r="G157">
        <v>53</v>
      </c>
      <c r="H157" s="1" t="s">
        <v>106</v>
      </c>
      <c r="I157" s="1" t="s">
        <v>90</v>
      </c>
      <c r="J157" s="1" t="s">
        <v>182</v>
      </c>
      <c r="K157" s="1" t="s">
        <v>26</v>
      </c>
      <c r="L157" s="1" t="s">
        <v>312</v>
      </c>
      <c r="M157" s="1" t="s">
        <v>324</v>
      </c>
      <c r="N157" s="1" t="s">
        <v>182</v>
      </c>
      <c r="O157" s="1" t="s">
        <v>332</v>
      </c>
      <c r="P157" t="str">
        <f>VLOOKUP(L157,all_attacks!$C$2:$H$166,2,FALSE)</f>
        <v>Rock</v>
      </c>
      <c r="Q157" t="str">
        <f>VLOOKUP(M157,all_attacks!$C$2:$H$166,2,FALSE)</f>
        <v>Normal</v>
      </c>
      <c r="R157" t="str">
        <f>VLOOKUP(N157,all_attacks!$C$2:$H$166,2,FALSE)</f>
        <v>Normal</v>
      </c>
      <c r="S157" t="str">
        <f>VLOOKUP(O157,all_attacks!$C$2:$H$166,2,FALSE)</f>
        <v>Normal</v>
      </c>
      <c r="T157" t="str">
        <f>VLOOKUP(L157,all_attacks!$C$2:$H$166,6,FALSE)</f>
        <v>Rock</v>
      </c>
      <c r="U157" t="str">
        <f>VLOOKUP(M157,all_attacks!$C$2:$H$166,6,FALSE)</f>
        <v>Normal</v>
      </c>
      <c r="V157" t="str">
        <f>VLOOKUP(N157,all_attacks!$C$2:$H$166,6,FALSE)</f>
        <v>Normal</v>
      </c>
      <c r="W157" t="str">
        <f>VLOOKUP(O157,all_attacks!$C$2:$H$166,6,FALSE)</f>
        <v>no_type-specific_Damage</v>
      </c>
      <c r="X157" t="s">
        <v>453</v>
      </c>
      <c r="Z157" t="str">
        <f t="shared" si="51"/>
        <v>RockWater</v>
      </c>
      <c r="AA157" t="str">
        <f t="shared" si="52"/>
        <v>NormalWater</v>
      </c>
      <c r="AB157" t="str">
        <f t="shared" si="53"/>
        <v>NormalWater</v>
      </c>
      <c r="AC157" t="str">
        <f t="shared" si="54"/>
        <v>no_type-specific_DamageWater</v>
      </c>
      <c r="AD157">
        <f>VLOOKUP(Z157,type_factors!$C$1:$D$226,2,FALSE)</f>
        <v>1</v>
      </c>
      <c r="AE157">
        <f>VLOOKUP(AA157,type_factors!$C$1:$D$226,2,FALSE)</f>
        <v>1</v>
      </c>
      <c r="AF157">
        <f>VLOOKUP(AB157,type_factors!$C$1:$D$226,2,FALSE)</f>
        <v>1</v>
      </c>
      <c r="AG157" t="e">
        <f>VLOOKUP(AC157,type_factors!$C$1:$D$226,2,FALSE)</f>
        <v>#N/A</v>
      </c>
      <c r="AH157">
        <f t="array" ref="AH157">MAX(IF(ISERROR(AD157:AG157),,AD157:AG157))</f>
        <v>1</v>
      </c>
      <c r="AI157" t="s">
        <v>421</v>
      </c>
      <c r="AJ157" t="s">
        <v>453</v>
      </c>
      <c r="AK157" t="s">
        <v>455</v>
      </c>
      <c r="AL157" t="s">
        <v>446</v>
      </c>
      <c r="AM157" t="s">
        <v>450</v>
      </c>
      <c r="AN157" t="str">
        <f t="shared" si="55"/>
        <v>NormalRock</v>
      </c>
      <c r="AO157" t="str">
        <f t="shared" si="56"/>
        <v>WaterRock</v>
      </c>
      <c r="AP157" t="str">
        <f t="shared" si="57"/>
        <v>GroundRock</v>
      </c>
      <c r="AQ157" t="str">
        <f t="shared" si="58"/>
        <v>IceRock</v>
      </c>
      <c r="AR157" t="str">
        <f t="shared" si="59"/>
        <v>FightingRock</v>
      </c>
      <c r="AS157" t="str">
        <f t="shared" si="60"/>
        <v>NormalGround</v>
      </c>
      <c r="AT157" t="str">
        <f t="shared" si="61"/>
        <v>WaterGround</v>
      </c>
      <c r="AU157" t="str">
        <f t="shared" si="62"/>
        <v>GroundGround</v>
      </c>
      <c r="AV157" t="str">
        <f t="shared" si="63"/>
        <v>IceGround</v>
      </c>
      <c r="AW157" t="str">
        <f t="shared" si="64"/>
        <v>FightingGround</v>
      </c>
      <c r="AX157" s="31">
        <f>VLOOKUP(AN157,type_factors!$C$2:$D$226,2,FALSE)</f>
        <v>0.5</v>
      </c>
      <c r="AY157" s="31">
        <f>VLOOKUP(AO157,type_factors!$C$2:$D$226,2,FALSE)</f>
        <v>2</v>
      </c>
      <c r="AZ157" s="31">
        <f>VLOOKUP(AP157,type_factors!$C$2:$D$226,2,FALSE)</f>
        <v>2</v>
      </c>
      <c r="BA157" s="31">
        <f>VLOOKUP(AQ157,type_factors!$C$2:$D$226,2,FALSE)</f>
        <v>1</v>
      </c>
      <c r="BB157" s="31">
        <f>VLOOKUP(AR157,type_factors!$C$2:$D$226,2,FALSE)</f>
        <v>2</v>
      </c>
      <c r="BC157" s="30">
        <f>VLOOKUP(AS157,type_factors!$C$2:$D$226,2,FALSE)</f>
        <v>1</v>
      </c>
      <c r="BD157" s="30">
        <f>VLOOKUP(AT157,type_factors!$C$2:$D$226,2,FALSE)</f>
        <v>2</v>
      </c>
      <c r="BE157" s="30">
        <f>VLOOKUP(AU157,type_factors!$C$2:$D$226,2,FALSE)</f>
        <v>1</v>
      </c>
      <c r="BF157" s="30">
        <f>VLOOKUP(AV157,type_factors!$C$2:$D$226,2,FALSE)</f>
        <v>2</v>
      </c>
      <c r="BG157" s="30">
        <f>VLOOKUP(AW157,type_factors!$C$2:$D$226,2,FALSE)</f>
        <v>1</v>
      </c>
      <c r="BH157" s="32">
        <f t="shared" si="65"/>
        <v>0.5</v>
      </c>
      <c r="BI157" s="32">
        <f t="shared" si="66"/>
        <v>4</v>
      </c>
      <c r="BJ157" s="32">
        <f t="shared" si="67"/>
        <v>2</v>
      </c>
      <c r="BK157" s="32">
        <f t="shared" si="68"/>
        <v>2</v>
      </c>
      <c r="BL157" s="32">
        <f t="shared" si="69"/>
        <v>2</v>
      </c>
      <c r="BM157">
        <f t="array" ref="BM157">MAX(IF(ISERROR(BH157:BL157),,BH157:BL157))</f>
        <v>4</v>
      </c>
      <c r="BN157">
        <f t="shared" si="70"/>
        <v>1</v>
      </c>
      <c r="BO157">
        <f t="shared" si="71"/>
        <v>3</v>
      </c>
      <c r="BP157">
        <f t="shared" si="72"/>
        <v>84.5</v>
      </c>
    </row>
    <row r="158" spans="1:70" x14ac:dyDescent="0.3">
      <c r="A158">
        <v>157</v>
      </c>
      <c r="B158">
        <v>59</v>
      </c>
      <c r="C158" t="s">
        <v>160</v>
      </c>
      <c r="D158" t="s">
        <v>589</v>
      </c>
      <c r="E158" t="s">
        <v>450</v>
      </c>
      <c r="F158" t="s">
        <v>209</v>
      </c>
      <c r="G158">
        <v>55</v>
      </c>
      <c r="H158" s="1" t="s">
        <v>179</v>
      </c>
      <c r="I158" s="1" t="s">
        <v>183</v>
      </c>
      <c r="J158" s="1" t="s">
        <v>37</v>
      </c>
      <c r="K158" s="1" t="s">
        <v>184</v>
      </c>
      <c r="L158" s="1" t="s">
        <v>218</v>
      </c>
      <c r="M158" s="1" t="s">
        <v>219</v>
      </c>
      <c r="N158" s="1" t="s">
        <v>214</v>
      </c>
      <c r="O158" s="1" t="s">
        <v>289</v>
      </c>
      <c r="P158" t="str">
        <f>VLOOKUP(L158,all_attacks!$C$2:$H$166,2,FALSE)</f>
        <v>Ice</v>
      </c>
      <c r="Q158" t="str">
        <f>VLOOKUP(M158,all_attacks!$C$2:$H$166,2,FALSE)</f>
        <v>Electric</v>
      </c>
      <c r="R158" t="str">
        <f>VLOOKUP(N158,all_attacks!$C$2:$H$166,2,FALSE)</f>
        <v>Normal</v>
      </c>
      <c r="S158" t="str">
        <f>VLOOKUP(O158,all_attacks!$C$2:$H$166,2,FALSE)</f>
        <v>Fighting</v>
      </c>
      <c r="T158" t="str">
        <f>VLOOKUP(L158,all_attacks!$C$2:$H$166,6,FALSE)</f>
        <v>Ice</v>
      </c>
      <c r="U158" t="str">
        <f>VLOOKUP(M158,all_attacks!$C$2:$H$166,6,FALSE)</f>
        <v>Electric</v>
      </c>
      <c r="V158" t="str">
        <f>VLOOKUP(N158,all_attacks!$C$2:$H$166,6,FALSE)</f>
        <v>Normal</v>
      </c>
      <c r="W158" t="str">
        <f>VLOOKUP(O158,all_attacks!$C$2:$H$166,6,FALSE)</f>
        <v>no_type-specific_Damage</v>
      </c>
      <c r="X158" t="s">
        <v>453</v>
      </c>
      <c r="Z158" t="str">
        <f t="shared" si="51"/>
        <v>IceWater</v>
      </c>
      <c r="AA158" t="str">
        <f t="shared" si="52"/>
        <v>ElectricWater</v>
      </c>
      <c r="AB158" t="str">
        <f t="shared" si="53"/>
        <v>NormalWater</v>
      </c>
      <c r="AC158" t="str">
        <f t="shared" si="54"/>
        <v>no_type-specific_DamageWater</v>
      </c>
      <c r="AD158">
        <f>VLOOKUP(Z158,type_factors!$C$1:$D$226,2,FALSE)</f>
        <v>0.5</v>
      </c>
      <c r="AE158">
        <f>VLOOKUP(AA158,type_factors!$C$1:$D$226,2,FALSE)</f>
        <v>2</v>
      </c>
      <c r="AF158">
        <f>VLOOKUP(AB158,type_factors!$C$1:$D$226,2,FALSE)</f>
        <v>1</v>
      </c>
      <c r="AG158" t="e">
        <f>VLOOKUP(AC158,type_factors!$C$1:$D$226,2,FALSE)</f>
        <v>#N/A</v>
      </c>
      <c r="AH158">
        <f t="array" ref="AH158">MAX(IF(ISERROR(AD158:AG158),,AD158:AG158))</f>
        <v>2</v>
      </c>
      <c r="AI158" t="s">
        <v>421</v>
      </c>
      <c r="AJ158" t="s">
        <v>453</v>
      </c>
      <c r="AK158" t="s">
        <v>455</v>
      </c>
      <c r="AL158" t="s">
        <v>446</v>
      </c>
      <c r="AM158" t="s">
        <v>450</v>
      </c>
      <c r="AN158" t="str">
        <f t="shared" si="55"/>
        <v>NormalFighting</v>
      </c>
      <c r="AO158" t="str">
        <f t="shared" si="56"/>
        <v>WaterFighting</v>
      </c>
      <c r="AP158" t="str">
        <f t="shared" si="57"/>
        <v>GroundFighting</v>
      </c>
      <c r="AQ158" t="str">
        <f t="shared" si="58"/>
        <v>IceFighting</v>
      </c>
      <c r="AR158" t="str">
        <f t="shared" si="59"/>
        <v>FightingFighting</v>
      </c>
      <c r="AS158" t="str">
        <f t="shared" si="60"/>
        <v>NormalNA</v>
      </c>
      <c r="AT158" t="str">
        <f t="shared" si="61"/>
        <v>WaterNA</v>
      </c>
      <c r="AU158" t="str">
        <f t="shared" si="62"/>
        <v>GroundNA</v>
      </c>
      <c r="AV158" t="str">
        <f t="shared" si="63"/>
        <v>IceNA</v>
      </c>
      <c r="AW158" t="str">
        <f t="shared" si="64"/>
        <v>FightingNA</v>
      </c>
      <c r="AX158" s="31">
        <f>VLOOKUP(AN158,type_factors!$C$2:$D$226,2,FALSE)</f>
        <v>1</v>
      </c>
      <c r="AY158" s="31">
        <f>VLOOKUP(AO158,type_factors!$C$2:$D$226,2,FALSE)</f>
        <v>1</v>
      </c>
      <c r="AZ158" s="31">
        <f>VLOOKUP(AP158,type_factors!$C$2:$D$226,2,FALSE)</f>
        <v>1</v>
      </c>
      <c r="BA158" s="31">
        <f>VLOOKUP(AQ158,type_factors!$C$2:$D$226,2,FALSE)</f>
        <v>1</v>
      </c>
      <c r="BB158" s="31">
        <f>VLOOKUP(AR158,type_factors!$C$2:$D$226,2,FALSE)</f>
        <v>1</v>
      </c>
      <c r="BC158" s="30" t="e">
        <f>VLOOKUP(AS158,type_factors!$C$2:$D$226,2,FALSE)</f>
        <v>#N/A</v>
      </c>
      <c r="BD158" s="30" t="e">
        <f>VLOOKUP(AT158,type_factors!$C$2:$D$226,2,FALSE)</f>
        <v>#N/A</v>
      </c>
      <c r="BE158" s="30" t="e">
        <f>VLOOKUP(AU158,type_factors!$C$2:$D$226,2,FALSE)</f>
        <v>#N/A</v>
      </c>
      <c r="BF158" s="30" t="e">
        <f>VLOOKUP(AV158,type_factors!$C$2:$D$226,2,FALSE)</f>
        <v>#N/A</v>
      </c>
      <c r="BG158" s="30" t="e">
        <f>VLOOKUP(AW158,type_factors!$C$2:$D$226,2,FALSE)</f>
        <v>#N/A</v>
      </c>
      <c r="BH158" s="32">
        <f t="shared" si="65"/>
        <v>1</v>
      </c>
      <c r="BI158" s="32">
        <f t="shared" si="66"/>
        <v>1</v>
      </c>
      <c r="BJ158" s="32">
        <f t="shared" si="67"/>
        <v>1</v>
      </c>
      <c r="BK158" s="32">
        <f t="shared" si="68"/>
        <v>1</v>
      </c>
      <c r="BL158" s="32">
        <f t="shared" si="69"/>
        <v>1</v>
      </c>
      <c r="BM158">
        <f t="array" ref="BM158">MAX(IF(ISERROR(BH158:BL158),,BH158:BL158))</f>
        <v>1</v>
      </c>
      <c r="BN158">
        <f t="shared" si="70"/>
        <v>2</v>
      </c>
      <c r="BO158">
        <f t="shared" si="71"/>
        <v>-1</v>
      </c>
      <c r="BP158">
        <f t="shared" si="72"/>
        <v>83.5</v>
      </c>
    </row>
    <row r="159" spans="1:70" x14ac:dyDescent="0.3">
      <c r="A159">
        <v>158</v>
      </c>
      <c r="B159">
        <v>59</v>
      </c>
      <c r="C159" t="s">
        <v>161</v>
      </c>
      <c r="D159" t="s">
        <v>588</v>
      </c>
      <c r="E159" t="s">
        <v>450</v>
      </c>
      <c r="F159" t="s">
        <v>209</v>
      </c>
      <c r="G159">
        <v>55</v>
      </c>
      <c r="H159" s="1" t="s">
        <v>185</v>
      </c>
      <c r="I159" s="1" t="s">
        <v>116</v>
      </c>
      <c r="J159" s="1" t="s">
        <v>186</v>
      </c>
      <c r="K159" s="1" t="s">
        <v>187</v>
      </c>
      <c r="L159" s="1" t="s">
        <v>241</v>
      </c>
      <c r="M159" s="1" t="s">
        <v>342</v>
      </c>
      <c r="N159" s="1" t="s">
        <v>368</v>
      </c>
      <c r="O159" s="1" t="s">
        <v>240</v>
      </c>
      <c r="P159" t="str">
        <f>VLOOKUP(L159,all_attacks!$C$2:$H$166,2,FALSE)</f>
        <v>Fighting</v>
      </c>
      <c r="Q159" t="str">
        <f>VLOOKUP(M159,all_attacks!$C$2:$H$166,2,FALSE)</f>
        <v>Normal</v>
      </c>
      <c r="R159" t="str">
        <f>VLOOKUP(N159,all_attacks!$C$2:$H$166,2,FALSE)</f>
        <v>Fighting</v>
      </c>
      <c r="S159" t="str">
        <f>VLOOKUP(O159,all_attacks!$C$2:$H$166,2,FALSE)</f>
        <v>Normal</v>
      </c>
      <c r="T159" t="str">
        <f>VLOOKUP(L159,all_attacks!$C$2:$H$166,6,FALSE)</f>
        <v>Fighting</v>
      </c>
      <c r="U159" t="str">
        <f>VLOOKUP(M159,all_attacks!$C$2:$H$166,6,FALSE)</f>
        <v>no_type-specific_Damage</v>
      </c>
      <c r="V159" t="str">
        <f>VLOOKUP(N159,all_attacks!$C$2:$H$166,6,FALSE)</f>
        <v>Fighting</v>
      </c>
      <c r="W159" t="str">
        <f>VLOOKUP(O159,all_attacks!$C$2:$H$166,6,FALSE)</f>
        <v>Normal</v>
      </c>
      <c r="X159" t="s">
        <v>453</v>
      </c>
      <c r="Z159" t="str">
        <f t="shared" si="51"/>
        <v>FightingWater</v>
      </c>
      <c r="AA159" t="str">
        <f t="shared" si="52"/>
        <v>no_type-specific_DamageWater</v>
      </c>
      <c r="AB159" t="str">
        <f t="shared" si="53"/>
        <v>FightingWater</v>
      </c>
      <c r="AC159" t="str">
        <f t="shared" si="54"/>
        <v>NormalWater</v>
      </c>
      <c r="AD159">
        <f>VLOOKUP(Z159,type_factors!$C$1:$D$226,2,FALSE)</f>
        <v>1</v>
      </c>
      <c r="AE159" t="e">
        <f>VLOOKUP(AA159,type_factors!$C$1:$D$226,2,FALSE)</f>
        <v>#N/A</v>
      </c>
      <c r="AF159">
        <f>VLOOKUP(AB159,type_factors!$C$1:$D$226,2,FALSE)</f>
        <v>1</v>
      </c>
      <c r="AG159">
        <f>VLOOKUP(AC159,type_factors!$C$1:$D$226,2,FALSE)</f>
        <v>1</v>
      </c>
      <c r="AH159">
        <f t="array" ref="AH159">MAX(IF(ISERROR(AD159:AG159),,AD159:AG159))</f>
        <v>1</v>
      </c>
      <c r="AI159" t="s">
        <v>421</v>
      </c>
      <c r="AJ159" t="s">
        <v>453</v>
      </c>
      <c r="AK159" t="s">
        <v>455</v>
      </c>
      <c r="AL159" t="s">
        <v>446</v>
      </c>
      <c r="AM159" t="s">
        <v>450</v>
      </c>
      <c r="AN159" t="str">
        <f t="shared" si="55"/>
        <v>NormalFighting</v>
      </c>
      <c r="AO159" t="str">
        <f t="shared" si="56"/>
        <v>WaterFighting</v>
      </c>
      <c r="AP159" t="str">
        <f t="shared" si="57"/>
        <v>GroundFighting</v>
      </c>
      <c r="AQ159" t="str">
        <f t="shared" si="58"/>
        <v>IceFighting</v>
      </c>
      <c r="AR159" t="str">
        <f t="shared" si="59"/>
        <v>FightingFighting</v>
      </c>
      <c r="AS159" t="str">
        <f t="shared" si="60"/>
        <v>NormalNA</v>
      </c>
      <c r="AT159" t="str">
        <f t="shared" si="61"/>
        <v>WaterNA</v>
      </c>
      <c r="AU159" t="str">
        <f t="shared" si="62"/>
        <v>GroundNA</v>
      </c>
      <c r="AV159" t="str">
        <f t="shared" si="63"/>
        <v>IceNA</v>
      </c>
      <c r="AW159" t="str">
        <f t="shared" si="64"/>
        <v>FightingNA</v>
      </c>
      <c r="AX159" s="31">
        <f>VLOOKUP(AN159,type_factors!$C$2:$D$226,2,FALSE)</f>
        <v>1</v>
      </c>
      <c r="AY159" s="31">
        <f>VLOOKUP(AO159,type_factors!$C$2:$D$226,2,FALSE)</f>
        <v>1</v>
      </c>
      <c r="AZ159" s="31">
        <f>VLOOKUP(AP159,type_factors!$C$2:$D$226,2,FALSE)</f>
        <v>1</v>
      </c>
      <c r="BA159" s="31">
        <f>VLOOKUP(AQ159,type_factors!$C$2:$D$226,2,FALSE)</f>
        <v>1</v>
      </c>
      <c r="BB159" s="31">
        <f>VLOOKUP(AR159,type_factors!$C$2:$D$226,2,FALSE)</f>
        <v>1</v>
      </c>
      <c r="BC159" s="30" t="e">
        <f>VLOOKUP(AS159,type_factors!$C$2:$D$226,2,FALSE)</f>
        <v>#N/A</v>
      </c>
      <c r="BD159" s="30" t="e">
        <f>VLOOKUP(AT159,type_factors!$C$2:$D$226,2,FALSE)</f>
        <v>#N/A</v>
      </c>
      <c r="BE159" s="30" t="e">
        <f>VLOOKUP(AU159,type_factors!$C$2:$D$226,2,FALSE)</f>
        <v>#N/A</v>
      </c>
      <c r="BF159" s="30" t="e">
        <f>VLOOKUP(AV159,type_factors!$C$2:$D$226,2,FALSE)</f>
        <v>#N/A</v>
      </c>
      <c r="BG159" s="30" t="e">
        <f>VLOOKUP(AW159,type_factors!$C$2:$D$226,2,FALSE)</f>
        <v>#N/A</v>
      </c>
      <c r="BH159" s="32">
        <f t="shared" si="65"/>
        <v>1</v>
      </c>
      <c r="BI159" s="32">
        <f t="shared" si="66"/>
        <v>1</v>
      </c>
      <c r="BJ159" s="32">
        <f t="shared" si="67"/>
        <v>1</v>
      </c>
      <c r="BK159" s="32">
        <f t="shared" si="68"/>
        <v>1</v>
      </c>
      <c r="BL159" s="32">
        <f t="shared" si="69"/>
        <v>1</v>
      </c>
      <c r="BM159">
        <f t="array" ref="BM159">MAX(IF(ISERROR(BH159:BL159),,BH159:BL159))</f>
        <v>1</v>
      </c>
      <c r="BN159">
        <f t="shared" si="70"/>
        <v>1</v>
      </c>
      <c r="BO159">
        <f t="shared" si="71"/>
        <v>0</v>
      </c>
      <c r="BP159">
        <f t="shared" si="72"/>
        <v>83.5</v>
      </c>
    </row>
    <row r="160" spans="1:70" x14ac:dyDescent="0.3">
      <c r="A160">
        <v>159</v>
      </c>
      <c r="B160">
        <v>59</v>
      </c>
      <c r="C160" t="s">
        <v>14</v>
      </c>
      <c r="D160" t="s">
        <v>14</v>
      </c>
      <c r="E160" t="s">
        <v>456</v>
      </c>
      <c r="F160" t="s">
        <v>455</v>
      </c>
      <c r="G160">
        <v>56</v>
      </c>
      <c r="H160" s="1" t="s">
        <v>106</v>
      </c>
      <c r="I160" s="1" t="s">
        <v>90</v>
      </c>
      <c r="J160" s="1" t="s">
        <v>182</v>
      </c>
      <c r="K160" s="1" t="s">
        <v>26</v>
      </c>
      <c r="L160" s="1" t="s">
        <v>312</v>
      </c>
      <c r="M160" s="1" t="s">
        <v>324</v>
      </c>
      <c r="N160" s="1" t="s">
        <v>182</v>
      </c>
      <c r="O160" s="1" t="s">
        <v>332</v>
      </c>
      <c r="P160" t="str">
        <f>VLOOKUP(L160,all_attacks!$C$2:$H$166,2,FALSE)</f>
        <v>Rock</v>
      </c>
      <c r="Q160" t="str">
        <f>VLOOKUP(M160,all_attacks!$C$2:$H$166,2,FALSE)</f>
        <v>Normal</v>
      </c>
      <c r="R160" t="str">
        <f>VLOOKUP(N160,all_attacks!$C$2:$H$166,2,FALSE)</f>
        <v>Normal</v>
      </c>
      <c r="S160" t="str">
        <f>VLOOKUP(O160,all_attacks!$C$2:$H$166,2,FALSE)</f>
        <v>Normal</v>
      </c>
      <c r="T160" t="str">
        <f>VLOOKUP(L160,all_attacks!$C$2:$H$166,6,FALSE)</f>
        <v>Rock</v>
      </c>
      <c r="U160" t="str">
        <f>VLOOKUP(M160,all_attacks!$C$2:$H$166,6,FALSE)</f>
        <v>Normal</v>
      </c>
      <c r="V160" t="str">
        <f>VLOOKUP(N160,all_attacks!$C$2:$H$166,6,FALSE)</f>
        <v>Normal</v>
      </c>
      <c r="W160" t="str">
        <f>VLOOKUP(O160,all_attacks!$C$2:$H$166,6,FALSE)</f>
        <v>no_type-specific_Damage</v>
      </c>
      <c r="X160" t="s">
        <v>453</v>
      </c>
      <c r="Z160" t="str">
        <f t="shared" si="51"/>
        <v>RockWater</v>
      </c>
      <c r="AA160" t="str">
        <f t="shared" si="52"/>
        <v>NormalWater</v>
      </c>
      <c r="AB160" t="str">
        <f t="shared" si="53"/>
        <v>NormalWater</v>
      </c>
      <c r="AC160" t="str">
        <f t="shared" si="54"/>
        <v>no_type-specific_DamageWater</v>
      </c>
      <c r="AD160">
        <f>VLOOKUP(Z160,type_factors!$C$1:$D$226,2,FALSE)</f>
        <v>1</v>
      </c>
      <c r="AE160">
        <f>VLOOKUP(AA160,type_factors!$C$1:$D$226,2,FALSE)</f>
        <v>1</v>
      </c>
      <c r="AF160">
        <f>VLOOKUP(AB160,type_factors!$C$1:$D$226,2,FALSE)</f>
        <v>1</v>
      </c>
      <c r="AG160" t="e">
        <f>VLOOKUP(AC160,type_factors!$C$1:$D$226,2,FALSE)</f>
        <v>#N/A</v>
      </c>
      <c r="AH160">
        <f t="array" ref="AH160">MAX(IF(ISERROR(AD160:AG160),,AD160:AG160))</f>
        <v>1</v>
      </c>
      <c r="AI160" t="s">
        <v>421</v>
      </c>
      <c r="AJ160" t="s">
        <v>453</v>
      </c>
      <c r="AK160" t="s">
        <v>455</v>
      </c>
      <c r="AL160" t="s">
        <v>446</v>
      </c>
      <c r="AM160" t="s">
        <v>450</v>
      </c>
      <c r="AN160" t="str">
        <f t="shared" si="55"/>
        <v>NormalRock</v>
      </c>
      <c r="AO160" t="str">
        <f t="shared" si="56"/>
        <v>WaterRock</v>
      </c>
      <c r="AP160" t="str">
        <f t="shared" si="57"/>
        <v>GroundRock</v>
      </c>
      <c r="AQ160" t="str">
        <f t="shared" si="58"/>
        <v>IceRock</v>
      </c>
      <c r="AR160" t="str">
        <f t="shared" si="59"/>
        <v>FightingRock</v>
      </c>
      <c r="AS160" t="str">
        <f t="shared" si="60"/>
        <v>NormalGround</v>
      </c>
      <c r="AT160" t="str">
        <f t="shared" si="61"/>
        <v>WaterGround</v>
      </c>
      <c r="AU160" t="str">
        <f t="shared" si="62"/>
        <v>GroundGround</v>
      </c>
      <c r="AV160" t="str">
        <f t="shared" si="63"/>
        <v>IceGround</v>
      </c>
      <c r="AW160" t="str">
        <f t="shared" si="64"/>
        <v>FightingGround</v>
      </c>
      <c r="AX160" s="31">
        <f>VLOOKUP(AN160,type_factors!$C$2:$D$226,2,FALSE)</f>
        <v>0.5</v>
      </c>
      <c r="AY160" s="31">
        <f>VLOOKUP(AO160,type_factors!$C$2:$D$226,2,FALSE)</f>
        <v>2</v>
      </c>
      <c r="AZ160" s="31">
        <f>VLOOKUP(AP160,type_factors!$C$2:$D$226,2,FALSE)</f>
        <v>2</v>
      </c>
      <c r="BA160" s="31">
        <f>VLOOKUP(AQ160,type_factors!$C$2:$D$226,2,FALSE)</f>
        <v>1</v>
      </c>
      <c r="BB160" s="31">
        <f>VLOOKUP(AR160,type_factors!$C$2:$D$226,2,FALSE)</f>
        <v>2</v>
      </c>
      <c r="BC160" s="30">
        <f>VLOOKUP(AS160,type_factors!$C$2:$D$226,2,FALSE)</f>
        <v>1</v>
      </c>
      <c r="BD160" s="30">
        <f>VLOOKUP(AT160,type_factors!$C$2:$D$226,2,FALSE)</f>
        <v>2</v>
      </c>
      <c r="BE160" s="30">
        <f>VLOOKUP(AU160,type_factors!$C$2:$D$226,2,FALSE)</f>
        <v>1</v>
      </c>
      <c r="BF160" s="30">
        <f>VLOOKUP(AV160,type_factors!$C$2:$D$226,2,FALSE)</f>
        <v>2</v>
      </c>
      <c r="BG160" s="30">
        <f>VLOOKUP(AW160,type_factors!$C$2:$D$226,2,FALSE)</f>
        <v>1</v>
      </c>
      <c r="BH160" s="32">
        <f t="shared" si="65"/>
        <v>0.5</v>
      </c>
      <c r="BI160" s="32">
        <f t="shared" si="66"/>
        <v>4</v>
      </c>
      <c r="BJ160" s="32">
        <f t="shared" si="67"/>
        <v>2</v>
      </c>
      <c r="BK160" s="32">
        <f t="shared" si="68"/>
        <v>2</v>
      </c>
      <c r="BL160" s="32">
        <f t="shared" si="69"/>
        <v>2</v>
      </c>
      <c r="BM160">
        <f t="array" ref="BM160">MAX(IF(ISERROR(BH160:BL160),,BH160:BL160))</f>
        <v>4</v>
      </c>
      <c r="BN160">
        <f t="shared" si="70"/>
        <v>1</v>
      </c>
      <c r="BO160">
        <f t="shared" si="71"/>
        <v>3</v>
      </c>
      <c r="BP160">
        <f t="shared" si="72"/>
        <v>86.5</v>
      </c>
    </row>
    <row r="161" spans="1:70" x14ac:dyDescent="0.3">
      <c r="A161">
        <v>160</v>
      </c>
      <c r="B161">
        <v>59</v>
      </c>
      <c r="C161" t="s">
        <v>162</v>
      </c>
      <c r="D161" t="s">
        <v>541</v>
      </c>
      <c r="E161" t="s">
        <v>450</v>
      </c>
      <c r="F161" t="s">
        <v>209</v>
      </c>
      <c r="G161">
        <v>58</v>
      </c>
      <c r="H161" s="1" t="s">
        <v>23</v>
      </c>
      <c r="I161" s="1" t="s">
        <v>116</v>
      </c>
      <c r="J161" s="1" t="s">
        <v>188</v>
      </c>
      <c r="K161" s="1" t="s">
        <v>189</v>
      </c>
      <c r="L161" s="1" t="s">
        <v>261</v>
      </c>
      <c r="M161" s="1" t="s">
        <v>342</v>
      </c>
      <c r="N161" s="1" t="s">
        <v>314</v>
      </c>
      <c r="O161" s="1" t="s">
        <v>287</v>
      </c>
      <c r="P161" t="str">
        <f>VLOOKUP(L161,all_attacks!$C$2:$H$166,2,FALSE)</f>
        <v>Normal</v>
      </c>
      <c r="Q161" t="str">
        <f>VLOOKUP(M161,all_attacks!$C$2:$H$166,2,FALSE)</f>
        <v>Normal</v>
      </c>
      <c r="R161" t="str">
        <f>VLOOKUP(N161,all_attacks!$C$2:$H$166,2,FALSE)</f>
        <v>Ground</v>
      </c>
      <c r="S161" t="str">
        <f>VLOOKUP(O161,all_attacks!$C$2:$H$166,2,FALSE)</f>
        <v>Fighting</v>
      </c>
      <c r="T161" t="str">
        <f>VLOOKUP(L161,all_attacks!$C$2:$H$166,6,FALSE)</f>
        <v>no_type-specific_Damage</v>
      </c>
      <c r="U161" t="str">
        <f>VLOOKUP(M161,all_attacks!$C$2:$H$166,6,FALSE)</f>
        <v>no_type-specific_Damage</v>
      </c>
      <c r="V161" t="str">
        <f>VLOOKUP(N161,all_attacks!$C$2:$H$166,6,FALSE)</f>
        <v>no_type-specific_Damage</v>
      </c>
      <c r="W161" t="str">
        <f>VLOOKUP(O161,all_attacks!$C$2:$H$166,6,FALSE)</f>
        <v>Fighting</v>
      </c>
      <c r="X161" t="s">
        <v>453</v>
      </c>
      <c r="Z161" t="str">
        <f t="shared" si="51"/>
        <v>no_type-specific_DamageWater</v>
      </c>
      <c r="AA161" t="str">
        <f t="shared" si="52"/>
        <v>no_type-specific_DamageWater</v>
      </c>
      <c r="AB161" t="str">
        <f t="shared" si="53"/>
        <v>no_type-specific_DamageWater</v>
      </c>
      <c r="AC161" t="str">
        <f t="shared" si="54"/>
        <v>FightingWater</v>
      </c>
      <c r="AD161" t="e">
        <f>VLOOKUP(Z161,type_factors!$C$1:$D$226,2,FALSE)</f>
        <v>#N/A</v>
      </c>
      <c r="AE161" t="e">
        <f>VLOOKUP(AA161,type_factors!$C$1:$D$226,2,FALSE)</f>
        <v>#N/A</v>
      </c>
      <c r="AF161" t="e">
        <f>VLOOKUP(AB161,type_factors!$C$1:$D$226,2,FALSE)</f>
        <v>#N/A</v>
      </c>
      <c r="AG161">
        <f>VLOOKUP(AC161,type_factors!$C$1:$D$226,2,FALSE)</f>
        <v>1</v>
      </c>
      <c r="AH161">
        <f t="array" ref="AH161">MAX(IF(ISERROR(AD161:AG161),,AD161:AG161))</f>
        <v>1</v>
      </c>
      <c r="AI161" t="s">
        <v>421</v>
      </c>
      <c r="AJ161" t="s">
        <v>453</v>
      </c>
      <c r="AK161" t="s">
        <v>455</v>
      </c>
      <c r="AL161" t="s">
        <v>446</v>
      </c>
      <c r="AM161" t="s">
        <v>450</v>
      </c>
      <c r="AN161" t="str">
        <f t="shared" si="55"/>
        <v>NormalFighting</v>
      </c>
      <c r="AO161" t="str">
        <f t="shared" si="56"/>
        <v>WaterFighting</v>
      </c>
      <c r="AP161" t="str">
        <f t="shared" si="57"/>
        <v>GroundFighting</v>
      </c>
      <c r="AQ161" t="str">
        <f t="shared" si="58"/>
        <v>IceFighting</v>
      </c>
      <c r="AR161" t="str">
        <f t="shared" si="59"/>
        <v>FightingFighting</v>
      </c>
      <c r="AS161" t="str">
        <f t="shared" si="60"/>
        <v>NormalNA</v>
      </c>
      <c r="AT161" t="str">
        <f t="shared" si="61"/>
        <v>WaterNA</v>
      </c>
      <c r="AU161" t="str">
        <f t="shared" si="62"/>
        <v>GroundNA</v>
      </c>
      <c r="AV161" t="str">
        <f t="shared" si="63"/>
        <v>IceNA</v>
      </c>
      <c r="AW161" t="str">
        <f t="shared" si="64"/>
        <v>FightingNA</v>
      </c>
      <c r="AX161" s="31">
        <f>VLOOKUP(AN161,type_factors!$C$2:$D$226,2,FALSE)</f>
        <v>1</v>
      </c>
      <c r="AY161" s="31">
        <f>VLOOKUP(AO161,type_factors!$C$2:$D$226,2,FALSE)</f>
        <v>1</v>
      </c>
      <c r="AZ161" s="31">
        <f>VLOOKUP(AP161,type_factors!$C$2:$D$226,2,FALSE)</f>
        <v>1</v>
      </c>
      <c r="BA161" s="31">
        <f>VLOOKUP(AQ161,type_factors!$C$2:$D$226,2,FALSE)</f>
        <v>1</v>
      </c>
      <c r="BB161" s="31">
        <f>VLOOKUP(AR161,type_factors!$C$2:$D$226,2,FALSE)</f>
        <v>1</v>
      </c>
      <c r="BC161" s="30" t="e">
        <f>VLOOKUP(AS161,type_factors!$C$2:$D$226,2,FALSE)</f>
        <v>#N/A</v>
      </c>
      <c r="BD161" s="30" t="e">
        <f>VLOOKUP(AT161,type_factors!$C$2:$D$226,2,FALSE)</f>
        <v>#N/A</v>
      </c>
      <c r="BE161" s="30" t="e">
        <f>VLOOKUP(AU161,type_factors!$C$2:$D$226,2,FALSE)</f>
        <v>#N/A</v>
      </c>
      <c r="BF161" s="30" t="e">
        <f>VLOOKUP(AV161,type_factors!$C$2:$D$226,2,FALSE)</f>
        <v>#N/A</v>
      </c>
      <c r="BG161" s="30" t="e">
        <f>VLOOKUP(AW161,type_factors!$C$2:$D$226,2,FALSE)</f>
        <v>#N/A</v>
      </c>
      <c r="BH161" s="32">
        <f t="shared" si="65"/>
        <v>1</v>
      </c>
      <c r="BI161" s="32">
        <f t="shared" si="66"/>
        <v>1</v>
      </c>
      <c r="BJ161" s="32">
        <f t="shared" si="67"/>
        <v>1</v>
      </c>
      <c r="BK161" s="32">
        <f t="shared" si="68"/>
        <v>1</v>
      </c>
      <c r="BL161" s="32">
        <f t="shared" si="69"/>
        <v>1</v>
      </c>
      <c r="BM161">
        <f t="array" ref="BM161">MAX(IF(ISERROR(BH161:BL161),,BH161:BL161))</f>
        <v>1</v>
      </c>
      <c r="BN161">
        <f t="shared" si="70"/>
        <v>1</v>
      </c>
      <c r="BO161">
        <f t="shared" si="71"/>
        <v>0</v>
      </c>
      <c r="BP161">
        <f t="shared" si="72"/>
        <v>86.5</v>
      </c>
    </row>
    <row r="162" spans="1:70" x14ac:dyDescent="0.3">
      <c r="A162">
        <v>161</v>
      </c>
      <c r="B162">
        <v>60</v>
      </c>
      <c r="C162" t="s">
        <v>163</v>
      </c>
      <c r="D162" t="s">
        <v>163</v>
      </c>
      <c r="E162" t="s">
        <v>457</v>
      </c>
      <c r="F162" t="s">
        <v>451</v>
      </c>
      <c r="G162">
        <v>56</v>
      </c>
      <c r="H162" s="1" t="s">
        <v>104</v>
      </c>
      <c r="I162" s="1" t="s">
        <v>114</v>
      </c>
      <c r="J162" s="1" t="s">
        <v>59</v>
      </c>
      <c r="K162" s="1" t="s">
        <v>190</v>
      </c>
      <c r="L162" s="1" t="s">
        <v>335</v>
      </c>
      <c r="M162" s="1" t="s">
        <v>325</v>
      </c>
      <c r="N162" s="1" t="s">
        <v>319</v>
      </c>
      <c r="O162" s="1" t="s">
        <v>370</v>
      </c>
      <c r="P162" t="str">
        <f>VLOOKUP(L162,all_attacks!$C$2:$H$166,2,FALSE)</f>
        <v>Ghost</v>
      </c>
      <c r="Q162" t="str">
        <f>VLOOKUP(M162,all_attacks!$C$2:$H$166,2,FALSE)</f>
        <v>Ghost</v>
      </c>
      <c r="R162" t="str">
        <f>VLOOKUP(N162,all_attacks!$C$2:$H$166,2,FALSE)</f>
        <v>Psychic</v>
      </c>
      <c r="S162" t="str">
        <f>VLOOKUP(O162,all_attacks!$C$2:$H$166,2,FALSE)</f>
        <v>Psychic</v>
      </c>
      <c r="T162" t="str">
        <f>VLOOKUP(L162,all_attacks!$C$2:$H$166,6,FALSE)</f>
        <v>no_type-specific_Damage</v>
      </c>
      <c r="U162" t="str">
        <f>VLOOKUP(M162,all_attacks!$C$2:$H$166,6,FALSE)</f>
        <v>no_type-specific_Damage</v>
      </c>
      <c r="V162" t="str">
        <f>VLOOKUP(N162,all_attacks!$C$2:$H$166,6,FALSE)</f>
        <v>no_type-specific_Damage</v>
      </c>
      <c r="W162" t="str">
        <f>VLOOKUP(O162,all_attacks!$C$2:$H$166,6,FALSE)</f>
        <v>Psychic</v>
      </c>
      <c r="X162" t="s">
        <v>453</v>
      </c>
      <c r="Z162" t="str">
        <f t="shared" si="51"/>
        <v>no_type-specific_DamageWater</v>
      </c>
      <c r="AA162" t="str">
        <f t="shared" si="52"/>
        <v>no_type-specific_DamageWater</v>
      </c>
      <c r="AB162" t="str">
        <f t="shared" si="53"/>
        <v>no_type-specific_DamageWater</v>
      </c>
      <c r="AC162" t="str">
        <f t="shared" si="54"/>
        <v>PsychicWater</v>
      </c>
      <c r="AD162" t="e">
        <f>VLOOKUP(Z162,type_factors!$C$1:$D$226,2,FALSE)</f>
        <v>#N/A</v>
      </c>
      <c r="AE162" t="e">
        <f>VLOOKUP(AA162,type_factors!$C$1:$D$226,2,FALSE)</f>
        <v>#N/A</v>
      </c>
      <c r="AF162" t="e">
        <f>VLOOKUP(AB162,type_factors!$C$1:$D$226,2,FALSE)</f>
        <v>#N/A</v>
      </c>
      <c r="AG162">
        <f>VLOOKUP(AC162,type_factors!$C$1:$D$226,2,FALSE)</f>
        <v>1</v>
      </c>
      <c r="AH162">
        <f t="array" ref="AH162">MAX(IF(ISERROR(AD162:AG162),,AD162:AG162))</f>
        <v>1</v>
      </c>
      <c r="AI162" t="s">
        <v>421</v>
      </c>
      <c r="AJ162" t="s">
        <v>453</v>
      </c>
      <c r="AK162" t="s">
        <v>455</v>
      </c>
      <c r="AL162" t="s">
        <v>446</v>
      </c>
      <c r="AM162" t="s">
        <v>450</v>
      </c>
      <c r="AN162" t="str">
        <f t="shared" si="55"/>
        <v>NormalGhost</v>
      </c>
      <c r="AO162" t="str">
        <f t="shared" si="56"/>
        <v>WaterGhost</v>
      </c>
      <c r="AP162" t="str">
        <f t="shared" si="57"/>
        <v>GroundGhost</v>
      </c>
      <c r="AQ162" t="str">
        <f t="shared" si="58"/>
        <v>IceGhost</v>
      </c>
      <c r="AR162" t="str">
        <f t="shared" si="59"/>
        <v>FightingGhost</v>
      </c>
      <c r="AS162" t="str">
        <f t="shared" si="60"/>
        <v>NormalPoison</v>
      </c>
      <c r="AT162" t="str">
        <f t="shared" si="61"/>
        <v>WaterPoison</v>
      </c>
      <c r="AU162" t="str">
        <f t="shared" si="62"/>
        <v>GroundPoison</v>
      </c>
      <c r="AV162" t="str">
        <f t="shared" si="63"/>
        <v>IcePoison</v>
      </c>
      <c r="AW162" t="str">
        <f t="shared" si="64"/>
        <v>FightingPoison</v>
      </c>
      <c r="AX162" s="31">
        <f>VLOOKUP(AN162,type_factors!$C$2:$D$226,2,FALSE)</f>
        <v>0</v>
      </c>
      <c r="AY162" s="31">
        <f>VLOOKUP(AO162,type_factors!$C$2:$D$226,2,FALSE)</f>
        <v>1</v>
      </c>
      <c r="AZ162" s="31">
        <f>VLOOKUP(AP162,type_factors!$C$2:$D$226,2,FALSE)</f>
        <v>1</v>
      </c>
      <c r="BA162" s="31">
        <f>VLOOKUP(AQ162,type_factors!$C$2:$D$226,2,FALSE)</f>
        <v>1</v>
      </c>
      <c r="BB162" s="31">
        <f>VLOOKUP(AR162,type_factors!$C$2:$D$226,2,FALSE)</f>
        <v>0</v>
      </c>
      <c r="BC162" s="30">
        <f>VLOOKUP(AS162,type_factors!$C$2:$D$226,2,FALSE)</f>
        <v>1</v>
      </c>
      <c r="BD162" s="30">
        <f>VLOOKUP(AT162,type_factors!$C$2:$D$226,2,FALSE)</f>
        <v>1</v>
      </c>
      <c r="BE162" s="30">
        <f>VLOOKUP(AU162,type_factors!$C$2:$D$226,2,FALSE)</f>
        <v>2</v>
      </c>
      <c r="BF162" s="30">
        <f>VLOOKUP(AV162,type_factors!$C$2:$D$226,2,FALSE)</f>
        <v>1</v>
      </c>
      <c r="BG162" s="30">
        <f>VLOOKUP(AW162,type_factors!$C$2:$D$226,2,FALSE)</f>
        <v>0.5</v>
      </c>
      <c r="BH162" s="32">
        <f t="shared" si="65"/>
        <v>0</v>
      </c>
      <c r="BI162" s="32">
        <f t="shared" si="66"/>
        <v>1</v>
      </c>
      <c r="BJ162" s="32">
        <f t="shared" si="67"/>
        <v>2</v>
      </c>
      <c r="BK162" s="32">
        <f t="shared" si="68"/>
        <v>1</v>
      </c>
      <c r="BL162" s="32">
        <f t="shared" si="69"/>
        <v>0</v>
      </c>
      <c r="BM162">
        <f t="array" ref="BM162">MAX(IF(ISERROR(BH162:BL162),,BH162:BL162))</f>
        <v>2</v>
      </c>
      <c r="BN162">
        <f t="shared" si="70"/>
        <v>1</v>
      </c>
      <c r="BO162">
        <f t="shared" si="71"/>
        <v>1</v>
      </c>
      <c r="BP162">
        <f t="shared" si="72"/>
        <v>87.5</v>
      </c>
    </row>
    <row r="163" spans="1:70" x14ac:dyDescent="0.3">
      <c r="A163">
        <v>162</v>
      </c>
      <c r="B163">
        <v>60</v>
      </c>
      <c r="C163" t="s">
        <v>115</v>
      </c>
      <c r="D163" t="s">
        <v>115</v>
      </c>
      <c r="E163" t="s">
        <v>451</v>
      </c>
      <c r="F163" t="s">
        <v>448</v>
      </c>
      <c r="G163">
        <v>56</v>
      </c>
      <c r="H163" s="1" t="s">
        <v>30</v>
      </c>
      <c r="I163" s="1" t="s">
        <v>104</v>
      </c>
      <c r="J163" s="1" t="s">
        <v>136</v>
      </c>
      <c r="K163" s="1" t="s">
        <v>191</v>
      </c>
      <c r="L163" s="1" t="s">
        <v>266</v>
      </c>
      <c r="M163" s="1" t="s">
        <v>335</v>
      </c>
      <c r="N163" s="1" t="s">
        <v>231</v>
      </c>
      <c r="O163" s="1" t="s">
        <v>340</v>
      </c>
      <c r="P163" t="str">
        <f>VLOOKUP(L163,all_attacks!$C$2:$H$166,2,FALSE)</f>
        <v>Normal</v>
      </c>
      <c r="Q163" t="str">
        <f>VLOOKUP(M163,all_attacks!$C$2:$H$166,2,FALSE)</f>
        <v>Ghost</v>
      </c>
      <c r="R163" t="str">
        <f>VLOOKUP(N163,all_attacks!$C$2:$H$166,2,FALSE)</f>
        <v>Flying</v>
      </c>
      <c r="S163" t="str">
        <f>VLOOKUP(O163,all_attacks!$C$2:$H$166,2,FALSE)</f>
        <v>Ice</v>
      </c>
      <c r="T163" t="str">
        <f>VLOOKUP(L163,all_attacks!$C$2:$H$166,6,FALSE)</f>
        <v>no_type-specific_Damage</v>
      </c>
      <c r="U163" t="str">
        <f>VLOOKUP(M163,all_attacks!$C$2:$H$166,6,FALSE)</f>
        <v>no_type-specific_Damage</v>
      </c>
      <c r="V163" t="str">
        <f>VLOOKUP(N163,all_attacks!$C$2:$H$166,6,FALSE)</f>
        <v>Flying</v>
      </c>
      <c r="W163" t="str">
        <f>VLOOKUP(O163,all_attacks!$C$2:$H$166,6,FALSE)</f>
        <v>no_type-specific_Damage</v>
      </c>
      <c r="X163" t="s">
        <v>453</v>
      </c>
      <c r="Z163" t="str">
        <f t="shared" si="51"/>
        <v>no_type-specific_DamageWater</v>
      </c>
      <c r="AA163" t="str">
        <f t="shared" si="52"/>
        <v>no_type-specific_DamageWater</v>
      </c>
      <c r="AB163" t="str">
        <f t="shared" si="53"/>
        <v>FlyingWater</v>
      </c>
      <c r="AC163" t="str">
        <f t="shared" si="54"/>
        <v>no_type-specific_DamageWater</v>
      </c>
      <c r="AD163" t="e">
        <f>VLOOKUP(Z163,type_factors!$C$1:$D$226,2,FALSE)</f>
        <v>#N/A</v>
      </c>
      <c r="AE163" t="e">
        <f>VLOOKUP(AA163,type_factors!$C$1:$D$226,2,FALSE)</f>
        <v>#N/A</v>
      </c>
      <c r="AF163">
        <f>VLOOKUP(AB163,type_factors!$C$1:$D$226,2,FALSE)</f>
        <v>1</v>
      </c>
      <c r="AG163" t="e">
        <f>VLOOKUP(AC163,type_factors!$C$1:$D$226,2,FALSE)</f>
        <v>#N/A</v>
      </c>
      <c r="AH163">
        <f t="array" ref="AH163">MAX(IF(ISERROR(AD163:AG163),,AD163:AG163))</f>
        <v>1</v>
      </c>
      <c r="AI163" t="s">
        <v>421</v>
      </c>
      <c r="AJ163" t="s">
        <v>453</v>
      </c>
      <c r="AK163" t="s">
        <v>455</v>
      </c>
      <c r="AL163" t="s">
        <v>446</v>
      </c>
      <c r="AM163" t="s">
        <v>450</v>
      </c>
      <c r="AN163" t="str">
        <f t="shared" si="55"/>
        <v>NormalPoison</v>
      </c>
      <c r="AO163" t="str">
        <f t="shared" si="56"/>
        <v>WaterPoison</v>
      </c>
      <c r="AP163" t="str">
        <f t="shared" si="57"/>
        <v>GroundPoison</v>
      </c>
      <c r="AQ163" t="str">
        <f t="shared" si="58"/>
        <v>IcePoison</v>
      </c>
      <c r="AR163" t="str">
        <f t="shared" si="59"/>
        <v>FightingPoison</v>
      </c>
      <c r="AS163" t="str">
        <f t="shared" si="60"/>
        <v>NormalFlying</v>
      </c>
      <c r="AT163" t="str">
        <f t="shared" si="61"/>
        <v>WaterFlying</v>
      </c>
      <c r="AU163" t="str">
        <f t="shared" si="62"/>
        <v>GroundFlying</v>
      </c>
      <c r="AV163" t="str">
        <f t="shared" si="63"/>
        <v>IceFlying</v>
      </c>
      <c r="AW163" t="str">
        <f t="shared" si="64"/>
        <v>FightingFlying</v>
      </c>
      <c r="AX163" s="31">
        <f>VLOOKUP(AN163,type_factors!$C$2:$D$226,2,FALSE)</f>
        <v>1</v>
      </c>
      <c r="AY163" s="31">
        <f>VLOOKUP(AO163,type_factors!$C$2:$D$226,2,FALSE)</f>
        <v>1</v>
      </c>
      <c r="AZ163" s="31">
        <f>VLOOKUP(AP163,type_factors!$C$2:$D$226,2,FALSE)</f>
        <v>2</v>
      </c>
      <c r="BA163" s="31">
        <f>VLOOKUP(AQ163,type_factors!$C$2:$D$226,2,FALSE)</f>
        <v>1</v>
      </c>
      <c r="BB163" s="31">
        <f>VLOOKUP(AR163,type_factors!$C$2:$D$226,2,FALSE)</f>
        <v>0.5</v>
      </c>
      <c r="BC163" s="30">
        <f>VLOOKUP(AS163,type_factors!$C$2:$D$226,2,FALSE)</f>
        <v>1</v>
      </c>
      <c r="BD163" s="30">
        <f>VLOOKUP(AT163,type_factors!$C$2:$D$226,2,FALSE)</f>
        <v>1</v>
      </c>
      <c r="BE163" s="30">
        <f>VLOOKUP(AU163,type_factors!$C$2:$D$226,2,FALSE)</f>
        <v>0</v>
      </c>
      <c r="BF163" s="34">
        <f>VLOOKUP(AV163,type_factors!$C$2:$D$226,2,FALSE)</f>
        <v>2</v>
      </c>
      <c r="BG163" s="30">
        <f>VLOOKUP(AW163,type_factors!$C$2:$D$226,2,FALSE)</f>
        <v>0.5</v>
      </c>
      <c r="BH163" s="32">
        <f t="shared" si="65"/>
        <v>1</v>
      </c>
      <c r="BI163" s="32">
        <f t="shared" si="66"/>
        <v>1</v>
      </c>
      <c r="BJ163" s="32">
        <f t="shared" si="67"/>
        <v>0</v>
      </c>
      <c r="BK163" s="32">
        <f t="shared" si="68"/>
        <v>2</v>
      </c>
      <c r="BL163" s="32">
        <f t="shared" si="69"/>
        <v>0.25</v>
      </c>
      <c r="BM163">
        <f t="array" ref="BM163">MAX(IF(ISERROR(BH163:BL163),,BH163:BL163))</f>
        <v>2</v>
      </c>
      <c r="BN163">
        <f t="shared" si="70"/>
        <v>1</v>
      </c>
      <c r="BO163">
        <f t="shared" si="71"/>
        <v>1</v>
      </c>
      <c r="BP163">
        <f t="shared" si="72"/>
        <v>88.5</v>
      </c>
    </row>
    <row r="164" spans="1:70" x14ac:dyDescent="0.3">
      <c r="A164">
        <v>163</v>
      </c>
      <c r="B164">
        <v>60</v>
      </c>
      <c r="C164" t="s">
        <v>164</v>
      </c>
      <c r="D164" t="s">
        <v>576</v>
      </c>
      <c r="E164" t="s">
        <v>457</v>
      </c>
      <c r="F164" t="s">
        <v>451</v>
      </c>
      <c r="G164">
        <v>55</v>
      </c>
      <c r="H164" s="1" t="s">
        <v>104</v>
      </c>
      <c r="I164" s="1" t="s">
        <v>114</v>
      </c>
      <c r="J164" s="1" t="s">
        <v>59</v>
      </c>
      <c r="K164" s="1" t="s">
        <v>190</v>
      </c>
      <c r="L164" s="1" t="s">
        <v>335</v>
      </c>
      <c r="M164" s="1" t="s">
        <v>325</v>
      </c>
      <c r="N164" s="1" t="s">
        <v>319</v>
      </c>
      <c r="O164" s="1" t="s">
        <v>370</v>
      </c>
      <c r="P164" t="str">
        <f>VLOOKUP(L164,all_attacks!$C$2:$H$166,2,FALSE)</f>
        <v>Ghost</v>
      </c>
      <c r="Q164" t="str">
        <f>VLOOKUP(M164,all_attacks!$C$2:$H$166,2,FALSE)</f>
        <v>Ghost</v>
      </c>
      <c r="R164" t="str">
        <f>VLOOKUP(N164,all_attacks!$C$2:$H$166,2,FALSE)</f>
        <v>Psychic</v>
      </c>
      <c r="S164" t="str">
        <f>VLOOKUP(O164,all_attacks!$C$2:$H$166,2,FALSE)</f>
        <v>Psychic</v>
      </c>
      <c r="T164" t="str">
        <f>VLOOKUP(L164,all_attacks!$C$2:$H$166,6,FALSE)</f>
        <v>no_type-specific_Damage</v>
      </c>
      <c r="U164" t="str">
        <f>VLOOKUP(M164,all_attacks!$C$2:$H$166,6,FALSE)</f>
        <v>no_type-specific_Damage</v>
      </c>
      <c r="V164" t="str">
        <f>VLOOKUP(N164,all_attacks!$C$2:$H$166,6,FALSE)</f>
        <v>no_type-specific_Damage</v>
      </c>
      <c r="W164" t="str">
        <f>VLOOKUP(O164,all_attacks!$C$2:$H$166,6,FALSE)</f>
        <v>Psychic</v>
      </c>
      <c r="X164" t="s">
        <v>453</v>
      </c>
      <c r="Z164" t="str">
        <f t="shared" si="51"/>
        <v>no_type-specific_DamageWater</v>
      </c>
      <c r="AA164" t="str">
        <f t="shared" si="52"/>
        <v>no_type-specific_DamageWater</v>
      </c>
      <c r="AB164" t="str">
        <f t="shared" si="53"/>
        <v>no_type-specific_DamageWater</v>
      </c>
      <c r="AC164" t="str">
        <f t="shared" si="54"/>
        <v>PsychicWater</v>
      </c>
      <c r="AD164" t="e">
        <f>VLOOKUP(Z164,type_factors!$C$1:$D$226,2,FALSE)</f>
        <v>#N/A</v>
      </c>
      <c r="AE164" t="e">
        <f>VLOOKUP(AA164,type_factors!$C$1:$D$226,2,FALSE)</f>
        <v>#N/A</v>
      </c>
      <c r="AF164" t="e">
        <f>VLOOKUP(AB164,type_factors!$C$1:$D$226,2,FALSE)</f>
        <v>#N/A</v>
      </c>
      <c r="AG164">
        <f>VLOOKUP(AC164,type_factors!$C$1:$D$226,2,FALSE)</f>
        <v>1</v>
      </c>
      <c r="AH164">
        <f t="array" ref="AH164">MAX(IF(ISERROR(AD164:AG164),,AD164:AG164))</f>
        <v>1</v>
      </c>
      <c r="AI164" t="s">
        <v>421</v>
      </c>
      <c r="AJ164" t="s">
        <v>453</v>
      </c>
      <c r="AK164" t="s">
        <v>455</v>
      </c>
      <c r="AL164" t="s">
        <v>446</v>
      </c>
      <c r="AM164" t="s">
        <v>450</v>
      </c>
      <c r="AN164" t="str">
        <f t="shared" si="55"/>
        <v>NormalGhost</v>
      </c>
      <c r="AO164" t="str">
        <f t="shared" si="56"/>
        <v>WaterGhost</v>
      </c>
      <c r="AP164" t="str">
        <f t="shared" si="57"/>
        <v>GroundGhost</v>
      </c>
      <c r="AQ164" t="str">
        <f t="shared" si="58"/>
        <v>IceGhost</v>
      </c>
      <c r="AR164" t="str">
        <f t="shared" si="59"/>
        <v>FightingGhost</v>
      </c>
      <c r="AS164" t="str">
        <f t="shared" si="60"/>
        <v>NormalPoison</v>
      </c>
      <c r="AT164" t="str">
        <f t="shared" si="61"/>
        <v>WaterPoison</v>
      </c>
      <c r="AU164" t="str">
        <f t="shared" si="62"/>
        <v>GroundPoison</v>
      </c>
      <c r="AV164" t="str">
        <f t="shared" si="63"/>
        <v>IcePoison</v>
      </c>
      <c r="AW164" t="str">
        <f t="shared" si="64"/>
        <v>FightingPoison</v>
      </c>
      <c r="AX164" s="31">
        <f>VLOOKUP(AN164,type_factors!$C$2:$D$226,2,FALSE)</f>
        <v>0</v>
      </c>
      <c r="AY164" s="31">
        <f>VLOOKUP(AO164,type_factors!$C$2:$D$226,2,FALSE)</f>
        <v>1</v>
      </c>
      <c r="AZ164" s="31">
        <f>VLOOKUP(AP164,type_factors!$C$2:$D$226,2,FALSE)</f>
        <v>1</v>
      </c>
      <c r="BA164" s="31">
        <f>VLOOKUP(AQ164,type_factors!$C$2:$D$226,2,FALSE)</f>
        <v>1</v>
      </c>
      <c r="BB164" s="31">
        <f>VLOOKUP(AR164,type_factors!$C$2:$D$226,2,FALSE)</f>
        <v>0</v>
      </c>
      <c r="BC164" s="30">
        <f>VLOOKUP(AS164,type_factors!$C$2:$D$226,2,FALSE)</f>
        <v>1</v>
      </c>
      <c r="BD164" s="30">
        <f>VLOOKUP(AT164,type_factors!$C$2:$D$226,2,FALSE)</f>
        <v>1</v>
      </c>
      <c r="BE164" s="30">
        <f>VLOOKUP(AU164,type_factors!$C$2:$D$226,2,FALSE)</f>
        <v>2</v>
      </c>
      <c r="BF164" s="30">
        <f>VLOOKUP(AV164,type_factors!$C$2:$D$226,2,FALSE)</f>
        <v>1</v>
      </c>
      <c r="BG164" s="30">
        <f>VLOOKUP(AW164,type_factors!$C$2:$D$226,2,FALSE)</f>
        <v>0.5</v>
      </c>
      <c r="BH164" s="32">
        <f t="shared" si="65"/>
        <v>0</v>
      </c>
      <c r="BI164" s="32">
        <f t="shared" si="66"/>
        <v>1</v>
      </c>
      <c r="BJ164" s="32">
        <f t="shared" si="67"/>
        <v>2</v>
      </c>
      <c r="BK164" s="32">
        <f t="shared" si="68"/>
        <v>1</v>
      </c>
      <c r="BL164" s="32">
        <f t="shared" si="69"/>
        <v>0</v>
      </c>
      <c r="BM164">
        <f t="array" ref="BM164">MAX(IF(ISERROR(BH164:BL164),,BH164:BL164))</f>
        <v>2</v>
      </c>
      <c r="BN164">
        <f t="shared" si="70"/>
        <v>1</v>
      </c>
      <c r="BO164">
        <f t="shared" si="71"/>
        <v>1</v>
      </c>
      <c r="BP164">
        <f t="shared" si="72"/>
        <v>89.5</v>
      </c>
    </row>
    <row r="165" spans="1:70" x14ac:dyDescent="0.3">
      <c r="A165">
        <v>164</v>
      </c>
      <c r="B165">
        <v>60</v>
      </c>
      <c r="C165" t="s">
        <v>101</v>
      </c>
      <c r="D165" t="s">
        <v>101</v>
      </c>
      <c r="E165" t="s">
        <v>451</v>
      </c>
      <c r="F165" t="s">
        <v>209</v>
      </c>
      <c r="G165">
        <v>58</v>
      </c>
      <c r="H165" s="1" t="s">
        <v>50</v>
      </c>
      <c r="I165" s="1" t="s">
        <v>129</v>
      </c>
      <c r="J165" s="1" t="s">
        <v>15</v>
      </c>
      <c r="K165" s="1" t="s">
        <v>192</v>
      </c>
      <c r="L165" s="1" t="s">
        <v>262</v>
      </c>
      <c r="M165" s="1" t="s">
        <v>369</v>
      </c>
      <c r="N165" s="1" t="s">
        <v>328</v>
      </c>
      <c r="O165" s="1" t="s">
        <v>269</v>
      </c>
      <c r="P165" t="str">
        <f>VLOOKUP(L165,all_attacks!$C$2:$H$166,2,FALSE)</f>
        <v>Normal</v>
      </c>
      <c r="Q165" t="str">
        <f>VLOOKUP(M165,all_attacks!$C$2:$H$166,2,FALSE)</f>
        <v>Normal</v>
      </c>
      <c r="R165" t="str">
        <f>VLOOKUP(N165,all_attacks!$C$2:$H$166,2,FALSE)</f>
        <v>Normal</v>
      </c>
      <c r="S165" t="str">
        <f>VLOOKUP(O165,all_attacks!$C$2:$H$166,2,FALSE)</f>
        <v>Poison</v>
      </c>
      <c r="T165" t="str">
        <f>VLOOKUP(L165,all_attacks!$C$2:$H$166,6,FALSE)</f>
        <v>Normal</v>
      </c>
      <c r="U165" t="str">
        <f>VLOOKUP(M165,all_attacks!$C$2:$H$166,6,FALSE)</f>
        <v>no_type-specific_Damage</v>
      </c>
      <c r="V165" t="str">
        <f>VLOOKUP(N165,all_attacks!$C$2:$H$166,6,FALSE)</f>
        <v>no_type-specific_Damage</v>
      </c>
      <c r="W165" t="str">
        <f>VLOOKUP(O165,all_attacks!$C$2:$H$166,6,FALSE)</f>
        <v>Poison</v>
      </c>
      <c r="X165" t="s">
        <v>453</v>
      </c>
      <c r="Z165" t="str">
        <f t="shared" si="51"/>
        <v>NormalWater</v>
      </c>
      <c r="AA165" t="str">
        <f t="shared" si="52"/>
        <v>no_type-specific_DamageWater</v>
      </c>
      <c r="AB165" t="str">
        <f t="shared" si="53"/>
        <v>no_type-specific_DamageWater</v>
      </c>
      <c r="AC165" t="str">
        <f t="shared" si="54"/>
        <v>PoisonWater</v>
      </c>
      <c r="AD165">
        <f>VLOOKUP(Z165,type_factors!$C$1:$D$226,2,FALSE)</f>
        <v>1</v>
      </c>
      <c r="AE165" t="e">
        <f>VLOOKUP(AA165,type_factors!$C$1:$D$226,2,FALSE)</f>
        <v>#N/A</v>
      </c>
      <c r="AF165" t="e">
        <f>VLOOKUP(AB165,type_factors!$C$1:$D$226,2,FALSE)</f>
        <v>#N/A</v>
      </c>
      <c r="AG165">
        <f>VLOOKUP(AC165,type_factors!$C$1:$D$226,2,FALSE)</f>
        <v>1</v>
      </c>
      <c r="AH165">
        <f t="array" ref="AH165">MAX(IF(ISERROR(AD165:AG165),,AD165:AG165))</f>
        <v>1</v>
      </c>
      <c r="AI165" t="s">
        <v>421</v>
      </c>
      <c r="AJ165" t="s">
        <v>453</v>
      </c>
      <c r="AK165" t="s">
        <v>455</v>
      </c>
      <c r="AL165" t="s">
        <v>446</v>
      </c>
      <c r="AM165" t="s">
        <v>450</v>
      </c>
      <c r="AN165" t="str">
        <f t="shared" si="55"/>
        <v>NormalPoison</v>
      </c>
      <c r="AO165" t="str">
        <f t="shared" si="56"/>
        <v>WaterPoison</v>
      </c>
      <c r="AP165" t="str">
        <f t="shared" si="57"/>
        <v>GroundPoison</v>
      </c>
      <c r="AQ165" t="str">
        <f t="shared" si="58"/>
        <v>IcePoison</v>
      </c>
      <c r="AR165" t="str">
        <f t="shared" si="59"/>
        <v>FightingPoison</v>
      </c>
      <c r="AS165" t="str">
        <f t="shared" si="60"/>
        <v>NormalNA</v>
      </c>
      <c r="AT165" t="str">
        <f t="shared" si="61"/>
        <v>WaterNA</v>
      </c>
      <c r="AU165" t="str">
        <f t="shared" si="62"/>
        <v>GroundNA</v>
      </c>
      <c r="AV165" t="str">
        <f t="shared" si="63"/>
        <v>IceNA</v>
      </c>
      <c r="AW165" t="str">
        <f t="shared" si="64"/>
        <v>FightingNA</v>
      </c>
      <c r="AX165" s="31">
        <f>VLOOKUP(AN165,type_factors!$C$2:$D$226,2,FALSE)</f>
        <v>1</v>
      </c>
      <c r="AY165" s="31">
        <f>VLOOKUP(AO165,type_factors!$C$2:$D$226,2,FALSE)</f>
        <v>1</v>
      </c>
      <c r="AZ165" s="31">
        <f>VLOOKUP(AP165,type_factors!$C$2:$D$226,2,FALSE)</f>
        <v>2</v>
      </c>
      <c r="BA165" s="31">
        <f>VLOOKUP(AQ165,type_factors!$C$2:$D$226,2,FALSE)</f>
        <v>1</v>
      </c>
      <c r="BB165" s="31">
        <f>VLOOKUP(AR165,type_factors!$C$2:$D$226,2,FALSE)</f>
        <v>0.5</v>
      </c>
      <c r="BC165" s="30" t="e">
        <f>VLOOKUP(AS165,type_factors!$C$2:$D$226,2,FALSE)</f>
        <v>#N/A</v>
      </c>
      <c r="BD165" s="30" t="e">
        <f>VLOOKUP(AT165,type_factors!$C$2:$D$226,2,FALSE)</f>
        <v>#N/A</v>
      </c>
      <c r="BE165" s="30" t="e">
        <f>VLOOKUP(AU165,type_factors!$C$2:$D$226,2,FALSE)</f>
        <v>#N/A</v>
      </c>
      <c r="BF165" s="30" t="e">
        <f>VLOOKUP(AV165,type_factors!$C$2:$D$226,2,FALSE)</f>
        <v>#N/A</v>
      </c>
      <c r="BG165" s="30" t="e">
        <f>VLOOKUP(AW165,type_factors!$C$2:$D$226,2,FALSE)</f>
        <v>#N/A</v>
      </c>
      <c r="BH165" s="32">
        <f t="shared" si="65"/>
        <v>1</v>
      </c>
      <c r="BI165" s="32">
        <f t="shared" si="66"/>
        <v>1</v>
      </c>
      <c r="BJ165" s="32">
        <f t="shared" si="67"/>
        <v>2</v>
      </c>
      <c r="BK165" s="32">
        <f t="shared" si="68"/>
        <v>1</v>
      </c>
      <c r="BL165" s="32">
        <f t="shared" si="69"/>
        <v>0.5</v>
      </c>
      <c r="BM165">
        <f t="array" ref="BM165">MAX(IF(ISERROR(BH165:BL165),,BH165:BL165))</f>
        <v>2</v>
      </c>
      <c r="BN165">
        <f t="shared" si="70"/>
        <v>1</v>
      </c>
      <c r="BO165">
        <f t="shared" si="71"/>
        <v>1</v>
      </c>
      <c r="BP165">
        <f t="shared" si="72"/>
        <v>90.5</v>
      </c>
    </row>
    <row r="166" spans="1:70" x14ac:dyDescent="0.3">
      <c r="A166">
        <v>165</v>
      </c>
      <c r="B166">
        <v>60</v>
      </c>
      <c r="C166" t="s">
        <v>163</v>
      </c>
      <c r="D166" t="s">
        <v>163</v>
      </c>
      <c r="E166" t="s">
        <v>457</v>
      </c>
      <c r="F166" t="s">
        <v>451</v>
      </c>
      <c r="G166">
        <v>60</v>
      </c>
      <c r="H166" s="1" t="s">
        <v>104</v>
      </c>
      <c r="I166" s="1" t="s">
        <v>114</v>
      </c>
      <c r="J166" s="1" t="s">
        <v>127</v>
      </c>
      <c r="K166" s="1" t="s">
        <v>190</v>
      </c>
      <c r="L166" s="1" t="s">
        <v>335</v>
      </c>
      <c r="M166" s="1" t="s">
        <v>325</v>
      </c>
      <c r="N166" s="1" t="s">
        <v>316</v>
      </c>
      <c r="O166" s="1" t="s">
        <v>370</v>
      </c>
      <c r="P166" t="str">
        <f>VLOOKUP(L166,all_attacks!$C$2:$H$166,2,FALSE)</f>
        <v>Ghost</v>
      </c>
      <c r="Q166" t="str">
        <f>VLOOKUP(M166,all_attacks!$C$2:$H$166,2,FALSE)</f>
        <v>Ghost</v>
      </c>
      <c r="R166" t="str">
        <f>VLOOKUP(N166,all_attacks!$C$2:$H$166,2,FALSE)</f>
        <v>Poison</v>
      </c>
      <c r="S166" t="str">
        <f>VLOOKUP(O166,all_attacks!$C$2:$H$166,2,FALSE)</f>
        <v>Psychic</v>
      </c>
      <c r="T166" t="str">
        <f>VLOOKUP(L166,all_attacks!$C$2:$H$166,6,FALSE)</f>
        <v>no_type-specific_Damage</v>
      </c>
      <c r="U166" t="str">
        <f>VLOOKUP(M166,all_attacks!$C$2:$H$166,6,FALSE)</f>
        <v>no_type-specific_Damage</v>
      </c>
      <c r="V166" t="str">
        <f>VLOOKUP(N166,all_attacks!$C$2:$H$166,6,FALSE)</f>
        <v>no_type-specific_Damage</v>
      </c>
      <c r="W166" t="str">
        <f>VLOOKUP(O166,all_attacks!$C$2:$H$166,6,FALSE)</f>
        <v>Psychic</v>
      </c>
      <c r="X166" t="s">
        <v>453</v>
      </c>
      <c r="Z166" t="str">
        <f t="shared" si="51"/>
        <v>no_type-specific_DamageWater</v>
      </c>
      <c r="AA166" t="str">
        <f t="shared" si="52"/>
        <v>no_type-specific_DamageWater</v>
      </c>
      <c r="AB166" t="str">
        <f t="shared" si="53"/>
        <v>no_type-specific_DamageWater</v>
      </c>
      <c r="AC166" t="str">
        <f t="shared" si="54"/>
        <v>PsychicWater</v>
      </c>
      <c r="AD166" t="e">
        <f>VLOOKUP(Z166,type_factors!$C$1:$D$226,2,FALSE)</f>
        <v>#N/A</v>
      </c>
      <c r="AE166" t="e">
        <f>VLOOKUP(AA166,type_factors!$C$1:$D$226,2,FALSE)</f>
        <v>#N/A</v>
      </c>
      <c r="AF166" t="e">
        <f>VLOOKUP(AB166,type_factors!$C$1:$D$226,2,FALSE)</f>
        <v>#N/A</v>
      </c>
      <c r="AG166">
        <f>VLOOKUP(AC166,type_factors!$C$1:$D$226,2,FALSE)</f>
        <v>1</v>
      </c>
      <c r="AH166">
        <f t="array" ref="AH166">MAX(IF(ISERROR(AD166:AG166),,AD166:AG166))</f>
        <v>1</v>
      </c>
      <c r="AI166" t="s">
        <v>421</v>
      </c>
      <c r="AJ166" t="s">
        <v>453</v>
      </c>
      <c r="AK166" t="s">
        <v>455</v>
      </c>
      <c r="AL166" t="s">
        <v>446</v>
      </c>
      <c r="AM166" t="s">
        <v>450</v>
      </c>
      <c r="AN166" t="str">
        <f t="shared" si="55"/>
        <v>NormalGhost</v>
      </c>
      <c r="AO166" t="str">
        <f t="shared" si="56"/>
        <v>WaterGhost</v>
      </c>
      <c r="AP166" t="str">
        <f t="shared" si="57"/>
        <v>GroundGhost</v>
      </c>
      <c r="AQ166" t="str">
        <f t="shared" si="58"/>
        <v>IceGhost</v>
      </c>
      <c r="AR166" t="str">
        <f t="shared" si="59"/>
        <v>FightingGhost</v>
      </c>
      <c r="AS166" t="str">
        <f t="shared" si="60"/>
        <v>NormalPoison</v>
      </c>
      <c r="AT166" t="str">
        <f t="shared" si="61"/>
        <v>WaterPoison</v>
      </c>
      <c r="AU166" t="str">
        <f t="shared" si="62"/>
        <v>GroundPoison</v>
      </c>
      <c r="AV166" t="str">
        <f t="shared" si="63"/>
        <v>IcePoison</v>
      </c>
      <c r="AW166" t="str">
        <f t="shared" si="64"/>
        <v>FightingPoison</v>
      </c>
      <c r="AX166" s="31">
        <f>VLOOKUP(AN166,type_factors!$C$2:$D$226,2,FALSE)</f>
        <v>0</v>
      </c>
      <c r="AY166" s="31">
        <f>VLOOKUP(AO166,type_factors!$C$2:$D$226,2,FALSE)</f>
        <v>1</v>
      </c>
      <c r="AZ166" s="31">
        <f>VLOOKUP(AP166,type_factors!$C$2:$D$226,2,FALSE)</f>
        <v>1</v>
      </c>
      <c r="BA166" s="31">
        <f>VLOOKUP(AQ166,type_factors!$C$2:$D$226,2,FALSE)</f>
        <v>1</v>
      </c>
      <c r="BB166" s="31">
        <f>VLOOKUP(AR166,type_factors!$C$2:$D$226,2,FALSE)</f>
        <v>0</v>
      </c>
      <c r="BC166" s="30">
        <f>VLOOKUP(AS166,type_factors!$C$2:$D$226,2,FALSE)</f>
        <v>1</v>
      </c>
      <c r="BD166" s="30">
        <f>VLOOKUP(AT166,type_factors!$C$2:$D$226,2,FALSE)</f>
        <v>1</v>
      </c>
      <c r="BE166" s="30">
        <f>VLOOKUP(AU166,type_factors!$C$2:$D$226,2,FALSE)</f>
        <v>2</v>
      </c>
      <c r="BF166" s="30">
        <f>VLOOKUP(AV166,type_factors!$C$2:$D$226,2,FALSE)</f>
        <v>1</v>
      </c>
      <c r="BG166" s="30">
        <f>VLOOKUP(AW166,type_factors!$C$2:$D$226,2,FALSE)</f>
        <v>0.5</v>
      </c>
      <c r="BH166" s="32">
        <f t="shared" si="65"/>
        <v>0</v>
      </c>
      <c r="BI166" s="32">
        <f t="shared" si="66"/>
        <v>1</v>
      </c>
      <c r="BJ166" s="32">
        <f t="shared" si="67"/>
        <v>2</v>
      </c>
      <c r="BK166" s="32">
        <f t="shared" si="68"/>
        <v>1</v>
      </c>
      <c r="BL166" s="32">
        <f t="shared" si="69"/>
        <v>0</v>
      </c>
      <c r="BM166">
        <f t="array" ref="BM166">MAX(IF(ISERROR(BH166:BL166),,BH166:BL166))</f>
        <v>2</v>
      </c>
      <c r="BN166">
        <f t="shared" si="70"/>
        <v>1</v>
      </c>
      <c r="BO166">
        <f t="shared" si="71"/>
        <v>1</v>
      </c>
      <c r="BP166">
        <f t="shared" si="72"/>
        <v>91.5</v>
      </c>
    </row>
    <row r="167" spans="1:70" x14ac:dyDescent="0.3">
      <c r="A167">
        <v>166</v>
      </c>
      <c r="B167">
        <v>61</v>
      </c>
      <c r="C167" t="s">
        <v>109</v>
      </c>
      <c r="D167" t="s">
        <v>618</v>
      </c>
      <c r="E167" t="s">
        <v>453</v>
      </c>
      <c r="F167" t="s">
        <v>448</v>
      </c>
      <c r="G167">
        <v>58</v>
      </c>
      <c r="H167" s="1" t="s">
        <v>110</v>
      </c>
      <c r="I167" s="1" t="s">
        <v>23</v>
      </c>
      <c r="J167" s="1" t="s">
        <v>111</v>
      </c>
      <c r="K167" s="1" t="s">
        <v>171</v>
      </c>
      <c r="L167" s="1" t="s">
        <v>305</v>
      </c>
      <c r="M167" s="1" t="s">
        <v>261</v>
      </c>
      <c r="N167" s="1" t="s">
        <v>276</v>
      </c>
      <c r="O167" s="1" t="s">
        <v>283</v>
      </c>
      <c r="P167" t="str">
        <f>VLOOKUP(L167,all_attacks!$C$2:$H$166,2,FALSE)</f>
        <v>Dragon</v>
      </c>
      <c r="Q167" t="str">
        <f>VLOOKUP(M167,all_attacks!$C$2:$H$166,2,FALSE)</f>
        <v>Normal</v>
      </c>
      <c r="R167" t="str">
        <f>VLOOKUP(N167,all_attacks!$C$2:$H$166,2,FALSE)</f>
        <v>Water</v>
      </c>
      <c r="S167" t="str">
        <f>VLOOKUP(O167,all_attacks!$C$2:$H$166,2,FALSE)</f>
        <v>Normal</v>
      </c>
      <c r="T167" t="str">
        <f>VLOOKUP(L167,all_attacks!$C$2:$H$166,6,FALSE)</f>
        <v>no_type-specific_Damage</v>
      </c>
      <c r="U167" t="str">
        <f>VLOOKUP(M167,all_attacks!$C$2:$H$166,6,FALSE)</f>
        <v>no_type-specific_Damage</v>
      </c>
      <c r="V167" t="str">
        <f>VLOOKUP(N167,all_attacks!$C$2:$H$166,6,FALSE)</f>
        <v>Water</v>
      </c>
      <c r="W167" t="str">
        <f>VLOOKUP(O167,all_attacks!$C$2:$H$166,6,FALSE)</f>
        <v>Normal</v>
      </c>
      <c r="X167" t="s">
        <v>453</v>
      </c>
      <c r="Z167" t="str">
        <f t="shared" si="51"/>
        <v>no_type-specific_DamageWater</v>
      </c>
      <c r="AA167" t="str">
        <f t="shared" si="52"/>
        <v>no_type-specific_DamageWater</v>
      </c>
      <c r="AB167" t="str">
        <f t="shared" si="53"/>
        <v>WaterWater</v>
      </c>
      <c r="AC167" t="str">
        <f t="shared" si="54"/>
        <v>NormalWater</v>
      </c>
      <c r="AD167" t="e">
        <f>VLOOKUP(Z167,type_factors!$C$1:$D$226,2,FALSE)</f>
        <v>#N/A</v>
      </c>
      <c r="AE167" t="e">
        <f>VLOOKUP(AA167,type_factors!$C$1:$D$226,2,FALSE)</f>
        <v>#N/A</v>
      </c>
      <c r="AF167">
        <f>VLOOKUP(AB167,type_factors!$C$1:$D$226,2,FALSE)</f>
        <v>0.5</v>
      </c>
      <c r="AG167">
        <f>VLOOKUP(AC167,type_factors!$C$1:$D$226,2,FALSE)</f>
        <v>1</v>
      </c>
      <c r="AH167">
        <f t="array" ref="AH167">MAX(IF(ISERROR(AD167:AG167),,AD167:AG167))</f>
        <v>1</v>
      </c>
      <c r="AI167" t="s">
        <v>421</v>
      </c>
      <c r="AJ167" t="s">
        <v>453</v>
      </c>
      <c r="AK167" t="s">
        <v>455</v>
      </c>
      <c r="AL167" t="s">
        <v>446</v>
      </c>
      <c r="AM167" t="s">
        <v>450</v>
      </c>
      <c r="AN167" t="str">
        <f t="shared" si="55"/>
        <v>NormalWater</v>
      </c>
      <c r="AO167" t="str">
        <f t="shared" si="56"/>
        <v>WaterWater</v>
      </c>
      <c r="AP167" t="str">
        <f t="shared" si="57"/>
        <v>GroundWater</v>
      </c>
      <c r="AQ167" t="str">
        <f t="shared" si="58"/>
        <v>IceWater</v>
      </c>
      <c r="AR167" t="str">
        <f t="shared" si="59"/>
        <v>FightingWater</v>
      </c>
      <c r="AS167" t="str">
        <f t="shared" si="60"/>
        <v>NormalFlying</v>
      </c>
      <c r="AT167" t="str">
        <f t="shared" si="61"/>
        <v>WaterFlying</v>
      </c>
      <c r="AU167" t="str">
        <f t="shared" si="62"/>
        <v>GroundFlying</v>
      </c>
      <c r="AV167" t="str">
        <f t="shared" si="63"/>
        <v>IceFlying</v>
      </c>
      <c r="AW167" t="str">
        <f t="shared" si="64"/>
        <v>FightingFlying</v>
      </c>
      <c r="AX167" s="31">
        <f>VLOOKUP(AN167,type_factors!$C$2:$D$226,2,FALSE)</f>
        <v>1</v>
      </c>
      <c r="AY167" s="31">
        <f>VLOOKUP(AO167,type_factors!$C$2:$D$226,2,FALSE)</f>
        <v>0.5</v>
      </c>
      <c r="AZ167" s="31">
        <f>VLOOKUP(AP167,type_factors!$C$2:$D$226,2,FALSE)</f>
        <v>1</v>
      </c>
      <c r="BA167" s="31">
        <f>VLOOKUP(AQ167,type_factors!$C$2:$D$226,2,FALSE)</f>
        <v>0.5</v>
      </c>
      <c r="BB167" s="31">
        <f>VLOOKUP(AR167,type_factors!$C$2:$D$226,2,FALSE)</f>
        <v>1</v>
      </c>
      <c r="BC167" s="30">
        <f>VLOOKUP(AS167,type_factors!$C$2:$D$226,2,FALSE)</f>
        <v>1</v>
      </c>
      <c r="BD167" s="30">
        <f>VLOOKUP(AT167,type_factors!$C$2:$D$226,2,FALSE)</f>
        <v>1</v>
      </c>
      <c r="BE167" s="30">
        <f>VLOOKUP(AU167,type_factors!$C$2:$D$226,2,FALSE)</f>
        <v>0</v>
      </c>
      <c r="BF167" s="30">
        <f>VLOOKUP(AV167,type_factors!$C$2:$D$226,2,FALSE)</f>
        <v>2</v>
      </c>
      <c r="BG167" s="30">
        <f>VLOOKUP(AW167,type_factors!$C$2:$D$226,2,FALSE)</f>
        <v>0.5</v>
      </c>
      <c r="BH167" s="32">
        <f t="shared" si="65"/>
        <v>1</v>
      </c>
      <c r="BI167" s="32">
        <f t="shared" si="66"/>
        <v>0.5</v>
      </c>
      <c r="BJ167" s="32">
        <f t="shared" si="67"/>
        <v>0</v>
      </c>
      <c r="BK167" s="32">
        <f t="shared" si="68"/>
        <v>1</v>
      </c>
      <c r="BL167" s="32">
        <f t="shared" si="69"/>
        <v>0.5</v>
      </c>
      <c r="BM167">
        <f t="array" ref="BM167">MAX(IF(ISERROR(BH167:BL167),,BH167:BL167))</f>
        <v>1</v>
      </c>
      <c r="BN167">
        <f t="shared" si="70"/>
        <v>1</v>
      </c>
      <c r="BO167">
        <f t="shared" si="71"/>
        <v>0</v>
      </c>
      <c r="BP167">
        <f t="shared" si="72"/>
        <v>91.5</v>
      </c>
    </row>
    <row r="168" spans="1:70" x14ac:dyDescent="0.3">
      <c r="A168">
        <v>167</v>
      </c>
      <c r="B168">
        <v>61</v>
      </c>
      <c r="C168" t="s">
        <v>165</v>
      </c>
      <c r="D168" t="s">
        <v>643</v>
      </c>
      <c r="E168" t="s">
        <v>454</v>
      </c>
      <c r="F168" t="s">
        <v>209</v>
      </c>
      <c r="G168">
        <v>56</v>
      </c>
      <c r="H168" s="1" t="s">
        <v>151</v>
      </c>
      <c r="I168" s="1" t="s">
        <v>182</v>
      </c>
      <c r="J168" s="1" t="s">
        <v>110</v>
      </c>
      <c r="K168" s="1" t="s">
        <v>171</v>
      </c>
      <c r="L168" s="1" t="s">
        <v>322</v>
      </c>
      <c r="M168" s="1" t="s">
        <v>182</v>
      </c>
      <c r="N168" s="1" t="s">
        <v>305</v>
      </c>
      <c r="O168" s="1" t="s">
        <v>283</v>
      </c>
      <c r="P168" t="str">
        <f>VLOOKUP(L168,all_attacks!$C$2:$H$166,2,FALSE)</f>
        <v>Psychic</v>
      </c>
      <c r="Q168" t="str">
        <f>VLOOKUP(M168,all_attacks!$C$2:$H$166,2,FALSE)</f>
        <v>Normal</v>
      </c>
      <c r="R168" t="str">
        <f>VLOOKUP(N168,all_attacks!$C$2:$H$166,2,FALSE)</f>
        <v>Dragon</v>
      </c>
      <c r="S168" t="str">
        <f>VLOOKUP(O168,all_attacks!$C$2:$H$166,2,FALSE)</f>
        <v>Normal</v>
      </c>
      <c r="T168" t="str">
        <f>VLOOKUP(L168,all_attacks!$C$2:$H$166,6,FALSE)</f>
        <v>no_type-specific_Damage</v>
      </c>
      <c r="U168" t="str">
        <f>VLOOKUP(M168,all_attacks!$C$2:$H$166,6,FALSE)</f>
        <v>Normal</v>
      </c>
      <c r="V168" t="str">
        <f>VLOOKUP(N168,all_attacks!$C$2:$H$166,6,FALSE)</f>
        <v>no_type-specific_Damage</v>
      </c>
      <c r="W168" t="str">
        <f>VLOOKUP(O168,all_attacks!$C$2:$H$166,6,FALSE)</f>
        <v>Normal</v>
      </c>
      <c r="X168" t="s">
        <v>453</v>
      </c>
      <c r="Z168" t="str">
        <f t="shared" si="51"/>
        <v>no_type-specific_DamageWater</v>
      </c>
      <c r="AA168" t="str">
        <f t="shared" si="52"/>
        <v>NormalWater</v>
      </c>
      <c r="AB168" t="str">
        <f t="shared" si="53"/>
        <v>no_type-specific_DamageWater</v>
      </c>
      <c r="AC168" t="str">
        <f t="shared" si="54"/>
        <v>NormalWater</v>
      </c>
      <c r="AD168" t="e">
        <f>VLOOKUP(Z168,type_factors!$C$1:$D$226,2,FALSE)</f>
        <v>#N/A</v>
      </c>
      <c r="AE168">
        <f>VLOOKUP(AA168,type_factors!$C$1:$D$226,2,FALSE)</f>
        <v>1</v>
      </c>
      <c r="AF168" t="e">
        <f>VLOOKUP(AB168,type_factors!$C$1:$D$226,2,FALSE)</f>
        <v>#N/A</v>
      </c>
      <c r="AG168">
        <f>VLOOKUP(AC168,type_factors!$C$1:$D$226,2,FALSE)</f>
        <v>1</v>
      </c>
      <c r="AH168">
        <f t="array" ref="AH168">MAX(IF(ISERROR(AD168:AG168),,AD168:AG168))</f>
        <v>1</v>
      </c>
      <c r="AI168" t="s">
        <v>421</v>
      </c>
      <c r="AJ168" t="s">
        <v>453</v>
      </c>
      <c r="AK168" t="s">
        <v>455</v>
      </c>
      <c r="AL168" t="s">
        <v>446</v>
      </c>
      <c r="AM168" t="s">
        <v>450</v>
      </c>
      <c r="AN168" t="str">
        <f t="shared" si="55"/>
        <v>NormalDragon</v>
      </c>
      <c r="AO168" t="str">
        <f t="shared" si="56"/>
        <v>WaterDragon</v>
      </c>
      <c r="AP168" t="str">
        <f t="shared" si="57"/>
        <v>GroundDragon</v>
      </c>
      <c r="AQ168" t="str">
        <f t="shared" si="58"/>
        <v>IceDragon</v>
      </c>
      <c r="AR168" t="str">
        <f t="shared" si="59"/>
        <v>FightingDragon</v>
      </c>
      <c r="AS168" t="str">
        <f t="shared" si="60"/>
        <v>NormalNA</v>
      </c>
      <c r="AT168" t="str">
        <f t="shared" si="61"/>
        <v>WaterNA</v>
      </c>
      <c r="AU168" t="str">
        <f t="shared" si="62"/>
        <v>GroundNA</v>
      </c>
      <c r="AV168" t="str">
        <f t="shared" si="63"/>
        <v>IceNA</v>
      </c>
      <c r="AW168" t="str">
        <f t="shared" si="64"/>
        <v>FightingNA</v>
      </c>
      <c r="AX168" s="31">
        <f>VLOOKUP(AN168,type_factors!$C$2:$D$226,2,FALSE)</f>
        <v>1</v>
      </c>
      <c r="AY168" s="31">
        <f>VLOOKUP(AO168,type_factors!$C$2:$D$226,2,FALSE)</f>
        <v>0.5</v>
      </c>
      <c r="AZ168" s="31">
        <f>VLOOKUP(AP168,type_factors!$C$2:$D$226,2,FALSE)</f>
        <v>1</v>
      </c>
      <c r="BA168" s="34">
        <f>VLOOKUP(AQ168,type_factors!$C$2:$D$226,2,FALSE)</f>
        <v>2</v>
      </c>
      <c r="BB168" s="31">
        <f>VLOOKUP(AR168,type_factors!$C$2:$D$226,2,FALSE)</f>
        <v>1</v>
      </c>
      <c r="BC168" s="30" t="e">
        <f>VLOOKUP(AS168,type_factors!$C$2:$D$226,2,FALSE)</f>
        <v>#N/A</v>
      </c>
      <c r="BD168" s="30" t="e">
        <f>VLOOKUP(AT168,type_factors!$C$2:$D$226,2,FALSE)</f>
        <v>#N/A</v>
      </c>
      <c r="BE168" s="30" t="e">
        <f>VLOOKUP(AU168,type_factors!$C$2:$D$226,2,FALSE)</f>
        <v>#N/A</v>
      </c>
      <c r="BF168" s="30" t="e">
        <f>VLOOKUP(AV168,type_factors!$C$2:$D$226,2,FALSE)</f>
        <v>#N/A</v>
      </c>
      <c r="BG168" s="30" t="e">
        <f>VLOOKUP(AW168,type_factors!$C$2:$D$226,2,FALSE)</f>
        <v>#N/A</v>
      </c>
      <c r="BH168" s="32">
        <f t="shared" si="65"/>
        <v>1</v>
      </c>
      <c r="BI168" s="32">
        <f t="shared" si="66"/>
        <v>0.5</v>
      </c>
      <c r="BJ168" s="32">
        <f t="shared" si="67"/>
        <v>1</v>
      </c>
      <c r="BK168" s="32">
        <f t="shared" si="68"/>
        <v>2</v>
      </c>
      <c r="BL168" s="32">
        <f t="shared" si="69"/>
        <v>1</v>
      </c>
      <c r="BM168">
        <f t="array" ref="BM168">MAX(IF(ISERROR(BH168:BL168),,BH168:BL168))</f>
        <v>2</v>
      </c>
      <c r="BN168">
        <f t="shared" si="70"/>
        <v>1</v>
      </c>
      <c r="BO168">
        <f t="shared" si="71"/>
        <v>1</v>
      </c>
      <c r="BP168">
        <f t="shared" si="72"/>
        <v>92.5</v>
      </c>
    </row>
    <row r="169" spans="1:70" x14ac:dyDescent="0.3">
      <c r="A169">
        <v>168</v>
      </c>
      <c r="B169">
        <v>61</v>
      </c>
      <c r="C169" t="s">
        <v>165</v>
      </c>
      <c r="D169" t="s">
        <v>643</v>
      </c>
      <c r="E169" t="s">
        <v>454</v>
      </c>
      <c r="F169" t="s">
        <v>209</v>
      </c>
      <c r="G169">
        <v>56</v>
      </c>
      <c r="H169" s="1" t="s">
        <v>151</v>
      </c>
      <c r="I169" s="1" t="s">
        <v>182</v>
      </c>
      <c r="J169" s="1" t="s">
        <v>110</v>
      </c>
      <c r="K169" s="1" t="s">
        <v>171</v>
      </c>
      <c r="L169" s="1" t="s">
        <v>322</v>
      </c>
      <c r="M169" s="1" t="s">
        <v>182</v>
      </c>
      <c r="N169" s="1" t="s">
        <v>305</v>
      </c>
      <c r="O169" s="1" t="s">
        <v>283</v>
      </c>
      <c r="P169" t="str">
        <f>VLOOKUP(L169,all_attacks!$C$2:$H$166,2,FALSE)</f>
        <v>Psychic</v>
      </c>
      <c r="Q169" t="str">
        <f>VLOOKUP(M169,all_attacks!$C$2:$H$166,2,FALSE)</f>
        <v>Normal</v>
      </c>
      <c r="R169" t="str">
        <f>VLOOKUP(N169,all_attacks!$C$2:$H$166,2,FALSE)</f>
        <v>Dragon</v>
      </c>
      <c r="S169" t="str">
        <f>VLOOKUP(O169,all_attacks!$C$2:$H$166,2,FALSE)</f>
        <v>Normal</v>
      </c>
      <c r="T169" t="str">
        <f>VLOOKUP(L169,all_attacks!$C$2:$H$166,6,FALSE)</f>
        <v>no_type-specific_Damage</v>
      </c>
      <c r="U169" t="str">
        <f>VLOOKUP(M169,all_attacks!$C$2:$H$166,6,FALSE)</f>
        <v>Normal</v>
      </c>
      <c r="V169" t="str">
        <f>VLOOKUP(N169,all_attacks!$C$2:$H$166,6,FALSE)</f>
        <v>no_type-specific_Damage</v>
      </c>
      <c r="W169" t="str">
        <f>VLOOKUP(O169,all_attacks!$C$2:$H$166,6,FALSE)</f>
        <v>Normal</v>
      </c>
      <c r="X169" t="s">
        <v>453</v>
      </c>
      <c r="Z169" t="str">
        <f t="shared" si="51"/>
        <v>no_type-specific_DamageWater</v>
      </c>
      <c r="AA169" t="str">
        <f t="shared" si="52"/>
        <v>NormalWater</v>
      </c>
      <c r="AB169" t="str">
        <f t="shared" si="53"/>
        <v>no_type-specific_DamageWater</v>
      </c>
      <c r="AC169" t="str">
        <f t="shared" si="54"/>
        <v>NormalWater</v>
      </c>
      <c r="AD169" t="e">
        <f>VLOOKUP(Z169,type_factors!$C$1:$D$226,2,FALSE)</f>
        <v>#N/A</v>
      </c>
      <c r="AE169">
        <f>VLOOKUP(AA169,type_factors!$C$1:$D$226,2,FALSE)</f>
        <v>1</v>
      </c>
      <c r="AF169" t="e">
        <f>VLOOKUP(AB169,type_factors!$C$1:$D$226,2,FALSE)</f>
        <v>#N/A</v>
      </c>
      <c r="AG169">
        <f>VLOOKUP(AC169,type_factors!$C$1:$D$226,2,FALSE)</f>
        <v>1</v>
      </c>
      <c r="AH169">
        <f t="array" ref="AH169">MAX(IF(ISERROR(AD169:AG169),,AD169:AG169))</f>
        <v>1</v>
      </c>
      <c r="AI169" t="s">
        <v>421</v>
      </c>
      <c r="AJ169" t="s">
        <v>453</v>
      </c>
      <c r="AK169" t="s">
        <v>455</v>
      </c>
      <c r="AL169" t="s">
        <v>446</v>
      </c>
      <c r="AM169" t="s">
        <v>450</v>
      </c>
      <c r="AN169" t="str">
        <f t="shared" si="55"/>
        <v>NormalDragon</v>
      </c>
      <c r="AO169" t="str">
        <f t="shared" si="56"/>
        <v>WaterDragon</v>
      </c>
      <c r="AP169" t="str">
        <f t="shared" si="57"/>
        <v>GroundDragon</v>
      </c>
      <c r="AQ169" t="str">
        <f t="shared" si="58"/>
        <v>IceDragon</v>
      </c>
      <c r="AR169" t="str">
        <f t="shared" si="59"/>
        <v>FightingDragon</v>
      </c>
      <c r="AS169" t="str">
        <f t="shared" si="60"/>
        <v>NormalNA</v>
      </c>
      <c r="AT169" t="str">
        <f t="shared" si="61"/>
        <v>WaterNA</v>
      </c>
      <c r="AU169" t="str">
        <f t="shared" si="62"/>
        <v>GroundNA</v>
      </c>
      <c r="AV169" t="str">
        <f t="shared" si="63"/>
        <v>IceNA</v>
      </c>
      <c r="AW169" t="str">
        <f t="shared" si="64"/>
        <v>FightingNA</v>
      </c>
      <c r="AX169" s="31">
        <f>VLOOKUP(AN169,type_factors!$C$2:$D$226,2,FALSE)</f>
        <v>1</v>
      </c>
      <c r="AY169" s="31">
        <f>VLOOKUP(AO169,type_factors!$C$2:$D$226,2,FALSE)</f>
        <v>0.5</v>
      </c>
      <c r="AZ169" s="31">
        <f>VLOOKUP(AP169,type_factors!$C$2:$D$226,2,FALSE)</f>
        <v>1</v>
      </c>
      <c r="BA169" s="34">
        <f>VLOOKUP(AQ169,type_factors!$C$2:$D$226,2,FALSE)</f>
        <v>2</v>
      </c>
      <c r="BB169" s="31">
        <f>VLOOKUP(AR169,type_factors!$C$2:$D$226,2,FALSE)</f>
        <v>1</v>
      </c>
      <c r="BC169" s="30" t="e">
        <f>VLOOKUP(AS169,type_factors!$C$2:$D$226,2,FALSE)</f>
        <v>#N/A</v>
      </c>
      <c r="BD169" s="30" t="e">
        <f>VLOOKUP(AT169,type_factors!$C$2:$D$226,2,FALSE)</f>
        <v>#N/A</v>
      </c>
      <c r="BE169" s="30" t="e">
        <f>VLOOKUP(AU169,type_factors!$C$2:$D$226,2,FALSE)</f>
        <v>#N/A</v>
      </c>
      <c r="BF169" s="30" t="e">
        <f>VLOOKUP(AV169,type_factors!$C$2:$D$226,2,FALSE)</f>
        <v>#N/A</v>
      </c>
      <c r="BG169" s="30" t="e">
        <f>VLOOKUP(AW169,type_factors!$C$2:$D$226,2,FALSE)</f>
        <v>#N/A</v>
      </c>
      <c r="BH169" s="32">
        <f t="shared" si="65"/>
        <v>1</v>
      </c>
      <c r="BI169" s="32">
        <f t="shared" si="66"/>
        <v>0.5</v>
      </c>
      <c r="BJ169" s="32">
        <f t="shared" si="67"/>
        <v>1</v>
      </c>
      <c r="BK169" s="32">
        <f t="shared" si="68"/>
        <v>2</v>
      </c>
      <c r="BL169" s="32">
        <f t="shared" si="69"/>
        <v>1</v>
      </c>
      <c r="BM169">
        <f t="array" ref="BM169">MAX(IF(ISERROR(BH169:BL169),,BH169:BL169))</f>
        <v>2</v>
      </c>
      <c r="BN169">
        <f t="shared" si="70"/>
        <v>1</v>
      </c>
      <c r="BO169">
        <f t="shared" si="71"/>
        <v>1</v>
      </c>
      <c r="BP169">
        <f t="shared" si="72"/>
        <v>93.5</v>
      </c>
    </row>
    <row r="170" spans="1:70" x14ac:dyDescent="0.3">
      <c r="A170">
        <v>169</v>
      </c>
      <c r="B170">
        <v>61</v>
      </c>
      <c r="C170" t="s">
        <v>166</v>
      </c>
      <c r="D170" t="s">
        <v>166</v>
      </c>
      <c r="E170" t="s">
        <v>456</v>
      </c>
      <c r="F170" t="s">
        <v>448</v>
      </c>
      <c r="G170">
        <v>60</v>
      </c>
      <c r="H170" s="1" t="s">
        <v>30</v>
      </c>
      <c r="I170" s="1" t="s">
        <v>50</v>
      </c>
      <c r="J170" s="1" t="s">
        <v>137</v>
      </c>
      <c r="K170" s="1" t="s">
        <v>171</v>
      </c>
      <c r="L170" s="1" t="s">
        <v>266</v>
      </c>
      <c r="M170" s="1" t="s">
        <v>262</v>
      </c>
      <c r="N170" s="1" t="s">
        <v>251</v>
      </c>
      <c r="O170" s="1" t="s">
        <v>283</v>
      </c>
      <c r="P170" t="str">
        <f>VLOOKUP(L170,all_attacks!$C$2:$H$166,2,FALSE)</f>
        <v>Normal</v>
      </c>
      <c r="Q170" t="str">
        <f>VLOOKUP(M170,all_attacks!$C$2:$H$166,2,FALSE)</f>
        <v>Normal</v>
      </c>
      <c r="R170" t="str">
        <f>VLOOKUP(N170,all_attacks!$C$2:$H$166,2,FALSE)</f>
        <v>Normal</v>
      </c>
      <c r="S170" t="str">
        <f>VLOOKUP(O170,all_attacks!$C$2:$H$166,2,FALSE)</f>
        <v>Normal</v>
      </c>
      <c r="T170" t="str">
        <f>VLOOKUP(L170,all_attacks!$C$2:$H$166,6,FALSE)</f>
        <v>no_type-specific_Damage</v>
      </c>
      <c r="U170" t="str">
        <f>VLOOKUP(M170,all_attacks!$C$2:$H$166,6,FALSE)</f>
        <v>Normal</v>
      </c>
      <c r="V170" t="str">
        <f>VLOOKUP(N170,all_attacks!$C$2:$H$166,6,FALSE)</f>
        <v>Normal</v>
      </c>
      <c r="W170" t="str">
        <f>VLOOKUP(O170,all_attacks!$C$2:$H$166,6,FALSE)</f>
        <v>Normal</v>
      </c>
      <c r="X170" t="s">
        <v>453</v>
      </c>
      <c r="Z170" t="str">
        <f t="shared" si="51"/>
        <v>no_type-specific_DamageWater</v>
      </c>
      <c r="AA170" t="str">
        <f t="shared" si="52"/>
        <v>NormalWater</v>
      </c>
      <c r="AB170" t="str">
        <f t="shared" si="53"/>
        <v>NormalWater</v>
      </c>
      <c r="AC170" t="str">
        <f t="shared" si="54"/>
        <v>NormalWater</v>
      </c>
      <c r="AD170" t="e">
        <f>VLOOKUP(Z170,type_factors!$C$1:$D$226,2,FALSE)</f>
        <v>#N/A</v>
      </c>
      <c r="AE170">
        <f>VLOOKUP(AA170,type_factors!$C$1:$D$226,2,FALSE)</f>
        <v>1</v>
      </c>
      <c r="AF170">
        <f>VLOOKUP(AB170,type_factors!$C$1:$D$226,2,FALSE)</f>
        <v>1</v>
      </c>
      <c r="AG170">
        <f>VLOOKUP(AC170,type_factors!$C$1:$D$226,2,FALSE)</f>
        <v>1</v>
      </c>
      <c r="AH170">
        <f t="array" ref="AH170">MAX(IF(ISERROR(AD170:AG170),,AD170:AG170))</f>
        <v>1</v>
      </c>
      <c r="AI170" t="s">
        <v>421</v>
      </c>
      <c r="AJ170" t="s">
        <v>453</v>
      </c>
      <c r="AK170" t="s">
        <v>455</v>
      </c>
      <c r="AL170" t="s">
        <v>446</v>
      </c>
      <c r="AM170" t="s">
        <v>450</v>
      </c>
      <c r="AN170" t="str">
        <f t="shared" si="55"/>
        <v>NormalRock</v>
      </c>
      <c r="AO170" t="str">
        <f t="shared" si="56"/>
        <v>WaterRock</v>
      </c>
      <c r="AP170" t="str">
        <f t="shared" si="57"/>
        <v>GroundRock</v>
      </c>
      <c r="AQ170" t="str">
        <f t="shared" si="58"/>
        <v>IceRock</v>
      </c>
      <c r="AR170" t="str">
        <f t="shared" si="59"/>
        <v>FightingRock</v>
      </c>
      <c r="AS170" t="str">
        <f t="shared" si="60"/>
        <v>NormalFlying</v>
      </c>
      <c r="AT170" t="str">
        <f t="shared" si="61"/>
        <v>WaterFlying</v>
      </c>
      <c r="AU170" t="str">
        <f t="shared" si="62"/>
        <v>GroundFlying</v>
      </c>
      <c r="AV170" t="str">
        <f t="shared" si="63"/>
        <v>IceFlying</v>
      </c>
      <c r="AW170" t="str">
        <f t="shared" si="64"/>
        <v>FightingFlying</v>
      </c>
      <c r="AX170" s="31">
        <f>VLOOKUP(AN170,type_factors!$C$2:$D$226,2,FALSE)</f>
        <v>0.5</v>
      </c>
      <c r="AY170" s="31">
        <f>VLOOKUP(AO170,type_factors!$C$2:$D$226,2,FALSE)</f>
        <v>2</v>
      </c>
      <c r="AZ170" s="31">
        <f>VLOOKUP(AP170,type_factors!$C$2:$D$226,2,FALSE)</f>
        <v>2</v>
      </c>
      <c r="BA170" s="31">
        <f>VLOOKUP(AQ170,type_factors!$C$2:$D$226,2,FALSE)</f>
        <v>1</v>
      </c>
      <c r="BB170" s="31">
        <f>VLOOKUP(AR170,type_factors!$C$2:$D$226,2,FALSE)</f>
        <v>2</v>
      </c>
      <c r="BC170" s="30">
        <f>VLOOKUP(AS170,type_factors!$C$2:$D$226,2,FALSE)</f>
        <v>1</v>
      </c>
      <c r="BD170" s="30">
        <f>VLOOKUP(AT170,type_factors!$C$2:$D$226,2,FALSE)</f>
        <v>1</v>
      </c>
      <c r="BE170" s="30">
        <f>VLOOKUP(AU170,type_factors!$C$2:$D$226,2,FALSE)</f>
        <v>0</v>
      </c>
      <c r="BF170" s="30">
        <f>VLOOKUP(AV170,type_factors!$C$2:$D$226,2,FALSE)</f>
        <v>2</v>
      </c>
      <c r="BG170" s="30">
        <f>VLOOKUP(AW170,type_factors!$C$2:$D$226,2,FALSE)</f>
        <v>0.5</v>
      </c>
      <c r="BH170" s="32">
        <f t="shared" si="65"/>
        <v>0.5</v>
      </c>
      <c r="BI170" s="32">
        <f t="shared" si="66"/>
        <v>2</v>
      </c>
      <c r="BJ170" s="32">
        <f t="shared" si="67"/>
        <v>0</v>
      </c>
      <c r="BK170" s="32">
        <f t="shared" si="68"/>
        <v>2</v>
      </c>
      <c r="BL170" s="32">
        <f t="shared" si="69"/>
        <v>1</v>
      </c>
      <c r="BM170">
        <f t="array" ref="BM170">MAX(IF(ISERROR(BH170:BL170),,BH170:BL170))</f>
        <v>2</v>
      </c>
      <c r="BN170">
        <f t="shared" si="70"/>
        <v>1</v>
      </c>
      <c r="BO170">
        <f t="shared" si="71"/>
        <v>1</v>
      </c>
      <c r="BP170">
        <f t="shared" si="72"/>
        <v>94.5</v>
      </c>
    </row>
    <row r="171" spans="1:70" x14ac:dyDescent="0.3">
      <c r="A171">
        <v>170</v>
      </c>
      <c r="B171">
        <v>61</v>
      </c>
      <c r="C171" t="s">
        <v>167</v>
      </c>
      <c r="D171" t="s">
        <v>644</v>
      </c>
      <c r="E171" t="s">
        <v>454</v>
      </c>
      <c r="F171" t="s">
        <v>448</v>
      </c>
      <c r="G171">
        <v>62</v>
      </c>
      <c r="H171" s="1" t="s">
        <v>151</v>
      </c>
      <c r="I171" s="1" t="s">
        <v>182</v>
      </c>
      <c r="J171" s="1" t="s">
        <v>146</v>
      </c>
      <c r="K171" s="1" t="s">
        <v>171</v>
      </c>
      <c r="L171" s="1" t="s">
        <v>322</v>
      </c>
      <c r="M171" s="1" t="s">
        <v>182</v>
      </c>
      <c r="N171" s="1" t="s">
        <v>338</v>
      </c>
      <c r="O171" s="1" t="s">
        <v>283</v>
      </c>
      <c r="P171" t="str">
        <f>VLOOKUP(L171,all_attacks!$C$2:$H$166,2,FALSE)</f>
        <v>Psychic</v>
      </c>
      <c r="Q171" t="str">
        <f>VLOOKUP(M171,all_attacks!$C$2:$H$166,2,FALSE)</f>
        <v>Normal</v>
      </c>
      <c r="R171" t="str">
        <f>VLOOKUP(N171,all_attacks!$C$2:$H$166,2,FALSE)</f>
        <v>Psychic</v>
      </c>
      <c r="S171" t="str">
        <f>VLOOKUP(O171,all_attacks!$C$2:$H$166,2,FALSE)</f>
        <v>Normal</v>
      </c>
      <c r="T171" t="str">
        <f>VLOOKUP(L171,all_attacks!$C$2:$H$166,6,FALSE)</f>
        <v>no_type-specific_Damage</v>
      </c>
      <c r="U171" t="str">
        <f>VLOOKUP(M171,all_attacks!$C$2:$H$166,6,FALSE)</f>
        <v>Normal</v>
      </c>
      <c r="V171" t="str">
        <f>VLOOKUP(N171,all_attacks!$C$2:$H$166,6,FALSE)</f>
        <v>no_type-specific_Damage</v>
      </c>
      <c r="W171" t="str">
        <f>VLOOKUP(O171,all_attacks!$C$2:$H$166,6,FALSE)</f>
        <v>Normal</v>
      </c>
      <c r="X171" t="s">
        <v>453</v>
      </c>
      <c r="Z171" t="str">
        <f t="shared" si="51"/>
        <v>no_type-specific_DamageWater</v>
      </c>
      <c r="AA171" t="str">
        <f t="shared" si="52"/>
        <v>NormalWater</v>
      </c>
      <c r="AB171" t="str">
        <f t="shared" si="53"/>
        <v>no_type-specific_DamageWater</v>
      </c>
      <c r="AC171" t="str">
        <f t="shared" si="54"/>
        <v>NormalWater</v>
      </c>
      <c r="AD171" t="e">
        <f>VLOOKUP(Z171,type_factors!$C$1:$D$226,2,FALSE)</f>
        <v>#N/A</v>
      </c>
      <c r="AE171">
        <f>VLOOKUP(AA171,type_factors!$C$1:$D$226,2,FALSE)</f>
        <v>1</v>
      </c>
      <c r="AF171" t="e">
        <f>VLOOKUP(AB171,type_factors!$C$1:$D$226,2,FALSE)</f>
        <v>#N/A</v>
      </c>
      <c r="AG171">
        <f>VLOOKUP(AC171,type_factors!$C$1:$D$226,2,FALSE)</f>
        <v>1</v>
      </c>
      <c r="AH171">
        <f t="array" ref="AH171">MAX(IF(ISERROR(AD171:AG171),,AD171:AG171))</f>
        <v>1</v>
      </c>
      <c r="AI171" t="s">
        <v>421</v>
      </c>
      <c r="AJ171" t="s">
        <v>453</v>
      </c>
      <c r="AK171" t="s">
        <v>455</v>
      </c>
      <c r="AL171" t="s">
        <v>446</v>
      </c>
      <c r="AM171" t="s">
        <v>450</v>
      </c>
      <c r="AN171" t="str">
        <f t="shared" si="55"/>
        <v>NormalDragon</v>
      </c>
      <c r="AO171" t="str">
        <f t="shared" si="56"/>
        <v>WaterDragon</v>
      </c>
      <c r="AP171" t="str">
        <f t="shared" si="57"/>
        <v>GroundDragon</v>
      </c>
      <c r="AQ171" t="str">
        <f t="shared" si="58"/>
        <v>IceDragon</v>
      </c>
      <c r="AR171" t="str">
        <f t="shared" si="59"/>
        <v>FightingDragon</v>
      </c>
      <c r="AS171" t="str">
        <f t="shared" si="60"/>
        <v>NormalFlying</v>
      </c>
      <c r="AT171" t="str">
        <f t="shared" si="61"/>
        <v>WaterFlying</v>
      </c>
      <c r="AU171" t="str">
        <f t="shared" si="62"/>
        <v>GroundFlying</v>
      </c>
      <c r="AV171" t="str">
        <f t="shared" si="63"/>
        <v>IceFlying</v>
      </c>
      <c r="AW171" t="str">
        <f t="shared" si="64"/>
        <v>FightingFlying</v>
      </c>
      <c r="AX171" s="31">
        <f>VLOOKUP(AN171,type_factors!$C$2:$D$226,2,FALSE)</f>
        <v>1</v>
      </c>
      <c r="AY171" s="31">
        <f>VLOOKUP(AO171,type_factors!$C$2:$D$226,2,FALSE)</f>
        <v>0.5</v>
      </c>
      <c r="AZ171" s="31">
        <f>VLOOKUP(AP171,type_factors!$C$2:$D$226,2,FALSE)</f>
        <v>1</v>
      </c>
      <c r="BA171" s="34">
        <f>VLOOKUP(AQ171,type_factors!$C$2:$D$226,2,FALSE)</f>
        <v>2</v>
      </c>
      <c r="BB171" s="31">
        <f>VLOOKUP(AR171,type_factors!$C$2:$D$226,2,FALSE)</f>
        <v>1</v>
      </c>
      <c r="BC171" s="30">
        <f>VLOOKUP(AS171,type_factors!$C$2:$D$226,2,FALSE)</f>
        <v>1</v>
      </c>
      <c r="BD171" s="30">
        <f>VLOOKUP(AT171,type_factors!$C$2:$D$226,2,FALSE)</f>
        <v>1</v>
      </c>
      <c r="BE171" s="30">
        <f>VLOOKUP(AU171,type_factors!$C$2:$D$226,2,FALSE)</f>
        <v>0</v>
      </c>
      <c r="BF171" s="30">
        <f>VLOOKUP(AV171,type_factors!$C$2:$D$226,2,FALSE)</f>
        <v>2</v>
      </c>
      <c r="BG171" s="30">
        <f>VLOOKUP(AW171,type_factors!$C$2:$D$226,2,FALSE)</f>
        <v>0.5</v>
      </c>
      <c r="BH171" s="32">
        <f t="shared" si="65"/>
        <v>1</v>
      </c>
      <c r="BI171" s="32">
        <f t="shared" si="66"/>
        <v>0.5</v>
      </c>
      <c r="BJ171" s="32">
        <f t="shared" si="67"/>
        <v>0</v>
      </c>
      <c r="BK171" s="32">
        <f t="shared" si="68"/>
        <v>4</v>
      </c>
      <c r="BL171" s="32">
        <f t="shared" si="69"/>
        <v>0.5</v>
      </c>
      <c r="BM171">
        <f t="array" ref="BM171">MAX(IF(ISERROR(BH171:BL171),,BH171:BL171))</f>
        <v>4</v>
      </c>
      <c r="BN171">
        <f t="shared" si="70"/>
        <v>1</v>
      </c>
      <c r="BO171">
        <f t="shared" si="71"/>
        <v>3</v>
      </c>
      <c r="BP171">
        <f t="shared" si="72"/>
        <v>97.5</v>
      </c>
    </row>
    <row r="172" spans="1:70" x14ac:dyDescent="0.3">
      <c r="A172">
        <v>171</v>
      </c>
      <c r="B172">
        <v>62</v>
      </c>
      <c r="C172" t="s">
        <v>133</v>
      </c>
      <c r="D172" t="s">
        <v>486</v>
      </c>
      <c r="E172" t="s">
        <v>421</v>
      </c>
      <c r="F172" t="s">
        <v>448</v>
      </c>
      <c r="G172">
        <v>61</v>
      </c>
      <c r="H172" s="1" t="s">
        <v>94</v>
      </c>
      <c r="I172" s="1" t="s">
        <v>136</v>
      </c>
      <c r="J172" s="1" t="s">
        <v>169</v>
      </c>
      <c r="K172" s="1" t="s">
        <v>170</v>
      </c>
      <c r="L172" s="1" t="s">
        <v>232</v>
      </c>
      <c r="M172" s="1" t="s">
        <v>231</v>
      </c>
      <c r="N172" s="1" t="s">
        <v>376</v>
      </c>
      <c r="O172" s="1" t="s">
        <v>346</v>
      </c>
      <c r="P172" t="str">
        <f>VLOOKUP(L172,all_attacks!$C$2:$H$166,2,FALSE)</f>
        <v>Normal</v>
      </c>
      <c r="Q172" t="str">
        <f>VLOOKUP(M172,all_attacks!$C$2:$H$166,2,FALSE)</f>
        <v>Flying</v>
      </c>
      <c r="R172" t="str">
        <f>VLOOKUP(N172,all_attacks!$C$2:$H$166,2,FALSE)</f>
        <v>Flying</v>
      </c>
      <c r="S172" t="str">
        <f>VLOOKUP(O172,all_attacks!$C$2:$H$166,2,FALSE)</f>
        <v>Flying</v>
      </c>
      <c r="T172" t="str">
        <f>VLOOKUP(L172,all_attacks!$C$2:$H$166,6,FALSE)</f>
        <v>no_type-specific_Damage</v>
      </c>
      <c r="U172" t="str">
        <f>VLOOKUP(M172,all_attacks!$C$2:$H$166,6,FALSE)</f>
        <v>Flying</v>
      </c>
      <c r="V172" t="str">
        <f>VLOOKUP(N172,all_attacks!$C$2:$H$166,6,FALSE)</f>
        <v>Flying</v>
      </c>
      <c r="W172" t="str">
        <f>VLOOKUP(O172,all_attacks!$C$2:$H$166,6,FALSE)</f>
        <v>no_type-specific_Damage</v>
      </c>
      <c r="X172" t="s">
        <v>453</v>
      </c>
      <c r="Z172" t="str">
        <f t="shared" si="51"/>
        <v>no_type-specific_DamageWater</v>
      </c>
      <c r="AA172" t="str">
        <f t="shared" si="52"/>
        <v>FlyingWater</v>
      </c>
      <c r="AB172" t="str">
        <f t="shared" si="53"/>
        <v>FlyingWater</v>
      </c>
      <c r="AC172" t="str">
        <f t="shared" si="54"/>
        <v>no_type-specific_DamageWater</v>
      </c>
      <c r="AD172" t="e">
        <f>VLOOKUP(Z172,type_factors!$C$1:$D$226,2,FALSE)</f>
        <v>#N/A</v>
      </c>
      <c r="AE172">
        <f>VLOOKUP(AA172,type_factors!$C$1:$D$226,2,FALSE)</f>
        <v>1</v>
      </c>
      <c r="AF172">
        <f>VLOOKUP(AB172,type_factors!$C$1:$D$226,2,FALSE)</f>
        <v>1</v>
      </c>
      <c r="AG172" t="e">
        <f>VLOOKUP(AC172,type_factors!$C$1:$D$226,2,FALSE)</f>
        <v>#N/A</v>
      </c>
      <c r="AH172">
        <f t="array" ref="AH172">MAX(IF(ISERROR(AD172:AG172),,AD172:AG172))</f>
        <v>1</v>
      </c>
      <c r="AI172" t="s">
        <v>421</v>
      </c>
      <c r="AJ172" t="s">
        <v>453</v>
      </c>
      <c r="AK172" t="s">
        <v>455</v>
      </c>
      <c r="AL172" t="s">
        <v>446</v>
      </c>
      <c r="AM172" t="s">
        <v>450</v>
      </c>
      <c r="AN172" t="str">
        <f t="shared" si="55"/>
        <v>NormalNormal</v>
      </c>
      <c r="AO172" t="str">
        <f t="shared" si="56"/>
        <v>WaterNormal</v>
      </c>
      <c r="AP172" t="str">
        <f t="shared" si="57"/>
        <v>GroundNormal</v>
      </c>
      <c r="AQ172" t="str">
        <f t="shared" si="58"/>
        <v>IceNormal</v>
      </c>
      <c r="AR172" t="str">
        <f t="shared" si="59"/>
        <v>FightingNormal</v>
      </c>
      <c r="AS172" t="str">
        <f t="shared" si="60"/>
        <v>NormalFlying</v>
      </c>
      <c r="AT172" t="str">
        <f t="shared" si="61"/>
        <v>WaterFlying</v>
      </c>
      <c r="AU172" t="str">
        <f t="shared" si="62"/>
        <v>GroundFlying</v>
      </c>
      <c r="AV172" t="str">
        <f t="shared" si="63"/>
        <v>IceFlying</v>
      </c>
      <c r="AW172" t="str">
        <f t="shared" si="64"/>
        <v>FightingFlying</v>
      </c>
      <c r="AX172" s="31">
        <f>VLOOKUP(AN172,type_factors!$C$2:$D$226,2,FALSE)</f>
        <v>1</v>
      </c>
      <c r="AY172" s="31">
        <f>VLOOKUP(AO172,type_factors!$C$2:$D$226,2,FALSE)</f>
        <v>1</v>
      </c>
      <c r="AZ172" s="31">
        <f>VLOOKUP(AP172,type_factors!$C$2:$D$226,2,FALSE)</f>
        <v>1</v>
      </c>
      <c r="BA172" s="31">
        <f>VLOOKUP(AQ172,type_factors!$C$2:$D$226,2,FALSE)</f>
        <v>1</v>
      </c>
      <c r="BB172" s="31">
        <f>VLOOKUP(AR172,type_factors!$C$2:$D$226,2,FALSE)</f>
        <v>2</v>
      </c>
      <c r="BC172" s="30">
        <f>VLOOKUP(AS172,type_factors!$C$2:$D$226,2,FALSE)</f>
        <v>1</v>
      </c>
      <c r="BD172" s="30">
        <f>VLOOKUP(AT172,type_factors!$C$2:$D$226,2,FALSE)</f>
        <v>1</v>
      </c>
      <c r="BE172" s="30">
        <f>VLOOKUP(AU172,type_factors!$C$2:$D$226,2,FALSE)</f>
        <v>0</v>
      </c>
      <c r="BF172" s="34">
        <f>VLOOKUP(AV172,type_factors!$C$2:$D$226,2,FALSE)</f>
        <v>2</v>
      </c>
      <c r="BG172" s="30">
        <f>VLOOKUP(AW172,type_factors!$C$2:$D$226,2,FALSE)</f>
        <v>0.5</v>
      </c>
      <c r="BH172" s="32">
        <f t="shared" si="65"/>
        <v>1</v>
      </c>
      <c r="BI172" s="32">
        <f t="shared" si="66"/>
        <v>1</v>
      </c>
      <c r="BJ172" s="32">
        <f t="shared" si="67"/>
        <v>0</v>
      </c>
      <c r="BK172" s="32">
        <f t="shared" si="68"/>
        <v>2</v>
      </c>
      <c r="BL172" s="32">
        <f t="shared" si="69"/>
        <v>1</v>
      </c>
      <c r="BM172">
        <f t="array" ref="BM172">MAX(IF(ISERROR(BH172:BL172),,BH172:BL172))</f>
        <v>2</v>
      </c>
      <c r="BN172">
        <f t="shared" si="70"/>
        <v>1</v>
      </c>
      <c r="BO172">
        <f t="shared" si="71"/>
        <v>1</v>
      </c>
      <c r="BP172">
        <f t="shared" si="72"/>
        <v>98.5</v>
      </c>
      <c r="BR172" t="s">
        <v>195</v>
      </c>
    </row>
    <row r="173" spans="1:70" x14ac:dyDescent="0.3">
      <c r="A173">
        <v>172</v>
      </c>
      <c r="B173">
        <v>62</v>
      </c>
      <c r="C173" t="s">
        <v>134</v>
      </c>
      <c r="D173" t="s">
        <v>537</v>
      </c>
      <c r="E173" t="s">
        <v>318</v>
      </c>
      <c r="F173" t="s">
        <v>209</v>
      </c>
      <c r="G173">
        <v>59</v>
      </c>
      <c r="H173" s="1" t="s">
        <v>121</v>
      </c>
      <c r="I173" s="1" t="s">
        <v>122</v>
      </c>
      <c r="J173" s="1" t="s">
        <v>123</v>
      </c>
      <c r="K173" s="1" t="s">
        <v>150</v>
      </c>
      <c r="L173" s="1" t="s">
        <v>280</v>
      </c>
      <c r="M173" s="1" t="s">
        <v>331</v>
      </c>
      <c r="N173" s="1" t="s">
        <v>318</v>
      </c>
      <c r="O173" s="1" t="s">
        <v>341</v>
      </c>
      <c r="P173" t="str">
        <f>VLOOKUP(L173,all_attacks!$C$2:$H$166,2,FALSE)</f>
        <v>Psychic</v>
      </c>
      <c r="Q173" t="str">
        <f>VLOOKUP(M173,all_attacks!$C$2:$H$166,2,FALSE)</f>
        <v>Normal</v>
      </c>
      <c r="R173" t="str">
        <f>VLOOKUP(N173,all_attacks!$C$2:$H$166,2,FALSE)</f>
        <v>Psychic</v>
      </c>
      <c r="S173" t="str">
        <f>VLOOKUP(O173,all_attacks!$C$2:$H$166,2,FALSE)</f>
        <v>Psychic</v>
      </c>
      <c r="T173" t="str">
        <f>VLOOKUP(L173,all_attacks!$C$2:$H$166,6,FALSE)</f>
        <v>Psychic</v>
      </c>
      <c r="U173" t="str">
        <f>VLOOKUP(M173,all_attacks!$C$2:$H$166,6,FALSE)</f>
        <v>no_type-specific_Damage</v>
      </c>
      <c r="V173" t="str">
        <f>VLOOKUP(N173,all_attacks!$C$2:$H$166,6,FALSE)</f>
        <v>Psychic</v>
      </c>
      <c r="W173" t="str">
        <f>VLOOKUP(O173,all_attacks!$C$2:$H$166,6,FALSE)</f>
        <v>no_type-specific_Damage</v>
      </c>
      <c r="X173" t="s">
        <v>453</v>
      </c>
      <c r="Z173" t="str">
        <f t="shared" si="51"/>
        <v>PsychicWater</v>
      </c>
      <c r="AA173" t="str">
        <f t="shared" si="52"/>
        <v>no_type-specific_DamageWater</v>
      </c>
      <c r="AB173" t="str">
        <f t="shared" si="53"/>
        <v>PsychicWater</v>
      </c>
      <c r="AC173" t="str">
        <f t="shared" si="54"/>
        <v>no_type-specific_DamageWater</v>
      </c>
      <c r="AD173">
        <f>VLOOKUP(Z173,type_factors!$C$1:$D$226,2,FALSE)</f>
        <v>1</v>
      </c>
      <c r="AE173" t="e">
        <f>VLOOKUP(AA173,type_factors!$C$1:$D$226,2,FALSE)</f>
        <v>#N/A</v>
      </c>
      <c r="AF173">
        <f>VLOOKUP(AB173,type_factors!$C$1:$D$226,2,FALSE)</f>
        <v>1</v>
      </c>
      <c r="AG173" t="e">
        <f>VLOOKUP(AC173,type_factors!$C$1:$D$226,2,FALSE)</f>
        <v>#N/A</v>
      </c>
      <c r="AH173">
        <f t="array" ref="AH173">MAX(IF(ISERROR(AD173:AG173),,AD173:AG173))</f>
        <v>1</v>
      </c>
      <c r="AI173" t="s">
        <v>421</v>
      </c>
      <c r="AJ173" t="s">
        <v>453</v>
      </c>
      <c r="AK173" t="s">
        <v>455</v>
      </c>
      <c r="AL173" t="s">
        <v>446</v>
      </c>
      <c r="AM173" t="s">
        <v>450</v>
      </c>
      <c r="AN173" t="str">
        <f t="shared" si="55"/>
        <v>NormalPsychic</v>
      </c>
      <c r="AO173" t="str">
        <f t="shared" si="56"/>
        <v>WaterPsychic</v>
      </c>
      <c r="AP173" t="str">
        <f t="shared" si="57"/>
        <v>GroundPsychic</v>
      </c>
      <c r="AQ173" t="str">
        <f t="shared" si="58"/>
        <v>IcePsychic</v>
      </c>
      <c r="AR173" t="str">
        <f t="shared" si="59"/>
        <v>FightingPsychic</v>
      </c>
      <c r="AS173" t="str">
        <f t="shared" si="60"/>
        <v>NormalNA</v>
      </c>
      <c r="AT173" t="str">
        <f t="shared" si="61"/>
        <v>WaterNA</v>
      </c>
      <c r="AU173" t="str">
        <f t="shared" si="62"/>
        <v>GroundNA</v>
      </c>
      <c r="AV173" t="str">
        <f t="shared" si="63"/>
        <v>IceNA</v>
      </c>
      <c r="AW173" t="str">
        <f t="shared" si="64"/>
        <v>FightingNA</v>
      </c>
      <c r="AX173" s="31">
        <f>VLOOKUP(AN173,type_factors!$C$2:$D$226,2,FALSE)</f>
        <v>1</v>
      </c>
      <c r="AY173" s="31">
        <f>VLOOKUP(AO173,type_factors!$C$2:$D$226,2,FALSE)</f>
        <v>1</v>
      </c>
      <c r="AZ173" s="31">
        <f>VLOOKUP(AP173,type_factors!$C$2:$D$226,2,FALSE)</f>
        <v>1</v>
      </c>
      <c r="BA173" s="31">
        <f>VLOOKUP(AQ173,type_factors!$C$2:$D$226,2,FALSE)</f>
        <v>1</v>
      </c>
      <c r="BB173" s="31">
        <f>VLOOKUP(AR173,type_factors!$C$2:$D$226,2,FALSE)</f>
        <v>0.5</v>
      </c>
      <c r="BC173" s="30" t="e">
        <f>VLOOKUP(AS173,type_factors!$C$2:$D$226,2,FALSE)</f>
        <v>#N/A</v>
      </c>
      <c r="BD173" s="30" t="e">
        <f>VLOOKUP(AT173,type_factors!$C$2:$D$226,2,FALSE)</f>
        <v>#N/A</v>
      </c>
      <c r="BE173" s="30" t="e">
        <f>VLOOKUP(AU173,type_factors!$C$2:$D$226,2,FALSE)</f>
        <v>#N/A</v>
      </c>
      <c r="BF173" s="30" t="e">
        <f>VLOOKUP(AV173,type_factors!$C$2:$D$226,2,FALSE)</f>
        <v>#N/A</v>
      </c>
      <c r="BG173" s="30" t="e">
        <f>VLOOKUP(AW173,type_factors!$C$2:$D$226,2,FALSE)</f>
        <v>#N/A</v>
      </c>
      <c r="BH173" s="32">
        <f t="shared" si="65"/>
        <v>1</v>
      </c>
      <c r="BI173" s="32">
        <f t="shared" si="66"/>
        <v>1</v>
      </c>
      <c r="BJ173" s="32">
        <f t="shared" si="67"/>
        <v>1</v>
      </c>
      <c r="BK173" s="32">
        <f t="shared" si="68"/>
        <v>1</v>
      </c>
      <c r="BL173" s="32">
        <f t="shared" si="69"/>
        <v>0.5</v>
      </c>
      <c r="BM173">
        <f t="array" ref="BM173">MAX(IF(ISERROR(BH173:BL173),,BH173:BL173))</f>
        <v>1</v>
      </c>
      <c r="BN173">
        <f t="shared" si="70"/>
        <v>1</v>
      </c>
      <c r="BO173">
        <f t="shared" si="71"/>
        <v>0</v>
      </c>
      <c r="BP173">
        <f t="shared" si="72"/>
        <v>98.5</v>
      </c>
    </row>
    <row r="174" spans="1:70" x14ac:dyDescent="0.3">
      <c r="A174">
        <v>173</v>
      </c>
      <c r="B174">
        <v>62</v>
      </c>
      <c r="C174" t="s">
        <v>168</v>
      </c>
      <c r="D174" t="s">
        <v>595</v>
      </c>
      <c r="E174" t="s">
        <v>455</v>
      </c>
      <c r="F174" t="s">
        <v>456</v>
      </c>
      <c r="G174">
        <v>61</v>
      </c>
      <c r="H174" s="1" t="s">
        <v>20</v>
      </c>
      <c r="I174" s="1" t="s">
        <v>68</v>
      </c>
      <c r="J174" s="1" t="s">
        <v>154</v>
      </c>
      <c r="K174" s="1" t="s">
        <v>23</v>
      </c>
      <c r="L174" s="1" t="s">
        <v>255</v>
      </c>
      <c r="M174" s="1" t="s">
        <v>247</v>
      </c>
      <c r="N174" s="1" t="s">
        <v>248</v>
      </c>
      <c r="O174" s="1" t="s">
        <v>261</v>
      </c>
      <c r="P174" t="str">
        <f>VLOOKUP(L174,all_attacks!$C$2:$H$166,2,FALSE)</f>
        <v>Normal</v>
      </c>
      <c r="Q174" t="str">
        <f>VLOOKUP(M174,all_attacks!$C$2:$H$166,2,FALSE)</f>
        <v>Normal</v>
      </c>
      <c r="R174" t="str">
        <f>VLOOKUP(N174,all_attacks!$C$2:$H$166,2,FALSE)</f>
        <v>Normal</v>
      </c>
      <c r="S174" t="str">
        <f>VLOOKUP(O174,all_attacks!$C$2:$H$166,2,FALSE)</f>
        <v>Normal</v>
      </c>
      <c r="T174" t="str">
        <f>VLOOKUP(L174,all_attacks!$C$2:$H$166,6,FALSE)</f>
        <v>no_type-specific_Damage</v>
      </c>
      <c r="U174" t="str">
        <f>VLOOKUP(M174,all_attacks!$C$2:$H$166,6,FALSE)</f>
        <v>Normal</v>
      </c>
      <c r="V174" t="str">
        <f>VLOOKUP(N174,all_attacks!$C$2:$H$166,6,FALSE)</f>
        <v>no_type-specific_Damage</v>
      </c>
      <c r="W174" t="str">
        <f>VLOOKUP(O174,all_attacks!$C$2:$H$166,6,FALSE)</f>
        <v>no_type-specific_Damage</v>
      </c>
      <c r="X174" t="s">
        <v>453</v>
      </c>
      <c r="Z174" t="str">
        <f t="shared" si="51"/>
        <v>no_type-specific_DamageWater</v>
      </c>
      <c r="AA174" t="str">
        <f t="shared" si="52"/>
        <v>NormalWater</v>
      </c>
      <c r="AB174" t="str">
        <f t="shared" si="53"/>
        <v>no_type-specific_DamageWater</v>
      </c>
      <c r="AC174" t="str">
        <f t="shared" si="54"/>
        <v>no_type-specific_DamageWater</v>
      </c>
      <c r="AD174" t="e">
        <f>VLOOKUP(Z174,type_factors!$C$1:$D$226,2,FALSE)</f>
        <v>#N/A</v>
      </c>
      <c r="AE174">
        <f>VLOOKUP(AA174,type_factors!$C$1:$D$226,2,FALSE)</f>
        <v>1</v>
      </c>
      <c r="AF174" t="e">
        <f>VLOOKUP(AB174,type_factors!$C$1:$D$226,2,FALSE)</f>
        <v>#N/A</v>
      </c>
      <c r="AG174" t="e">
        <f>VLOOKUP(AC174,type_factors!$C$1:$D$226,2,FALSE)</f>
        <v>#N/A</v>
      </c>
      <c r="AH174">
        <f t="array" ref="AH174">MAX(IF(ISERROR(AD174:AG174),,AD174:AG174))</f>
        <v>1</v>
      </c>
      <c r="AI174" t="s">
        <v>421</v>
      </c>
      <c r="AJ174" t="s">
        <v>453</v>
      </c>
      <c r="AK174" t="s">
        <v>455</v>
      </c>
      <c r="AL174" t="s">
        <v>446</v>
      </c>
      <c r="AM174" t="s">
        <v>450</v>
      </c>
      <c r="AN174" t="str">
        <f t="shared" si="55"/>
        <v>NormalGround</v>
      </c>
      <c r="AO174" t="str">
        <f t="shared" si="56"/>
        <v>WaterGround</v>
      </c>
      <c r="AP174" t="str">
        <f t="shared" si="57"/>
        <v>GroundGround</v>
      </c>
      <c r="AQ174" t="str">
        <f t="shared" si="58"/>
        <v>IceGround</v>
      </c>
      <c r="AR174" t="str">
        <f t="shared" si="59"/>
        <v>FightingGround</v>
      </c>
      <c r="AS174" t="str">
        <f t="shared" si="60"/>
        <v>NormalRock</v>
      </c>
      <c r="AT174" t="str">
        <f t="shared" si="61"/>
        <v>WaterRock</v>
      </c>
      <c r="AU174" t="str">
        <f t="shared" si="62"/>
        <v>GroundRock</v>
      </c>
      <c r="AV174" t="str">
        <f t="shared" si="63"/>
        <v>IceRock</v>
      </c>
      <c r="AW174" t="str">
        <f t="shared" si="64"/>
        <v>FightingRock</v>
      </c>
      <c r="AX174" s="31">
        <f>VLOOKUP(AN174,type_factors!$C$2:$D$226,2,FALSE)</f>
        <v>1</v>
      </c>
      <c r="AY174" s="31">
        <f>VLOOKUP(AO174,type_factors!$C$2:$D$226,2,FALSE)</f>
        <v>2</v>
      </c>
      <c r="AZ174" s="31">
        <f>VLOOKUP(AP174,type_factors!$C$2:$D$226,2,FALSE)</f>
        <v>1</v>
      </c>
      <c r="BA174" s="31">
        <f>VLOOKUP(AQ174,type_factors!$C$2:$D$226,2,FALSE)</f>
        <v>2</v>
      </c>
      <c r="BB174" s="31">
        <f>VLOOKUP(AR174,type_factors!$C$2:$D$226,2,FALSE)</f>
        <v>1</v>
      </c>
      <c r="BC174" s="30">
        <f>VLOOKUP(AS174,type_factors!$C$2:$D$226,2,FALSE)</f>
        <v>0.5</v>
      </c>
      <c r="BD174" s="30">
        <f>VLOOKUP(AT174,type_factors!$C$2:$D$226,2,FALSE)</f>
        <v>2</v>
      </c>
      <c r="BE174" s="30">
        <f>VLOOKUP(AU174,type_factors!$C$2:$D$226,2,FALSE)</f>
        <v>2</v>
      </c>
      <c r="BF174" s="30">
        <f>VLOOKUP(AV174,type_factors!$C$2:$D$226,2,FALSE)</f>
        <v>1</v>
      </c>
      <c r="BG174" s="30">
        <f>VLOOKUP(AW174,type_factors!$C$2:$D$226,2,FALSE)</f>
        <v>2</v>
      </c>
      <c r="BH174" s="32">
        <f t="shared" si="65"/>
        <v>0.5</v>
      </c>
      <c r="BI174" s="32">
        <f t="shared" si="66"/>
        <v>4</v>
      </c>
      <c r="BJ174" s="32">
        <f t="shared" si="67"/>
        <v>2</v>
      </c>
      <c r="BK174" s="32">
        <f t="shared" si="68"/>
        <v>2</v>
      </c>
      <c r="BL174" s="32">
        <f t="shared" si="69"/>
        <v>2</v>
      </c>
      <c r="BM174">
        <f t="array" ref="BM174">MAX(IF(ISERROR(BH174:BL174),,BH174:BL174))</f>
        <v>4</v>
      </c>
      <c r="BN174">
        <f t="shared" si="70"/>
        <v>1</v>
      </c>
      <c r="BO174">
        <f t="shared" si="71"/>
        <v>3</v>
      </c>
      <c r="BP174">
        <f t="shared" si="72"/>
        <v>101.5</v>
      </c>
    </row>
    <row r="175" spans="1:70" x14ac:dyDescent="0.3">
      <c r="A175">
        <v>174</v>
      </c>
      <c r="B175">
        <v>62</v>
      </c>
      <c r="C175" t="s">
        <v>109</v>
      </c>
      <c r="D175" t="s">
        <v>618</v>
      </c>
      <c r="E175" t="s">
        <v>453</v>
      </c>
      <c r="F175" t="s">
        <v>448</v>
      </c>
      <c r="G175">
        <v>61</v>
      </c>
      <c r="H175" s="1" t="s">
        <v>110</v>
      </c>
      <c r="I175" s="1" t="s">
        <v>23</v>
      </c>
      <c r="J175" s="1" t="s">
        <v>111</v>
      </c>
      <c r="K175" s="1" t="s">
        <v>171</v>
      </c>
      <c r="L175" s="1" t="s">
        <v>305</v>
      </c>
      <c r="M175" s="1" t="s">
        <v>261</v>
      </c>
      <c r="N175" s="1" t="s">
        <v>276</v>
      </c>
      <c r="O175" s="1" t="s">
        <v>283</v>
      </c>
      <c r="P175" t="str">
        <f>VLOOKUP(L175,all_attacks!$C$2:$H$166,2,FALSE)</f>
        <v>Dragon</v>
      </c>
      <c r="Q175" t="str">
        <f>VLOOKUP(M175,all_attacks!$C$2:$H$166,2,FALSE)</f>
        <v>Normal</v>
      </c>
      <c r="R175" t="str">
        <f>VLOOKUP(N175,all_attacks!$C$2:$H$166,2,FALSE)</f>
        <v>Water</v>
      </c>
      <c r="S175" t="str">
        <f>VLOOKUP(O175,all_attacks!$C$2:$H$166,2,FALSE)</f>
        <v>Normal</v>
      </c>
      <c r="T175" t="str">
        <f>VLOOKUP(L175,all_attacks!$C$2:$H$166,6,FALSE)</f>
        <v>no_type-specific_Damage</v>
      </c>
      <c r="U175" t="str">
        <f>VLOOKUP(M175,all_attacks!$C$2:$H$166,6,FALSE)</f>
        <v>no_type-specific_Damage</v>
      </c>
      <c r="V175" t="str">
        <f>VLOOKUP(N175,all_attacks!$C$2:$H$166,6,FALSE)</f>
        <v>Water</v>
      </c>
      <c r="W175" t="str">
        <f>VLOOKUP(O175,all_attacks!$C$2:$H$166,6,FALSE)</f>
        <v>Normal</v>
      </c>
      <c r="X175" t="s">
        <v>453</v>
      </c>
      <c r="Z175" t="str">
        <f t="shared" si="51"/>
        <v>no_type-specific_DamageWater</v>
      </c>
      <c r="AA175" t="str">
        <f t="shared" si="52"/>
        <v>no_type-specific_DamageWater</v>
      </c>
      <c r="AB175" t="str">
        <f t="shared" si="53"/>
        <v>WaterWater</v>
      </c>
      <c r="AC175" t="str">
        <f t="shared" si="54"/>
        <v>NormalWater</v>
      </c>
      <c r="AD175" t="e">
        <f>VLOOKUP(Z175,type_factors!$C$1:$D$226,2,FALSE)</f>
        <v>#N/A</v>
      </c>
      <c r="AE175" t="e">
        <f>VLOOKUP(AA175,type_factors!$C$1:$D$226,2,FALSE)</f>
        <v>#N/A</v>
      </c>
      <c r="AF175">
        <f>VLOOKUP(AB175,type_factors!$C$1:$D$226,2,FALSE)</f>
        <v>0.5</v>
      </c>
      <c r="AG175">
        <f>VLOOKUP(AC175,type_factors!$C$1:$D$226,2,FALSE)</f>
        <v>1</v>
      </c>
      <c r="AH175">
        <f t="array" ref="AH175">MAX(IF(ISERROR(AD175:AG175),,AD175:AG175))</f>
        <v>1</v>
      </c>
      <c r="AI175" t="s">
        <v>421</v>
      </c>
      <c r="AJ175" t="s">
        <v>453</v>
      </c>
      <c r="AK175" t="s">
        <v>455</v>
      </c>
      <c r="AL175" t="s">
        <v>446</v>
      </c>
      <c r="AM175" t="s">
        <v>450</v>
      </c>
      <c r="AN175" t="str">
        <f t="shared" si="55"/>
        <v>NormalWater</v>
      </c>
      <c r="AO175" t="str">
        <f t="shared" si="56"/>
        <v>WaterWater</v>
      </c>
      <c r="AP175" t="str">
        <f t="shared" si="57"/>
        <v>GroundWater</v>
      </c>
      <c r="AQ175" t="str">
        <f t="shared" si="58"/>
        <v>IceWater</v>
      </c>
      <c r="AR175" t="str">
        <f t="shared" si="59"/>
        <v>FightingWater</v>
      </c>
      <c r="AS175" t="str">
        <f t="shared" si="60"/>
        <v>NormalFlying</v>
      </c>
      <c r="AT175" t="str">
        <f t="shared" si="61"/>
        <v>WaterFlying</v>
      </c>
      <c r="AU175" t="str">
        <f t="shared" si="62"/>
        <v>GroundFlying</v>
      </c>
      <c r="AV175" t="str">
        <f t="shared" si="63"/>
        <v>IceFlying</v>
      </c>
      <c r="AW175" t="str">
        <f t="shared" si="64"/>
        <v>FightingFlying</v>
      </c>
      <c r="AX175" s="31">
        <f>VLOOKUP(AN175,type_factors!$C$2:$D$226,2,FALSE)</f>
        <v>1</v>
      </c>
      <c r="AY175" s="31">
        <f>VLOOKUP(AO175,type_factors!$C$2:$D$226,2,FALSE)</f>
        <v>0.5</v>
      </c>
      <c r="AZ175" s="31">
        <f>VLOOKUP(AP175,type_factors!$C$2:$D$226,2,FALSE)</f>
        <v>1</v>
      </c>
      <c r="BA175" s="31">
        <f>VLOOKUP(AQ175,type_factors!$C$2:$D$226,2,FALSE)</f>
        <v>0.5</v>
      </c>
      <c r="BB175" s="31">
        <f>VLOOKUP(AR175,type_factors!$C$2:$D$226,2,FALSE)</f>
        <v>1</v>
      </c>
      <c r="BC175" s="30">
        <f>VLOOKUP(AS175,type_factors!$C$2:$D$226,2,FALSE)</f>
        <v>1</v>
      </c>
      <c r="BD175" s="30">
        <f>VLOOKUP(AT175,type_factors!$C$2:$D$226,2,FALSE)</f>
        <v>1</v>
      </c>
      <c r="BE175" s="30">
        <f>VLOOKUP(AU175,type_factors!$C$2:$D$226,2,FALSE)</f>
        <v>0</v>
      </c>
      <c r="BF175" s="30">
        <f>VLOOKUP(AV175,type_factors!$C$2:$D$226,2,FALSE)</f>
        <v>2</v>
      </c>
      <c r="BG175" s="30">
        <f>VLOOKUP(AW175,type_factors!$C$2:$D$226,2,FALSE)</f>
        <v>0.5</v>
      </c>
      <c r="BH175" s="32">
        <f t="shared" si="65"/>
        <v>1</v>
      </c>
      <c r="BI175" s="32">
        <f t="shared" si="66"/>
        <v>0.5</v>
      </c>
      <c r="BJ175" s="32">
        <f t="shared" si="67"/>
        <v>0</v>
      </c>
      <c r="BK175" s="32">
        <f t="shared" si="68"/>
        <v>1</v>
      </c>
      <c r="BL175" s="32">
        <f t="shared" si="69"/>
        <v>0.5</v>
      </c>
      <c r="BM175">
        <f t="array" ref="BM175">MAX(IF(ISERROR(BH175:BL175),,BH175:BL175))</f>
        <v>1</v>
      </c>
      <c r="BN175">
        <f t="shared" si="70"/>
        <v>1</v>
      </c>
      <c r="BO175">
        <f t="shared" si="71"/>
        <v>0</v>
      </c>
      <c r="BP175">
        <f t="shared" si="72"/>
        <v>101.5</v>
      </c>
    </row>
    <row r="176" spans="1:70" x14ac:dyDescent="0.3">
      <c r="A176">
        <v>175</v>
      </c>
      <c r="B176">
        <v>62</v>
      </c>
      <c r="C176" t="s">
        <v>143</v>
      </c>
      <c r="D176" t="s">
        <v>530</v>
      </c>
      <c r="E176" t="s">
        <v>445</v>
      </c>
      <c r="F176" t="s">
        <v>209</v>
      </c>
      <c r="G176">
        <v>63</v>
      </c>
      <c r="H176" s="1" t="s">
        <v>98</v>
      </c>
      <c r="I176" s="1" t="s">
        <v>89</v>
      </c>
      <c r="J176" s="1" t="s">
        <v>23</v>
      </c>
      <c r="K176" s="1" t="s">
        <v>137</v>
      </c>
      <c r="L176" s="1" t="s">
        <v>264</v>
      </c>
      <c r="M176" s="1" t="s">
        <v>270</v>
      </c>
      <c r="N176" s="1" t="s">
        <v>261</v>
      </c>
      <c r="O176" s="1" t="s">
        <v>251</v>
      </c>
      <c r="P176" t="str">
        <f>VLOOKUP(L176,all_attacks!$C$2:$H$166,2,FALSE)</f>
        <v>Normal</v>
      </c>
      <c r="Q176" t="str">
        <f>VLOOKUP(M176,all_attacks!$C$2:$H$166,2,FALSE)</f>
        <v>Fire</v>
      </c>
      <c r="R176" t="str">
        <f>VLOOKUP(N176,all_attacks!$C$2:$H$166,2,FALSE)</f>
        <v>Normal</v>
      </c>
      <c r="S176" t="str">
        <f>VLOOKUP(O176,all_attacks!$C$2:$H$166,2,FALSE)</f>
        <v>Normal</v>
      </c>
      <c r="T176" t="str">
        <f>VLOOKUP(L176,all_attacks!$C$2:$H$166,6,FALSE)</f>
        <v>no_type-specific_Damage</v>
      </c>
      <c r="U176" t="str">
        <f>VLOOKUP(M176,all_attacks!$C$2:$H$166,6,FALSE)</f>
        <v>Fire</v>
      </c>
      <c r="V176" t="str">
        <f>VLOOKUP(N176,all_attacks!$C$2:$H$166,6,FALSE)</f>
        <v>no_type-specific_Damage</v>
      </c>
      <c r="W176" t="str">
        <f>VLOOKUP(O176,all_attacks!$C$2:$H$166,6,FALSE)</f>
        <v>Normal</v>
      </c>
      <c r="X176" t="s">
        <v>453</v>
      </c>
      <c r="Z176" t="str">
        <f t="shared" si="51"/>
        <v>no_type-specific_DamageWater</v>
      </c>
      <c r="AA176" t="str">
        <f t="shared" si="52"/>
        <v>FireWater</v>
      </c>
      <c r="AB176" t="str">
        <f t="shared" si="53"/>
        <v>no_type-specific_DamageWater</v>
      </c>
      <c r="AC176" t="str">
        <f t="shared" si="54"/>
        <v>NormalWater</v>
      </c>
      <c r="AD176" t="e">
        <f>VLOOKUP(Z176,type_factors!$C$1:$D$226,2,FALSE)</f>
        <v>#N/A</v>
      </c>
      <c r="AE176">
        <f>VLOOKUP(AA176,type_factors!$C$1:$D$226,2,FALSE)</f>
        <v>0.5</v>
      </c>
      <c r="AF176" t="e">
        <f>VLOOKUP(AB176,type_factors!$C$1:$D$226,2,FALSE)</f>
        <v>#N/A</v>
      </c>
      <c r="AG176">
        <f>VLOOKUP(AC176,type_factors!$C$1:$D$226,2,FALSE)</f>
        <v>1</v>
      </c>
      <c r="AH176">
        <f t="array" ref="AH176">MAX(IF(ISERROR(AD176:AG176),,AD176:AG176))</f>
        <v>1</v>
      </c>
      <c r="AI176" t="s">
        <v>421</v>
      </c>
      <c r="AJ176" t="s">
        <v>453</v>
      </c>
      <c r="AK176" t="s">
        <v>455</v>
      </c>
      <c r="AL176" t="s">
        <v>446</v>
      </c>
      <c r="AM176" t="s">
        <v>450</v>
      </c>
      <c r="AN176" t="str">
        <f t="shared" si="55"/>
        <v>NormalFire</v>
      </c>
      <c r="AO176" t="str">
        <f t="shared" si="56"/>
        <v>WaterFire</v>
      </c>
      <c r="AP176" t="str">
        <f t="shared" si="57"/>
        <v>GroundFire</v>
      </c>
      <c r="AQ176" t="str">
        <f t="shared" si="58"/>
        <v>IceFire</v>
      </c>
      <c r="AR176" t="str">
        <f t="shared" si="59"/>
        <v>FightingFire</v>
      </c>
      <c r="AS176" t="str">
        <f t="shared" si="60"/>
        <v>NormalNA</v>
      </c>
      <c r="AT176" t="str">
        <f t="shared" si="61"/>
        <v>WaterNA</v>
      </c>
      <c r="AU176" t="str">
        <f t="shared" si="62"/>
        <v>GroundNA</v>
      </c>
      <c r="AV176" t="str">
        <f t="shared" si="63"/>
        <v>IceNA</v>
      </c>
      <c r="AW176" t="str">
        <f t="shared" si="64"/>
        <v>FightingNA</v>
      </c>
      <c r="AX176" s="31">
        <f>VLOOKUP(AN176,type_factors!$C$2:$D$226,2,FALSE)</f>
        <v>1</v>
      </c>
      <c r="AY176" s="31">
        <f>VLOOKUP(AO176,type_factors!$C$2:$D$226,2,FALSE)</f>
        <v>2</v>
      </c>
      <c r="AZ176" s="31">
        <f>VLOOKUP(AP176,type_factors!$C$2:$D$226,2,FALSE)</f>
        <v>2</v>
      </c>
      <c r="BA176" s="31">
        <f>VLOOKUP(AQ176,type_factors!$C$2:$D$226,2,FALSE)</f>
        <v>1</v>
      </c>
      <c r="BB176" s="31">
        <f>VLOOKUP(AR176,type_factors!$C$2:$D$226,2,FALSE)</f>
        <v>1</v>
      </c>
      <c r="BC176" s="30" t="e">
        <f>VLOOKUP(AS176,type_factors!$C$2:$D$226,2,FALSE)</f>
        <v>#N/A</v>
      </c>
      <c r="BD176" s="30" t="e">
        <f>VLOOKUP(AT176,type_factors!$C$2:$D$226,2,FALSE)</f>
        <v>#N/A</v>
      </c>
      <c r="BE176" s="30" t="e">
        <f>VLOOKUP(AU176,type_factors!$C$2:$D$226,2,FALSE)</f>
        <v>#N/A</v>
      </c>
      <c r="BF176" s="30" t="e">
        <f>VLOOKUP(AV176,type_factors!$C$2:$D$226,2,FALSE)</f>
        <v>#N/A</v>
      </c>
      <c r="BG176" s="30" t="e">
        <f>VLOOKUP(AW176,type_factors!$C$2:$D$226,2,FALSE)</f>
        <v>#N/A</v>
      </c>
      <c r="BH176" s="32">
        <f t="shared" si="65"/>
        <v>1</v>
      </c>
      <c r="BI176" s="32">
        <f t="shared" si="66"/>
        <v>2</v>
      </c>
      <c r="BJ176" s="32">
        <f t="shared" si="67"/>
        <v>2</v>
      </c>
      <c r="BK176" s="32">
        <f t="shared" si="68"/>
        <v>1</v>
      </c>
      <c r="BL176" s="32">
        <f t="shared" si="69"/>
        <v>1</v>
      </c>
      <c r="BM176">
        <f t="array" ref="BM176">MAX(IF(ISERROR(BH176:BL176),,BH176:BL176))</f>
        <v>2</v>
      </c>
      <c r="BN176">
        <f t="shared" si="70"/>
        <v>1</v>
      </c>
      <c r="BO176">
        <f t="shared" si="71"/>
        <v>1</v>
      </c>
      <c r="BP176">
        <f t="shared" si="72"/>
        <v>102.5</v>
      </c>
    </row>
    <row r="177" spans="1:68" x14ac:dyDescent="0.3">
      <c r="A177">
        <v>176</v>
      </c>
      <c r="B177">
        <v>62</v>
      </c>
      <c r="C177" t="s">
        <v>135</v>
      </c>
      <c r="D177" t="s">
        <v>464</v>
      </c>
      <c r="E177" t="s">
        <v>449</v>
      </c>
      <c r="F177" t="s">
        <v>451</v>
      </c>
      <c r="G177">
        <v>65</v>
      </c>
      <c r="H177" s="1" t="s">
        <v>138</v>
      </c>
      <c r="I177" s="1" t="s">
        <v>81</v>
      </c>
      <c r="J177" s="1" t="s">
        <v>172</v>
      </c>
      <c r="K177" s="1" t="s">
        <v>173</v>
      </c>
      <c r="L177" s="1" t="s">
        <v>298</v>
      </c>
      <c r="M177" s="1" t="s">
        <v>297</v>
      </c>
      <c r="N177" s="1" t="s">
        <v>295</v>
      </c>
      <c r="O177" s="1" t="s">
        <v>299</v>
      </c>
      <c r="P177" t="str">
        <f>VLOOKUP(L177,all_attacks!$C$2:$H$166,2,FALSE)</f>
        <v>Grass</v>
      </c>
      <c r="Q177" t="str">
        <f>VLOOKUP(M177,all_attacks!$C$2:$H$166,2,FALSE)</f>
        <v>Normal</v>
      </c>
      <c r="R177" t="str">
        <f>VLOOKUP(N177,all_attacks!$C$2:$H$166,2,FALSE)</f>
        <v>Grass</v>
      </c>
      <c r="S177" t="str">
        <f>VLOOKUP(O177,all_attacks!$C$2:$H$166,2,FALSE)</f>
        <v>Grass</v>
      </c>
      <c r="T177" t="str">
        <f>VLOOKUP(L177,all_attacks!$C$2:$H$166,6,FALSE)</f>
        <v>Grass</v>
      </c>
      <c r="U177" t="str">
        <f>VLOOKUP(M177,all_attacks!$C$2:$H$166,6,FALSE)</f>
        <v>no_type-specific_Damage</v>
      </c>
      <c r="V177" t="str">
        <f>VLOOKUP(N177,all_attacks!$C$2:$H$166,6,FALSE)</f>
        <v>Grass</v>
      </c>
      <c r="W177" t="str">
        <f>VLOOKUP(O177,all_attacks!$C$2:$H$166,6,FALSE)</f>
        <v>Grass</v>
      </c>
      <c r="X177" t="s">
        <v>453</v>
      </c>
      <c r="Z177" t="str">
        <f t="shared" si="51"/>
        <v>GrassWater</v>
      </c>
      <c r="AA177" t="str">
        <f t="shared" si="52"/>
        <v>no_type-specific_DamageWater</v>
      </c>
      <c r="AB177" t="str">
        <f t="shared" si="53"/>
        <v>GrassWater</v>
      </c>
      <c r="AC177" t="str">
        <f t="shared" si="54"/>
        <v>GrassWater</v>
      </c>
      <c r="AD177">
        <f>VLOOKUP(Z177,type_factors!$C$1:$D$226,2,FALSE)</f>
        <v>2</v>
      </c>
      <c r="AE177" t="e">
        <f>VLOOKUP(AA177,type_factors!$C$1:$D$226,2,FALSE)</f>
        <v>#N/A</v>
      </c>
      <c r="AF177">
        <f>VLOOKUP(AB177,type_factors!$C$1:$D$226,2,FALSE)</f>
        <v>2</v>
      </c>
      <c r="AG177">
        <f>VLOOKUP(AC177,type_factors!$C$1:$D$226,2,FALSE)</f>
        <v>2</v>
      </c>
      <c r="AH177">
        <f t="array" ref="AH177">MAX(IF(ISERROR(AD177:AG177),,AD177:AG177))</f>
        <v>2</v>
      </c>
      <c r="AI177" t="s">
        <v>421</v>
      </c>
      <c r="AJ177" t="s">
        <v>453</v>
      </c>
      <c r="AK177" t="s">
        <v>455</v>
      </c>
      <c r="AL177" t="s">
        <v>446</v>
      </c>
      <c r="AM177" t="s">
        <v>450</v>
      </c>
      <c r="AN177" t="str">
        <f t="shared" si="55"/>
        <v>NormalGrass</v>
      </c>
      <c r="AO177" t="str">
        <f t="shared" si="56"/>
        <v>WaterGrass</v>
      </c>
      <c r="AP177" t="str">
        <f t="shared" si="57"/>
        <v>GroundGrass</v>
      </c>
      <c r="AQ177" t="str">
        <f t="shared" si="58"/>
        <v>IceGrass</v>
      </c>
      <c r="AR177" t="str">
        <f t="shared" si="59"/>
        <v>FightingGrass</v>
      </c>
      <c r="AS177" t="str">
        <f t="shared" si="60"/>
        <v>NormalPoison</v>
      </c>
      <c r="AT177" t="str">
        <f t="shared" si="61"/>
        <v>WaterPoison</v>
      </c>
      <c r="AU177" t="str">
        <f t="shared" si="62"/>
        <v>GroundPoison</v>
      </c>
      <c r="AV177" t="str">
        <f t="shared" si="63"/>
        <v>IcePoison</v>
      </c>
      <c r="AW177" t="str">
        <f t="shared" si="64"/>
        <v>FightingPoison</v>
      </c>
      <c r="AX177" s="31">
        <f>VLOOKUP(AN177,type_factors!$C$2:$D$226,2,FALSE)</f>
        <v>1</v>
      </c>
      <c r="AY177" s="31">
        <f>VLOOKUP(AO177,type_factors!$C$2:$D$226,2,FALSE)</f>
        <v>0.5</v>
      </c>
      <c r="AZ177" s="31">
        <f>VLOOKUP(AP177,type_factors!$C$2:$D$226,2,FALSE)</f>
        <v>0.5</v>
      </c>
      <c r="BA177" s="34">
        <f>VLOOKUP(AQ177,type_factors!$C$2:$D$226,2,FALSE)</f>
        <v>2</v>
      </c>
      <c r="BB177" s="31">
        <f>VLOOKUP(AR177,type_factors!$C$2:$D$226,2,FALSE)</f>
        <v>1</v>
      </c>
      <c r="BC177" s="30">
        <f>VLOOKUP(AS177,type_factors!$C$2:$D$226,2,FALSE)</f>
        <v>1</v>
      </c>
      <c r="BD177" s="30">
        <f>VLOOKUP(AT177,type_factors!$C$2:$D$226,2,FALSE)</f>
        <v>1</v>
      </c>
      <c r="BE177" s="30">
        <f>VLOOKUP(AU177,type_factors!$C$2:$D$226,2,FALSE)</f>
        <v>2</v>
      </c>
      <c r="BF177" s="30">
        <f>VLOOKUP(AV177,type_factors!$C$2:$D$226,2,FALSE)</f>
        <v>1</v>
      </c>
      <c r="BG177" s="30">
        <f>VLOOKUP(AW177,type_factors!$C$2:$D$226,2,FALSE)</f>
        <v>0.5</v>
      </c>
      <c r="BH177" s="32">
        <f t="shared" si="65"/>
        <v>1</v>
      </c>
      <c r="BI177" s="32">
        <f t="shared" si="66"/>
        <v>0.5</v>
      </c>
      <c r="BJ177" s="32">
        <f t="shared" si="67"/>
        <v>1</v>
      </c>
      <c r="BK177" s="32">
        <f t="shared" si="68"/>
        <v>2</v>
      </c>
      <c r="BL177" s="32">
        <f t="shared" si="69"/>
        <v>0.5</v>
      </c>
      <c r="BM177">
        <f t="array" ref="BM177">MAX(IF(ISERROR(BH177:BL177),,BH177:BL177))</f>
        <v>2</v>
      </c>
      <c r="BN177">
        <f t="shared" si="70"/>
        <v>2</v>
      </c>
      <c r="BO177">
        <f t="shared" si="71"/>
        <v>0</v>
      </c>
      <c r="BP177">
        <f t="shared" si="72"/>
        <v>102.5</v>
      </c>
    </row>
    <row r="178" spans="1:68" x14ac:dyDescent="0.3">
      <c r="BM178">
        <f>SUM(BM2:BM177)</f>
        <v>292</v>
      </c>
      <c r="BN178">
        <f t="shared" ref="BN178:BO178" si="73">SUM(BN2:BN177)</f>
        <v>189.5</v>
      </c>
      <c r="BO178">
        <f t="shared" si="73"/>
        <v>102.5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8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4.4" x14ac:dyDescent="0.3"/>
  <cols>
    <col min="1" max="1" width="5" customWidth="1"/>
    <col min="2" max="2" width="5.77734375" customWidth="1"/>
    <col min="3" max="3" width="5.77734375" style="35" customWidth="1"/>
    <col min="4" max="4" width="8.44140625" style="35" customWidth="1"/>
    <col min="5" max="7" width="5.77734375" style="35" customWidth="1"/>
    <col min="8" max="11" width="5.77734375" style="36" customWidth="1"/>
    <col min="12" max="14" width="5.77734375" style="1" customWidth="1"/>
    <col min="15" max="15" width="7.33203125" style="1" customWidth="1"/>
    <col min="16" max="24" width="5.77734375" customWidth="1"/>
    <col min="25" max="25" width="7.21875" customWidth="1"/>
    <col min="26" max="26" width="6.33203125" customWidth="1"/>
    <col min="27" max="37" width="5.77734375" customWidth="1"/>
    <col min="38" max="38" width="5.88671875" customWidth="1"/>
    <col min="39" max="50" width="5.77734375" customWidth="1"/>
    <col min="51" max="58" width="9.5546875" customWidth="1"/>
    <col min="59" max="62" width="5.77734375" style="31" customWidth="1"/>
    <col min="63" max="66" width="5.77734375" style="30" customWidth="1"/>
    <col min="67" max="70" width="5.77734375" style="32" customWidth="1"/>
    <col min="71" max="77" width="5.77734375" customWidth="1"/>
  </cols>
  <sheetData>
    <row r="1" spans="1:76" x14ac:dyDescent="0.3">
      <c r="A1" t="s">
        <v>849</v>
      </c>
      <c r="B1" t="s">
        <v>7</v>
      </c>
      <c r="C1" s="35" t="s">
        <v>460</v>
      </c>
      <c r="D1" s="35" t="s">
        <v>461</v>
      </c>
      <c r="E1" s="35" t="s">
        <v>649</v>
      </c>
      <c r="F1" s="35" t="s">
        <v>650</v>
      </c>
      <c r="G1" s="35" t="s">
        <v>0</v>
      </c>
      <c r="H1" s="36" t="s">
        <v>651</v>
      </c>
      <c r="I1" s="36" t="s">
        <v>652</v>
      </c>
      <c r="J1" s="36" t="s">
        <v>653</v>
      </c>
      <c r="K1" s="36" t="s">
        <v>654</v>
      </c>
      <c r="L1" s="1" t="s">
        <v>1</v>
      </c>
      <c r="M1" s="1" t="s">
        <v>2</v>
      </c>
      <c r="N1" s="1" t="s">
        <v>3</v>
      </c>
      <c r="O1" s="1" t="s">
        <v>4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739</v>
      </c>
      <c r="Y1" t="s">
        <v>740</v>
      </c>
      <c r="Z1" t="s">
        <v>741</v>
      </c>
      <c r="AA1" t="s">
        <v>742</v>
      </c>
      <c r="AB1" t="s">
        <v>743</v>
      </c>
      <c r="AC1" t="s">
        <v>744</v>
      </c>
      <c r="AD1" t="s">
        <v>745</v>
      </c>
      <c r="AE1" t="s">
        <v>746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  <c r="AK1" t="s">
        <v>752</v>
      </c>
      <c r="AL1" t="s">
        <v>753</v>
      </c>
      <c r="AM1" t="s">
        <v>754</v>
      </c>
      <c r="AN1" t="s">
        <v>755</v>
      </c>
      <c r="AO1" t="s">
        <v>756</v>
      </c>
      <c r="AP1" t="s">
        <v>757</v>
      </c>
      <c r="AQ1" t="s">
        <v>758</v>
      </c>
      <c r="AR1" t="s">
        <v>759</v>
      </c>
      <c r="AS1" t="s">
        <v>760</v>
      </c>
      <c r="AT1" t="s">
        <v>761</v>
      </c>
      <c r="AU1" t="s">
        <v>762</v>
      </c>
      <c r="AV1" t="s">
        <v>763</v>
      </c>
      <c r="AW1" t="s">
        <v>775</v>
      </c>
      <c r="AX1" t="s">
        <v>776</v>
      </c>
      <c r="AY1" t="s">
        <v>764</v>
      </c>
      <c r="AZ1" t="s">
        <v>765</v>
      </c>
      <c r="BA1" t="s">
        <v>777</v>
      </c>
      <c r="BB1" t="s">
        <v>778</v>
      </c>
      <c r="BC1" t="s">
        <v>766</v>
      </c>
      <c r="BD1" t="s">
        <v>767</v>
      </c>
      <c r="BE1" t="s">
        <v>779</v>
      </c>
      <c r="BF1" t="s">
        <v>780</v>
      </c>
      <c r="BG1" s="31" t="s">
        <v>768</v>
      </c>
      <c r="BH1" s="31" t="s">
        <v>769</v>
      </c>
      <c r="BI1" s="31" t="s">
        <v>823</v>
      </c>
      <c r="BJ1" s="31" t="s">
        <v>824</v>
      </c>
      <c r="BK1" s="30" t="s">
        <v>770</v>
      </c>
      <c r="BL1" s="30" t="s">
        <v>771</v>
      </c>
      <c r="BM1" s="30" t="s">
        <v>825</v>
      </c>
      <c r="BN1" s="30" t="s">
        <v>826</v>
      </c>
      <c r="BO1" s="32" t="s">
        <v>737</v>
      </c>
      <c r="BP1" s="32" t="s">
        <v>738</v>
      </c>
      <c r="BQ1" s="32" t="s">
        <v>827</v>
      </c>
      <c r="BR1" s="32" t="s">
        <v>828</v>
      </c>
      <c r="BS1" t="s">
        <v>772</v>
      </c>
      <c r="BT1" t="s">
        <v>761</v>
      </c>
      <c r="BU1" t="s">
        <v>773</v>
      </c>
      <c r="BV1" t="s">
        <v>774</v>
      </c>
    </row>
    <row r="2" spans="1:76" x14ac:dyDescent="0.3">
      <c r="A2">
        <v>1</v>
      </c>
      <c r="B2">
        <v>2</v>
      </c>
      <c r="C2" s="35" t="s">
        <v>8</v>
      </c>
      <c r="D2" s="35" t="str">
        <f>VLOOKUP(C2,all_pokemon!$B$2:$C$151,2,FALSE)</f>
        <v>Weedle</v>
      </c>
      <c r="E2" s="35" t="s">
        <v>452</v>
      </c>
      <c r="F2" s="35" t="s">
        <v>451</v>
      </c>
      <c r="G2" s="35">
        <v>9</v>
      </c>
      <c r="H2" s="36" t="s">
        <v>9</v>
      </c>
      <c r="I2" s="36" t="s">
        <v>10</v>
      </c>
      <c r="J2" s="36" t="s">
        <v>209</v>
      </c>
      <c r="K2" s="36" t="s">
        <v>209</v>
      </c>
      <c r="L2" s="1" t="str">
        <f>VLOOKUP(H2,all_attacks!$B$2:$C$166,2,FALSE)</f>
        <v>Poison Sting</v>
      </c>
      <c r="M2" s="1" t="str">
        <f>VLOOKUP(I2,all_attacks!$B$2:$C$166,2,FALSE)</f>
        <v>String Shot</v>
      </c>
      <c r="N2" s="1" t="e">
        <f>VLOOKUP(J2,all_attacks!$B$2:$C$166,2,FALSE)</f>
        <v>#N/A</v>
      </c>
      <c r="O2" s="1" t="e">
        <f>VLOOKUP(K2,all_attacks!$B$2:$C$166,2,FALSE)</f>
        <v>#N/A</v>
      </c>
      <c r="P2" t="str">
        <f>VLOOKUP(L2,all_attacks!$C$2:$H$166,2,FALSE)</f>
        <v>Poison</v>
      </c>
      <c r="Q2" t="str">
        <f>VLOOKUP(M2,all_attacks!$C$2:$H$166,2,FALSE)</f>
        <v>Bug</v>
      </c>
      <c r="R2" t="e">
        <f>VLOOKUP(N2,all_attacks!$C$2:$H$166,2,FALSE)</f>
        <v>#N/A</v>
      </c>
      <c r="S2" t="e">
        <f>VLOOKUP(O2,all_attacks!$C$2:$H$166,2,FALSE)</f>
        <v>#N/A</v>
      </c>
      <c r="T2" t="str">
        <f>VLOOKUP(L2,all_attacks!$C$2:$H$166,6,FALSE)</f>
        <v>Poison</v>
      </c>
      <c r="U2" t="str">
        <f>VLOOKUP(M2,all_attacks!$C$2:$H$166,6,FALSE)</f>
        <v>no_type-specific_Damage</v>
      </c>
      <c r="V2" t="e">
        <f>VLOOKUP(N2,all_attacks!$C$2:$H$166,6,FALSE)</f>
        <v>#N/A</v>
      </c>
      <c r="W2" t="e">
        <f>VLOOKUP(O2,all_attacks!$C$2:$H$166,6,FALSE)</f>
        <v>#N/A</v>
      </c>
      <c r="X2" t="s">
        <v>445</v>
      </c>
      <c r="Y2" t="s">
        <v>209</v>
      </c>
      <c r="Z2" t="str">
        <f>T2&amp;$X2</f>
        <v>PoisonFire</v>
      </c>
      <c r="AA2" t="str">
        <f>U2&amp;$X2</f>
        <v>no_type-specific_DamageFire</v>
      </c>
      <c r="AB2" t="e">
        <f>V2&amp;$X2</f>
        <v>#N/A</v>
      </c>
      <c r="AC2" t="e">
        <f>W2&amp;$X2</f>
        <v>#N/A</v>
      </c>
      <c r="AD2" t="str">
        <f>T2&amp;$Y2</f>
        <v>PoisonNA</v>
      </c>
      <c r="AE2" t="str">
        <f t="shared" ref="AE2:AG7" si="0">U2&amp;$Y2</f>
        <v>no_type-specific_DamageNA</v>
      </c>
      <c r="AF2" t="e">
        <f t="shared" si="0"/>
        <v>#N/A</v>
      </c>
      <c r="AG2" t="e">
        <f t="shared" si="0"/>
        <v>#N/A</v>
      </c>
      <c r="AH2">
        <f>VLOOKUP(Z2,type_factors!$C$1:$D$226,2,FALSE)</f>
        <v>1</v>
      </c>
      <c r="AI2" t="e">
        <f>VLOOKUP(AA2,type_factors!$C$1:$D$226,2,FALSE)</f>
        <v>#N/A</v>
      </c>
      <c r="AJ2" t="e">
        <f>VLOOKUP(AB2,type_factors!$C$1:$D$226,2,FALSE)</f>
        <v>#N/A</v>
      </c>
      <c r="AK2" t="e">
        <f>VLOOKUP(AC2,type_factors!$C$1:$D$226,2,FALSE)</f>
        <v>#N/A</v>
      </c>
      <c r="AL2" t="e">
        <f>VLOOKUP(AD2,type_factors!$C$1:$D$226,2,FALSE)</f>
        <v>#N/A</v>
      </c>
      <c r="AM2" t="e">
        <f>VLOOKUP(AE2,type_factors!$C$1:$D$226,2,FALSE)</f>
        <v>#N/A</v>
      </c>
      <c r="AN2" t="e">
        <f>VLOOKUP(AF2,type_factors!$C$1:$D$226,2,FALSE)</f>
        <v>#N/A</v>
      </c>
      <c r="AO2" t="e">
        <f>VLOOKUP(AG2,type_factors!$C$1:$D$226,2,FALSE)</f>
        <v>#N/A</v>
      </c>
      <c r="AP2" t="e">
        <f>AH2*AL2</f>
        <v>#N/A</v>
      </c>
      <c r="AQ2" t="e">
        <f t="shared" ref="AQ2:AS17" si="1">AI2*AM2</f>
        <v>#N/A</v>
      </c>
      <c r="AR2" t="e">
        <f t="shared" si="1"/>
        <v>#N/A</v>
      </c>
      <c r="AS2" t="e">
        <f t="shared" si="1"/>
        <v>#N/A</v>
      </c>
      <c r="AT2">
        <f t="array" ref="AT2">MAX(IF(ISERROR(AP2:AS2),IF(ISERROR(AH2:AK2),,AH2:AK2),AP2:AS2))</f>
        <v>1</v>
      </c>
      <c r="AU2" t="s">
        <v>421</v>
      </c>
      <c r="AV2" t="s">
        <v>209</v>
      </c>
      <c r="AW2" t="s">
        <v>209</v>
      </c>
      <c r="AX2" t="s">
        <v>209</v>
      </c>
      <c r="AY2" t="str">
        <f>AU2&amp;$E2</f>
        <v>NormalBug</v>
      </c>
      <c r="AZ2" t="str">
        <f>AV2&amp;$E2</f>
        <v>NABug</v>
      </c>
      <c r="BA2" t="str">
        <f>AW2&amp;$E2</f>
        <v>NABug</v>
      </c>
      <c r="BB2" t="str">
        <f>AX2&amp;$E2</f>
        <v>NABug</v>
      </c>
      <c r="BC2" t="str">
        <f>AU2&amp;$F2</f>
        <v>NormalPoison</v>
      </c>
      <c r="BD2" t="str">
        <f t="shared" ref="BD2:BF2" si="2">AV2&amp;$F2</f>
        <v>NAPoison</v>
      </c>
      <c r="BE2" t="str">
        <f t="shared" si="2"/>
        <v>NAPoison</v>
      </c>
      <c r="BF2" t="str">
        <f t="shared" si="2"/>
        <v>NAPoison</v>
      </c>
      <c r="BG2" s="31">
        <f>VLOOKUP(AY2,type_factors!$C$2:$D$226,2,FALSE)</f>
        <v>1</v>
      </c>
      <c r="BH2" s="31" t="e">
        <f>VLOOKUP(AZ2,type_factors!$C$2:$D$226,2,FALSE)</f>
        <v>#N/A</v>
      </c>
      <c r="BI2" s="31" t="e">
        <f>VLOOKUP(BA2,type_factors!$C$2:$D$226,2,FALSE)</f>
        <v>#N/A</v>
      </c>
      <c r="BJ2" s="31" t="e">
        <f>VLOOKUP(BB2,type_factors!$C$2:$D$226,2,FALSE)</f>
        <v>#N/A</v>
      </c>
      <c r="BK2" s="30">
        <f>VLOOKUP(BC2,type_factors!$C$2:$D$226,2,FALSE)</f>
        <v>1</v>
      </c>
      <c r="BL2" s="30" t="e">
        <f>VLOOKUP(BD2,type_factors!$C$2:$D$226,2,FALSE)</f>
        <v>#N/A</v>
      </c>
      <c r="BM2" s="30" t="e">
        <f>VLOOKUP(BE2,type_factors!$C$2:$D$226,2,FALSE)</f>
        <v>#N/A</v>
      </c>
      <c r="BN2" s="30" t="e">
        <f>VLOOKUP(BF2,type_factors!$C$2:$D$226,2,FALSE)</f>
        <v>#N/A</v>
      </c>
      <c r="BO2" s="32">
        <f>IF(AND(ISNUMBER(BG2),ISNUMBER(BK2)),BG2*BK2,BG2)</f>
        <v>1</v>
      </c>
      <c r="BP2" s="32" t="e">
        <f t="shared" ref="BP2:BR2" si="3">IF(AND(ISNUMBER(BH2),ISNUMBER(BL2)),BH2*BL2,BH2)</f>
        <v>#N/A</v>
      </c>
      <c r="BQ2" s="32" t="e">
        <f t="shared" si="3"/>
        <v>#N/A</v>
      </c>
      <c r="BR2" s="32" t="e">
        <f t="shared" si="3"/>
        <v>#N/A</v>
      </c>
      <c r="BS2">
        <f t="array" ref="BS2">MAX(IF(ISERROR(BO2:BR2),,BO2:BR2))</f>
        <v>1</v>
      </c>
      <c r="BT2">
        <f t="shared" ref="BT2:BT33" si="4">AT2</f>
        <v>1</v>
      </c>
      <c r="BU2">
        <f>BS2-BT2</f>
        <v>0</v>
      </c>
      <c r="BV2">
        <f>BU2</f>
        <v>0</v>
      </c>
    </row>
    <row r="3" spans="1:76" x14ac:dyDescent="0.3">
      <c r="A3">
        <v>2</v>
      </c>
      <c r="B3">
        <v>3</v>
      </c>
      <c r="C3" s="35" t="s">
        <v>11</v>
      </c>
      <c r="D3" s="35" t="str">
        <f>VLOOKUP(C3,all_pokemon!$B$2:$C$151,2,FALSE)</f>
        <v>Geodude</v>
      </c>
      <c r="E3" s="35" t="s">
        <v>456</v>
      </c>
      <c r="F3" s="35" t="s">
        <v>455</v>
      </c>
      <c r="G3" s="35">
        <v>12</v>
      </c>
      <c r="H3" s="36" t="s">
        <v>12</v>
      </c>
      <c r="I3" s="36" t="s">
        <v>13</v>
      </c>
      <c r="J3" s="36" t="s">
        <v>209</v>
      </c>
      <c r="K3" s="36" t="s">
        <v>209</v>
      </c>
      <c r="L3" s="1" t="str">
        <f>VLOOKUP(H3,all_attacks!$B$2:$C$166,2,FALSE)</f>
        <v>Tackle</v>
      </c>
      <c r="M3" s="1" t="str">
        <f>VLOOKUP(I3,all_attacks!$B$2:$C$166,2,FALSE)</f>
        <v>Defense Curl</v>
      </c>
      <c r="N3" s="1" t="e">
        <f>VLOOKUP(J3,all_attacks!$B$2:$C$166,2,FALSE)</f>
        <v>#N/A</v>
      </c>
      <c r="O3" s="1" t="e">
        <f>VLOOKUP(K3,all_attacks!$B$2:$C$166,2,FALSE)</f>
        <v>#N/A</v>
      </c>
      <c r="P3" t="str">
        <f>VLOOKUP(L3,all_attacks!$C$2:$H$166,2,FALSE)</f>
        <v>Normal</v>
      </c>
      <c r="Q3" t="str">
        <f>VLOOKUP(M3,all_attacks!$C$2:$H$166,2,FALSE)</f>
        <v>Normal</v>
      </c>
      <c r="R3" t="e">
        <f>VLOOKUP(N3,all_attacks!$C$2:$H$166,2,FALSE)</f>
        <v>#N/A</v>
      </c>
      <c r="S3" t="e">
        <f>VLOOKUP(O3,all_attacks!$C$2:$H$166,2,FALSE)</f>
        <v>#N/A</v>
      </c>
      <c r="T3" t="str">
        <f>VLOOKUP(L3,all_attacks!$C$2:$H$166,6,FALSE)</f>
        <v>Normal</v>
      </c>
      <c r="U3" t="str">
        <f>VLOOKUP(M3,all_attacks!$C$2:$H$166,6,FALSE)</f>
        <v>no_type-specific_Damage</v>
      </c>
      <c r="V3" t="e">
        <f>VLOOKUP(N3,all_attacks!$C$2:$H$166,6,FALSE)</f>
        <v>#N/A</v>
      </c>
      <c r="W3" t="e">
        <f>VLOOKUP(O3,all_attacks!$C$2:$H$166,6,FALSE)</f>
        <v>#N/A</v>
      </c>
      <c r="X3" t="s">
        <v>445</v>
      </c>
      <c r="Y3" t="s">
        <v>209</v>
      </c>
      <c r="Z3" t="str">
        <f>T3&amp;$X3</f>
        <v>NormalFire</v>
      </c>
      <c r="AA3" t="str">
        <f t="shared" ref="AA3:AC66" si="5">U3&amp;$X3</f>
        <v>no_type-specific_DamageFire</v>
      </c>
      <c r="AB3" t="e">
        <f t="shared" si="5"/>
        <v>#N/A</v>
      </c>
      <c r="AC3" t="e">
        <f t="shared" si="5"/>
        <v>#N/A</v>
      </c>
      <c r="AD3" t="str">
        <f>T3&amp;$Y3</f>
        <v>NormalNA</v>
      </c>
      <c r="AE3" t="str">
        <f t="shared" si="0"/>
        <v>no_type-specific_DamageNA</v>
      </c>
      <c r="AF3" t="e">
        <f t="shared" si="0"/>
        <v>#N/A</v>
      </c>
      <c r="AG3" t="e">
        <f t="shared" si="0"/>
        <v>#N/A</v>
      </c>
      <c r="AH3">
        <f>VLOOKUP(Z3,type_factors!$C$1:$D$226,2,FALSE)</f>
        <v>1</v>
      </c>
      <c r="AI3" t="e">
        <f>VLOOKUP(AA3,type_factors!$C$1:$D$226,2,FALSE)</f>
        <v>#N/A</v>
      </c>
      <c r="AJ3" t="e">
        <f>VLOOKUP(AB3,type_factors!$C$1:$D$226,2,FALSE)</f>
        <v>#N/A</v>
      </c>
      <c r="AK3" t="e">
        <f>VLOOKUP(AC3,type_factors!$C$1:$D$226,2,FALSE)</f>
        <v>#N/A</v>
      </c>
      <c r="AL3" t="e">
        <f>VLOOKUP(AD3,type_factors!$C$1:$D$226,2,FALSE)</f>
        <v>#N/A</v>
      </c>
      <c r="AM3" t="e">
        <f>VLOOKUP(AE3,type_factors!$C$1:$D$226,2,FALSE)</f>
        <v>#N/A</v>
      </c>
      <c r="AN3" t="e">
        <f>VLOOKUP(AF3,type_factors!$C$1:$D$226,2,FALSE)</f>
        <v>#N/A</v>
      </c>
      <c r="AO3" t="e">
        <f>VLOOKUP(AG3,type_factors!$C$1:$D$226,2,FALSE)</f>
        <v>#N/A</v>
      </c>
      <c r="AP3" t="e">
        <f t="shared" ref="AP3:AS66" si="6">AH3*AL3</f>
        <v>#N/A</v>
      </c>
      <c r="AQ3" t="e">
        <f t="shared" si="1"/>
        <v>#N/A</v>
      </c>
      <c r="AR3" t="e">
        <f t="shared" si="1"/>
        <v>#N/A</v>
      </c>
      <c r="AS3" t="e">
        <f t="shared" si="1"/>
        <v>#N/A</v>
      </c>
      <c r="AT3">
        <f t="array" ref="AT3">MAX(IF(ISERROR(AP3:AS3),IF(ISERROR(AH3:AK3),,AH3:AK3),AP3:AS3))</f>
        <v>1</v>
      </c>
      <c r="AU3" t="s">
        <v>421</v>
      </c>
      <c r="AV3" t="s">
        <v>445</v>
      </c>
      <c r="AW3" t="s">
        <v>209</v>
      </c>
      <c r="AX3" t="s">
        <v>209</v>
      </c>
      <c r="AY3" t="str">
        <f t="shared" ref="AY3:AY66" si="7">AU3&amp;$E3</f>
        <v>NormalRock</v>
      </c>
      <c r="AZ3" t="str">
        <f t="shared" ref="AZ3:AZ66" si="8">AV3&amp;$E3</f>
        <v>FireRock</v>
      </c>
      <c r="BA3" t="str">
        <f t="shared" ref="BA3:BA66" si="9">AW3&amp;$E3</f>
        <v>NARock</v>
      </c>
      <c r="BB3" t="str">
        <f t="shared" ref="BB3:BB66" si="10">AX3&amp;$E3</f>
        <v>NARock</v>
      </c>
      <c r="BC3" t="str">
        <f t="shared" ref="BC3:BC66" si="11">AU3&amp;$F3</f>
        <v>NormalGround</v>
      </c>
      <c r="BD3" t="str">
        <f t="shared" ref="BD3:BD66" si="12">AV3&amp;$F3</f>
        <v>FireGround</v>
      </c>
      <c r="BE3" t="str">
        <f t="shared" ref="BE3:BE66" si="13">AW3&amp;$F3</f>
        <v>NAGround</v>
      </c>
      <c r="BF3" t="str">
        <f t="shared" ref="BF3:BF66" si="14">AX3&amp;$F3</f>
        <v>NAGround</v>
      </c>
      <c r="BG3" s="31">
        <f>VLOOKUP(AY3,type_factors!$C$2:$D$226,2,FALSE)</f>
        <v>0.5</v>
      </c>
      <c r="BH3" s="31">
        <f>VLOOKUP(AZ3,type_factors!$C$2:$D$226,2,FALSE)</f>
        <v>0.5</v>
      </c>
      <c r="BI3" s="31">
        <f>VLOOKUP(BC3,type_factors!$C$2:$D$226,2,FALSE)</f>
        <v>1</v>
      </c>
      <c r="BJ3" s="31">
        <f>VLOOKUP(BD3,type_factors!$C$2:$D$226,2,FALSE)</f>
        <v>1</v>
      </c>
      <c r="BK3" s="30">
        <f>VLOOKUP(BC3,type_factors!$C$2:$D$226,2,FALSE)</f>
        <v>1</v>
      </c>
      <c r="BL3" s="30">
        <f>VLOOKUP(BD3,type_factors!$C$2:$D$226,2,FALSE)</f>
        <v>1</v>
      </c>
      <c r="BM3" s="30" t="e">
        <f>VLOOKUP(BE3,type_factors!$C$2:$D$226,2,FALSE)</f>
        <v>#N/A</v>
      </c>
      <c r="BN3" s="30" t="e">
        <f>VLOOKUP(BF3,type_factors!$C$2:$D$226,2,FALSE)</f>
        <v>#N/A</v>
      </c>
      <c r="BO3" s="32">
        <f t="shared" ref="BO3:BO66" si="15">IF(AND(ISNUMBER(BG3),ISNUMBER(BK3)),BG3*BK3,BG3)</f>
        <v>0.5</v>
      </c>
      <c r="BP3" s="32">
        <f t="shared" ref="BP3:BP66" si="16">IF(AND(ISNUMBER(BH3),ISNUMBER(BL3)),BH3*BL3,BH3)</f>
        <v>0.5</v>
      </c>
      <c r="BQ3" s="32">
        <f t="shared" ref="BQ3:BQ66" si="17">IF(AND(ISNUMBER(BI3),ISNUMBER(BM3)),BI3*BM3,BI3)</f>
        <v>1</v>
      </c>
      <c r="BR3" s="32">
        <f t="shared" ref="BR3:BR66" si="18">IF(AND(ISNUMBER(BJ3),ISNUMBER(BN3)),BJ3*BN3,BJ3)</f>
        <v>1</v>
      </c>
      <c r="BS3">
        <f t="array" ref="BS3">MAX(IF(ISERROR(BO3:BR3),,BO3:BR3))</f>
        <v>1</v>
      </c>
      <c r="BT3">
        <f t="shared" si="4"/>
        <v>1</v>
      </c>
      <c r="BU3">
        <f t="shared" ref="BU3:BU66" si="19">BS3-BT3</f>
        <v>0</v>
      </c>
      <c r="BV3">
        <f>BV2+BU3</f>
        <v>0</v>
      </c>
      <c r="BX3" t="s">
        <v>194</v>
      </c>
    </row>
    <row r="4" spans="1:76" x14ac:dyDescent="0.3">
      <c r="A4">
        <v>3</v>
      </c>
      <c r="B4">
        <v>3</v>
      </c>
      <c r="C4" s="35" t="s">
        <v>14</v>
      </c>
      <c r="D4" s="35" t="str">
        <f>VLOOKUP(C4,all_pokemon!$B$2:$C$151,2,FALSE)</f>
        <v>Onix</v>
      </c>
      <c r="E4" s="35" t="s">
        <v>456</v>
      </c>
      <c r="F4" s="35" t="s">
        <v>455</v>
      </c>
      <c r="G4" s="35">
        <v>14</v>
      </c>
      <c r="H4" s="36" t="s">
        <v>12</v>
      </c>
      <c r="I4" s="36" t="s">
        <v>15</v>
      </c>
      <c r="J4" s="36" t="s">
        <v>16</v>
      </c>
      <c r="K4" s="36" t="s">
        <v>209</v>
      </c>
      <c r="L4" s="1" t="str">
        <f>VLOOKUP(H4,all_attacks!$B$2:$C$166,2,FALSE)</f>
        <v>Tackle</v>
      </c>
      <c r="M4" s="1" t="str">
        <f>VLOOKUP(I4,all_attacks!$B$2:$C$166,2,FALSE)</f>
        <v>Screech</v>
      </c>
      <c r="N4" s="1" t="str">
        <f>VLOOKUP(J4,all_attacks!$B$2:$C$166,2,FALSE)</f>
        <v>Bide</v>
      </c>
      <c r="O4" s="1" t="e">
        <f>VLOOKUP(K4,all_attacks!$B$2:$C$166,2,FALSE)</f>
        <v>#N/A</v>
      </c>
      <c r="P4" t="str">
        <f>VLOOKUP(L4,all_attacks!$C$2:$H$166,2,FALSE)</f>
        <v>Normal</v>
      </c>
      <c r="Q4" t="str">
        <f>VLOOKUP(M4,all_attacks!$C$2:$H$166,2,FALSE)</f>
        <v>Normal</v>
      </c>
      <c r="R4" t="str">
        <f>VLOOKUP(N4,all_attacks!$C$2:$H$166,2,FALSE)</f>
        <v>Normal</v>
      </c>
      <c r="S4" t="e">
        <f>VLOOKUP(O4,all_attacks!$C$2:$H$166,2,FALSE)</f>
        <v>#N/A</v>
      </c>
      <c r="T4" t="str">
        <f>VLOOKUP(L4,all_attacks!$C$2:$H$166,6,FALSE)</f>
        <v>Normal</v>
      </c>
      <c r="U4" t="str">
        <f>VLOOKUP(M4,all_attacks!$C$2:$H$166,6,FALSE)</f>
        <v>no_type-specific_Damage</v>
      </c>
      <c r="V4" t="str">
        <f>VLOOKUP(N4,all_attacks!$C$2:$H$166,6,FALSE)</f>
        <v>no_type-specific_Damage</v>
      </c>
      <c r="W4" t="e">
        <f>VLOOKUP(O4,all_attacks!$C$2:$H$166,6,FALSE)</f>
        <v>#N/A</v>
      </c>
      <c r="X4" t="s">
        <v>445</v>
      </c>
      <c r="Y4" t="s">
        <v>209</v>
      </c>
      <c r="Z4" t="str">
        <f t="shared" ref="Z4:AC67" si="20">T4&amp;$X4</f>
        <v>NormalFire</v>
      </c>
      <c r="AA4" t="str">
        <f t="shared" si="5"/>
        <v>no_type-specific_DamageFire</v>
      </c>
      <c r="AB4" t="str">
        <f t="shared" si="5"/>
        <v>no_type-specific_DamageFire</v>
      </c>
      <c r="AC4" t="e">
        <f t="shared" si="5"/>
        <v>#N/A</v>
      </c>
      <c r="AD4" t="str">
        <f>T4&amp;$Y4</f>
        <v>NormalNA</v>
      </c>
      <c r="AE4" t="str">
        <f t="shared" si="0"/>
        <v>no_type-specific_DamageNA</v>
      </c>
      <c r="AF4" t="str">
        <f t="shared" si="0"/>
        <v>no_type-specific_DamageNA</v>
      </c>
      <c r="AG4" t="e">
        <f t="shared" si="0"/>
        <v>#N/A</v>
      </c>
      <c r="AH4">
        <f>VLOOKUP(Z4,type_factors!$C$1:$D$226,2,FALSE)</f>
        <v>1</v>
      </c>
      <c r="AI4" t="e">
        <f>VLOOKUP(AA4,type_factors!$C$1:$D$226,2,FALSE)</f>
        <v>#N/A</v>
      </c>
      <c r="AJ4" t="e">
        <f>VLOOKUP(AB4,type_factors!$C$1:$D$226,2,FALSE)</f>
        <v>#N/A</v>
      </c>
      <c r="AK4" t="e">
        <f>VLOOKUP(AC4,type_factors!$C$1:$D$226,2,FALSE)</f>
        <v>#N/A</v>
      </c>
      <c r="AL4" t="e">
        <f>VLOOKUP(AD4,type_factors!$C$1:$D$226,2,FALSE)</f>
        <v>#N/A</v>
      </c>
      <c r="AM4" t="e">
        <f>VLOOKUP(AE4,type_factors!$C$1:$D$226,2,FALSE)</f>
        <v>#N/A</v>
      </c>
      <c r="AN4" t="e">
        <f>VLOOKUP(AF4,type_factors!$C$1:$D$226,2,FALSE)</f>
        <v>#N/A</v>
      </c>
      <c r="AO4" t="e">
        <f>VLOOKUP(AG4,type_factors!$C$1:$D$226,2,FALSE)</f>
        <v>#N/A</v>
      </c>
      <c r="AP4" t="e">
        <f t="shared" si="6"/>
        <v>#N/A</v>
      </c>
      <c r="AQ4" t="e">
        <f t="shared" si="1"/>
        <v>#N/A</v>
      </c>
      <c r="AR4" t="e">
        <f t="shared" si="1"/>
        <v>#N/A</v>
      </c>
      <c r="AS4" t="e">
        <f t="shared" si="1"/>
        <v>#N/A</v>
      </c>
      <c r="AT4">
        <f t="array" ref="AT4">MAX(IF(ISERROR(AP4:AS4),IF(ISERROR(AH4:AK4),,AH4:AK4),AP4:AS4))</f>
        <v>1</v>
      </c>
      <c r="AU4" t="s">
        <v>421</v>
      </c>
      <c r="AV4" t="s">
        <v>445</v>
      </c>
      <c r="AW4" t="s">
        <v>209</v>
      </c>
      <c r="AX4" t="s">
        <v>209</v>
      </c>
      <c r="AY4" t="str">
        <f t="shared" si="7"/>
        <v>NormalRock</v>
      </c>
      <c r="AZ4" t="str">
        <f t="shared" si="8"/>
        <v>FireRock</v>
      </c>
      <c r="BA4" t="str">
        <f t="shared" si="9"/>
        <v>NARock</v>
      </c>
      <c r="BB4" t="str">
        <f t="shared" si="10"/>
        <v>NARock</v>
      </c>
      <c r="BC4" t="str">
        <f t="shared" si="11"/>
        <v>NormalGround</v>
      </c>
      <c r="BD4" t="str">
        <f t="shared" si="12"/>
        <v>FireGround</v>
      </c>
      <c r="BE4" t="str">
        <f t="shared" si="13"/>
        <v>NAGround</v>
      </c>
      <c r="BF4" t="str">
        <f t="shared" si="14"/>
        <v>NAGround</v>
      </c>
      <c r="BG4" s="31">
        <f>VLOOKUP(AY4,type_factors!$C$2:$D$226,2,FALSE)</f>
        <v>0.5</v>
      </c>
      <c r="BH4" s="31">
        <f>VLOOKUP(AZ4,type_factors!$C$2:$D$226,2,FALSE)</f>
        <v>0.5</v>
      </c>
      <c r="BI4" s="31">
        <f>VLOOKUP(BC4,type_factors!$C$2:$D$226,2,FALSE)</f>
        <v>1</v>
      </c>
      <c r="BJ4" s="31">
        <f>VLOOKUP(BD4,type_factors!$C$2:$D$226,2,FALSE)</f>
        <v>1</v>
      </c>
      <c r="BK4" s="30">
        <f>VLOOKUP(BC4,type_factors!$C$2:$D$226,2,FALSE)</f>
        <v>1</v>
      </c>
      <c r="BL4" s="30">
        <f>VLOOKUP(BD4,type_factors!$C$2:$D$226,2,FALSE)</f>
        <v>1</v>
      </c>
      <c r="BM4" s="30" t="e">
        <f>VLOOKUP(BE4,type_factors!$C$2:$D$226,2,FALSE)</f>
        <v>#N/A</v>
      </c>
      <c r="BN4" s="30" t="e">
        <f>VLOOKUP(BF4,type_factors!$C$2:$D$226,2,FALSE)</f>
        <v>#N/A</v>
      </c>
      <c r="BO4" s="32">
        <f t="shared" si="15"/>
        <v>0.5</v>
      </c>
      <c r="BP4" s="32">
        <f t="shared" si="16"/>
        <v>0.5</v>
      </c>
      <c r="BQ4" s="32">
        <f t="shared" si="17"/>
        <v>1</v>
      </c>
      <c r="BR4" s="32">
        <f t="shared" si="18"/>
        <v>1</v>
      </c>
      <c r="BS4">
        <f t="array" ref="BS4">MAX(IF(ISERROR(BO4:BR4),,BO4:BR4))</f>
        <v>1</v>
      </c>
      <c r="BT4">
        <f t="shared" si="4"/>
        <v>1</v>
      </c>
      <c r="BU4">
        <f t="shared" si="19"/>
        <v>0</v>
      </c>
      <c r="BV4">
        <f t="shared" ref="BV4:BV67" si="21">BV3+BU4</f>
        <v>0</v>
      </c>
    </row>
    <row r="5" spans="1:76" x14ac:dyDescent="0.3">
      <c r="A5">
        <v>4</v>
      </c>
      <c r="B5">
        <v>4</v>
      </c>
      <c r="C5" s="35" t="s">
        <v>17</v>
      </c>
      <c r="D5" s="35" t="str">
        <f>VLOOKUP(C5,all_pokemon!$B$2:$C$151,2,FALSE)</f>
        <v>Caterpie</v>
      </c>
      <c r="E5" s="35" t="s">
        <v>452</v>
      </c>
      <c r="F5" s="35" t="s">
        <v>209</v>
      </c>
      <c r="G5" s="35">
        <v>10</v>
      </c>
      <c r="H5" s="36" t="s">
        <v>12</v>
      </c>
      <c r="I5" s="36" t="s">
        <v>10</v>
      </c>
      <c r="J5" s="36" t="s">
        <v>209</v>
      </c>
      <c r="K5" s="36" t="s">
        <v>209</v>
      </c>
      <c r="L5" s="1" t="str">
        <f>VLOOKUP(H5,all_attacks!$B$2:$C$166,2,FALSE)</f>
        <v>Tackle</v>
      </c>
      <c r="M5" s="1" t="str">
        <f>VLOOKUP(I5,all_attacks!$B$2:$C$166,2,FALSE)</f>
        <v>String Shot</v>
      </c>
      <c r="N5" s="1" t="e">
        <f>VLOOKUP(J5,all_attacks!$B$2:$C$166,2,FALSE)</f>
        <v>#N/A</v>
      </c>
      <c r="O5" s="1" t="e">
        <f>VLOOKUP(K5,all_attacks!$B$2:$C$166,2,FALSE)</f>
        <v>#N/A</v>
      </c>
      <c r="P5" t="str">
        <f>VLOOKUP(L5,all_attacks!$C$2:$H$166,2,FALSE)</f>
        <v>Normal</v>
      </c>
      <c r="Q5" t="str">
        <f>VLOOKUP(M5,all_attacks!$C$2:$H$166,2,FALSE)</f>
        <v>Bug</v>
      </c>
      <c r="R5" t="e">
        <f>VLOOKUP(N5,all_attacks!$C$2:$H$166,2,FALSE)</f>
        <v>#N/A</v>
      </c>
      <c r="S5" t="e">
        <f>VLOOKUP(O5,all_attacks!$C$2:$H$166,2,FALSE)</f>
        <v>#N/A</v>
      </c>
      <c r="T5" t="str">
        <f>VLOOKUP(L5,all_attacks!$C$2:$H$166,6,FALSE)</f>
        <v>Normal</v>
      </c>
      <c r="U5" t="str">
        <f>VLOOKUP(M5,all_attacks!$C$2:$H$166,6,FALSE)</f>
        <v>no_type-specific_Damage</v>
      </c>
      <c r="V5" t="e">
        <f>VLOOKUP(N5,all_attacks!$C$2:$H$166,6,FALSE)</f>
        <v>#N/A</v>
      </c>
      <c r="W5" t="e">
        <f>VLOOKUP(O5,all_attacks!$C$2:$H$166,6,FALSE)</f>
        <v>#N/A</v>
      </c>
      <c r="X5" t="s">
        <v>445</v>
      </c>
      <c r="Y5" t="s">
        <v>209</v>
      </c>
      <c r="Z5" t="str">
        <f t="shared" si="20"/>
        <v>NormalFire</v>
      </c>
      <c r="AA5" t="str">
        <f t="shared" si="5"/>
        <v>no_type-specific_DamageFire</v>
      </c>
      <c r="AB5" t="e">
        <f t="shared" si="5"/>
        <v>#N/A</v>
      </c>
      <c r="AC5" t="e">
        <f t="shared" si="5"/>
        <v>#N/A</v>
      </c>
      <c r="AD5" t="str">
        <f t="shared" ref="AD5:AG66" si="22">T5&amp;$Y5</f>
        <v>NormalNA</v>
      </c>
      <c r="AE5" t="str">
        <f>U5&amp;$Y5</f>
        <v>no_type-specific_DamageNA</v>
      </c>
      <c r="AF5" t="e">
        <f t="shared" si="0"/>
        <v>#N/A</v>
      </c>
      <c r="AG5" t="e">
        <f t="shared" si="0"/>
        <v>#N/A</v>
      </c>
      <c r="AH5">
        <f>VLOOKUP(Z5,type_factors!$C$1:$D$226,2,FALSE)</f>
        <v>1</v>
      </c>
      <c r="AI5" t="e">
        <f>VLOOKUP(AA5,type_factors!$C$1:$D$226,2,FALSE)</f>
        <v>#N/A</v>
      </c>
      <c r="AJ5" t="e">
        <f>VLOOKUP(AB5,type_factors!$C$1:$D$226,2,FALSE)</f>
        <v>#N/A</v>
      </c>
      <c r="AK5" t="e">
        <f>VLOOKUP(AC5,type_factors!$C$1:$D$226,2,FALSE)</f>
        <v>#N/A</v>
      </c>
      <c r="AL5" t="e">
        <f>VLOOKUP(AD5,type_factors!$C$1:$D$226,2,FALSE)</f>
        <v>#N/A</v>
      </c>
      <c r="AM5" t="e">
        <f>VLOOKUP(AE5,type_factors!$C$1:$D$226,2,FALSE)</f>
        <v>#N/A</v>
      </c>
      <c r="AN5" t="e">
        <f>VLOOKUP(AF5,type_factors!$C$1:$D$226,2,FALSE)</f>
        <v>#N/A</v>
      </c>
      <c r="AO5" t="e">
        <f>VLOOKUP(AG5,type_factors!$C$1:$D$226,2,FALSE)</f>
        <v>#N/A</v>
      </c>
      <c r="AP5" t="e">
        <f t="shared" si="6"/>
        <v>#N/A</v>
      </c>
      <c r="AQ5" t="e">
        <f t="shared" si="1"/>
        <v>#N/A</v>
      </c>
      <c r="AR5" t="e">
        <f t="shared" si="1"/>
        <v>#N/A</v>
      </c>
      <c r="AS5" t="e">
        <f t="shared" si="1"/>
        <v>#N/A</v>
      </c>
      <c r="AT5">
        <f t="array" ref="AT5">MAX(IF(ISERROR(AP5:AS5),IF(ISERROR(AH5:AK5),,AH5:AK5),AP5:AS5))</f>
        <v>1</v>
      </c>
      <c r="AU5" t="s">
        <v>421</v>
      </c>
      <c r="AV5" t="s">
        <v>445</v>
      </c>
      <c r="AW5" t="s">
        <v>209</v>
      </c>
      <c r="AX5" t="s">
        <v>209</v>
      </c>
      <c r="AY5" t="str">
        <f t="shared" si="7"/>
        <v>NormalBug</v>
      </c>
      <c r="AZ5" t="str">
        <f t="shared" si="8"/>
        <v>FireBug</v>
      </c>
      <c r="BA5" t="str">
        <f t="shared" si="9"/>
        <v>NABug</v>
      </c>
      <c r="BB5" t="str">
        <f t="shared" si="10"/>
        <v>NABug</v>
      </c>
      <c r="BC5" t="str">
        <f t="shared" si="11"/>
        <v>NormalNA</v>
      </c>
      <c r="BD5" t="str">
        <f t="shared" si="12"/>
        <v>FireNA</v>
      </c>
      <c r="BE5" t="str">
        <f t="shared" si="13"/>
        <v>NANA</v>
      </c>
      <c r="BF5" t="str">
        <f t="shared" si="14"/>
        <v>NANA</v>
      </c>
      <c r="BG5" s="31">
        <f>VLOOKUP(AY5,type_factors!$C$2:$D$226,2,FALSE)</f>
        <v>1</v>
      </c>
      <c r="BH5" s="31">
        <f>VLOOKUP(AZ5,type_factors!$C$2:$D$226,2,FALSE)</f>
        <v>2</v>
      </c>
      <c r="BI5" s="31" t="e">
        <f>VLOOKUP(BC5,type_factors!$C$2:$D$226,2,FALSE)</f>
        <v>#N/A</v>
      </c>
      <c r="BJ5" s="31" t="e">
        <f>VLOOKUP(BD5,type_factors!$C$2:$D$226,2,FALSE)</f>
        <v>#N/A</v>
      </c>
      <c r="BK5" s="30" t="e">
        <f>VLOOKUP(BC5,type_factors!$C$2:$D$226,2,FALSE)</f>
        <v>#N/A</v>
      </c>
      <c r="BL5" s="30" t="e">
        <f>VLOOKUP(BD5,type_factors!$C$2:$D$226,2,FALSE)</f>
        <v>#N/A</v>
      </c>
      <c r="BM5" s="30" t="e">
        <f>VLOOKUP(BE5,type_factors!$C$2:$D$226,2,FALSE)</f>
        <v>#N/A</v>
      </c>
      <c r="BN5" s="30" t="e">
        <f>VLOOKUP(BF5,type_factors!$C$2:$D$226,2,FALSE)</f>
        <v>#N/A</v>
      </c>
      <c r="BO5" s="32">
        <f t="shared" si="15"/>
        <v>1</v>
      </c>
      <c r="BP5" s="32">
        <f t="shared" si="16"/>
        <v>2</v>
      </c>
      <c r="BQ5" s="32" t="e">
        <f t="shared" si="17"/>
        <v>#N/A</v>
      </c>
      <c r="BR5" s="32" t="e">
        <f t="shared" si="18"/>
        <v>#N/A</v>
      </c>
      <c r="BS5">
        <f t="array" ref="BS5">MAX(IF(ISERROR(BO5:BR5),,BO5:BR5))</f>
        <v>2</v>
      </c>
      <c r="BT5">
        <f t="shared" si="4"/>
        <v>1</v>
      </c>
      <c r="BU5">
        <f t="shared" si="19"/>
        <v>1</v>
      </c>
      <c r="BV5">
        <f t="shared" si="21"/>
        <v>1</v>
      </c>
    </row>
    <row r="6" spans="1:76" x14ac:dyDescent="0.3">
      <c r="A6">
        <v>5</v>
      </c>
      <c r="B6">
        <v>4</v>
      </c>
      <c r="C6" s="35" t="s">
        <v>8</v>
      </c>
      <c r="D6" s="35" t="str">
        <f>VLOOKUP(C6,all_pokemon!$B$2:$C$151,2,FALSE)</f>
        <v>Weedle</v>
      </c>
      <c r="E6" s="35" t="s">
        <v>452</v>
      </c>
      <c r="F6" s="35" t="s">
        <v>451</v>
      </c>
      <c r="G6" s="35">
        <v>10</v>
      </c>
      <c r="H6" s="36" t="s">
        <v>9</v>
      </c>
      <c r="I6" s="36" t="s">
        <v>10</v>
      </c>
      <c r="J6" s="36" t="s">
        <v>209</v>
      </c>
      <c r="K6" s="36" t="s">
        <v>209</v>
      </c>
      <c r="L6" s="1" t="str">
        <f>VLOOKUP(H6,all_attacks!$B$2:$C$166,2,FALSE)</f>
        <v>Poison Sting</v>
      </c>
      <c r="M6" s="1" t="str">
        <f>VLOOKUP(I6,all_attacks!$B$2:$C$166,2,FALSE)</f>
        <v>String Shot</v>
      </c>
      <c r="N6" s="1" t="e">
        <f>VLOOKUP(J6,all_attacks!$B$2:$C$166,2,FALSE)</f>
        <v>#N/A</v>
      </c>
      <c r="O6" s="1" t="e">
        <f>VLOOKUP(K6,all_attacks!$B$2:$C$166,2,FALSE)</f>
        <v>#N/A</v>
      </c>
      <c r="P6" t="str">
        <f>VLOOKUP(L6,all_attacks!$C$2:$H$166,2,FALSE)</f>
        <v>Poison</v>
      </c>
      <c r="Q6" t="str">
        <f>VLOOKUP(M6,all_attacks!$C$2:$H$166,2,FALSE)</f>
        <v>Bug</v>
      </c>
      <c r="R6" t="e">
        <f>VLOOKUP(N6,all_attacks!$C$2:$H$166,2,FALSE)</f>
        <v>#N/A</v>
      </c>
      <c r="S6" t="e">
        <f>VLOOKUP(O6,all_attacks!$C$2:$H$166,2,FALSE)</f>
        <v>#N/A</v>
      </c>
      <c r="T6" t="str">
        <f>VLOOKUP(L6,all_attacks!$C$2:$H$166,6,FALSE)</f>
        <v>Poison</v>
      </c>
      <c r="U6" t="str">
        <f>VLOOKUP(M6,all_attacks!$C$2:$H$166,6,FALSE)</f>
        <v>no_type-specific_Damage</v>
      </c>
      <c r="V6" t="e">
        <f>VLOOKUP(N6,all_attacks!$C$2:$H$166,6,FALSE)</f>
        <v>#N/A</v>
      </c>
      <c r="W6" t="e">
        <f>VLOOKUP(O6,all_attacks!$C$2:$H$166,6,FALSE)</f>
        <v>#N/A</v>
      </c>
      <c r="X6" t="s">
        <v>445</v>
      </c>
      <c r="Y6" t="s">
        <v>209</v>
      </c>
      <c r="Z6" t="str">
        <f t="shared" si="20"/>
        <v>PoisonFire</v>
      </c>
      <c r="AA6" t="str">
        <f t="shared" si="5"/>
        <v>no_type-specific_DamageFire</v>
      </c>
      <c r="AB6" t="e">
        <f t="shared" si="5"/>
        <v>#N/A</v>
      </c>
      <c r="AC6" t="e">
        <f t="shared" si="5"/>
        <v>#N/A</v>
      </c>
      <c r="AD6" t="str">
        <f t="shared" si="22"/>
        <v>PoisonNA</v>
      </c>
      <c r="AE6" t="str">
        <f t="shared" si="22"/>
        <v>no_type-specific_DamageNA</v>
      </c>
      <c r="AF6" t="e">
        <f>V6&amp;$Y6</f>
        <v>#N/A</v>
      </c>
      <c r="AG6" t="e">
        <f t="shared" si="0"/>
        <v>#N/A</v>
      </c>
      <c r="AH6">
        <f>VLOOKUP(Z6,type_factors!$C$1:$D$226,2,FALSE)</f>
        <v>1</v>
      </c>
      <c r="AI6" t="e">
        <f>VLOOKUP(AA6,type_factors!$C$1:$D$226,2,FALSE)</f>
        <v>#N/A</v>
      </c>
      <c r="AJ6" t="e">
        <f>VLOOKUP(AB6,type_factors!$C$1:$D$226,2,FALSE)</f>
        <v>#N/A</v>
      </c>
      <c r="AK6" t="e">
        <f>VLOOKUP(AC6,type_factors!$C$1:$D$226,2,FALSE)</f>
        <v>#N/A</v>
      </c>
      <c r="AL6" t="e">
        <f>VLOOKUP(AD6,type_factors!$C$1:$D$226,2,FALSE)</f>
        <v>#N/A</v>
      </c>
      <c r="AM6" t="e">
        <f>VLOOKUP(AE6,type_factors!$C$1:$D$226,2,FALSE)</f>
        <v>#N/A</v>
      </c>
      <c r="AN6" t="e">
        <f>VLOOKUP(AF6,type_factors!$C$1:$D$226,2,FALSE)</f>
        <v>#N/A</v>
      </c>
      <c r="AO6" t="e">
        <f>VLOOKUP(AG6,type_factors!$C$1:$D$226,2,FALSE)</f>
        <v>#N/A</v>
      </c>
      <c r="AP6" t="e">
        <f t="shared" si="6"/>
        <v>#N/A</v>
      </c>
      <c r="AQ6" t="e">
        <f t="shared" si="1"/>
        <v>#N/A</v>
      </c>
      <c r="AR6" t="e">
        <f t="shared" si="1"/>
        <v>#N/A</v>
      </c>
      <c r="AS6" t="e">
        <f t="shared" si="1"/>
        <v>#N/A</v>
      </c>
      <c r="AT6">
        <f t="array" ref="AT6">MAX(IF(ISERROR(AP6:AS6),IF(ISERROR(AH6:AK6),,AH6:AK6),AP6:AS6))</f>
        <v>1</v>
      </c>
      <c r="AU6" t="s">
        <v>421</v>
      </c>
      <c r="AV6" t="s">
        <v>445</v>
      </c>
      <c r="AW6" t="s">
        <v>209</v>
      </c>
      <c r="AX6" t="s">
        <v>209</v>
      </c>
      <c r="AY6" t="str">
        <f t="shared" si="7"/>
        <v>NormalBug</v>
      </c>
      <c r="AZ6" t="str">
        <f t="shared" si="8"/>
        <v>FireBug</v>
      </c>
      <c r="BA6" t="str">
        <f t="shared" si="9"/>
        <v>NABug</v>
      </c>
      <c r="BB6" t="str">
        <f t="shared" si="10"/>
        <v>NABug</v>
      </c>
      <c r="BC6" t="str">
        <f t="shared" si="11"/>
        <v>NormalPoison</v>
      </c>
      <c r="BD6" t="str">
        <f t="shared" si="12"/>
        <v>FirePoison</v>
      </c>
      <c r="BE6" t="str">
        <f t="shared" si="13"/>
        <v>NAPoison</v>
      </c>
      <c r="BF6" t="str">
        <f t="shared" si="14"/>
        <v>NAPoison</v>
      </c>
      <c r="BG6" s="31">
        <f>VLOOKUP(AY6,type_factors!$C$2:$D$226,2,FALSE)</f>
        <v>1</v>
      </c>
      <c r="BH6" s="31">
        <f>VLOOKUP(AZ6,type_factors!$C$2:$D$226,2,FALSE)</f>
        <v>2</v>
      </c>
      <c r="BI6" s="31">
        <f>VLOOKUP(BC6,type_factors!$C$2:$D$226,2,FALSE)</f>
        <v>1</v>
      </c>
      <c r="BJ6" s="31">
        <f>VLOOKUP(BD6,type_factors!$C$2:$D$226,2,FALSE)</f>
        <v>1</v>
      </c>
      <c r="BK6" s="30">
        <f>VLOOKUP(BC6,type_factors!$C$2:$D$226,2,FALSE)</f>
        <v>1</v>
      </c>
      <c r="BL6" s="30">
        <f>VLOOKUP(BD6,type_factors!$C$2:$D$226,2,FALSE)</f>
        <v>1</v>
      </c>
      <c r="BM6" s="30" t="e">
        <f>VLOOKUP(BE6,type_factors!$C$2:$D$226,2,FALSE)</f>
        <v>#N/A</v>
      </c>
      <c r="BN6" s="30" t="e">
        <f>VLOOKUP(BF6,type_factors!$C$2:$D$226,2,FALSE)</f>
        <v>#N/A</v>
      </c>
      <c r="BO6" s="32">
        <f t="shared" si="15"/>
        <v>1</v>
      </c>
      <c r="BP6" s="32">
        <f t="shared" si="16"/>
        <v>2</v>
      </c>
      <c r="BQ6" s="32">
        <f t="shared" si="17"/>
        <v>1</v>
      </c>
      <c r="BR6" s="32">
        <f t="shared" si="18"/>
        <v>1</v>
      </c>
      <c r="BS6">
        <f t="array" ref="BS6">MAX(IF(ISERROR(BO6:BR6),,BO6:BR6))</f>
        <v>2</v>
      </c>
      <c r="BT6">
        <f t="shared" si="4"/>
        <v>1</v>
      </c>
      <c r="BU6">
        <f t="shared" si="19"/>
        <v>1</v>
      </c>
      <c r="BV6">
        <f t="shared" si="21"/>
        <v>2</v>
      </c>
    </row>
    <row r="7" spans="1:76" x14ac:dyDescent="0.3">
      <c r="A7">
        <v>6</v>
      </c>
      <c r="B7">
        <v>4</v>
      </c>
      <c r="C7" s="35" t="s">
        <v>17</v>
      </c>
      <c r="D7" s="35" t="str">
        <f>VLOOKUP(C7,all_pokemon!$B$2:$C$151,2,FALSE)</f>
        <v>Caterpie</v>
      </c>
      <c r="E7" s="35" t="s">
        <v>452</v>
      </c>
      <c r="F7" s="35" t="s">
        <v>209</v>
      </c>
      <c r="G7" s="35">
        <v>10</v>
      </c>
      <c r="H7" s="36" t="s">
        <v>12</v>
      </c>
      <c r="I7" s="36" t="s">
        <v>10</v>
      </c>
      <c r="J7" s="36" t="s">
        <v>209</v>
      </c>
      <c r="K7" s="36" t="s">
        <v>209</v>
      </c>
      <c r="L7" s="1" t="str">
        <f>VLOOKUP(H7,all_attacks!$B$2:$C$166,2,FALSE)</f>
        <v>Tackle</v>
      </c>
      <c r="M7" s="1" t="str">
        <f>VLOOKUP(I7,all_attacks!$B$2:$C$166,2,FALSE)</f>
        <v>String Shot</v>
      </c>
      <c r="N7" s="1" t="e">
        <f>VLOOKUP(J7,all_attacks!$B$2:$C$166,2,FALSE)</f>
        <v>#N/A</v>
      </c>
      <c r="O7" s="1" t="e">
        <f>VLOOKUP(K7,all_attacks!$B$2:$C$166,2,FALSE)</f>
        <v>#N/A</v>
      </c>
      <c r="P7" t="str">
        <f>VLOOKUP(L7,all_attacks!$C$2:$H$166,2,FALSE)</f>
        <v>Normal</v>
      </c>
      <c r="Q7" t="str">
        <f>VLOOKUP(M7,all_attacks!$C$2:$H$166,2,FALSE)</f>
        <v>Bug</v>
      </c>
      <c r="R7" t="e">
        <f>VLOOKUP(N7,all_attacks!$C$2:$H$166,2,FALSE)</f>
        <v>#N/A</v>
      </c>
      <c r="S7" t="e">
        <f>VLOOKUP(O7,all_attacks!$C$2:$H$166,2,FALSE)</f>
        <v>#N/A</v>
      </c>
      <c r="T7" t="str">
        <f>VLOOKUP(L7,all_attacks!$C$2:$H$166,6,FALSE)</f>
        <v>Normal</v>
      </c>
      <c r="U7" t="str">
        <f>VLOOKUP(M7,all_attacks!$C$2:$H$166,6,FALSE)</f>
        <v>no_type-specific_Damage</v>
      </c>
      <c r="V7" t="e">
        <f>VLOOKUP(N7,all_attacks!$C$2:$H$166,6,FALSE)</f>
        <v>#N/A</v>
      </c>
      <c r="W7" t="e">
        <f>VLOOKUP(O7,all_attacks!$C$2:$H$166,6,FALSE)</f>
        <v>#N/A</v>
      </c>
      <c r="X7" t="s">
        <v>445</v>
      </c>
      <c r="Y7" t="s">
        <v>209</v>
      </c>
      <c r="Z7" t="str">
        <f t="shared" si="20"/>
        <v>NormalFire</v>
      </c>
      <c r="AA7" t="str">
        <f t="shared" si="5"/>
        <v>no_type-specific_DamageFire</v>
      </c>
      <c r="AB7" t="e">
        <f t="shared" si="5"/>
        <v>#N/A</v>
      </c>
      <c r="AC7" t="e">
        <f t="shared" si="5"/>
        <v>#N/A</v>
      </c>
      <c r="AD7" t="str">
        <f t="shared" si="22"/>
        <v>NormalNA</v>
      </c>
      <c r="AE7" t="str">
        <f t="shared" si="22"/>
        <v>no_type-specific_DamageNA</v>
      </c>
      <c r="AF7" t="e">
        <f>V7&amp;$Y7</f>
        <v>#N/A</v>
      </c>
      <c r="AG7" t="e">
        <f t="shared" si="0"/>
        <v>#N/A</v>
      </c>
      <c r="AH7">
        <f>VLOOKUP(Z7,type_factors!$C$1:$D$226,2,FALSE)</f>
        <v>1</v>
      </c>
      <c r="AI7" t="e">
        <f>VLOOKUP(AA7,type_factors!$C$1:$D$226,2,FALSE)</f>
        <v>#N/A</v>
      </c>
      <c r="AJ7" t="e">
        <f>VLOOKUP(AB7,type_factors!$C$1:$D$226,2,FALSE)</f>
        <v>#N/A</v>
      </c>
      <c r="AK7" t="e">
        <f>VLOOKUP(AC7,type_factors!$C$1:$D$226,2,FALSE)</f>
        <v>#N/A</v>
      </c>
      <c r="AL7" t="e">
        <f>VLOOKUP(AD7,type_factors!$C$1:$D$226,2,FALSE)</f>
        <v>#N/A</v>
      </c>
      <c r="AM7" t="e">
        <f>VLOOKUP(AE7,type_factors!$C$1:$D$226,2,FALSE)</f>
        <v>#N/A</v>
      </c>
      <c r="AN7" t="e">
        <f>VLOOKUP(AF7,type_factors!$C$1:$D$226,2,FALSE)</f>
        <v>#N/A</v>
      </c>
      <c r="AO7" t="e">
        <f>VLOOKUP(AG7,type_factors!$C$1:$D$226,2,FALSE)</f>
        <v>#N/A</v>
      </c>
      <c r="AP7" t="e">
        <f t="shared" si="6"/>
        <v>#N/A</v>
      </c>
      <c r="AQ7" t="e">
        <f t="shared" si="1"/>
        <v>#N/A</v>
      </c>
      <c r="AR7" t="e">
        <f t="shared" si="1"/>
        <v>#N/A</v>
      </c>
      <c r="AS7" t="e">
        <f t="shared" si="1"/>
        <v>#N/A</v>
      </c>
      <c r="AT7">
        <f t="array" ref="AT7">MAX(IF(ISERROR(AP7:AS7),IF(ISERROR(AH7:AK7),,AH7:AK7),AP7:AS7))</f>
        <v>1</v>
      </c>
      <c r="AU7" t="s">
        <v>421</v>
      </c>
      <c r="AV7" t="s">
        <v>445</v>
      </c>
      <c r="AW7" t="s">
        <v>209</v>
      </c>
      <c r="AX7" t="s">
        <v>209</v>
      </c>
      <c r="AY7" t="str">
        <f t="shared" si="7"/>
        <v>NormalBug</v>
      </c>
      <c r="AZ7" t="str">
        <f t="shared" si="8"/>
        <v>FireBug</v>
      </c>
      <c r="BA7" t="str">
        <f t="shared" si="9"/>
        <v>NABug</v>
      </c>
      <c r="BB7" t="str">
        <f t="shared" si="10"/>
        <v>NABug</v>
      </c>
      <c r="BC7" t="str">
        <f t="shared" si="11"/>
        <v>NormalNA</v>
      </c>
      <c r="BD7" t="str">
        <f t="shared" si="12"/>
        <v>FireNA</v>
      </c>
      <c r="BE7" t="str">
        <f t="shared" si="13"/>
        <v>NANA</v>
      </c>
      <c r="BF7" t="str">
        <f t="shared" si="14"/>
        <v>NANA</v>
      </c>
      <c r="BG7" s="31">
        <f>VLOOKUP(AY7,type_factors!$C$2:$D$226,2,FALSE)</f>
        <v>1</v>
      </c>
      <c r="BH7" s="31">
        <f>VLOOKUP(AZ7,type_factors!$C$2:$D$226,2,FALSE)</f>
        <v>2</v>
      </c>
      <c r="BI7" s="31" t="e">
        <f>VLOOKUP(BC7,type_factors!$C$2:$D$226,2,FALSE)</f>
        <v>#N/A</v>
      </c>
      <c r="BJ7" s="31" t="e">
        <f>VLOOKUP(BD7,type_factors!$C$2:$D$226,2,FALSE)</f>
        <v>#N/A</v>
      </c>
      <c r="BK7" s="30" t="e">
        <f>VLOOKUP(BC7,type_factors!$C$2:$D$226,2,FALSE)</f>
        <v>#N/A</v>
      </c>
      <c r="BL7" s="30" t="e">
        <f>VLOOKUP(BD7,type_factors!$C$2:$D$226,2,FALSE)</f>
        <v>#N/A</v>
      </c>
      <c r="BM7" s="30" t="e">
        <f>VLOOKUP(BE7,type_factors!$C$2:$D$226,2,FALSE)</f>
        <v>#N/A</v>
      </c>
      <c r="BN7" s="30" t="e">
        <f>VLOOKUP(BF7,type_factors!$C$2:$D$226,2,FALSE)</f>
        <v>#N/A</v>
      </c>
      <c r="BO7" s="32">
        <f t="shared" si="15"/>
        <v>1</v>
      </c>
      <c r="BP7" s="32">
        <f t="shared" si="16"/>
        <v>2</v>
      </c>
      <c r="BQ7" s="32" t="e">
        <f t="shared" si="17"/>
        <v>#N/A</v>
      </c>
      <c r="BR7" s="32" t="e">
        <f t="shared" si="18"/>
        <v>#N/A</v>
      </c>
      <c r="BS7">
        <f t="array" ref="BS7">MAX(IF(ISERROR(BO7:BR7),,BO7:BR7))</f>
        <v>2</v>
      </c>
      <c r="BT7">
        <f t="shared" si="4"/>
        <v>1</v>
      </c>
      <c r="BU7">
        <f t="shared" si="19"/>
        <v>1</v>
      </c>
      <c r="BV7">
        <f t="shared" si="21"/>
        <v>3</v>
      </c>
    </row>
    <row r="8" spans="1:76" x14ac:dyDescent="0.3">
      <c r="A8">
        <v>7</v>
      </c>
      <c r="B8">
        <v>5</v>
      </c>
      <c r="C8" s="35" t="s">
        <v>18</v>
      </c>
      <c r="D8" s="35" t="str">
        <f>VLOOKUP(C8,all_pokemon!$B$2:$C$151,2,FALSE)</f>
        <v>Rattata</v>
      </c>
      <c r="E8" s="35" t="s">
        <v>421</v>
      </c>
      <c r="F8" s="35" t="s">
        <v>209</v>
      </c>
      <c r="G8" s="35">
        <v>11</v>
      </c>
      <c r="H8" s="36" t="s">
        <v>12</v>
      </c>
      <c r="I8" s="36" t="s">
        <v>20</v>
      </c>
      <c r="J8" s="36" t="s">
        <v>21</v>
      </c>
      <c r="K8" s="36" t="s">
        <v>209</v>
      </c>
      <c r="L8" s="1" t="str">
        <f>VLOOKUP(H8,all_attacks!$B$2:$C$166,2,FALSE)</f>
        <v>Tackle</v>
      </c>
      <c r="M8" s="1" t="str">
        <f>VLOOKUP(I8,all_attacks!$B$2:$C$166,2,FALSE)</f>
        <v>Tail Whip</v>
      </c>
      <c r="N8" s="1" t="str">
        <f>VLOOKUP(J8,all_attacks!$B$2:$C$166,2,FALSE)</f>
        <v>Quick Attack</v>
      </c>
      <c r="O8" s="1" t="e">
        <f>VLOOKUP(K8,all_attacks!$B$2:$C$166,2,FALSE)</f>
        <v>#N/A</v>
      </c>
      <c r="P8" t="str">
        <f>VLOOKUP(L8,all_attacks!$C$2:$H$166,2,FALSE)</f>
        <v>Normal</v>
      </c>
      <c r="Q8" t="str">
        <f>VLOOKUP(M8,all_attacks!$C$2:$H$166,2,FALSE)</f>
        <v>Normal</v>
      </c>
      <c r="R8" t="str">
        <f>VLOOKUP(N8,all_attacks!$C$2:$H$166,2,FALSE)</f>
        <v>Normal</v>
      </c>
      <c r="S8" t="e">
        <f>VLOOKUP(O8,all_attacks!$C$2:$H$166,2,FALSE)</f>
        <v>#N/A</v>
      </c>
      <c r="T8" t="str">
        <f>VLOOKUP(L8,all_attacks!$C$2:$H$166,6,FALSE)</f>
        <v>Normal</v>
      </c>
      <c r="U8" t="str">
        <f>VLOOKUP(M8,all_attacks!$C$2:$H$166,6,FALSE)</f>
        <v>no_type-specific_Damage</v>
      </c>
      <c r="V8" t="str">
        <f>VLOOKUP(N8,all_attacks!$C$2:$H$166,6,FALSE)</f>
        <v>Normal</v>
      </c>
      <c r="W8" t="e">
        <f>VLOOKUP(O8,all_attacks!$C$2:$H$166,6,FALSE)</f>
        <v>#N/A</v>
      </c>
      <c r="X8" t="s">
        <v>445</v>
      </c>
      <c r="Y8" t="s">
        <v>209</v>
      </c>
      <c r="Z8" t="str">
        <f t="shared" si="20"/>
        <v>NormalFire</v>
      </c>
      <c r="AA8" t="str">
        <f t="shared" si="5"/>
        <v>no_type-specific_DamageFire</v>
      </c>
      <c r="AB8" t="str">
        <f t="shared" si="5"/>
        <v>NormalFire</v>
      </c>
      <c r="AC8" t="e">
        <f t="shared" si="5"/>
        <v>#N/A</v>
      </c>
      <c r="AD8" t="str">
        <f t="shared" si="22"/>
        <v>NormalNA</v>
      </c>
      <c r="AE8" t="str">
        <f t="shared" si="22"/>
        <v>no_type-specific_DamageNA</v>
      </c>
      <c r="AF8" t="str">
        <f t="shared" si="22"/>
        <v>NormalNA</v>
      </c>
      <c r="AG8" t="e">
        <f>W8&amp;$Y8</f>
        <v>#N/A</v>
      </c>
      <c r="AH8">
        <f>VLOOKUP(Z8,type_factors!$C$1:$D$226,2,FALSE)</f>
        <v>1</v>
      </c>
      <c r="AI8" t="e">
        <f>VLOOKUP(AA8,type_factors!$C$1:$D$226,2,FALSE)</f>
        <v>#N/A</v>
      </c>
      <c r="AJ8">
        <f>VLOOKUP(AB8,type_factors!$C$1:$D$226,2,FALSE)</f>
        <v>1</v>
      </c>
      <c r="AK8" t="e">
        <f>VLOOKUP(AC8,type_factors!$C$1:$D$226,2,FALSE)</f>
        <v>#N/A</v>
      </c>
      <c r="AL8" t="e">
        <f>VLOOKUP(AD8,type_factors!$C$1:$D$226,2,FALSE)</f>
        <v>#N/A</v>
      </c>
      <c r="AM8" t="e">
        <f>VLOOKUP(AE8,type_factors!$C$1:$D$226,2,FALSE)</f>
        <v>#N/A</v>
      </c>
      <c r="AN8" t="e">
        <f>VLOOKUP(AF8,type_factors!$C$1:$D$226,2,FALSE)</f>
        <v>#N/A</v>
      </c>
      <c r="AO8" t="e">
        <f>VLOOKUP(AG8,type_factors!$C$1:$D$226,2,FALSE)</f>
        <v>#N/A</v>
      </c>
      <c r="AP8" t="e">
        <f t="shared" si="6"/>
        <v>#N/A</v>
      </c>
      <c r="AQ8" t="e">
        <f t="shared" si="1"/>
        <v>#N/A</v>
      </c>
      <c r="AR8" t="e">
        <f t="shared" si="1"/>
        <v>#N/A</v>
      </c>
      <c r="AS8" t="e">
        <f t="shared" si="1"/>
        <v>#N/A</v>
      </c>
      <c r="AT8">
        <f t="array" ref="AT8">MAX(IF(ISERROR(AP8:AS8),IF(ISERROR(AH8:AK8),,AH8:AK8),AP8:AS8))</f>
        <v>1</v>
      </c>
      <c r="AU8" t="s">
        <v>421</v>
      </c>
      <c r="AV8" t="s">
        <v>445</v>
      </c>
      <c r="AW8" t="s">
        <v>209</v>
      </c>
      <c r="AX8" t="s">
        <v>209</v>
      </c>
      <c r="AY8" t="str">
        <f t="shared" si="7"/>
        <v>NormalNormal</v>
      </c>
      <c r="AZ8" t="str">
        <f t="shared" si="8"/>
        <v>FireNormal</v>
      </c>
      <c r="BA8" t="str">
        <f t="shared" si="9"/>
        <v>NANormal</v>
      </c>
      <c r="BB8" t="str">
        <f t="shared" si="10"/>
        <v>NANormal</v>
      </c>
      <c r="BC8" t="str">
        <f t="shared" si="11"/>
        <v>NormalNA</v>
      </c>
      <c r="BD8" t="str">
        <f t="shared" si="12"/>
        <v>FireNA</v>
      </c>
      <c r="BE8" t="str">
        <f t="shared" si="13"/>
        <v>NANA</v>
      </c>
      <c r="BF8" t="str">
        <f t="shared" si="14"/>
        <v>NANA</v>
      </c>
      <c r="BG8" s="31">
        <f>VLOOKUP(AY8,type_factors!$C$2:$D$226,2,FALSE)</f>
        <v>1</v>
      </c>
      <c r="BH8" s="31">
        <f>VLOOKUP(AZ8,type_factors!$C$2:$D$226,2,FALSE)</f>
        <v>1</v>
      </c>
      <c r="BI8" s="31" t="e">
        <f>VLOOKUP(BC8,type_factors!$C$2:$D$226,2,FALSE)</f>
        <v>#N/A</v>
      </c>
      <c r="BJ8" s="31" t="e">
        <f>VLOOKUP(BD8,type_factors!$C$2:$D$226,2,FALSE)</f>
        <v>#N/A</v>
      </c>
      <c r="BK8" s="30" t="e">
        <f>VLOOKUP(BC8,type_factors!$C$2:$D$226,2,FALSE)</f>
        <v>#N/A</v>
      </c>
      <c r="BL8" s="30" t="e">
        <f>VLOOKUP(BD8,type_factors!$C$2:$D$226,2,FALSE)</f>
        <v>#N/A</v>
      </c>
      <c r="BM8" s="30" t="e">
        <f>VLOOKUP(BE8,type_factors!$C$2:$D$226,2,FALSE)</f>
        <v>#N/A</v>
      </c>
      <c r="BN8" s="30" t="e">
        <f>VLOOKUP(BF8,type_factors!$C$2:$D$226,2,FALSE)</f>
        <v>#N/A</v>
      </c>
      <c r="BO8" s="32">
        <f t="shared" si="15"/>
        <v>1</v>
      </c>
      <c r="BP8" s="32">
        <f t="shared" si="16"/>
        <v>1</v>
      </c>
      <c r="BQ8" s="32" t="e">
        <f t="shared" si="17"/>
        <v>#N/A</v>
      </c>
      <c r="BR8" s="32" t="e">
        <f t="shared" si="18"/>
        <v>#N/A</v>
      </c>
      <c r="BS8">
        <f t="array" ref="BS8">MAX(IF(ISERROR(BO8:BR8),,BO8:BR8))</f>
        <v>1</v>
      </c>
      <c r="BT8">
        <f t="shared" si="4"/>
        <v>1</v>
      </c>
      <c r="BU8">
        <f t="shared" si="19"/>
        <v>0</v>
      </c>
      <c r="BV8">
        <f t="shared" si="21"/>
        <v>3</v>
      </c>
    </row>
    <row r="9" spans="1:76" x14ac:dyDescent="0.3">
      <c r="A9">
        <v>8</v>
      </c>
      <c r="B9">
        <v>5</v>
      </c>
      <c r="C9" s="35" t="s">
        <v>19</v>
      </c>
      <c r="D9" s="35" t="str">
        <f>VLOOKUP(C9,all_pokemon!$B$2:$C$151,2,FALSE)</f>
        <v>Ekans</v>
      </c>
      <c r="E9" s="35" t="s">
        <v>451</v>
      </c>
      <c r="F9" s="35" t="s">
        <v>209</v>
      </c>
      <c r="G9" s="35">
        <v>11</v>
      </c>
      <c r="H9" s="36" t="s">
        <v>22</v>
      </c>
      <c r="I9" s="36" t="s">
        <v>23</v>
      </c>
      <c r="J9" s="36" t="s">
        <v>9</v>
      </c>
      <c r="K9" s="36" t="s">
        <v>209</v>
      </c>
      <c r="L9" s="1" t="str">
        <f>VLOOKUP(H9,all_attacks!$B$2:$C$166,2,FALSE)</f>
        <v>Wrap</v>
      </c>
      <c r="M9" s="1" t="str">
        <f>VLOOKUP(I9,all_attacks!$B$2:$C$166,2,FALSE)</f>
        <v>Leer</v>
      </c>
      <c r="N9" s="1" t="str">
        <f>VLOOKUP(J9,all_attacks!$B$2:$C$166,2,FALSE)</f>
        <v>Poison Sting</v>
      </c>
      <c r="O9" s="1" t="e">
        <f>VLOOKUP(K9,all_attacks!$B$2:$C$166,2,FALSE)</f>
        <v>#N/A</v>
      </c>
      <c r="P9" t="str">
        <f>VLOOKUP(L9,all_attacks!$C$2:$H$166,2,FALSE)</f>
        <v>Normal</v>
      </c>
      <c r="Q9" t="str">
        <f>VLOOKUP(M9,all_attacks!$C$2:$H$166,2,FALSE)</f>
        <v>Normal</v>
      </c>
      <c r="R9" t="str">
        <f>VLOOKUP(N9,all_attacks!$C$2:$H$166,2,FALSE)</f>
        <v>Poison</v>
      </c>
      <c r="S9" t="e">
        <f>VLOOKUP(O9,all_attacks!$C$2:$H$166,2,FALSE)</f>
        <v>#N/A</v>
      </c>
      <c r="T9" t="str">
        <f>VLOOKUP(L9,all_attacks!$C$2:$H$166,6,FALSE)</f>
        <v>Normal</v>
      </c>
      <c r="U9" t="str">
        <f>VLOOKUP(M9,all_attacks!$C$2:$H$166,6,FALSE)</f>
        <v>no_type-specific_Damage</v>
      </c>
      <c r="V9" t="str">
        <f>VLOOKUP(N9,all_attacks!$C$2:$H$166,6,FALSE)</f>
        <v>Poison</v>
      </c>
      <c r="W9" t="e">
        <f>VLOOKUP(O9,all_attacks!$C$2:$H$166,6,FALSE)</f>
        <v>#N/A</v>
      </c>
      <c r="X9" t="s">
        <v>445</v>
      </c>
      <c r="Y9" t="s">
        <v>209</v>
      </c>
      <c r="Z9" t="str">
        <f t="shared" si="20"/>
        <v>NormalFire</v>
      </c>
      <c r="AA9" t="str">
        <f t="shared" si="5"/>
        <v>no_type-specific_DamageFire</v>
      </c>
      <c r="AB9" t="str">
        <f t="shared" si="5"/>
        <v>PoisonFire</v>
      </c>
      <c r="AC9" t="e">
        <f t="shared" si="5"/>
        <v>#N/A</v>
      </c>
      <c r="AD9" t="str">
        <f t="shared" si="22"/>
        <v>NormalNA</v>
      </c>
      <c r="AE9" t="str">
        <f t="shared" si="22"/>
        <v>no_type-specific_DamageNA</v>
      </c>
      <c r="AF9" t="str">
        <f t="shared" si="22"/>
        <v>PoisonNA</v>
      </c>
      <c r="AG9" t="e">
        <f t="shared" si="22"/>
        <v>#N/A</v>
      </c>
      <c r="AH9">
        <f>VLOOKUP(Z9,type_factors!$C$1:$D$226,2,FALSE)</f>
        <v>1</v>
      </c>
      <c r="AI9" t="e">
        <f>VLOOKUP(AA9,type_factors!$C$1:$D$226,2,FALSE)</f>
        <v>#N/A</v>
      </c>
      <c r="AJ9">
        <f>VLOOKUP(AB9,type_factors!$C$1:$D$226,2,FALSE)</f>
        <v>1</v>
      </c>
      <c r="AK9" t="e">
        <f>VLOOKUP(AC9,type_factors!$C$1:$D$226,2,FALSE)</f>
        <v>#N/A</v>
      </c>
      <c r="AL9" t="e">
        <f>VLOOKUP(AD9,type_factors!$C$1:$D$226,2,FALSE)</f>
        <v>#N/A</v>
      </c>
      <c r="AM9" t="e">
        <f>VLOOKUP(AE9,type_factors!$C$1:$D$226,2,FALSE)</f>
        <v>#N/A</v>
      </c>
      <c r="AN9" t="e">
        <f>VLOOKUP(AF9,type_factors!$C$1:$D$226,2,FALSE)</f>
        <v>#N/A</v>
      </c>
      <c r="AO9" t="e">
        <f>VLOOKUP(AG9,type_factors!$C$1:$D$226,2,FALSE)</f>
        <v>#N/A</v>
      </c>
      <c r="AP9" t="e">
        <f t="shared" si="6"/>
        <v>#N/A</v>
      </c>
      <c r="AQ9" t="e">
        <f t="shared" si="1"/>
        <v>#N/A</v>
      </c>
      <c r="AR9" t="e">
        <f t="shared" si="1"/>
        <v>#N/A</v>
      </c>
      <c r="AS9" t="e">
        <f t="shared" si="1"/>
        <v>#N/A</v>
      </c>
      <c r="AT9">
        <f t="array" ref="AT9">MAX(IF(ISERROR(AP9:AS9),IF(ISERROR(AH9:AK9),,AH9:AK9),AP9:AS9))</f>
        <v>1</v>
      </c>
      <c r="AU9" t="s">
        <v>421</v>
      </c>
      <c r="AV9" t="s">
        <v>445</v>
      </c>
      <c r="AW9" t="s">
        <v>209</v>
      </c>
      <c r="AX9" t="s">
        <v>209</v>
      </c>
      <c r="AY9" t="str">
        <f t="shared" si="7"/>
        <v>NormalPoison</v>
      </c>
      <c r="AZ9" t="str">
        <f t="shared" si="8"/>
        <v>FirePoison</v>
      </c>
      <c r="BA9" t="str">
        <f t="shared" si="9"/>
        <v>NAPoison</v>
      </c>
      <c r="BB9" t="str">
        <f t="shared" si="10"/>
        <v>NAPoison</v>
      </c>
      <c r="BC9" t="str">
        <f t="shared" si="11"/>
        <v>NormalNA</v>
      </c>
      <c r="BD9" t="str">
        <f t="shared" si="12"/>
        <v>FireNA</v>
      </c>
      <c r="BE9" t="str">
        <f t="shared" si="13"/>
        <v>NANA</v>
      </c>
      <c r="BF9" t="str">
        <f t="shared" si="14"/>
        <v>NANA</v>
      </c>
      <c r="BG9" s="31">
        <f>VLOOKUP(AY9,type_factors!$C$2:$D$226,2,FALSE)</f>
        <v>1</v>
      </c>
      <c r="BH9" s="31">
        <f>VLOOKUP(AZ9,type_factors!$C$2:$D$226,2,FALSE)</f>
        <v>1</v>
      </c>
      <c r="BI9" s="31" t="e">
        <f>VLOOKUP(BC9,type_factors!$C$2:$D$226,2,FALSE)</f>
        <v>#N/A</v>
      </c>
      <c r="BJ9" s="31" t="e">
        <f>VLOOKUP(BD9,type_factors!$C$2:$D$226,2,FALSE)</f>
        <v>#N/A</v>
      </c>
      <c r="BK9" s="30" t="e">
        <f>VLOOKUP(BC9,type_factors!$C$2:$D$226,2,FALSE)</f>
        <v>#N/A</v>
      </c>
      <c r="BL9" s="30" t="e">
        <f>VLOOKUP(BD9,type_factors!$C$2:$D$226,2,FALSE)</f>
        <v>#N/A</v>
      </c>
      <c r="BM9" s="30" t="e">
        <f>VLOOKUP(BE9,type_factors!$C$2:$D$226,2,FALSE)</f>
        <v>#N/A</v>
      </c>
      <c r="BN9" s="30" t="e">
        <f>VLOOKUP(BF9,type_factors!$C$2:$D$226,2,FALSE)</f>
        <v>#N/A</v>
      </c>
      <c r="BO9" s="32">
        <f t="shared" si="15"/>
        <v>1</v>
      </c>
      <c r="BP9" s="32">
        <f t="shared" si="16"/>
        <v>1</v>
      </c>
      <c r="BQ9" s="32" t="e">
        <f t="shared" si="17"/>
        <v>#N/A</v>
      </c>
      <c r="BR9" s="32" t="e">
        <f t="shared" si="18"/>
        <v>#N/A</v>
      </c>
      <c r="BS9">
        <f t="array" ref="BS9">MAX(IF(ISERROR(BO9:BR9),,BO9:BR9))</f>
        <v>1</v>
      </c>
      <c r="BT9">
        <f t="shared" si="4"/>
        <v>1</v>
      </c>
      <c r="BU9">
        <f t="shared" si="19"/>
        <v>0</v>
      </c>
      <c r="BV9">
        <f t="shared" si="21"/>
        <v>3</v>
      </c>
    </row>
    <row r="10" spans="1:76" x14ac:dyDescent="0.3">
      <c r="A10">
        <v>9</v>
      </c>
      <c r="B10">
        <v>6</v>
      </c>
      <c r="C10" s="35" t="s">
        <v>8</v>
      </c>
      <c r="D10" s="35" t="str">
        <f>VLOOKUP(C10,all_pokemon!$B$2:$C$151,2,FALSE)</f>
        <v>Weedle</v>
      </c>
      <c r="E10" s="35" t="s">
        <v>452</v>
      </c>
      <c r="F10" s="35" t="s">
        <v>451</v>
      </c>
      <c r="G10" s="35">
        <v>9</v>
      </c>
      <c r="H10" s="36" t="s">
        <v>9</v>
      </c>
      <c r="I10" s="36" t="s">
        <v>10</v>
      </c>
      <c r="J10" s="36" t="s">
        <v>209</v>
      </c>
      <c r="K10" s="36" t="s">
        <v>209</v>
      </c>
      <c r="L10" s="1" t="str">
        <f>VLOOKUP(H10,all_attacks!$B$2:$C$166,2,FALSE)</f>
        <v>Poison Sting</v>
      </c>
      <c r="M10" s="1" t="str">
        <f>VLOOKUP(I10,all_attacks!$B$2:$C$166,2,FALSE)</f>
        <v>String Shot</v>
      </c>
      <c r="N10" s="1" t="e">
        <f>VLOOKUP(J10,all_attacks!$B$2:$C$166,2,FALSE)</f>
        <v>#N/A</v>
      </c>
      <c r="O10" s="1" t="e">
        <f>VLOOKUP(K10,all_attacks!$B$2:$C$166,2,FALSE)</f>
        <v>#N/A</v>
      </c>
      <c r="P10" t="str">
        <f>VLOOKUP(L10,all_attacks!$C$2:$H$166,2,FALSE)</f>
        <v>Poison</v>
      </c>
      <c r="Q10" t="str">
        <f>VLOOKUP(M10,all_attacks!$C$2:$H$166,2,FALSE)</f>
        <v>Bug</v>
      </c>
      <c r="R10" t="e">
        <f>VLOOKUP(N10,all_attacks!$C$2:$H$166,2,FALSE)</f>
        <v>#N/A</v>
      </c>
      <c r="S10" t="e">
        <f>VLOOKUP(O10,all_attacks!$C$2:$H$166,2,FALSE)</f>
        <v>#N/A</v>
      </c>
      <c r="T10" t="str">
        <f>VLOOKUP(L10,all_attacks!$C$2:$H$166,6,FALSE)</f>
        <v>Poison</v>
      </c>
      <c r="U10" t="str">
        <f>VLOOKUP(M10,all_attacks!$C$2:$H$166,6,FALSE)</f>
        <v>no_type-specific_Damage</v>
      </c>
      <c r="V10" t="e">
        <f>VLOOKUP(N10,all_attacks!$C$2:$H$166,6,FALSE)</f>
        <v>#N/A</v>
      </c>
      <c r="W10" t="e">
        <f>VLOOKUP(O10,all_attacks!$C$2:$H$166,6,FALSE)</f>
        <v>#N/A</v>
      </c>
      <c r="X10" t="s">
        <v>445</v>
      </c>
      <c r="Y10" t="s">
        <v>209</v>
      </c>
      <c r="Z10" t="str">
        <f t="shared" si="20"/>
        <v>PoisonFire</v>
      </c>
      <c r="AA10" t="str">
        <f t="shared" si="5"/>
        <v>no_type-specific_DamageFire</v>
      </c>
      <c r="AB10" t="e">
        <f t="shared" si="5"/>
        <v>#N/A</v>
      </c>
      <c r="AC10" t="e">
        <f t="shared" si="5"/>
        <v>#N/A</v>
      </c>
      <c r="AD10" t="str">
        <f t="shared" si="22"/>
        <v>PoisonNA</v>
      </c>
      <c r="AE10" t="str">
        <f t="shared" si="22"/>
        <v>no_type-specific_DamageNA</v>
      </c>
      <c r="AF10" t="e">
        <f t="shared" si="22"/>
        <v>#N/A</v>
      </c>
      <c r="AG10" t="e">
        <f t="shared" si="22"/>
        <v>#N/A</v>
      </c>
      <c r="AH10">
        <f>VLOOKUP(Z10,type_factors!$C$1:$D$226,2,FALSE)</f>
        <v>1</v>
      </c>
      <c r="AI10" t="e">
        <f>VLOOKUP(AA10,type_factors!$C$1:$D$226,2,FALSE)</f>
        <v>#N/A</v>
      </c>
      <c r="AJ10" t="e">
        <f>VLOOKUP(AB10,type_factors!$C$1:$D$226,2,FALSE)</f>
        <v>#N/A</v>
      </c>
      <c r="AK10" t="e">
        <f>VLOOKUP(AC10,type_factors!$C$1:$D$226,2,FALSE)</f>
        <v>#N/A</v>
      </c>
      <c r="AL10" t="e">
        <f>VLOOKUP(AD10,type_factors!$C$1:$D$226,2,FALSE)</f>
        <v>#N/A</v>
      </c>
      <c r="AM10" t="e">
        <f>VLOOKUP(AE10,type_factors!$C$1:$D$226,2,FALSE)</f>
        <v>#N/A</v>
      </c>
      <c r="AN10" t="e">
        <f>VLOOKUP(AF10,type_factors!$C$1:$D$226,2,FALSE)</f>
        <v>#N/A</v>
      </c>
      <c r="AO10" t="e">
        <f>VLOOKUP(AG10,type_factors!$C$1:$D$226,2,FALSE)</f>
        <v>#N/A</v>
      </c>
      <c r="AP10" t="e">
        <f t="shared" si="6"/>
        <v>#N/A</v>
      </c>
      <c r="AQ10" t="e">
        <f t="shared" si="1"/>
        <v>#N/A</v>
      </c>
      <c r="AR10" t="e">
        <f t="shared" si="1"/>
        <v>#N/A</v>
      </c>
      <c r="AS10" t="e">
        <f t="shared" si="1"/>
        <v>#N/A</v>
      </c>
      <c r="AT10">
        <f t="array" ref="AT10">MAX(IF(ISERROR(AP10:AS10),IF(ISERROR(AH10:AK10),,AH10:AK10),AP10:AS10))</f>
        <v>1</v>
      </c>
      <c r="AU10" t="s">
        <v>421</v>
      </c>
      <c r="AV10" t="s">
        <v>445</v>
      </c>
      <c r="AW10" t="s">
        <v>209</v>
      </c>
      <c r="AX10" t="s">
        <v>209</v>
      </c>
      <c r="AY10" t="str">
        <f t="shared" si="7"/>
        <v>NormalBug</v>
      </c>
      <c r="AZ10" t="str">
        <f t="shared" si="8"/>
        <v>FireBug</v>
      </c>
      <c r="BA10" t="str">
        <f t="shared" si="9"/>
        <v>NABug</v>
      </c>
      <c r="BB10" t="str">
        <f t="shared" si="10"/>
        <v>NABug</v>
      </c>
      <c r="BC10" t="str">
        <f t="shared" si="11"/>
        <v>NormalPoison</v>
      </c>
      <c r="BD10" t="str">
        <f t="shared" si="12"/>
        <v>FirePoison</v>
      </c>
      <c r="BE10" t="str">
        <f t="shared" si="13"/>
        <v>NAPoison</v>
      </c>
      <c r="BF10" t="str">
        <f t="shared" si="14"/>
        <v>NAPoison</v>
      </c>
      <c r="BG10" s="31">
        <f>VLOOKUP(AY10,type_factors!$C$2:$D$226,2,FALSE)</f>
        <v>1</v>
      </c>
      <c r="BH10" s="31">
        <f>VLOOKUP(AZ10,type_factors!$C$2:$D$226,2,FALSE)</f>
        <v>2</v>
      </c>
      <c r="BI10" s="31">
        <f>VLOOKUP(BC10,type_factors!$C$2:$D$226,2,FALSE)</f>
        <v>1</v>
      </c>
      <c r="BJ10" s="31">
        <f>VLOOKUP(BD10,type_factors!$C$2:$D$226,2,FALSE)</f>
        <v>1</v>
      </c>
      <c r="BK10" s="30">
        <f>VLOOKUP(BC10,type_factors!$C$2:$D$226,2,FALSE)</f>
        <v>1</v>
      </c>
      <c r="BL10" s="30">
        <f>VLOOKUP(BD10,type_factors!$C$2:$D$226,2,FALSE)</f>
        <v>1</v>
      </c>
      <c r="BM10" s="30" t="e">
        <f>VLOOKUP(BE10,type_factors!$C$2:$D$226,2,FALSE)</f>
        <v>#N/A</v>
      </c>
      <c r="BN10" s="30" t="e">
        <f>VLOOKUP(BF10,type_factors!$C$2:$D$226,2,FALSE)</f>
        <v>#N/A</v>
      </c>
      <c r="BO10" s="32">
        <f t="shared" si="15"/>
        <v>1</v>
      </c>
      <c r="BP10" s="32">
        <f t="shared" si="16"/>
        <v>2</v>
      </c>
      <c r="BQ10" s="32">
        <f t="shared" si="17"/>
        <v>1</v>
      </c>
      <c r="BR10" s="32">
        <f t="shared" si="18"/>
        <v>1</v>
      </c>
      <c r="BS10">
        <f t="array" ref="BS10">MAX(IF(ISERROR(BO10:BR10),,BO10:BR10))</f>
        <v>2</v>
      </c>
      <c r="BT10">
        <f t="shared" si="4"/>
        <v>1</v>
      </c>
      <c r="BU10">
        <f t="shared" si="19"/>
        <v>1</v>
      </c>
      <c r="BV10">
        <f t="shared" si="21"/>
        <v>4</v>
      </c>
    </row>
    <row r="11" spans="1:76" x14ac:dyDescent="0.3">
      <c r="A11">
        <v>10</v>
      </c>
      <c r="B11">
        <v>6</v>
      </c>
      <c r="C11" s="35" t="s">
        <v>24</v>
      </c>
      <c r="D11" s="35" t="str">
        <f>VLOOKUP(C11,all_pokemon!$B$2:$C$151,2,FALSE)</f>
        <v>Kakuna</v>
      </c>
      <c r="E11" s="35" t="s">
        <v>452</v>
      </c>
      <c r="F11" s="35" t="s">
        <v>451</v>
      </c>
      <c r="G11" s="35">
        <v>9</v>
      </c>
      <c r="H11" s="36" t="s">
        <v>26</v>
      </c>
      <c r="I11" s="36" t="s">
        <v>209</v>
      </c>
      <c r="J11" s="36" t="s">
        <v>209</v>
      </c>
      <c r="K11" s="36" t="s">
        <v>209</v>
      </c>
      <c r="L11" s="1" t="str">
        <f>VLOOKUP(H11,all_attacks!$B$2:$C$166,2,FALSE)</f>
        <v>Harden</v>
      </c>
      <c r="M11" s="1" t="e">
        <f>VLOOKUP(I11,all_attacks!$B$2:$C$166,2,FALSE)</f>
        <v>#N/A</v>
      </c>
      <c r="N11" s="1" t="e">
        <f>VLOOKUP(J11,all_attacks!$B$2:$C$166,2,FALSE)</f>
        <v>#N/A</v>
      </c>
      <c r="O11" s="1" t="e">
        <f>VLOOKUP(K11,all_attacks!$B$2:$C$166,2,FALSE)</f>
        <v>#N/A</v>
      </c>
      <c r="P11" t="str">
        <f>VLOOKUP(L11,all_attacks!$C$2:$H$166,2,FALSE)</f>
        <v>Normal</v>
      </c>
      <c r="Q11" t="e">
        <f>VLOOKUP(M11,all_attacks!$C$2:$H$166,2,FALSE)</f>
        <v>#N/A</v>
      </c>
      <c r="R11" t="e">
        <f>VLOOKUP(N11,all_attacks!$C$2:$H$166,2,FALSE)</f>
        <v>#N/A</v>
      </c>
      <c r="S11" t="e">
        <f>VLOOKUP(O11,all_attacks!$C$2:$H$166,2,FALSE)</f>
        <v>#N/A</v>
      </c>
      <c r="T11" t="str">
        <f>VLOOKUP(L11,all_attacks!$C$2:$H$166,6,FALSE)</f>
        <v>no_type-specific_Damage</v>
      </c>
      <c r="U11" t="e">
        <f>VLOOKUP(M11,all_attacks!$C$2:$H$166,6,FALSE)</f>
        <v>#N/A</v>
      </c>
      <c r="V11" t="e">
        <f>VLOOKUP(N11,all_attacks!$C$2:$H$166,6,FALSE)</f>
        <v>#N/A</v>
      </c>
      <c r="W11" t="e">
        <f>VLOOKUP(O11,all_attacks!$C$2:$H$166,6,FALSE)</f>
        <v>#N/A</v>
      </c>
      <c r="X11" t="s">
        <v>445</v>
      </c>
      <c r="Y11" t="s">
        <v>209</v>
      </c>
      <c r="Z11" t="str">
        <f t="shared" si="20"/>
        <v>no_type-specific_DamageFire</v>
      </c>
      <c r="AA11" t="e">
        <f t="shared" si="5"/>
        <v>#N/A</v>
      </c>
      <c r="AB11" t="e">
        <f t="shared" si="5"/>
        <v>#N/A</v>
      </c>
      <c r="AC11" t="e">
        <f t="shared" si="5"/>
        <v>#N/A</v>
      </c>
      <c r="AD11" t="str">
        <f t="shared" si="22"/>
        <v>no_type-specific_DamageNA</v>
      </c>
      <c r="AE11" t="e">
        <f t="shared" si="22"/>
        <v>#N/A</v>
      </c>
      <c r="AF11" t="e">
        <f t="shared" si="22"/>
        <v>#N/A</v>
      </c>
      <c r="AG11" t="e">
        <f t="shared" si="22"/>
        <v>#N/A</v>
      </c>
      <c r="AH11" t="e">
        <f>VLOOKUP(Z11,type_factors!$C$1:$D$226,2,FALSE)</f>
        <v>#N/A</v>
      </c>
      <c r="AI11" t="e">
        <f>VLOOKUP(AA11,type_factors!$C$1:$D$226,2,FALSE)</f>
        <v>#N/A</v>
      </c>
      <c r="AJ11" t="e">
        <f>VLOOKUP(AB11,type_factors!$C$1:$D$226,2,FALSE)</f>
        <v>#N/A</v>
      </c>
      <c r="AK11" t="e">
        <f>VLOOKUP(AC11,type_factors!$C$1:$D$226,2,FALSE)</f>
        <v>#N/A</v>
      </c>
      <c r="AL11" t="e">
        <f>VLOOKUP(AD11,type_factors!$C$1:$D$226,2,FALSE)</f>
        <v>#N/A</v>
      </c>
      <c r="AM11" t="e">
        <f>VLOOKUP(AE11,type_factors!$C$1:$D$226,2,FALSE)</f>
        <v>#N/A</v>
      </c>
      <c r="AN11" t="e">
        <f>VLOOKUP(AF11,type_factors!$C$1:$D$226,2,FALSE)</f>
        <v>#N/A</v>
      </c>
      <c r="AO11" t="e">
        <f>VLOOKUP(AG11,type_factors!$C$1:$D$226,2,FALSE)</f>
        <v>#N/A</v>
      </c>
      <c r="AP11" t="e">
        <f t="shared" si="6"/>
        <v>#N/A</v>
      </c>
      <c r="AQ11" t="e">
        <f t="shared" si="1"/>
        <v>#N/A</v>
      </c>
      <c r="AR11" t="e">
        <f t="shared" si="1"/>
        <v>#N/A</v>
      </c>
      <c r="AS11" t="e">
        <f t="shared" si="1"/>
        <v>#N/A</v>
      </c>
      <c r="AT11">
        <f t="array" ref="AT11">MAX(IF(ISERROR(AP11:AS11),IF(ISERROR(AH11:AK11),,AH11:AK11),AP11:AS11))</f>
        <v>0</v>
      </c>
      <c r="AU11" t="s">
        <v>421</v>
      </c>
      <c r="AV11" t="s">
        <v>445</v>
      </c>
      <c r="AW11" t="s">
        <v>209</v>
      </c>
      <c r="AX11" t="s">
        <v>209</v>
      </c>
      <c r="AY11" t="str">
        <f t="shared" si="7"/>
        <v>NormalBug</v>
      </c>
      <c r="AZ11" t="str">
        <f t="shared" si="8"/>
        <v>FireBug</v>
      </c>
      <c r="BA11" t="str">
        <f t="shared" si="9"/>
        <v>NABug</v>
      </c>
      <c r="BB11" t="str">
        <f t="shared" si="10"/>
        <v>NABug</v>
      </c>
      <c r="BC11" t="str">
        <f t="shared" si="11"/>
        <v>NormalPoison</v>
      </c>
      <c r="BD11" t="str">
        <f t="shared" si="12"/>
        <v>FirePoison</v>
      </c>
      <c r="BE11" t="str">
        <f t="shared" si="13"/>
        <v>NAPoison</v>
      </c>
      <c r="BF11" t="str">
        <f t="shared" si="14"/>
        <v>NAPoison</v>
      </c>
      <c r="BG11" s="31">
        <f>VLOOKUP(AY11,type_factors!$C$2:$D$226,2,FALSE)</f>
        <v>1</v>
      </c>
      <c r="BH11" s="31">
        <f>VLOOKUP(AZ11,type_factors!$C$2:$D$226,2,FALSE)</f>
        <v>2</v>
      </c>
      <c r="BI11" s="31">
        <f>VLOOKUP(BC11,type_factors!$C$2:$D$226,2,FALSE)</f>
        <v>1</v>
      </c>
      <c r="BJ11" s="31">
        <f>VLOOKUP(BD11,type_factors!$C$2:$D$226,2,FALSE)</f>
        <v>1</v>
      </c>
      <c r="BK11" s="30">
        <f>VLOOKUP(BC11,type_factors!$C$2:$D$226,2,FALSE)</f>
        <v>1</v>
      </c>
      <c r="BL11" s="30">
        <f>VLOOKUP(BD11,type_factors!$C$2:$D$226,2,FALSE)</f>
        <v>1</v>
      </c>
      <c r="BM11" s="30" t="e">
        <f>VLOOKUP(BE11,type_factors!$C$2:$D$226,2,FALSE)</f>
        <v>#N/A</v>
      </c>
      <c r="BN11" s="30" t="e">
        <f>VLOOKUP(BF11,type_factors!$C$2:$D$226,2,FALSE)</f>
        <v>#N/A</v>
      </c>
      <c r="BO11" s="32">
        <f t="shared" si="15"/>
        <v>1</v>
      </c>
      <c r="BP11" s="32">
        <f t="shared" si="16"/>
        <v>2</v>
      </c>
      <c r="BQ11" s="32">
        <f t="shared" si="17"/>
        <v>1</v>
      </c>
      <c r="BR11" s="32">
        <f t="shared" si="18"/>
        <v>1</v>
      </c>
      <c r="BS11">
        <f t="array" ref="BS11">MAX(IF(ISERROR(BO11:BR11),,BO11:BR11))</f>
        <v>2</v>
      </c>
      <c r="BT11">
        <f t="shared" si="4"/>
        <v>0</v>
      </c>
      <c r="BU11">
        <f t="shared" si="19"/>
        <v>2</v>
      </c>
      <c r="BV11">
        <f t="shared" si="21"/>
        <v>6</v>
      </c>
    </row>
    <row r="12" spans="1:76" x14ac:dyDescent="0.3">
      <c r="A12">
        <v>11</v>
      </c>
      <c r="B12">
        <v>6</v>
      </c>
      <c r="C12" s="35" t="s">
        <v>17</v>
      </c>
      <c r="D12" s="35" t="str">
        <f>VLOOKUP(C12,all_pokemon!$B$2:$C$151,2,FALSE)</f>
        <v>Caterpie</v>
      </c>
      <c r="E12" s="35" t="s">
        <v>452</v>
      </c>
      <c r="F12" s="35" t="s">
        <v>209</v>
      </c>
      <c r="G12" s="35">
        <v>9</v>
      </c>
      <c r="H12" s="36" t="s">
        <v>12</v>
      </c>
      <c r="I12" s="36" t="s">
        <v>10</v>
      </c>
      <c r="J12" s="36" t="s">
        <v>209</v>
      </c>
      <c r="K12" s="36" t="s">
        <v>209</v>
      </c>
      <c r="L12" s="1" t="str">
        <f>VLOOKUP(H12,all_attacks!$B$2:$C$166,2,FALSE)</f>
        <v>Tackle</v>
      </c>
      <c r="M12" s="1" t="str">
        <f>VLOOKUP(I12,all_attacks!$B$2:$C$166,2,FALSE)</f>
        <v>String Shot</v>
      </c>
      <c r="N12" s="1" t="e">
        <f>VLOOKUP(J12,all_attacks!$B$2:$C$166,2,FALSE)</f>
        <v>#N/A</v>
      </c>
      <c r="O12" s="1" t="e">
        <f>VLOOKUP(K12,all_attacks!$B$2:$C$166,2,FALSE)</f>
        <v>#N/A</v>
      </c>
      <c r="P12" t="str">
        <f>VLOOKUP(L12,all_attacks!$C$2:$H$166,2,FALSE)</f>
        <v>Normal</v>
      </c>
      <c r="Q12" t="str">
        <f>VLOOKUP(M12,all_attacks!$C$2:$H$166,2,FALSE)</f>
        <v>Bug</v>
      </c>
      <c r="R12" t="e">
        <f>VLOOKUP(N12,all_attacks!$C$2:$H$166,2,FALSE)</f>
        <v>#N/A</v>
      </c>
      <c r="S12" t="e">
        <f>VLOOKUP(O12,all_attacks!$C$2:$H$166,2,FALSE)</f>
        <v>#N/A</v>
      </c>
      <c r="T12" t="str">
        <f>VLOOKUP(L12,all_attacks!$C$2:$H$166,6,FALSE)</f>
        <v>Normal</v>
      </c>
      <c r="U12" t="str">
        <f>VLOOKUP(M12,all_attacks!$C$2:$H$166,6,FALSE)</f>
        <v>no_type-specific_Damage</v>
      </c>
      <c r="V12" t="e">
        <f>VLOOKUP(N12,all_attacks!$C$2:$H$166,6,FALSE)</f>
        <v>#N/A</v>
      </c>
      <c r="W12" t="e">
        <f>VLOOKUP(O12,all_attacks!$C$2:$H$166,6,FALSE)</f>
        <v>#N/A</v>
      </c>
      <c r="X12" t="s">
        <v>445</v>
      </c>
      <c r="Y12" t="s">
        <v>209</v>
      </c>
      <c r="Z12" t="str">
        <f t="shared" si="20"/>
        <v>NormalFire</v>
      </c>
      <c r="AA12" t="str">
        <f t="shared" si="5"/>
        <v>no_type-specific_DamageFire</v>
      </c>
      <c r="AB12" t="e">
        <f t="shared" si="5"/>
        <v>#N/A</v>
      </c>
      <c r="AC12" t="e">
        <f t="shared" si="5"/>
        <v>#N/A</v>
      </c>
      <c r="AD12" t="str">
        <f t="shared" si="22"/>
        <v>NormalNA</v>
      </c>
      <c r="AE12" t="str">
        <f t="shared" si="22"/>
        <v>no_type-specific_DamageNA</v>
      </c>
      <c r="AF12" t="e">
        <f t="shared" si="22"/>
        <v>#N/A</v>
      </c>
      <c r="AG12" t="e">
        <f t="shared" si="22"/>
        <v>#N/A</v>
      </c>
      <c r="AH12">
        <f>VLOOKUP(Z12,type_factors!$C$1:$D$226,2,FALSE)</f>
        <v>1</v>
      </c>
      <c r="AI12" t="e">
        <f>VLOOKUP(AA12,type_factors!$C$1:$D$226,2,FALSE)</f>
        <v>#N/A</v>
      </c>
      <c r="AJ12" t="e">
        <f>VLOOKUP(AB12,type_factors!$C$1:$D$226,2,FALSE)</f>
        <v>#N/A</v>
      </c>
      <c r="AK12" t="e">
        <f>VLOOKUP(AC12,type_factors!$C$1:$D$226,2,FALSE)</f>
        <v>#N/A</v>
      </c>
      <c r="AL12" t="e">
        <f>VLOOKUP(AD12,type_factors!$C$1:$D$226,2,FALSE)</f>
        <v>#N/A</v>
      </c>
      <c r="AM12" t="e">
        <f>VLOOKUP(AE12,type_factors!$C$1:$D$226,2,FALSE)</f>
        <v>#N/A</v>
      </c>
      <c r="AN12" t="e">
        <f>VLOOKUP(AF12,type_factors!$C$1:$D$226,2,FALSE)</f>
        <v>#N/A</v>
      </c>
      <c r="AO12" t="e">
        <f>VLOOKUP(AG12,type_factors!$C$1:$D$226,2,FALSE)</f>
        <v>#N/A</v>
      </c>
      <c r="AP12" t="e">
        <f t="shared" si="6"/>
        <v>#N/A</v>
      </c>
      <c r="AQ12" t="e">
        <f t="shared" si="1"/>
        <v>#N/A</v>
      </c>
      <c r="AR12" t="e">
        <f t="shared" si="1"/>
        <v>#N/A</v>
      </c>
      <c r="AS12" t="e">
        <f t="shared" si="1"/>
        <v>#N/A</v>
      </c>
      <c r="AT12">
        <f t="array" ref="AT12">MAX(IF(ISERROR(AP12:AS12),IF(ISERROR(AH12:AK12),,AH12:AK12),AP12:AS12))</f>
        <v>1</v>
      </c>
      <c r="AU12" t="s">
        <v>421</v>
      </c>
      <c r="AV12" t="s">
        <v>445</v>
      </c>
      <c r="AW12" t="s">
        <v>209</v>
      </c>
      <c r="AX12" t="s">
        <v>209</v>
      </c>
      <c r="AY12" t="str">
        <f t="shared" si="7"/>
        <v>NormalBug</v>
      </c>
      <c r="AZ12" t="str">
        <f t="shared" si="8"/>
        <v>FireBug</v>
      </c>
      <c r="BA12" t="str">
        <f t="shared" si="9"/>
        <v>NABug</v>
      </c>
      <c r="BB12" t="str">
        <f t="shared" si="10"/>
        <v>NABug</v>
      </c>
      <c r="BC12" t="str">
        <f t="shared" si="11"/>
        <v>NormalNA</v>
      </c>
      <c r="BD12" t="str">
        <f t="shared" si="12"/>
        <v>FireNA</v>
      </c>
      <c r="BE12" t="str">
        <f t="shared" si="13"/>
        <v>NANA</v>
      </c>
      <c r="BF12" t="str">
        <f t="shared" si="14"/>
        <v>NANA</v>
      </c>
      <c r="BG12" s="31">
        <f>VLOOKUP(AY12,type_factors!$C$2:$D$226,2,FALSE)</f>
        <v>1</v>
      </c>
      <c r="BH12" s="31">
        <f>VLOOKUP(AZ12,type_factors!$C$2:$D$226,2,FALSE)</f>
        <v>2</v>
      </c>
      <c r="BI12" s="31" t="e">
        <f>VLOOKUP(BC12,type_factors!$C$2:$D$226,2,FALSE)</f>
        <v>#N/A</v>
      </c>
      <c r="BJ12" s="31" t="e">
        <f>VLOOKUP(BD12,type_factors!$C$2:$D$226,2,FALSE)</f>
        <v>#N/A</v>
      </c>
      <c r="BK12" s="30" t="e">
        <f>VLOOKUP(BC12,type_factors!$C$2:$D$226,2,FALSE)</f>
        <v>#N/A</v>
      </c>
      <c r="BL12" s="30" t="e">
        <f>VLOOKUP(BD12,type_factors!$C$2:$D$226,2,FALSE)</f>
        <v>#N/A</v>
      </c>
      <c r="BM12" s="30" t="e">
        <f>VLOOKUP(BE12,type_factors!$C$2:$D$226,2,FALSE)</f>
        <v>#N/A</v>
      </c>
      <c r="BN12" s="30" t="e">
        <f>VLOOKUP(BF12,type_factors!$C$2:$D$226,2,FALSE)</f>
        <v>#N/A</v>
      </c>
      <c r="BO12" s="32">
        <f t="shared" si="15"/>
        <v>1</v>
      </c>
      <c r="BP12" s="32">
        <f t="shared" si="16"/>
        <v>2</v>
      </c>
      <c r="BQ12" s="32" t="e">
        <f t="shared" si="17"/>
        <v>#N/A</v>
      </c>
      <c r="BR12" s="32" t="e">
        <f t="shared" si="18"/>
        <v>#N/A</v>
      </c>
      <c r="BS12">
        <f t="array" ref="BS12">MAX(IF(ISERROR(BO12:BR12),,BO12:BR12))</f>
        <v>2</v>
      </c>
      <c r="BT12">
        <f t="shared" si="4"/>
        <v>1</v>
      </c>
      <c r="BU12">
        <f t="shared" si="19"/>
        <v>1</v>
      </c>
      <c r="BV12">
        <f t="shared" si="21"/>
        <v>7</v>
      </c>
    </row>
    <row r="13" spans="1:76" x14ac:dyDescent="0.3">
      <c r="A13">
        <v>12</v>
      </c>
      <c r="B13">
        <v>6</v>
      </c>
      <c r="C13" s="35" t="s">
        <v>25</v>
      </c>
      <c r="D13" s="35" t="str">
        <f>VLOOKUP(C13,all_pokemon!$B$2:$C$151,2,FALSE)</f>
        <v>Metapod</v>
      </c>
      <c r="E13" s="35" t="s">
        <v>452</v>
      </c>
      <c r="F13" s="35" t="s">
        <v>209</v>
      </c>
      <c r="G13" s="35">
        <v>9</v>
      </c>
      <c r="H13" s="36" t="s">
        <v>26</v>
      </c>
      <c r="I13" s="36" t="s">
        <v>209</v>
      </c>
      <c r="J13" s="36" t="s">
        <v>209</v>
      </c>
      <c r="K13" s="36" t="s">
        <v>209</v>
      </c>
      <c r="L13" s="1" t="str">
        <f>VLOOKUP(H13,all_attacks!$B$2:$C$166,2,FALSE)</f>
        <v>Harden</v>
      </c>
      <c r="M13" s="1" t="e">
        <f>VLOOKUP(I13,all_attacks!$B$2:$C$166,2,FALSE)</f>
        <v>#N/A</v>
      </c>
      <c r="N13" s="1" t="e">
        <f>VLOOKUP(J13,all_attacks!$B$2:$C$166,2,FALSE)</f>
        <v>#N/A</v>
      </c>
      <c r="O13" s="1" t="e">
        <f>VLOOKUP(K13,all_attacks!$B$2:$C$166,2,FALSE)</f>
        <v>#N/A</v>
      </c>
      <c r="P13" t="str">
        <f>VLOOKUP(L13,all_attacks!$C$2:$H$166,2,FALSE)</f>
        <v>Normal</v>
      </c>
      <c r="Q13" t="e">
        <f>VLOOKUP(M13,all_attacks!$C$2:$H$166,2,FALSE)</f>
        <v>#N/A</v>
      </c>
      <c r="R13" t="e">
        <f>VLOOKUP(N13,all_attacks!$C$2:$H$166,2,FALSE)</f>
        <v>#N/A</v>
      </c>
      <c r="S13" t="e">
        <f>VLOOKUP(O13,all_attacks!$C$2:$H$166,2,FALSE)</f>
        <v>#N/A</v>
      </c>
      <c r="T13" t="str">
        <f>VLOOKUP(L13,all_attacks!$C$2:$H$166,6,FALSE)</f>
        <v>no_type-specific_Damage</v>
      </c>
      <c r="U13" t="e">
        <f>VLOOKUP(M13,all_attacks!$C$2:$H$166,6,FALSE)</f>
        <v>#N/A</v>
      </c>
      <c r="V13" t="e">
        <f>VLOOKUP(N13,all_attacks!$C$2:$H$166,6,FALSE)</f>
        <v>#N/A</v>
      </c>
      <c r="W13" t="e">
        <f>VLOOKUP(O13,all_attacks!$C$2:$H$166,6,FALSE)</f>
        <v>#N/A</v>
      </c>
      <c r="X13" t="s">
        <v>445</v>
      </c>
      <c r="Y13" t="s">
        <v>209</v>
      </c>
      <c r="Z13" t="str">
        <f t="shared" si="20"/>
        <v>no_type-specific_DamageFire</v>
      </c>
      <c r="AA13" t="e">
        <f t="shared" si="5"/>
        <v>#N/A</v>
      </c>
      <c r="AB13" t="e">
        <f t="shared" si="5"/>
        <v>#N/A</v>
      </c>
      <c r="AC13" t="e">
        <f t="shared" si="5"/>
        <v>#N/A</v>
      </c>
      <c r="AD13" t="str">
        <f t="shared" si="22"/>
        <v>no_type-specific_DamageNA</v>
      </c>
      <c r="AE13" t="e">
        <f t="shared" si="22"/>
        <v>#N/A</v>
      </c>
      <c r="AF13" t="e">
        <f t="shared" si="22"/>
        <v>#N/A</v>
      </c>
      <c r="AG13" t="e">
        <f t="shared" si="22"/>
        <v>#N/A</v>
      </c>
      <c r="AH13" t="e">
        <f>VLOOKUP(Z13,type_factors!$C$1:$D$226,2,FALSE)</f>
        <v>#N/A</v>
      </c>
      <c r="AI13" t="e">
        <f>VLOOKUP(AA13,type_factors!$C$1:$D$226,2,FALSE)</f>
        <v>#N/A</v>
      </c>
      <c r="AJ13" t="e">
        <f>VLOOKUP(AB13,type_factors!$C$1:$D$226,2,FALSE)</f>
        <v>#N/A</v>
      </c>
      <c r="AK13" t="e">
        <f>VLOOKUP(AC13,type_factors!$C$1:$D$226,2,FALSE)</f>
        <v>#N/A</v>
      </c>
      <c r="AL13" t="e">
        <f>VLOOKUP(AD13,type_factors!$C$1:$D$226,2,FALSE)</f>
        <v>#N/A</v>
      </c>
      <c r="AM13" t="e">
        <f>VLOOKUP(AE13,type_factors!$C$1:$D$226,2,FALSE)</f>
        <v>#N/A</v>
      </c>
      <c r="AN13" t="e">
        <f>VLOOKUP(AF13,type_factors!$C$1:$D$226,2,FALSE)</f>
        <v>#N/A</v>
      </c>
      <c r="AO13" t="e">
        <f>VLOOKUP(AG13,type_factors!$C$1:$D$226,2,FALSE)</f>
        <v>#N/A</v>
      </c>
      <c r="AP13" t="e">
        <f t="shared" si="6"/>
        <v>#N/A</v>
      </c>
      <c r="AQ13" t="e">
        <f t="shared" si="1"/>
        <v>#N/A</v>
      </c>
      <c r="AR13" t="e">
        <f t="shared" si="1"/>
        <v>#N/A</v>
      </c>
      <c r="AS13" t="e">
        <f t="shared" si="1"/>
        <v>#N/A</v>
      </c>
      <c r="AT13">
        <f t="array" ref="AT13">MAX(IF(ISERROR(AP13:AS13),IF(ISERROR(AH13:AK13),,AH13:AK13),AP13:AS13))</f>
        <v>0</v>
      </c>
      <c r="AU13" t="s">
        <v>421</v>
      </c>
      <c r="AV13" t="s">
        <v>445</v>
      </c>
      <c r="AW13" t="s">
        <v>209</v>
      </c>
      <c r="AX13" t="s">
        <v>209</v>
      </c>
      <c r="AY13" t="str">
        <f t="shared" si="7"/>
        <v>NormalBug</v>
      </c>
      <c r="AZ13" t="str">
        <f t="shared" si="8"/>
        <v>FireBug</v>
      </c>
      <c r="BA13" t="str">
        <f t="shared" si="9"/>
        <v>NABug</v>
      </c>
      <c r="BB13" t="str">
        <f t="shared" si="10"/>
        <v>NABug</v>
      </c>
      <c r="BC13" t="str">
        <f t="shared" si="11"/>
        <v>NormalNA</v>
      </c>
      <c r="BD13" t="str">
        <f t="shared" si="12"/>
        <v>FireNA</v>
      </c>
      <c r="BE13" t="str">
        <f t="shared" si="13"/>
        <v>NANA</v>
      </c>
      <c r="BF13" t="str">
        <f t="shared" si="14"/>
        <v>NANA</v>
      </c>
      <c r="BG13" s="31">
        <f>VLOOKUP(AY13,type_factors!$C$2:$D$226,2,FALSE)</f>
        <v>1</v>
      </c>
      <c r="BH13" s="31">
        <f>VLOOKUP(AZ13,type_factors!$C$2:$D$226,2,FALSE)</f>
        <v>2</v>
      </c>
      <c r="BI13" s="31" t="e">
        <f>VLOOKUP(BC13,type_factors!$C$2:$D$226,2,FALSE)</f>
        <v>#N/A</v>
      </c>
      <c r="BJ13" s="31" t="e">
        <f>VLOOKUP(BD13,type_factors!$C$2:$D$226,2,FALSE)</f>
        <v>#N/A</v>
      </c>
      <c r="BK13" s="30" t="e">
        <f>VLOOKUP(BC13,type_factors!$C$2:$D$226,2,FALSE)</f>
        <v>#N/A</v>
      </c>
      <c r="BL13" s="30" t="e">
        <f>VLOOKUP(BD13,type_factors!$C$2:$D$226,2,FALSE)</f>
        <v>#N/A</v>
      </c>
      <c r="BM13" s="30" t="e">
        <f>VLOOKUP(BE13,type_factors!$C$2:$D$226,2,FALSE)</f>
        <v>#N/A</v>
      </c>
      <c r="BN13" s="30" t="e">
        <f>VLOOKUP(BF13,type_factors!$C$2:$D$226,2,FALSE)</f>
        <v>#N/A</v>
      </c>
      <c r="BO13" s="32">
        <f t="shared" si="15"/>
        <v>1</v>
      </c>
      <c r="BP13" s="32">
        <f t="shared" si="16"/>
        <v>2</v>
      </c>
      <c r="BQ13" s="32" t="e">
        <f t="shared" si="17"/>
        <v>#N/A</v>
      </c>
      <c r="BR13" s="32" t="e">
        <f t="shared" si="18"/>
        <v>#N/A</v>
      </c>
      <c r="BS13">
        <f t="array" ref="BS13">MAX(IF(ISERROR(BO13:BR13),,BO13:BR13))</f>
        <v>2</v>
      </c>
      <c r="BT13">
        <f t="shared" si="4"/>
        <v>0</v>
      </c>
      <c r="BU13">
        <f t="shared" si="19"/>
        <v>2</v>
      </c>
      <c r="BV13">
        <f t="shared" si="21"/>
        <v>9</v>
      </c>
    </row>
    <row r="14" spans="1:76" x14ac:dyDescent="0.3">
      <c r="A14">
        <v>13</v>
      </c>
      <c r="B14">
        <v>7</v>
      </c>
      <c r="C14" s="35" t="s">
        <v>17</v>
      </c>
      <c r="D14" s="35" t="str">
        <f>VLOOKUP(C14,all_pokemon!$B$2:$C$151,2,FALSE)</f>
        <v>Caterpie</v>
      </c>
      <c r="E14" s="35" t="s">
        <v>452</v>
      </c>
      <c r="F14" s="35" t="s">
        <v>209</v>
      </c>
      <c r="G14" s="35">
        <v>11</v>
      </c>
      <c r="H14" s="36" t="s">
        <v>12</v>
      </c>
      <c r="I14" s="36" t="s">
        <v>10</v>
      </c>
      <c r="J14" s="36" t="s">
        <v>209</v>
      </c>
      <c r="K14" s="36" t="s">
        <v>209</v>
      </c>
      <c r="L14" s="1" t="str">
        <f>VLOOKUP(H14,all_attacks!$B$2:$C$166,2,FALSE)</f>
        <v>Tackle</v>
      </c>
      <c r="M14" s="1" t="str">
        <f>VLOOKUP(I14,all_attacks!$B$2:$C$166,2,FALSE)</f>
        <v>String Shot</v>
      </c>
      <c r="N14" s="1" t="e">
        <f>VLOOKUP(J14,all_attacks!$B$2:$C$166,2,FALSE)</f>
        <v>#N/A</v>
      </c>
      <c r="O14" s="1" t="e">
        <f>VLOOKUP(K14,all_attacks!$B$2:$C$166,2,FALSE)</f>
        <v>#N/A</v>
      </c>
      <c r="P14" t="str">
        <f>VLOOKUP(L14,all_attacks!$C$2:$H$166,2,FALSE)</f>
        <v>Normal</v>
      </c>
      <c r="Q14" t="str">
        <f>VLOOKUP(M14,all_attacks!$C$2:$H$166,2,FALSE)</f>
        <v>Bug</v>
      </c>
      <c r="R14" t="e">
        <f>VLOOKUP(N14,all_attacks!$C$2:$H$166,2,FALSE)</f>
        <v>#N/A</v>
      </c>
      <c r="S14" t="e">
        <f>VLOOKUP(O14,all_attacks!$C$2:$H$166,2,FALSE)</f>
        <v>#N/A</v>
      </c>
      <c r="T14" t="str">
        <f>VLOOKUP(L14,all_attacks!$C$2:$H$166,6,FALSE)</f>
        <v>Normal</v>
      </c>
      <c r="U14" t="str">
        <f>VLOOKUP(M14,all_attacks!$C$2:$H$166,6,FALSE)</f>
        <v>no_type-specific_Damage</v>
      </c>
      <c r="V14" t="e">
        <f>VLOOKUP(N14,all_attacks!$C$2:$H$166,6,FALSE)</f>
        <v>#N/A</v>
      </c>
      <c r="W14" t="e">
        <f>VLOOKUP(O14,all_attacks!$C$2:$H$166,6,FALSE)</f>
        <v>#N/A</v>
      </c>
      <c r="X14" t="s">
        <v>445</v>
      </c>
      <c r="Y14" t="s">
        <v>209</v>
      </c>
      <c r="Z14" t="str">
        <f t="shared" si="20"/>
        <v>NormalFire</v>
      </c>
      <c r="AA14" t="str">
        <f t="shared" si="5"/>
        <v>no_type-specific_DamageFire</v>
      </c>
      <c r="AB14" t="e">
        <f t="shared" si="5"/>
        <v>#N/A</v>
      </c>
      <c r="AC14" t="e">
        <f t="shared" si="5"/>
        <v>#N/A</v>
      </c>
      <c r="AD14" t="str">
        <f t="shared" si="22"/>
        <v>NormalNA</v>
      </c>
      <c r="AE14" t="str">
        <f t="shared" si="22"/>
        <v>no_type-specific_DamageNA</v>
      </c>
      <c r="AF14" t="e">
        <f t="shared" si="22"/>
        <v>#N/A</v>
      </c>
      <c r="AG14" t="e">
        <f t="shared" si="22"/>
        <v>#N/A</v>
      </c>
      <c r="AH14">
        <f>VLOOKUP(Z14,type_factors!$C$1:$D$226,2,FALSE)</f>
        <v>1</v>
      </c>
      <c r="AI14" t="e">
        <f>VLOOKUP(AA14,type_factors!$C$1:$D$226,2,FALSE)</f>
        <v>#N/A</v>
      </c>
      <c r="AJ14" t="e">
        <f>VLOOKUP(AB14,type_factors!$C$1:$D$226,2,FALSE)</f>
        <v>#N/A</v>
      </c>
      <c r="AK14" t="e">
        <f>VLOOKUP(AC14,type_factors!$C$1:$D$226,2,FALSE)</f>
        <v>#N/A</v>
      </c>
      <c r="AL14" t="e">
        <f>VLOOKUP(AD14,type_factors!$C$1:$D$226,2,FALSE)</f>
        <v>#N/A</v>
      </c>
      <c r="AM14" t="e">
        <f>VLOOKUP(AE14,type_factors!$C$1:$D$226,2,FALSE)</f>
        <v>#N/A</v>
      </c>
      <c r="AN14" t="e">
        <f>VLOOKUP(AF14,type_factors!$C$1:$D$226,2,FALSE)</f>
        <v>#N/A</v>
      </c>
      <c r="AO14" t="e">
        <f>VLOOKUP(AG14,type_factors!$C$1:$D$226,2,FALSE)</f>
        <v>#N/A</v>
      </c>
      <c r="AP14" t="e">
        <f t="shared" si="6"/>
        <v>#N/A</v>
      </c>
      <c r="AQ14" t="e">
        <f t="shared" si="1"/>
        <v>#N/A</v>
      </c>
      <c r="AR14" t="e">
        <f t="shared" si="1"/>
        <v>#N/A</v>
      </c>
      <c r="AS14" t="e">
        <f t="shared" si="1"/>
        <v>#N/A</v>
      </c>
      <c r="AT14">
        <f t="array" ref="AT14">MAX(IF(ISERROR(AP14:AS14),IF(ISERROR(AH14:AK14),,AH14:AK14),AP14:AS14))</f>
        <v>1</v>
      </c>
      <c r="AU14" t="s">
        <v>421</v>
      </c>
      <c r="AV14" t="s">
        <v>445</v>
      </c>
      <c r="AW14" t="s">
        <v>209</v>
      </c>
      <c r="AX14" t="s">
        <v>209</v>
      </c>
      <c r="AY14" t="str">
        <f t="shared" si="7"/>
        <v>NormalBug</v>
      </c>
      <c r="AZ14" t="str">
        <f t="shared" si="8"/>
        <v>FireBug</v>
      </c>
      <c r="BA14" t="str">
        <f t="shared" si="9"/>
        <v>NABug</v>
      </c>
      <c r="BB14" t="str">
        <f t="shared" si="10"/>
        <v>NABug</v>
      </c>
      <c r="BC14" t="str">
        <f t="shared" si="11"/>
        <v>NormalNA</v>
      </c>
      <c r="BD14" t="str">
        <f t="shared" si="12"/>
        <v>FireNA</v>
      </c>
      <c r="BE14" t="str">
        <f t="shared" si="13"/>
        <v>NANA</v>
      </c>
      <c r="BF14" t="str">
        <f t="shared" si="14"/>
        <v>NANA</v>
      </c>
      <c r="BG14" s="31">
        <f>VLOOKUP(AY14,type_factors!$C$2:$D$226,2,FALSE)</f>
        <v>1</v>
      </c>
      <c r="BH14" s="31">
        <f>VLOOKUP(AZ14,type_factors!$C$2:$D$226,2,FALSE)</f>
        <v>2</v>
      </c>
      <c r="BI14" s="31" t="e">
        <f>VLOOKUP(BC14,type_factors!$C$2:$D$226,2,FALSE)</f>
        <v>#N/A</v>
      </c>
      <c r="BJ14" s="31" t="e">
        <f>VLOOKUP(BD14,type_factors!$C$2:$D$226,2,FALSE)</f>
        <v>#N/A</v>
      </c>
      <c r="BK14" s="30" t="e">
        <f>VLOOKUP(BC14,type_factors!$C$2:$D$226,2,FALSE)</f>
        <v>#N/A</v>
      </c>
      <c r="BL14" s="30" t="e">
        <f>VLOOKUP(BD14,type_factors!$C$2:$D$226,2,FALSE)</f>
        <v>#N/A</v>
      </c>
      <c r="BM14" s="30" t="e">
        <f>VLOOKUP(BE14,type_factors!$C$2:$D$226,2,FALSE)</f>
        <v>#N/A</v>
      </c>
      <c r="BN14" s="30" t="e">
        <f>VLOOKUP(BF14,type_factors!$C$2:$D$226,2,FALSE)</f>
        <v>#N/A</v>
      </c>
      <c r="BO14" s="32">
        <f t="shared" si="15"/>
        <v>1</v>
      </c>
      <c r="BP14" s="32">
        <f t="shared" si="16"/>
        <v>2</v>
      </c>
      <c r="BQ14" s="32" t="e">
        <f t="shared" si="17"/>
        <v>#N/A</v>
      </c>
      <c r="BR14" s="32" t="e">
        <f t="shared" si="18"/>
        <v>#N/A</v>
      </c>
      <c r="BS14">
        <f t="array" ref="BS14">MAX(IF(ISERROR(BO14:BR14),,BO14:BR14))</f>
        <v>2</v>
      </c>
      <c r="BT14">
        <f t="shared" si="4"/>
        <v>1</v>
      </c>
      <c r="BU14">
        <f t="shared" si="19"/>
        <v>1</v>
      </c>
      <c r="BV14">
        <f t="shared" si="21"/>
        <v>10</v>
      </c>
    </row>
    <row r="15" spans="1:76" x14ac:dyDescent="0.3">
      <c r="A15">
        <v>14</v>
      </c>
      <c r="B15">
        <v>7</v>
      </c>
      <c r="C15" s="35" t="s">
        <v>25</v>
      </c>
      <c r="D15" s="35" t="str">
        <f>VLOOKUP(C15,all_pokemon!$B$2:$C$151,2,FALSE)</f>
        <v>Metapod</v>
      </c>
      <c r="E15" s="35" t="s">
        <v>452</v>
      </c>
      <c r="F15" s="35" t="s">
        <v>209</v>
      </c>
      <c r="G15" s="35">
        <v>11</v>
      </c>
      <c r="H15" s="36" t="s">
        <v>26</v>
      </c>
      <c r="I15" s="36" t="s">
        <v>209</v>
      </c>
      <c r="J15" s="36" t="s">
        <v>209</v>
      </c>
      <c r="K15" s="36" t="s">
        <v>209</v>
      </c>
      <c r="L15" s="1" t="str">
        <f>VLOOKUP(H15,all_attacks!$B$2:$C$166,2,FALSE)</f>
        <v>Harden</v>
      </c>
      <c r="M15" s="1" t="e">
        <f>VLOOKUP(I15,all_attacks!$B$2:$C$166,2,FALSE)</f>
        <v>#N/A</v>
      </c>
      <c r="N15" s="1" t="e">
        <f>VLOOKUP(J15,all_attacks!$B$2:$C$166,2,FALSE)</f>
        <v>#N/A</v>
      </c>
      <c r="O15" s="1" t="e">
        <f>VLOOKUP(K15,all_attacks!$B$2:$C$166,2,FALSE)</f>
        <v>#N/A</v>
      </c>
      <c r="P15" t="str">
        <f>VLOOKUP(L15,all_attacks!$C$2:$H$166,2,FALSE)</f>
        <v>Normal</v>
      </c>
      <c r="Q15" t="e">
        <f>VLOOKUP(M15,all_attacks!$C$2:$H$166,2,FALSE)</f>
        <v>#N/A</v>
      </c>
      <c r="R15" t="e">
        <f>VLOOKUP(N15,all_attacks!$C$2:$H$166,2,FALSE)</f>
        <v>#N/A</v>
      </c>
      <c r="S15" t="e">
        <f>VLOOKUP(O15,all_attacks!$C$2:$H$166,2,FALSE)</f>
        <v>#N/A</v>
      </c>
      <c r="T15" t="str">
        <f>VLOOKUP(L15,all_attacks!$C$2:$H$166,6,FALSE)</f>
        <v>no_type-specific_Damage</v>
      </c>
      <c r="U15" t="e">
        <f>VLOOKUP(M15,all_attacks!$C$2:$H$166,6,FALSE)</f>
        <v>#N/A</v>
      </c>
      <c r="V15" t="e">
        <f>VLOOKUP(N15,all_attacks!$C$2:$H$166,6,FALSE)</f>
        <v>#N/A</v>
      </c>
      <c r="W15" t="e">
        <f>VLOOKUP(O15,all_attacks!$C$2:$H$166,6,FALSE)</f>
        <v>#N/A</v>
      </c>
      <c r="X15" t="s">
        <v>445</v>
      </c>
      <c r="Y15" t="s">
        <v>209</v>
      </c>
      <c r="Z15" t="str">
        <f t="shared" si="20"/>
        <v>no_type-specific_DamageFire</v>
      </c>
      <c r="AA15" t="e">
        <f t="shared" si="5"/>
        <v>#N/A</v>
      </c>
      <c r="AB15" t="e">
        <f t="shared" si="5"/>
        <v>#N/A</v>
      </c>
      <c r="AC15" t="e">
        <f t="shared" si="5"/>
        <v>#N/A</v>
      </c>
      <c r="AD15" t="str">
        <f t="shared" si="22"/>
        <v>no_type-specific_DamageNA</v>
      </c>
      <c r="AE15" t="e">
        <f t="shared" si="22"/>
        <v>#N/A</v>
      </c>
      <c r="AF15" t="e">
        <f t="shared" si="22"/>
        <v>#N/A</v>
      </c>
      <c r="AG15" t="e">
        <f t="shared" si="22"/>
        <v>#N/A</v>
      </c>
      <c r="AH15" t="e">
        <f>VLOOKUP(Z15,type_factors!$C$1:$D$226,2,FALSE)</f>
        <v>#N/A</v>
      </c>
      <c r="AI15" t="e">
        <f>VLOOKUP(AA15,type_factors!$C$1:$D$226,2,FALSE)</f>
        <v>#N/A</v>
      </c>
      <c r="AJ15" t="e">
        <f>VLOOKUP(AB15,type_factors!$C$1:$D$226,2,FALSE)</f>
        <v>#N/A</v>
      </c>
      <c r="AK15" t="e">
        <f>VLOOKUP(AC15,type_factors!$C$1:$D$226,2,FALSE)</f>
        <v>#N/A</v>
      </c>
      <c r="AL15" t="e">
        <f>VLOOKUP(AD15,type_factors!$C$1:$D$226,2,FALSE)</f>
        <v>#N/A</v>
      </c>
      <c r="AM15" t="e">
        <f>VLOOKUP(AE15,type_factors!$C$1:$D$226,2,FALSE)</f>
        <v>#N/A</v>
      </c>
      <c r="AN15" t="e">
        <f>VLOOKUP(AF15,type_factors!$C$1:$D$226,2,FALSE)</f>
        <v>#N/A</v>
      </c>
      <c r="AO15" t="e">
        <f>VLOOKUP(AG15,type_factors!$C$1:$D$226,2,FALSE)</f>
        <v>#N/A</v>
      </c>
      <c r="AP15" t="e">
        <f t="shared" si="6"/>
        <v>#N/A</v>
      </c>
      <c r="AQ15" t="e">
        <f t="shared" si="1"/>
        <v>#N/A</v>
      </c>
      <c r="AR15" t="e">
        <f t="shared" si="1"/>
        <v>#N/A</v>
      </c>
      <c r="AS15" t="e">
        <f t="shared" si="1"/>
        <v>#N/A</v>
      </c>
      <c r="AT15">
        <f t="array" ref="AT15">MAX(IF(ISERROR(AP15:AS15),IF(ISERROR(AH15:AK15),,AH15:AK15),AP15:AS15))</f>
        <v>0</v>
      </c>
      <c r="AU15" t="s">
        <v>421</v>
      </c>
      <c r="AV15" t="s">
        <v>445</v>
      </c>
      <c r="AW15" t="s">
        <v>209</v>
      </c>
      <c r="AX15" t="s">
        <v>209</v>
      </c>
      <c r="AY15" t="str">
        <f t="shared" si="7"/>
        <v>NormalBug</v>
      </c>
      <c r="AZ15" t="str">
        <f t="shared" si="8"/>
        <v>FireBug</v>
      </c>
      <c r="BA15" t="str">
        <f t="shared" si="9"/>
        <v>NABug</v>
      </c>
      <c r="BB15" t="str">
        <f t="shared" si="10"/>
        <v>NABug</v>
      </c>
      <c r="BC15" t="str">
        <f t="shared" si="11"/>
        <v>NormalNA</v>
      </c>
      <c r="BD15" t="str">
        <f t="shared" si="12"/>
        <v>FireNA</v>
      </c>
      <c r="BE15" t="str">
        <f t="shared" si="13"/>
        <v>NANA</v>
      </c>
      <c r="BF15" t="str">
        <f t="shared" si="14"/>
        <v>NANA</v>
      </c>
      <c r="BG15" s="31">
        <f>VLOOKUP(AY15,type_factors!$C$2:$D$226,2,FALSE)</f>
        <v>1</v>
      </c>
      <c r="BH15" s="31">
        <f>VLOOKUP(AZ15,type_factors!$C$2:$D$226,2,FALSE)</f>
        <v>2</v>
      </c>
      <c r="BI15" s="31" t="e">
        <f>VLOOKUP(BC15,type_factors!$C$2:$D$226,2,FALSE)</f>
        <v>#N/A</v>
      </c>
      <c r="BJ15" s="31" t="e">
        <f>VLOOKUP(BD15,type_factors!$C$2:$D$226,2,FALSE)</f>
        <v>#N/A</v>
      </c>
      <c r="BK15" s="30" t="e">
        <f>VLOOKUP(BC15,type_factors!$C$2:$D$226,2,FALSE)</f>
        <v>#N/A</v>
      </c>
      <c r="BL15" s="30" t="e">
        <f>VLOOKUP(BD15,type_factors!$C$2:$D$226,2,FALSE)</f>
        <v>#N/A</v>
      </c>
      <c r="BM15" s="30" t="e">
        <f>VLOOKUP(BE15,type_factors!$C$2:$D$226,2,FALSE)</f>
        <v>#N/A</v>
      </c>
      <c r="BN15" s="30" t="e">
        <f>VLOOKUP(BF15,type_factors!$C$2:$D$226,2,FALSE)</f>
        <v>#N/A</v>
      </c>
      <c r="BO15" s="32">
        <f t="shared" si="15"/>
        <v>1</v>
      </c>
      <c r="BP15" s="32">
        <f t="shared" si="16"/>
        <v>2</v>
      </c>
      <c r="BQ15" s="32" t="e">
        <f t="shared" si="17"/>
        <v>#N/A</v>
      </c>
      <c r="BR15" s="32" t="e">
        <f t="shared" si="18"/>
        <v>#N/A</v>
      </c>
      <c r="BS15">
        <f t="array" ref="BS15">MAX(IF(ISERROR(BO15:BR15),,BO15:BR15))</f>
        <v>2</v>
      </c>
      <c r="BT15">
        <f t="shared" si="4"/>
        <v>0</v>
      </c>
      <c r="BU15">
        <f t="shared" si="19"/>
        <v>2</v>
      </c>
      <c r="BV15">
        <f t="shared" si="21"/>
        <v>12</v>
      </c>
    </row>
    <row r="16" spans="1:76" x14ac:dyDescent="0.3">
      <c r="A16">
        <v>15</v>
      </c>
      <c r="B16">
        <v>8</v>
      </c>
      <c r="C16" s="35" t="s">
        <v>18</v>
      </c>
      <c r="D16" s="35" t="str">
        <f>VLOOKUP(C16,all_pokemon!$B$2:$C$151,2,FALSE)</f>
        <v>Rattata</v>
      </c>
      <c r="E16" s="35" t="s">
        <v>421</v>
      </c>
      <c r="F16" s="35" t="s">
        <v>209</v>
      </c>
      <c r="G16" s="35">
        <v>13</v>
      </c>
      <c r="H16" s="36" t="s">
        <v>12</v>
      </c>
      <c r="I16" s="36" t="s">
        <v>20</v>
      </c>
      <c r="J16" s="36" t="s">
        <v>21</v>
      </c>
      <c r="K16" s="36" t="s">
        <v>209</v>
      </c>
      <c r="L16" s="1" t="str">
        <f>VLOOKUP(H16,all_attacks!$B$2:$C$166,2,FALSE)</f>
        <v>Tackle</v>
      </c>
      <c r="M16" s="1" t="str">
        <f>VLOOKUP(I16,all_attacks!$B$2:$C$166,2,FALSE)</f>
        <v>Tail Whip</v>
      </c>
      <c r="N16" s="1" t="str">
        <f>VLOOKUP(J16,all_attacks!$B$2:$C$166,2,FALSE)</f>
        <v>Quick Attack</v>
      </c>
      <c r="O16" s="1" t="e">
        <f>VLOOKUP(K16,all_attacks!$B$2:$C$166,2,FALSE)</f>
        <v>#N/A</v>
      </c>
      <c r="P16" t="str">
        <f>VLOOKUP(L16,all_attacks!$C$2:$H$166,2,FALSE)</f>
        <v>Normal</v>
      </c>
      <c r="Q16" t="str">
        <f>VLOOKUP(M16,all_attacks!$C$2:$H$166,2,FALSE)</f>
        <v>Normal</v>
      </c>
      <c r="R16" t="str">
        <f>VLOOKUP(N16,all_attacks!$C$2:$H$166,2,FALSE)</f>
        <v>Normal</v>
      </c>
      <c r="S16" t="e">
        <f>VLOOKUP(O16,all_attacks!$C$2:$H$166,2,FALSE)</f>
        <v>#N/A</v>
      </c>
      <c r="T16" t="str">
        <f>VLOOKUP(L16,all_attacks!$C$2:$H$166,6,FALSE)</f>
        <v>Normal</v>
      </c>
      <c r="U16" t="str">
        <f>VLOOKUP(M16,all_attacks!$C$2:$H$166,6,FALSE)</f>
        <v>no_type-specific_Damage</v>
      </c>
      <c r="V16" t="str">
        <f>VLOOKUP(N16,all_attacks!$C$2:$H$166,6,FALSE)</f>
        <v>Normal</v>
      </c>
      <c r="W16" t="e">
        <f>VLOOKUP(O16,all_attacks!$C$2:$H$166,6,FALSE)</f>
        <v>#N/A</v>
      </c>
      <c r="X16" t="s">
        <v>445</v>
      </c>
      <c r="Y16" t="s">
        <v>209</v>
      </c>
      <c r="Z16" t="str">
        <f t="shared" si="20"/>
        <v>NormalFire</v>
      </c>
      <c r="AA16" t="str">
        <f t="shared" si="5"/>
        <v>no_type-specific_DamageFire</v>
      </c>
      <c r="AB16" t="str">
        <f t="shared" si="5"/>
        <v>NormalFire</v>
      </c>
      <c r="AC16" t="e">
        <f t="shared" si="5"/>
        <v>#N/A</v>
      </c>
      <c r="AD16" t="str">
        <f t="shared" si="22"/>
        <v>NormalNA</v>
      </c>
      <c r="AE16" t="str">
        <f t="shared" si="22"/>
        <v>no_type-specific_DamageNA</v>
      </c>
      <c r="AF16" t="str">
        <f t="shared" si="22"/>
        <v>NormalNA</v>
      </c>
      <c r="AG16" t="e">
        <f t="shared" si="22"/>
        <v>#N/A</v>
      </c>
      <c r="AH16">
        <f>VLOOKUP(Z16,type_factors!$C$1:$D$226,2,FALSE)</f>
        <v>1</v>
      </c>
      <c r="AI16" t="e">
        <f>VLOOKUP(AA16,type_factors!$C$1:$D$226,2,FALSE)</f>
        <v>#N/A</v>
      </c>
      <c r="AJ16">
        <f>VLOOKUP(AB16,type_factors!$C$1:$D$226,2,FALSE)</f>
        <v>1</v>
      </c>
      <c r="AK16" t="e">
        <f>VLOOKUP(AC16,type_factors!$C$1:$D$226,2,FALSE)</f>
        <v>#N/A</v>
      </c>
      <c r="AL16" t="e">
        <f>VLOOKUP(AD16,type_factors!$C$1:$D$226,2,FALSE)</f>
        <v>#N/A</v>
      </c>
      <c r="AM16" t="e">
        <f>VLOOKUP(AE16,type_factors!$C$1:$D$226,2,FALSE)</f>
        <v>#N/A</v>
      </c>
      <c r="AN16" t="e">
        <f>VLOOKUP(AF16,type_factors!$C$1:$D$226,2,FALSE)</f>
        <v>#N/A</v>
      </c>
      <c r="AO16" t="e">
        <f>VLOOKUP(AG16,type_factors!$C$1:$D$226,2,FALSE)</f>
        <v>#N/A</v>
      </c>
      <c r="AP16" t="e">
        <f t="shared" si="6"/>
        <v>#N/A</v>
      </c>
      <c r="AQ16" t="e">
        <f t="shared" si="1"/>
        <v>#N/A</v>
      </c>
      <c r="AR16" t="e">
        <f t="shared" si="1"/>
        <v>#N/A</v>
      </c>
      <c r="AS16" t="e">
        <f t="shared" si="1"/>
        <v>#N/A</v>
      </c>
      <c r="AT16">
        <f t="array" ref="AT16">MAX(IF(ISERROR(AP16:AS16),IF(ISERROR(AH16:AK16),,AH16:AK16),AP16:AS16))</f>
        <v>1</v>
      </c>
      <c r="AU16" t="s">
        <v>421</v>
      </c>
      <c r="AV16" t="s">
        <v>445</v>
      </c>
      <c r="AW16" t="s">
        <v>209</v>
      </c>
      <c r="AX16" t="s">
        <v>209</v>
      </c>
      <c r="AY16" t="str">
        <f t="shared" si="7"/>
        <v>NormalNormal</v>
      </c>
      <c r="AZ16" t="str">
        <f t="shared" si="8"/>
        <v>FireNormal</v>
      </c>
      <c r="BA16" t="str">
        <f t="shared" si="9"/>
        <v>NANormal</v>
      </c>
      <c r="BB16" t="str">
        <f t="shared" si="10"/>
        <v>NANormal</v>
      </c>
      <c r="BC16" t="str">
        <f t="shared" si="11"/>
        <v>NormalNA</v>
      </c>
      <c r="BD16" t="str">
        <f t="shared" si="12"/>
        <v>FireNA</v>
      </c>
      <c r="BE16" t="str">
        <f t="shared" si="13"/>
        <v>NANA</v>
      </c>
      <c r="BF16" t="str">
        <f t="shared" si="14"/>
        <v>NANA</v>
      </c>
      <c r="BG16" s="31">
        <f>VLOOKUP(AY16,type_factors!$C$2:$D$226,2,FALSE)</f>
        <v>1</v>
      </c>
      <c r="BH16" s="31">
        <f>VLOOKUP(AZ16,type_factors!$C$2:$D$226,2,FALSE)</f>
        <v>1</v>
      </c>
      <c r="BI16" s="31" t="e">
        <f>VLOOKUP(BC16,type_factors!$C$2:$D$226,2,FALSE)</f>
        <v>#N/A</v>
      </c>
      <c r="BJ16" s="31" t="e">
        <f>VLOOKUP(BD16,type_factors!$C$2:$D$226,2,FALSE)</f>
        <v>#N/A</v>
      </c>
      <c r="BK16" s="30" t="e">
        <f>VLOOKUP(BC16,type_factors!$C$2:$D$226,2,FALSE)</f>
        <v>#N/A</v>
      </c>
      <c r="BL16" s="30" t="e">
        <f>VLOOKUP(BD16,type_factors!$C$2:$D$226,2,FALSE)</f>
        <v>#N/A</v>
      </c>
      <c r="BM16" s="30" t="e">
        <f>VLOOKUP(BE16,type_factors!$C$2:$D$226,2,FALSE)</f>
        <v>#N/A</v>
      </c>
      <c r="BN16" s="30" t="e">
        <f>VLOOKUP(BF16,type_factors!$C$2:$D$226,2,FALSE)</f>
        <v>#N/A</v>
      </c>
      <c r="BO16" s="32">
        <f t="shared" si="15"/>
        <v>1</v>
      </c>
      <c r="BP16" s="32">
        <f t="shared" si="16"/>
        <v>1</v>
      </c>
      <c r="BQ16" s="32" t="e">
        <f t="shared" si="17"/>
        <v>#N/A</v>
      </c>
      <c r="BR16" s="32" t="e">
        <f t="shared" si="18"/>
        <v>#N/A</v>
      </c>
      <c r="BS16">
        <f t="array" ref="BS16">MAX(IF(ISERROR(BO16:BR16),,BO16:BR16))</f>
        <v>1</v>
      </c>
      <c r="BT16">
        <f t="shared" si="4"/>
        <v>1</v>
      </c>
      <c r="BU16">
        <f t="shared" si="19"/>
        <v>0</v>
      </c>
      <c r="BV16">
        <f t="shared" si="21"/>
        <v>12</v>
      </c>
      <c r="BX16" t="s">
        <v>27</v>
      </c>
    </row>
    <row r="17" spans="1:76" x14ac:dyDescent="0.3">
      <c r="A17">
        <v>16</v>
      </c>
      <c r="B17">
        <v>8</v>
      </c>
      <c r="C17" s="35" t="s">
        <v>28</v>
      </c>
      <c r="D17" s="35" t="str">
        <f>VLOOKUP(C17,all_pokemon!$B$2:$C$151,2,FALSE)</f>
        <v>Zubat</v>
      </c>
      <c r="E17" s="35" t="s">
        <v>451</v>
      </c>
      <c r="F17" s="35" t="s">
        <v>448</v>
      </c>
      <c r="G17" s="35">
        <v>13</v>
      </c>
      <c r="H17" s="36" t="s">
        <v>29</v>
      </c>
      <c r="I17" s="36" t="s">
        <v>30</v>
      </c>
      <c r="J17" s="36" t="s">
        <v>209</v>
      </c>
      <c r="K17" s="36" t="s">
        <v>209</v>
      </c>
      <c r="L17" s="1" t="str">
        <f>VLOOKUP(H17,all_attacks!$B$2:$C$166,2,FALSE)</f>
        <v>Leech Life</v>
      </c>
      <c r="M17" s="1" t="str">
        <f>VLOOKUP(I17,all_attacks!$B$2:$C$166,2,FALSE)</f>
        <v>Supersonic</v>
      </c>
      <c r="N17" s="1" t="e">
        <f>VLOOKUP(J17,all_attacks!$B$2:$C$166,2,FALSE)</f>
        <v>#N/A</v>
      </c>
      <c r="O17" s="1" t="e">
        <f>VLOOKUP(K17,all_attacks!$B$2:$C$166,2,FALSE)</f>
        <v>#N/A</v>
      </c>
      <c r="P17" t="str">
        <f>VLOOKUP(L17,all_attacks!$C$2:$H$166,2,FALSE)</f>
        <v>Bug</v>
      </c>
      <c r="Q17" t="str">
        <f>VLOOKUP(M17,all_attacks!$C$2:$H$166,2,FALSE)</f>
        <v>Normal</v>
      </c>
      <c r="R17" t="e">
        <f>VLOOKUP(N17,all_attacks!$C$2:$H$166,2,FALSE)</f>
        <v>#N/A</v>
      </c>
      <c r="S17" t="e">
        <f>VLOOKUP(O17,all_attacks!$C$2:$H$166,2,FALSE)</f>
        <v>#N/A</v>
      </c>
      <c r="T17" t="str">
        <f>VLOOKUP(L17,all_attacks!$C$2:$H$166,6,FALSE)</f>
        <v>Bug</v>
      </c>
      <c r="U17" t="str">
        <f>VLOOKUP(M17,all_attacks!$C$2:$H$166,6,FALSE)</f>
        <v>no_type-specific_Damage</v>
      </c>
      <c r="V17" t="e">
        <f>VLOOKUP(N17,all_attacks!$C$2:$H$166,6,FALSE)</f>
        <v>#N/A</v>
      </c>
      <c r="W17" t="e">
        <f>VLOOKUP(O17,all_attacks!$C$2:$H$166,6,FALSE)</f>
        <v>#N/A</v>
      </c>
      <c r="X17" t="s">
        <v>445</v>
      </c>
      <c r="Y17" t="s">
        <v>209</v>
      </c>
      <c r="Z17" t="str">
        <f t="shared" si="20"/>
        <v>BugFire</v>
      </c>
      <c r="AA17" t="str">
        <f t="shared" si="5"/>
        <v>no_type-specific_DamageFire</v>
      </c>
      <c r="AB17" t="e">
        <f t="shared" si="5"/>
        <v>#N/A</v>
      </c>
      <c r="AC17" t="e">
        <f t="shared" si="5"/>
        <v>#N/A</v>
      </c>
      <c r="AD17" t="str">
        <f t="shared" si="22"/>
        <v>BugNA</v>
      </c>
      <c r="AE17" t="str">
        <f t="shared" si="22"/>
        <v>no_type-specific_DamageNA</v>
      </c>
      <c r="AF17" t="e">
        <f t="shared" si="22"/>
        <v>#N/A</v>
      </c>
      <c r="AG17" t="e">
        <f t="shared" si="22"/>
        <v>#N/A</v>
      </c>
      <c r="AH17">
        <f>VLOOKUP(Z17,type_factors!$C$1:$D$226,2,FALSE)</f>
        <v>0.5</v>
      </c>
      <c r="AI17" t="e">
        <f>VLOOKUP(AA17,type_factors!$C$1:$D$226,2,FALSE)</f>
        <v>#N/A</v>
      </c>
      <c r="AJ17" t="e">
        <f>VLOOKUP(AB17,type_factors!$C$1:$D$226,2,FALSE)</f>
        <v>#N/A</v>
      </c>
      <c r="AK17" t="e">
        <f>VLOOKUP(AC17,type_factors!$C$1:$D$226,2,FALSE)</f>
        <v>#N/A</v>
      </c>
      <c r="AL17" t="e">
        <f>VLOOKUP(AD17,type_factors!$C$1:$D$226,2,FALSE)</f>
        <v>#N/A</v>
      </c>
      <c r="AM17" t="e">
        <f>VLOOKUP(AE17,type_factors!$C$1:$D$226,2,FALSE)</f>
        <v>#N/A</v>
      </c>
      <c r="AN17" t="e">
        <f>VLOOKUP(AF17,type_factors!$C$1:$D$226,2,FALSE)</f>
        <v>#N/A</v>
      </c>
      <c r="AO17" t="e">
        <f>VLOOKUP(AG17,type_factors!$C$1:$D$226,2,FALSE)</f>
        <v>#N/A</v>
      </c>
      <c r="AP17" t="e">
        <f t="shared" si="6"/>
        <v>#N/A</v>
      </c>
      <c r="AQ17" t="e">
        <f t="shared" si="1"/>
        <v>#N/A</v>
      </c>
      <c r="AR17" t="e">
        <f t="shared" si="1"/>
        <v>#N/A</v>
      </c>
      <c r="AS17" t="e">
        <f t="shared" si="1"/>
        <v>#N/A</v>
      </c>
      <c r="AT17">
        <f t="array" ref="AT17">MAX(IF(ISERROR(AP17:AS17),IF(ISERROR(AH17:AK17),,AH17:AK17),AP17:AS17))</f>
        <v>0.5</v>
      </c>
      <c r="AU17" t="s">
        <v>421</v>
      </c>
      <c r="AV17" t="s">
        <v>445</v>
      </c>
      <c r="AW17" t="s">
        <v>209</v>
      </c>
      <c r="AX17" t="s">
        <v>209</v>
      </c>
      <c r="AY17" t="str">
        <f t="shared" si="7"/>
        <v>NormalPoison</v>
      </c>
      <c r="AZ17" t="str">
        <f t="shared" si="8"/>
        <v>FirePoison</v>
      </c>
      <c r="BA17" t="str">
        <f t="shared" si="9"/>
        <v>NAPoison</v>
      </c>
      <c r="BB17" t="str">
        <f t="shared" si="10"/>
        <v>NAPoison</v>
      </c>
      <c r="BC17" t="str">
        <f t="shared" si="11"/>
        <v>NormalFlying</v>
      </c>
      <c r="BD17" t="str">
        <f t="shared" si="12"/>
        <v>FireFlying</v>
      </c>
      <c r="BE17" t="str">
        <f t="shared" si="13"/>
        <v>NAFlying</v>
      </c>
      <c r="BF17" t="str">
        <f t="shared" si="14"/>
        <v>NAFlying</v>
      </c>
      <c r="BG17" s="31">
        <f>VLOOKUP(AY17,type_factors!$C$2:$D$226,2,FALSE)</f>
        <v>1</v>
      </c>
      <c r="BH17" s="31">
        <f>VLOOKUP(AZ17,type_factors!$C$2:$D$226,2,FALSE)</f>
        <v>1</v>
      </c>
      <c r="BI17" s="31">
        <f>VLOOKUP(BC17,type_factors!$C$2:$D$226,2,FALSE)</f>
        <v>1</v>
      </c>
      <c r="BJ17" s="31">
        <f>VLOOKUP(BD17,type_factors!$C$2:$D$226,2,FALSE)</f>
        <v>1</v>
      </c>
      <c r="BK17" s="30">
        <f>VLOOKUP(BC17,type_factors!$C$2:$D$226,2,FALSE)</f>
        <v>1</v>
      </c>
      <c r="BL17" s="30">
        <f>VLOOKUP(BD17,type_factors!$C$2:$D$226,2,FALSE)</f>
        <v>1</v>
      </c>
      <c r="BM17" s="30" t="e">
        <f>VLOOKUP(BE17,type_factors!$C$2:$D$226,2,FALSE)</f>
        <v>#N/A</v>
      </c>
      <c r="BN17" s="30" t="e">
        <f>VLOOKUP(BF17,type_factors!$C$2:$D$226,2,FALSE)</f>
        <v>#N/A</v>
      </c>
      <c r="BO17" s="32">
        <f t="shared" si="15"/>
        <v>1</v>
      </c>
      <c r="BP17" s="32">
        <f t="shared" si="16"/>
        <v>1</v>
      </c>
      <c r="BQ17" s="32">
        <f t="shared" si="17"/>
        <v>1</v>
      </c>
      <c r="BR17" s="32">
        <f t="shared" si="18"/>
        <v>1</v>
      </c>
      <c r="BS17">
        <f t="array" ref="BS17">MAX(IF(ISERROR(BO17:BR17),,BO17:BR17))</f>
        <v>1</v>
      </c>
      <c r="BT17">
        <f t="shared" si="4"/>
        <v>0.5</v>
      </c>
      <c r="BU17">
        <f t="shared" si="19"/>
        <v>0.5</v>
      </c>
      <c r="BV17">
        <f t="shared" si="21"/>
        <v>12.5</v>
      </c>
    </row>
    <row r="18" spans="1:76" x14ac:dyDescent="0.3">
      <c r="A18">
        <v>17</v>
      </c>
      <c r="B18">
        <v>9</v>
      </c>
      <c r="C18" s="35" t="s">
        <v>31</v>
      </c>
      <c r="D18" s="35" t="str">
        <f>VLOOKUP(C18,all_pokemon!$B$2:$C$151,2,FALSE)</f>
        <v>Grimer</v>
      </c>
      <c r="E18" s="35" t="s">
        <v>451</v>
      </c>
      <c r="F18" s="35" t="s">
        <v>209</v>
      </c>
      <c r="G18" s="35">
        <v>12</v>
      </c>
      <c r="H18" s="36" t="s">
        <v>34</v>
      </c>
      <c r="I18" s="36" t="s">
        <v>35</v>
      </c>
      <c r="J18" s="36" t="s">
        <v>209</v>
      </c>
      <c r="K18" s="36" t="s">
        <v>209</v>
      </c>
      <c r="L18" s="1" t="str">
        <f>VLOOKUP(H18,all_attacks!$B$2:$C$166,2,FALSE)</f>
        <v>Pound</v>
      </c>
      <c r="M18" s="1" t="str">
        <f>VLOOKUP(I18,all_attacks!$B$2:$C$166,2,FALSE)</f>
        <v>Disable</v>
      </c>
      <c r="N18" s="1" t="e">
        <f>VLOOKUP(J18,all_attacks!$B$2:$C$166,2,FALSE)</f>
        <v>#N/A</v>
      </c>
      <c r="O18" s="1" t="e">
        <f>VLOOKUP(K18,all_attacks!$B$2:$C$166,2,FALSE)</f>
        <v>#N/A</v>
      </c>
      <c r="P18" t="str">
        <f>VLOOKUP(L18,all_attacks!$C$2:$H$166,2,FALSE)</f>
        <v>Normal</v>
      </c>
      <c r="Q18" t="str">
        <f>VLOOKUP(M18,all_attacks!$C$2:$H$166,2,FALSE)</f>
        <v>Normal</v>
      </c>
      <c r="R18" t="e">
        <f>VLOOKUP(N18,all_attacks!$C$2:$H$166,2,FALSE)</f>
        <v>#N/A</v>
      </c>
      <c r="S18" t="e">
        <f>VLOOKUP(O18,all_attacks!$C$2:$H$166,2,FALSE)</f>
        <v>#N/A</v>
      </c>
      <c r="T18" t="str">
        <f>VLOOKUP(L18,all_attacks!$C$2:$H$166,6,FALSE)</f>
        <v>Normal</v>
      </c>
      <c r="U18" t="str">
        <f>VLOOKUP(M18,all_attacks!$C$2:$H$166,6,FALSE)</f>
        <v>no_type-specific_Damage</v>
      </c>
      <c r="V18" t="e">
        <f>VLOOKUP(N18,all_attacks!$C$2:$H$166,6,FALSE)</f>
        <v>#N/A</v>
      </c>
      <c r="W18" t="e">
        <f>VLOOKUP(O18,all_attacks!$C$2:$H$166,6,FALSE)</f>
        <v>#N/A</v>
      </c>
      <c r="X18" t="s">
        <v>445</v>
      </c>
      <c r="Y18" t="s">
        <v>209</v>
      </c>
      <c r="Z18" t="str">
        <f t="shared" si="20"/>
        <v>NormalFire</v>
      </c>
      <c r="AA18" t="str">
        <f t="shared" si="5"/>
        <v>no_type-specific_DamageFire</v>
      </c>
      <c r="AB18" t="e">
        <f t="shared" si="5"/>
        <v>#N/A</v>
      </c>
      <c r="AC18" t="e">
        <f t="shared" si="5"/>
        <v>#N/A</v>
      </c>
      <c r="AD18" t="str">
        <f t="shared" si="22"/>
        <v>NormalNA</v>
      </c>
      <c r="AE18" t="str">
        <f t="shared" si="22"/>
        <v>no_type-specific_DamageNA</v>
      </c>
      <c r="AF18" t="e">
        <f t="shared" si="22"/>
        <v>#N/A</v>
      </c>
      <c r="AG18" t="e">
        <f t="shared" si="22"/>
        <v>#N/A</v>
      </c>
      <c r="AH18">
        <f>VLOOKUP(Z18,type_factors!$C$1:$D$226,2,FALSE)</f>
        <v>1</v>
      </c>
      <c r="AI18" t="e">
        <f>VLOOKUP(AA18,type_factors!$C$1:$D$226,2,FALSE)</f>
        <v>#N/A</v>
      </c>
      <c r="AJ18" t="e">
        <f>VLOOKUP(AB18,type_factors!$C$1:$D$226,2,FALSE)</f>
        <v>#N/A</v>
      </c>
      <c r="AK18" t="e">
        <f>VLOOKUP(AC18,type_factors!$C$1:$D$226,2,FALSE)</f>
        <v>#N/A</v>
      </c>
      <c r="AL18" t="e">
        <f>VLOOKUP(AD18,type_factors!$C$1:$D$226,2,FALSE)</f>
        <v>#N/A</v>
      </c>
      <c r="AM18" t="e">
        <f>VLOOKUP(AE18,type_factors!$C$1:$D$226,2,FALSE)</f>
        <v>#N/A</v>
      </c>
      <c r="AN18" t="e">
        <f>VLOOKUP(AF18,type_factors!$C$1:$D$226,2,FALSE)</f>
        <v>#N/A</v>
      </c>
      <c r="AO18" t="e">
        <f>VLOOKUP(AG18,type_factors!$C$1:$D$226,2,FALSE)</f>
        <v>#N/A</v>
      </c>
      <c r="AP18" t="e">
        <f t="shared" si="6"/>
        <v>#N/A</v>
      </c>
      <c r="AQ18" t="e">
        <f t="shared" si="6"/>
        <v>#N/A</v>
      </c>
      <c r="AR18" t="e">
        <f t="shared" si="6"/>
        <v>#N/A</v>
      </c>
      <c r="AS18" t="e">
        <f t="shared" si="6"/>
        <v>#N/A</v>
      </c>
      <c r="AT18">
        <f t="array" ref="AT18">MAX(IF(ISERROR(AP18:AS18),IF(ISERROR(AH18:AK18),,AH18:AK18),AP18:AS18))</f>
        <v>1</v>
      </c>
      <c r="AU18" t="s">
        <v>421</v>
      </c>
      <c r="AV18" t="s">
        <v>445</v>
      </c>
      <c r="AW18" t="s">
        <v>209</v>
      </c>
      <c r="AX18" t="s">
        <v>209</v>
      </c>
      <c r="AY18" t="str">
        <f t="shared" si="7"/>
        <v>NormalPoison</v>
      </c>
      <c r="AZ18" t="str">
        <f t="shared" si="8"/>
        <v>FirePoison</v>
      </c>
      <c r="BA18" t="str">
        <f t="shared" si="9"/>
        <v>NAPoison</v>
      </c>
      <c r="BB18" t="str">
        <f t="shared" si="10"/>
        <v>NAPoison</v>
      </c>
      <c r="BC18" t="str">
        <f t="shared" si="11"/>
        <v>NormalNA</v>
      </c>
      <c r="BD18" t="str">
        <f t="shared" si="12"/>
        <v>FireNA</v>
      </c>
      <c r="BE18" t="str">
        <f t="shared" si="13"/>
        <v>NANA</v>
      </c>
      <c r="BF18" t="str">
        <f t="shared" si="14"/>
        <v>NANA</v>
      </c>
      <c r="BG18" s="31">
        <f>VLOOKUP(AY18,type_factors!$C$2:$D$226,2,FALSE)</f>
        <v>1</v>
      </c>
      <c r="BH18" s="31">
        <f>VLOOKUP(AZ18,type_factors!$C$2:$D$226,2,FALSE)</f>
        <v>1</v>
      </c>
      <c r="BI18" s="31" t="e">
        <f>VLOOKUP(BC18,type_factors!$C$2:$D$226,2,FALSE)</f>
        <v>#N/A</v>
      </c>
      <c r="BJ18" s="31" t="e">
        <f>VLOOKUP(BD18,type_factors!$C$2:$D$226,2,FALSE)</f>
        <v>#N/A</v>
      </c>
      <c r="BK18" s="30" t="e">
        <f>VLOOKUP(BC18,type_factors!$C$2:$D$226,2,FALSE)</f>
        <v>#N/A</v>
      </c>
      <c r="BL18" s="30" t="e">
        <f>VLOOKUP(BD18,type_factors!$C$2:$D$226,2,FALSE)</f>
        <v>#N/A</v>
      </c>
      <c r="BM18" s="30" t="e">
        <f>VLOOKUP(BE18,type_factors!$C$2:$D$226,2,FALSE)</f>
        <v>#N/A</v>
      </c>
      <c r="BN18" s="30" t="e">
        <f>VLOOKUP(BF18,type_factors!$C$2:$D$226,2,FALSE)</f>
        <v>#N/A</v>
      </c>
      <c r="BO18" s="32">
        <f t="shared" si="15"/>
        <v>1</v>
      </c>
      <c r="BP18" s="32">
        <f t="shared" si="16"/>
        <v>1</v>
      </c>
      <c r="BQ18" s="32" t="e">
        <f t="shared" si="17"/>
        <v>#N/A</v>
      </c>
      <c r="BR18" s="32" t="e">
        <f t="shared" si="18"/>
        <v>#N/A</v>
      </c>
      <c r="BS18">
        <f t="array" ref="BS18">MAX(IF(ISERROR(BO18:BR18),,BO18:BR18))</f>
        <v>1</v>
      </c>
      <c r="BT18">
        <f t="shared" si="4"/>
        <v>1</v>
      </c>
      <c r="BU18">
        <f t="shared" si="19"/>
        <v>0</v>
      </c>
      <c r="BV18">
        <f t="shared" si="21"/>
        <v>12.5</v>
      </c>
    </row>
    <row r="19" spans="1:76" x14ac:dyDescent="0.3">
      <c r="A19">
        <v>18</v>
      </c>
      <c r="B19">
        <v>9</v>
      </c>
      <c r="C19" s="35" t="s">
        <v>32</v>
      </c>
      <c r="D19" s="35" t="str">
        <f>VLOOKUP(C19,all_pokemon!$B$2:$C$151,2,FALSE)</f>
        <v>Voltorb</v>
      </c>
      <c r="E19" s="35" t="s">
        <v>447</v>
      </c>
      <c r="F19" s="35" t="s">
        <v>209</v>
      </c>
      <c r="G19" s="35">
        <v>12</v>
      </c>
      <c r="H19" s="36" t="s">
        <v>12</v>
      </c>
      <c r="I19" s="36" t="s">
        <v>15</v>
      </c>
      <c r="J19" s="36" t="s">
        <v>209</v>
      </c>
      <c r="K19" s="36" t="s">
        <v>209</v>
      </c>
      <c r="L19" s="1" t="str">
        <f>VLOOKUP(H19,all_attacks!$B$2:$C$166,2,FALSE)</f>
        <v>Tackle</v>
      </c>
      <c r="M19" s="1" t="str">
        <f>VLOOKUP(I19,all_attacks!$B$2:$C$166,2,FALSE)</f>
        <v>Screech</v>
      </c>
      <c r="N19" s="1" t="e">
        <f>VLOOKUP(J19,all_attacks!$B$2:$C$166,2,FALSE)</f>
        <v>#N/A</v>
      </c>
      <c r="O19" s="1" t="e">
        <f>VLOOKUP(K19,all_attacks!$B$2:$C$166,2,FALSE)</f>
        <v>#N/A</v>
      </c>
      <c r="P19" t="str">
        <f>VLOOKUP(L19,all_attacks!$C$2:$H$166,2,FALSE)</f>
        <v>Normal</v>
      </c>
      <c r="Q19" t="str">
        <f>VLOOKUP(M19,all_attacks!$C$2:$H$166,2,FALSE)</f>
        <v>Normal</v>
      </c>
      <c r="R19" t="e">
        <f>VLOOKUP(N19,all_attacks!$C$2:$H$166,2,FALSE)</f>
        <v>#N/A</v>
      </c>
      <c r="S19" t="e">
        <f>VLOOKUP(O19,all_attacks!$C$2:$H$166,2,FALSE)</f>
        <v>#N/A</v>
      </c>
      <c r="T19" t="str">
        <f>VLOOKUP(L19,all_attacks!$C$2:$H$166,6,FALSE)</f>
        <v>Normal</v>
      </c>
      <c r="U19" t="str">
        <f>VLOOKUP(M19,all_attacks!$C$2:$H$166,6,FALSE)</f>
        <v>no_type-specific_Damage</v>
      </c>
      <c r="V19" t="e">
        <f>VLOOKUP(N19,all_attacks!$C$2:$H$166,6,FALSE)</f>
        <v>#N/A</v>
      </c>
      <c r="W19" t="e">
        <f>VLOOKUP(O19,all_attacks!$C$2:$H$166,6,FALSE)</f>
        <v>#N/A</v>
      </c>
      <c r="X19" t="s">
        <v>445</v>
      </c>
      <c r="Y19" t="s">
        <v>209</v>
      </c>
      <c r="Z19" t="str">
        <f t="shared" si="20"/>
        <v>NormalFire</v>
      </c>
      <c r="AA19" t="str">
        <f t="shared" si="5"/>
        <v>no_type-specific_DamageFire</v>
      </c>
      <c r="AB19" t="e">
        <f t="shared" si="5"/>
        <v>#N/A</v>
      </c>
      <c r="AC19" t="e">
        <f t="shared" si="5"/>
        <v>#N/A</v>
      </c>
      <c r="AD19" t="str">
        <f t="shared" si="22"/>
        <v>NormalNA</v>
      </c>
      <c r="AE19" t="str">
        <f t="shared" si="22"/>
        <v>no_type-specific_DamageNA</v>
      </c>
      <c r="AF19" t="e">
        <f t="shared" si="22"/>
        <v>#N/A</v>
      </c>
      <c r="AG19" t="e">
        <f t="shared" si="22"/>
        <v>#N/A</v>
      </c>
      <c r="AH19">
        <f>VLOOKUP(Z19,type_factors!$C$1:$D$226,2,FALSE)</f>
        <v>1</v>
      </c>
      <c r="AI19" t="e">
        <f>VLOOKUP(AA19,type_factors!$C$1:$D$226,2,FALSE)</f>
        <v>#N/A</v>
      </c>
      <c r="AJ19" t="e">
        <f>VLOOKUP(AB19,type_factors!$C$1:$D$226,2,FALSE)</f>
        <v>#N/A</v>
      </c>
      <c r="AK19" t="e">
        <f>VLOOKUP(AC19,type_factors!$C$1:$D$226,2,FALSE)</f>
        <v>#N/A</v>
      </c>
      <c r="AL19" t="e">
        <f>VLOOKUP(AD19,type_factors!$C$1:$D$226,2,FALSE)</f>
        <v>#N/A</v>
      </c>
      <c r="AM19" t="e">
        <f>VLOOKUP(AE19,type_factors!$C$1:$D$226,2,FALSE)</f>
        <v>#N/A</v>
      </c>
      <c r="AN19" t="e">
        <f>VLOOKUP(AF19,type_factors!$C$1:$D$226,2,FALSE)</f>
        <v>#N/A</v>
      </c>
      <c r="AO19" t="e">
        <f>VLOOKUP(AG19,type_factors!$C$1:$D$226,2,FALSE)</f>
        <v>#N/A</v>
      </c>
      <c r="AP19" t="e">
        <f t="shared" si="6"/>
        <v>#N/A</v>
      </c>
      <c r="AQ19" t="e">
        <f t="shared" si="6"/>
        <v>#N/A</v>
      </c>
      <c r="AR19" t="e">
        <f t="shared" si="6"/>
        <v>#N/A</v>
      </c>
      <c r="AS19" t="e">
        <f t="shared" si="6"/>
        <v>#N/A</v>
      </c>
      <c r="AT19">
        <f t="array" ref="AT19">MAX(IF(ISERROR(AP19:AS19),IF(ISERROR(AH19:AK19),,AH19:AK19),AP19:AS19))</f>
        <v>1</v>
      </c>
      <c r="AU19" t="s">
        <v>421</v>
      </c>
      <c r="AV19" t="s">
        <v>445</v>
      </c>
      <c r="AW19" t="s">
        <v>209</v>
      </c>
      <c r="AX19" t="s">
        <v>209</v>
      </c>
      <c r="AY19" t="str">
        <f t="shared" si="7"/>
        <v>NormalElectric</v>
      </c>
      <c r="AZ19" t="str">
        <f t="shared" si="8"/>
        <v>FireElectric</v>
      </c>
      <c r="BA19" t="str">
        <f t="shared" si="9"/>
        <v>NAElectric</v>
      </c>
      <c r="BB19" t="str">
        <f t="shared" si="10"/>
        <v>NAElectric</v>
      </c>
      <c r="BC19" t="str">
        <f t="shared" si="11"/>
        <v>NormalNA</v>
      </c>
      <c r="BD19" t="str">
        <f t="shared" si="12"/>
        <v>FireNA</v>
      </c>
      <c r="BE19" t="str">
        <f t="shared" si="13"/>
        <v>NANA</v>
      </c>
      <c r="BF19" t="str">
        <f t="shared" si="14"/>
        <v>NANA</v>
      </c>
      <c r="BG19" s="31">
        <f>VLOOKUP(AY19,type_factors!$C$2:$D$226,2,FALSE)</f>
        <v>1</v>
      </c>
      <c r="BH19" s="31">
        <f>VLOOKUP(AZ19,type_factors!$C$2:$D$226,2,FALSE)</f>
        <v>1</v>
      </c>
      <c r="BI19" s="31" t="e">
        <f>VLOOKUP(BC19,type_factors!$C$2:$D$226,2,FALSE)</f>
        <v>#N/A</v>
      </c>
      <c r="BJ19" s="31" t="e">
        <f>VLOOKUP(BD19,type_factors!$C$2:$D$226,2,FALSE)</f>
        <v>#N/A</v>
      </c>
      <c r="BK19" s="30" t="e">
        <f>VLOOKUP(BC19,type_factors!$C$2:$D$226,2,FALSE)</f>
        <v>#N/A</v>
      </c>
      <c r="BL19" s="30" t="e">
        <f>VLOOKUP(BD19,type_factors!$C$2:$D$226,2,FALSE)</f>
        <v>#N/A</v>
      </c>
      <c r="BM19" s="30" t="e">
        <f>VLOOKUP(BE19,type_factors!$C$2:$D$226,2,FALSE)</f>
        <v>#N/A</v>
      </c>
      <c r="BN19" s="30" t="e">
        <f>VLOOKUP(BF19,type_factors!$C$2:$D$226,2,FALSE)</f>
        <v>#N/A</v>
      </c>
      <c r="BO19" s="32">
        <f t="shared" si="15"/>
        <v>1</v>
      </c>
      <c r="BP19" s="32">
        <f t="shared" si="16"/>
        <v>1</v>
      </c>
      <c r="BQ19" s="32" t="e">
        <f t="shared" si="17"/>
        <v>#N/A</v>
      </c>
      <c r="BR19" s="32" t="e">
        <f t="shared" si="18"/>
        <v>#N/A</v>
      </c>
      <c r="BS19">
        <f t="array" ref="BS19">MAX(IF(ISERROR(BO19:BR19),,BO19:BR19))</f>
        <v>1</v>
      </c>
      <c r="BT19">
        <f t="shared" si="4"/>
        <v>1</v>
      </c>
      <c r="BU19">
        <f t="shared" si="19"/>
        <v>0</v>
      </c>
      <c r="BV19">
        <f t="shared" si="21"/>
        <v>12.5</v>
      </c>
    </row>
    <row r="20" spans="1:76" x14ac:dyDescent="0.3">
      <c r="A20">
        <v>19</v>
      </c>
      <c r="B20">
        <v>9</v>
      </c>
      <c r="C20" s="35" t="s">
        <v>33</v>
      </c>
      <c r="D20" s="35" t="str">
        <f>VLOOKUP(C20,all_pokemon!$B$2:$C$151,2,FALSE)</f>
        <v>Koffing</v>
      </c>
      <c r="E20" s="35" t="s">
        <v>451</v>
      </c>
      <c r="F20" s="35" t="s">
        <v>209</v>
      </c>
      <c r="G20" s="35">
        <v>12</v>
      </c>
      <c r="H20" s="36" t="s">
        <v>12</v>
      </c>
      <c r="I20" s="36" t="s">
        <v>36</v>
      </c>
      <c r="J20" s="36" t="s">
        <v>209</v>
      </c>
      <c r="K20" s="36" t="s">
        <v>209</v>
      </c>
      <c r="L20" s="1" t="str">
        <f>VLOOKUP(H20,all_attacks!$B$2:$C$166,2,FALSE)</f>
        <v>Tackle</v>
      </c>
      <c r="M20" s="1" t="str">
        <f>VLOOKUP(I20,all_attacks!$B$2:$C$166,2,FALSE)</f>
        <v>Smog</v>
      </c>
      <c r="N20" s="1" t="e">
        <f>VLOOKUP(J20,all_attacks!$B$2:$C$166,2,FALSE)</f>
        <v>#N/A</v>
      </c>
      <c r="O20" s="1" t="e">
        <f>VLOOKUP(K20,all_attacks!$B$2:$C$166,2,FALSE)</f>
        <v>#N/A</v>
      </c>
      <c r="P20" t="str">
        <f>VLOOKUP(L20,all_attacks!$C$2:$H$166,2,FALSE)</f>
        <v>Normal</v>
      </c>
      <c r="Q20" t="str">
        <f>VLOOKUP(M20,all_attacks!$C$2:$H$166,2,FALSE)</f>
        <v>Poison</v>
      </c>
      <c r="R20" t="e">
        <f>VLOOKUP(N20,all_attacks!$C$2:$H$166,2,FALSE)</f>
        <v>#N/A</v>
      </c>
      <c r="S20" t="e">
        <f>VLOOKUP(O20,all_attacks!$C$2:$H$166,2,FALSE)</f>
        <v>#N/A</v>
      </c>
      <c r="T20" t="str">
        <f>VLOOKUP(L20,all_attacks!$C$2:$H$166,6,FALSE)</f>
        <v>Normal</v>
      </c>
      <c r="U20" t="str">
        <f>VLOOKUP(M20,all_attacks!$C$2:$H$166,6,FALSE)</f>
        <v>Poison</v>
      </c>
      <c r="V20" t="e">
        <f>VLOOKUP(N20,all_attacks!$C$2:$H$166,6,FALSE)</f>
        <v>#N/A</v>
      </c>
      <c r="W20" t="e">
        <f>VLOOKUP(O20,all_attacks!$C$2:$H$166,6,FALSE)</f>
        <v>#N/A</v>
      </c>
      <c r="X20" t="s">
        <v>445</v>
      </c>
      <c r="Y20" t="s">
        <v>209</v>
      </c>
      <c r="Z20" t="str">
        <f t="shared" si="20"/>
        <v>NormalFire</v>
      </c>
      <c r="AA20" t="str">
        <f t="shared" si="5"/>
        <v>PoisonFire</v>
      </c>
      <c r="AB20" t="e">
        <f t="shared" si="5"/>
        <v>#N/A</v>
      </c>
      <c r="AC20" t="e">
        <f t="shared" si="5"/>
        <v>#N/A</v>
      </c>
      <c r="AD20" t="str">
        <f t="shared" si="22"/>
        <v>NormalNA</v>
      </c>
      <c r="AE20" t="str">
        <f t="shared" si="22"/>
        <v>PoisonNA</v>
      </c>
      <c r="AF20" t="e">
        <f t="shared" si="22"/>
        <v>#N/A</v>
      </c>
      <c r="AG20" t="e">
        <f t="shared" si="22"/>
        <v>#N/A</v>
      </c>
      <c r="AH20">
        <f>VLOOKUP(Z20,type_factors!$C$1:$D$226,2,FALSE)</f>
        <v>1</v>
      </c>
      <c r="AI20">
        <f>VLOOKUP(AA20,type_factors!$C$1:$D$226,2,FALSE)</f>
        <v>1</v>
      </c>
      <c r="AJ20" t="e">
        <f>VLOOKUP(AB20,type_factors!$C$1:$D$226,2,FALSE)</f>
        <v>#N/A</v>
      </c>
      <c r="AK20" t="e">
        <f>VLOOKUP(AC20,type_factors!$C$1:$D$226,2,FALSE)</f>
        <v>#N/A</v>
      </c>
      <c r="AL20" t="e">
        <f>VLOOKUP(AD20,type_factors!$C$1:$D$226,2,FALSE)</f>
        <v>#N/A</v>
      </c>
      <c r="AM20" t="e">
        <f>VLOOKUP(AE20,type_factors!$C$1:$D$226,2,FALSE)</f>
        <v>#N/A</v>
      </c>
      <c r="AN20" t="e">
        <f>VLOOKUP(AF20,type_factors!$C$1:$D$226,2,FALSE)</f>
        <v>#N/A</v>
      </c>
      <c r="AO20" t="e">
        <f>VLOOKUP(AG20,type_factors!$C$1:$D$226,2,FALSE)</f>
        <v>#N/A</v>
      </c>
      <c r="AP20" t="e">
        <f t="shared" si="6"/>
        <v>#N/A</v>
      </c>
      <c r="AQ20" t="e">
        <f t="shared" si="6"/>
        <v>#N/A</v>
      </c>
      <c r="AR20" t="e">
        <f t="shared" si="6"/>
        <v>#N/A</v>
      </c>
      <c r="AS20" t="e">
        <f t="shared" si="6"/>
        <v>#N/A</v>
      </c>
      <c r="AT20">
        <f t="array" ref="AT20">MAX(IF(ISERROR(AP20:AS20),IF(ISERROR(AH20:AK20),,AH20:AK20),AP20:AS20))</f>
        <v>1</v>
      </c>
      <c r="AU20" t="s">
        <v>421</v>
      </c>
      <c r="AV20" t="s">
        <v>445</v>
      </c>
      <c r="AW20" t="s">
        <v>209</v>
      </c>
      <c r="AX20" t="s">
        <v>209</v>
      </c>
      <c r="AY20" t="str">
        <f t="shared" si="7"/>
        <v>NormalPoison</v>
      </c>
      <c r="AZ20" t="str">
        <f t="shared" si="8"/>
        <v>FirePoison</v>
      </c>
      <c r="BA20" t="str">
        <f t="shared" si="9"/>
        <v>NAPoison</v>
      </c>
      <c r="BB20" t="str">
        <f t="shared" si="10"/>
        <v>NAPoison</v>
      </c>
      <c r="BC20" t="str">
        <f t="shared" si="11"/>
        <v>NormalNA</v>
      </c>
      <c r="BD20" t="str">
        <f t="shared" si="12"/>
        <v>FireNA</v>
      </c>
      <c r="BE20" t="str">
        <f t="shared" si="13"/>
        <v>NANA</v>
      </c>
      <c r="BF20" t="str">
        <f t="shared" si="14"/>
        <v>NANA</v>
      </c>
      <c r="BG20" s="31">
        <f>VLOOKUP(AY20,type_factors!$C$2:$D$226,2,FALSE)</f>
        <v>1</v>
      </c>
      <c r="BH20" s="31">
        <f>VLOOKUP(AZ20,type_factors!$C$2:$D$226,2,FALSE)</f>
        <v>1</v>
      </c>
      <c r="BI20" s="31" t="e">
        <f>VLOOKUP(BC20,type_factors!$C$2:$D$226,2,FALSE)</f>
        <v>#N/A</v>
      </c>
      <c r="BJ20" s="31" t="e">
        <f>VLOOKUP(BD20,type_factors!$C$2:$D$226,2,FALSE)</f>
        <v>#N/A</v>
      </c>
      <c r="BK20" s="30" t="e">
        <f>VLOOKUP(BC20,type_factors!$C$2:$D$226,2,FALSE)</f>
        <v>#N/A</v>
      </c>
      <c r="BL20" s="30" t="e">
        <f>VLOOKUP(BD20,type_factors!$C$2:$D$226,2,FALSE)</f>
        <v>#N/A</v>
      </c>
      <c r="BM20" s="30" t="e">
        <f>VLOOKUP(BE20,type_factors!$C$2:$D$226,2,FALSE)</f>
        <v>#N/A</v>
      </c>
      <c r="BN20" s="30" t="e">
        <f>VLOOKUP(BF20,type_factors!$C$2:$D$226,2,FALSE)</f>
        <v>#N/A</v>
      </c>
      <c r="BO20" s="32">
        <f t="shared" si="15"/>
        <v>1</v>
      </c>
      <c r="BP20" s="32">
        <f t="shared" si="16"/>
        <v>1</v>
      </c>
      <c r="BQ20" s="32" t="e">
        <f t="shared" si="17"/>
        <v>#N/A</v>
      </c>
      <c r="BR20" s="32" t="e">
        <f t="shared" si="18"/>
        <v>#N/A</v>
      </c>
      <c r="BS20">
        <f t="array" ref="BS20">MAX(IF(ISERROR(BO20:BR20),,BO20:BR20))</f>
        <v>1</v>
      </c>
      <c r="BT20">
        <f t="shared" si="4"/>
        <v>1</v>
      </c>
      <c r="BU20">
        <f t="shared" si="19"/>
        <v>0</v>
      </c>
      <c r="BV20">
        <f t="shared" si="21"/>
        <v>12.5</v>
      </c>
    </row>
    <row r="21" spans="1:76" x14ac:dyDescent="0.3">
      <c r="A21">
        <v>20</v>
      </c>
      <c r="B21">
        <v>10</v>
      </c>
      <c r="C21" s="35" t="s">
        <v>38</v>
      </c>
      <c r="D21" s="35" t="str">
        <f>VLOOKUP(C21,all_pokemon!$B$2:$C$151,2,FALSE)</f>
        <v>Pidgeotto</v>
      </c>
      <c r="E21" s="35" t="s">
        <v>421</v>
      </c>
      <c r="F21" s="35" t="s">
        <v>448</v>
      </c>
      <c r="G21" s="35">
        <v>18</v>
      </c>
      <c r="H21" s="36" t="s">
        <v>41</v>
      </c>
      <c r="I21" s="36" t="s">
        <v>42</v>
      </c>
      <c r="J21" s="36" t="s">
        <v>21</v>
      </c>
      <c r="K21" s="36" t="s">
        <v>209</v>
      </c>
      <c r="L21" s="1" t="str">
        <f>VLOOKUP(H21,all_attacks!$B$2:$C$166,2,FALSE)</f>
        <v>Gust</v>
      </c>
      <c r="M21" s="1" t="str">
        <f>VLOOKUP(I21,all_attacks!$B$2:$C$166,2,FALSE)</f>
        <v>Sand Attack</v>
      </c>
      <c r="N21" s="1" t="str">
        <f>VLOOKUP(J21,all_attacks!$B$2:$C$166,2,FALSE)</f>
        <v>Quick Attack</v>
      </c>
      <c r="O21" s="1" t="e">
        <f>VLOOKUP(K21,all_attacks!$B$2:$C$166,2,FALSE)</f>
        <v>#N/A</v>
      </c>
      <c r="P21" t="str">
        <f>VLOOKUP(L21,all_attacks!$C$2:$H$166,2,FALSE)</f>
        <v>Normal</v>
      </c>
      <c r="Q21" t="str">
        <f>VLOOKUP(M21,all_attacks!$C$2:$H$166,2,FALSE)</f>
        <v>Normal</v>
      </c>
      <c r="R21" t="str">
        <f>VLOOKUP(N21,all_attacks!$C$2:$H$166,2,FALSE)</f>
        <v>Normal</v>
      </c>
      <c r="S21" t="e">
        <f>VLOOKUP(O21,all_attacks!$C$2:$H$166,2,FALSE)</f>
        <v>#N/A</v>
      </c>
      <c r="T21" t="str">
        <f>VLOOKUP(L21,all_attacks!$C$2:$H$166,6,FALSE)</f>
        <v>Normal</v>
      </c>
      <c r="U21" t="str">
        <f>VLOOKUP(M21,all_attacks!$C$2:$H$166,6,FALSE)</f>
        <v>no_type-specific_Damage</v>
      </c>
      <c r="V21" t="str">
        <f>VLOOKUP(N21,all_attacks!$C$2:$H$166,6,FALSE)</f>
        <v>Normal</v>
      </c>
      <c r="W21" t="e">
        <f>VLOOKUP(O21,all_attacks!$C$2:$H$166,6,FALSE)</f>
        <v>#N/A</v>
      </c>
      <c r="X21" t="s">
        <v>445</v>
      </c>
      <c r="Y21" t="s">
        <v>209</v>
      </c>
      <c r="Z21" t="str">
        <f t="shared" si="20"/>
        <v>NormalFire</v>
      </c>
      <c r="AA21" t="str">
        <f t="shared" si="5"/>
        <v>no_type-specific_DamageFire</v>
      </c>
      <c r="AB21" t="str">
        <f t="shared" si="5"/>
        <v>NormalFire</v>
      </c>
      <c r="AC21" t="e">
        <f t="shared" si="5"/>
        <v>#N/A</v>
      </c>
      <c r="AD21" t="str">
        <f t="shared" si="22"/>
        <v>NormalNA</v>
      </c>
      <c r="AE21" t="str">
        <f t="shared" si="22"/>
        <v>no_type-specific_DamageNA</v>
      </c>
      <c r="AF21" t="str">
        <f t="shared" si="22"/>
        <v>NormalNA</v>
      </c>
      <c r="AG21" t="e">
        <f t="shared" si="22"/>
        <v>#N/A</v>
      </c>
      <c r="AH21">
        <f>VLOOKUP(Z21,type_factors!$C$1:$D$226,2,FALSE)</f>
        <v>1</v>
      </c>
      <c r="AI21" t="e">
        <f>VLOOKUP(AA21,type_factors!$C$1:$D$226,2,FALSE)</f>
        <v>#N/A</v>
      </c>
      <c r="AJ21">
        <f>VLOOKUP(AB21,type_factors!$C$1:$D$226,2,FALSE)</f>
        <v>1</v>
      </c>
      <c r="AK21" t="e">
        <f>VLOOKUP(AC21,type_factors!$C$1:$D$226,2,FALSE)</f>
        <v>#N/A</v>
      </c>
      <c r="AL21" t="e">
        <f>VLOOKUP(AD21,type_factors!$C$1:$D$226,2,FALSE)</f>
        <v>#N/A</v>
      </c>
      <c r="AM21" t="e">
        <f>VLOOKUP(AE21,type_factors!$C$1:$D$226,2,FALSE)</f>
        <v>#N/A</v>
      </c>
      <c r="AN21" t="e">
        <f>VLOOKUP(AF21,type_factors!$C$1:$D$226,2,FALSE)</f>
        <v>#N/A</v>
      </c>
      <c r="AO21" t="e">
        <f>VLOOKUP(AG21,type_factors!$C$1:$D$226,2,FALSE)</f>
        <v>#N/A</v>
      </c>
      <c r="AP21" t="e">
        <f t="shared" si="6"/>
        <v>#N/A</v>
      </c>
      <c r="AQ21" t="e">
        <f t="shared" si="6"/>
        <v>#N/A</v>
      </c>
      <c r="AR21" t="e">
        <f t="shared" si="6"/>
        <v>#N/A</v>
      </c>
      <c r="AS21" t="e">
        <f t="shared" si="6"/>
        <v>#N/A</v>
      </c>
      <c r="AT21">
        <f t="array" ref="AT21">MAX(IF(ISERROR(AP21:AS21),IF(ISERROR(AH21:AK21),,AH21:AK21),AP21:AS21))</f>
        <v>1</v>
      </c>
      <c r="AU21" t="s">
        <v>421</v>
      </c>
      <c r="AV21" t="s">
        <v>445</v>
      </c>
      <c r="AW21" t="s">
        <v>209</v>
      </c>
      <c r="AX21" t="s">
        <v>209</v>
      </c>
      <c r="AY21" t="str">
        <f t="shared" si="7"/>
        <v>NormalNormal</v>
      </c>
      <c r="AZ21" t="str">
        <f t="shared" si="8"/>
        <v>FireNormal</v>
      </c>
      <c r="BA21" t="str">
        <f t="shared" si="9"/>
        <v>NANormal</v>
      </c>
      <c r="BB21" t="str">
        <f t="shared" si="10"/>
        <v>NANormal</v>
      </c>
      <c r="BC21" t="str">
        <f t="shared" si="11"/>
        <v>NormalFlying</v>
      </c>
      <c r="BD21" t="str">
        <f t="shared" si="12"/>
        <v>FireFlying</v>
      </c>
      <c r="BE21" t="str">
        <f t="shared" si="13"/>
        <v>NAFlying</v>
      </c>
      <c r="BF21" t="str">
        <f t="shared" si="14"/>
        <v>NAFlying</v>
      </c>
      <c r="BG21" s="31">
        <f>VLOOKUP(AY21,type_factors!$C$2:$D$226,2,FALSE)</f>
        <v>1</v>
      </c>
      <c r="BH21" s="31">
        <f>VLOOKUP(AZ21,type_factors!$C$2:$D$226,2,FALSE)</f>
        <v>1</v>
      </c>
      <c r="BI21" s="31">
        <f>VLOOKUP(BC21,type_factors!$C$2:$D$226,2,FALSE)</f>
        <v>1</v>
      </c>
      <c r="BJ21" s="31">
        <f>VLOOKUP(BD21,type_factors!$C$2:$D$226,2,FALSE)</f>
        <v>1</v>
      </c>
      <c r="BK21" s="30">
        <f>VLOOKUP(BC21,type_factors!$C$2:$D$226,2,FALSE)</f>
        <v>1</v>
      </c>
      <c r="BL21" s="30">
        <f>VLOOKUP(BD21,type_factors!$C$2:$D$226,2,FALSE)</f>
        <v>1</v>
      </c>
      <c r="BM21" s="30" t="e">
        <f>VLOOKUP(BE21,type_factors!$C$2:$D$226,2,FALSE)</f>
        <v>#N/A</v>
      </c>
      <c r="BN21" s="30" t="e">
        <f>VLOOKUP(BF21,type_factors!$C$2:$D$226,2,FALSE)</f>
        <v>#N/A</v>
      </c>
      <c r="BO21" s="32">
        <f t="shared" si="15"/>
        <v>1</v>
      </c>
      <c r="BP21" s="32">
        <f t="shared" si="16"/>
        <v>1</v>
      </c>
      <c r="BQ21" s="32">
        <f t="shared" si="17"/>
        <v>1</v>
      </c>
      <c r="BR21" s="32">
        <f t="shared" si="18"/>
        <v>1</v>
      </c>
      <c r="BS21">
        <f t="array" ref="BS21">MAX(IF(ISERROR(BO21:BR21),,BO21:BR21))</f>
        <v>1</v>
      </c>
      <c r="BT21">
        <f t="shared" si="4"/>
        <v>1</v>
      </c>
      <c r="BU21">
        <f t="shared" si="19"/>
        <v>0</v>
      </c>
      <c r="BV21">
        <f t="shared" si="21"/>
        <v>12.5</v>
      </c>
      <c r="BX21" t="s">
        <v>195</v>
      </c>
    </row>
    <row r="22" spans="1:76" x14ac:dyDescent="0.3">
      <c r="A22">
        <v>21</v>
      </c>
      <c r="B22">
        <v>10</v>
      </c>
      <c r="C22" s="35" t="s">
        <v>39</v>
      </c>
      <c r="D22" s="35" t="str">
        <f>VLOOKUP(C22,all_pokemon!$B$2:$C$151,2,FALSE)</f>
        <v>Abra</v>
      </c>
      <c r="E22" s="35" t="s">
        <v>318</v>
      </c>
      <c r="F22" s="35" t="s">
        <v>209</v>
      </c>
      <c r="G22" s="35">
        <v>15</v>
      </c>
      <c r="H22" s="36" t="s">
        <v>43</v>
      </c>
      <c r="I22" s="36" t="s">
        <v>209</v>
      </c>
      <c r="J22" s="36" t="s">
        <v>209</v>
      </c>
      <c r="K22" s="36" t="s">
        <v>209</v>
      </c>
      <c r="L22" s="1" t="str">
        <f>VLOOKUP(H22,all_attacks!$B$2:$C$166,2,FALSE)</f>
        <v>Teleport</v>
      </c>
      <c r="M22" s="1" t="e">
        <f>VLOOKUP(I22,all_attacks!$B$2:$C$166,2,FALSE)</f>
        <v>#N/A</v>
      </c>
      <c r="N22" s="1" t="e">
        <f>VLOOKUP(J22,all_attacks!$B$2:$C$166,2,FALSE)</f>
        <v>#N/A</v>
      </c>
      <c r="O22" s="1" t="e">
        <f>VLOOKUP(K22,all_attacks!$B$2:$C$166,2,FALSE)</f>
        <v>#N/A</v>
      </c>
      <c r="P22" t="str">
        <f>VLOOKUP(L22,all_attacks!$C$2:$H$166,2,FALSE)</f>
        <v>Psychic</v>
      </c>
      <c r="Q22" t="e">
        <f>VLOOKUP(M22,all_attacks!$C$2:$H$166,2,FALSE)</f>
        <v>#N/A</v>
      </c>
      <c r="R22" t="e">
        <f>VLOOKUP(N22,all_attacks!$C$2:$H$166,2,FALSE)</f>
        <v>#N/A</v>
      </c>
      <c r="S22" t="e">
        <f>VLOOKUP(O22,all_attacks!$C$2:$H$166,2,FALSE)</f>
        <v>#N/A</v>
      </c>
      <c r="T22" t="str">
        <f>VLOOKUP(L22,all_attacks!$C$2:$H$166,6,FALSE)</f>
        <v>no_type-specific_Damage</v>
      </c>
      <c r="U22" t="e">
        <f>VLOOKUP(M22,all_attacks!$C$2:$H$166,6,FALSE)</f>
        <v>#N/A</v>
      </c>
      <c r="V22" t="e">
        <f>VLOOKUP(N22,all_attacks!$C$2:$H$166,6,FALSE)</f>
        <v>#N/A</v>
      </c>
      <c r="W22" t="e">
        <f>VLOOKUP(O22,all_attacks!$C$2:$H$166,6,FALSE)</f>
        <v>#N/A</v>
      </c>
      <c r="X22" t="s">
        <v>445</v>
      </c>
      <c r="Y22" t="s">
        <v>209</v>
      </c>
      <c r="Z22" t="str">
        <f t="shared" si="20"/>
        <v>no_type-specific_DamageFire</v>
      </c>
      <c r="AA22" t="e">
        <f t="shared" si="5"/>
        <v>#N/A</v>
      </c>
      <c r="AB22" t="e">
        <f t="shared" si="5"/>
        <v>#N/A</v>
      </c>
      <c r="AC22" t="e">
        <f t="shared" si="5"/>
        <v>#N/A</v>
      </c>
      <c r="AD22" t="str">
        <f t="shared" si="22"/>
        <v>no_type-specific_DamageNA</v>
      </c>
      <c r="AE22" t="e">
        <f t="shared" si="22"/>
        <v>#N/A</v>
      </c>
      <c r="AF22" t="e">
        <f t="shared" si="22"/>
        <v>#N/A</v>
      </c>
      <c r="AG22" t="e">
        <f t="shared" si="22"/>
        <v>#N/A</v>
      </c>
      <c r="AH22" t="e">
        <f>VLOOKUP(Z22,type_factors!$C$1:$D$226,2,FALSE)</f>
        <v>#N/A</v>
      </c>
      <c r="AI22" t="e">
        <f>VLOOKUP(AA22,type_factors!$C$1:$D$226,2,FALSE)</f>
        <v>#N/A</v>
      </c>
      <c r="AJ22" t="e">
        <f>VLOOKUP(AB22,type_factors!$C$1:$D$226,2,FALSE)</f>
        <v>#N/A</v>
      </c>
      <c r="AK22" t="e">
        <f>VLOOKUP(AC22,type_factors!$C$1:$D$226,2,FALSE)</f>
        <v>#N/A</v>
      </c>
      <c r="AL22" t="e">
        <f>VLOOKUP(AD22,type_factors!$C$1:$D$226,2,FALSE)</f>
        <v>#N/A</v>
      </c>
      <c r="AM22" t="e">
        <f>VLOOKUP(AE22,type_factors!$C$1:$D$226,2,FALSE)</f>
        <v>#N/A</v>
      </c>
      <c r="AN22" t="e">
        <f>VLOOKUP(AF22,type_factors!$C$1:$D$226,2,FALSE)</f>
        <v>#N/A</v>
      </c>
      <c r="AO22" t="e">
        <f>VLOOKUP(AG22,type_factors!$C$1:$D$226,2,FALSE)</f>
        <v>#N/A</v>
      </c>
      <c r="AP22" t="e">
        <f t="shared" si="6"/>
        <v>#N/A</v>
      </c>
      <c r="AQ22" t="e">
        <f t="shared" si="6"/>
        <v>#N/A</v>
      </c>
      <c r="AR22" t="e">
        <f t="shared" si="6"/>
        <v>#N/A</v>
      </c>
      <c r="AS22" t="e">
        <f t="shared" si="6"/>
        <v>#N/A</v>
      </c>
      <c r="AT22">
        <f t="array" ref="AT22">MAX(IF(ISERROR(AP22:AS22),IF(ISERROR(AH22:AK22),,AH22:AK22),AP22:AS22))</f>
        <v>0</v>
      </c>
      <c r="AU22" t="s">
        <v>421</v>
      </c>
      <c r="AV22" t="s">
        <v>445</v>
      </c>
      <c r="AW22" t="s">
        <v>209</v>
      </c>
      <c r="AX22" t="s">
        <v>209</v>
      </c>
      <c r="AY22" t="str">
        <f t="shared" si="7"/>
        <v>NormalPsychic</v>
      </c>
      <c r="AZ22" t="str">
        <f t="shared" si="8"/>
        <v>FirePsychic</v>
      </c>
      <c r="BA22" t="str">
        <f t="shared" si="9"/>
        <v>NAPsychic</v>
      </c>
      <c r="BB22" t="str">
        <f t="shared" si="10"/>
        <v>NAPsychic</v>
      </c>
      <c r="BC22" t="str">
        <f t="shared" si="11"/>
        <v>NormalNA</v>
      </c>
      <c r="BD22" t="str">
        <f t="shared" si="12"/>
        <v>FireNA</v>
      </c>
      <c r="BE22" t="str">
        <f t="shared" si="13"/>
        <v>NANA</v>
      </c>
      <c r="BF22" t="str">
        <f t="shared" si="14"/>
        <v>NANA</v>
      </c>
      <c r="BG22" s="31">
        <f>VLOOKUP(AY22,type_factors!$C$2:$D$226,2,FALSE)</f>
        <v>1</v>
      </c>
      <c r="BH22" s="31">
        <f>VLOOKUP(AZ22,type_factors!$C$2:$D$226,2,FALSE)</f>
        <v>1</v>
      </c>
      <c r="BI22" s="31" t="e">
        <f>VLOOKUP(BC22,type_factors!$C$2:$D$226,2,FALSE)</f>
        <v>#N/A</v>
      </c>
      <c r="BJ22" s="31" t="e">
        <f>VLOOKUP(BD22,type_factors!$C$2:$D$226,2,FALSE)</f>
        <v>#N/A</v>
      </c>
      <c r="BK22" s="30" t="e">
        <f>VLOOKUP(BC22,type_factors!$C$2:$D$226,2,FALSE)</f>
        <v>#N/A</v>
      </c>
      <c r="BL22" s="30" t="e">
        <f>VLOOKUP(BD22,type_factors!$C$2:$D$226,2,FALSE)</f>
        <v>#N/A</v>
      </c>
      <c r="BM22" s="30" t="e">
        <f>VLOOKUP(BE22,type_factors!$C$2:$D$226,2,FALSE)</f>
        <v>#N/A</v>
      </c>
      <c r="BN22" s="30" t="e">
        <f>VLOOKUP(BF22,type_factors!$C$2:$D$226,2,FALSE)</f>
        <v>#N/A</v>
      </c>
      <c r="BO22" s="32">
        <f t="shared" si="15"/>
        <v>1</v>
      </c>
      <c r="BP22" s="32">
        <f t="shared" si="16"/>
        <v>1</v>
      </c>
      <c r="BQ22" s="32" t="e">
        <f t="shared" si="17"/>
        <v>#N/A</v>
      </c>
      <c r="BR22" s="32" t="e">
        <f t="shared" si="18"/>
        <v>#N/A</v>
      </c>
      <c r="BS22">
        <f t="array" ref="BS22">MAX(IF(ISERROR(BO22:BR22),,BO22:BR22))</f>
        <v>1</v>
      </c>
      <c r="BT22">
        <f t="shared" si="4"/>
        <v>0</v>
      </c>
      <c r="BU22">
        <f t="shared" si="19"/>
        <v>1</v>
      </c>
      <c r="BV22">
        <f t="shared" si="21"/>
        <v>13.5</v>
      </c>
    </row>
    <row r="23" spans="1:76" x14ac:dyDescent="0.3">
      <c r="A23">
        <v>22</v>
      </c>
      <c r="B23">
        <v>10</v>
      </c>
      <c r="C23" s="35" t="s">
        <v>18</v>
      </c>
      <c r="D23" s="35" t="str">
        <f>VLOOKUP(C23,all_pokemon!$B$2:$C$151,2,FALSE)</f>
        <v>Rattata</v>
      </c>
      <c r="E23" s="35" t="s">
        <v>421</v>
      </c>
      <c r="F23" s="35" t="s">
        <v>209</v>
      </c>
      <c r="G23" s="35">
        <v>15</v>
      </c>
      <c r="H23" s="36" t="s">
        <v>12</v>
      </c>
      <c r="I23" s="36" t="s">
        <v>20</v>
      </c>
      <c r="J23" s="36" t="s">
        <v>21</v>
      </c>
      <c r="K23" s="36" t="s">
        <v>44</v>
      </c>
      <c r="L23" s="1" t="str">
        <f>VLOOKUP(H23,all_attacks!$B$2:$C$166,2,FALSE)</f>
        <v>Tackle</v>
      </c>
      <c r="M23" s="1" t="str">
        <f>VLOOKUP(I23,all_attacks!$B$2:$C$166,2,FALSE)</f>
        <v>Tail Whip</v>
      </c>
      <c r="N23" s="1" t="str">
        <f>VLOOKUP(J23,all_attacks!$B$2:$C$166,2,FALSE)</f>
        <v>Quick Attack</v>
      </c>
      <c r="O23" s="1" t="str">
        <f>VLOOKUP(K23,all_attacks!$B$2:$C$166,2,FALSE)</f>
        <v>Hyper Fang</v>
      </c>
      <c r="P23" t="str">
        <f>VLOOKUP(L23,all_attacks!$C$2:$H$166,2,FALSE)</f>
        <v>Normal</v>
      </c>
      <c r="Q23" t="str">
        <f>VLOOKUP(M23,all_attacks!$C$2:$H$166,2,FALSE)</f>
        <v>Normal</v>
      </c>
      <c r="R23" t="str">
        <f>VLOOKUP(N23,all_attacks!$C$2:$H$166,2,FALSE)</f>
        <v>Normal</v>
      </c>
      <c r="S23" t="str">
        <f>VLOOKUP(O23,all_attacks!$C$2:$H$166,2,FALSE)</f>
        <v>Normal</v>
      </c>
      <c r="T23" t="str">
        <f>VLOOKUP(L23,all_attacks!$C$2:$H$166,6,FALSE)</f>
        <v>Normal</v>
      </c>
      <c r="U23" t="str">
        <f>VLOOKUP(M23,all_attacks!$C$2:$H$166,6,FALSE)</f>
        <v>no_type-specific_Damage</v>
      </c>
      <c r="V23" t="str">
        <f>VLOOKUP(N23,all_attacks!$C$2:$H$166,6,FALSE)</f>
        <v>Normal</v>
      </c>
      <c r="W23" t="str">
        <f>VLOOKUP(O23,all_attacks!$C$2:$H$166,6,FALSE)</f>
        <v>Normal</v>
      </c>
      <c r="X23" t="s">
        <v>445</v>
      </c>
      <c r="Y23" t="s">
        <v>209</v>
      </c>
      <c r="Z23" t="str">
        <f t="shared" si="20"/>
        <v>NormalFire</v>
      </c>
      <c r="AA23" t="str">
        <f t="shared" si="5"/>
        <v>no_type-specific_DamageFire</v>
      </c>
      <c r="AB23" t="str">
        <f t="shared" si="5"/>
        <v>NormalFire</v>
      </c>
      <c r="AC23" t="str">
        <f t="shared" si="5"/>
        <v>NormalFire</v>
      </c>
      <c r="AD23" t="str">
        <f t="shared" si="22"/>
        <v>NormalNA</v>
      </c>
      <c r="AE23" t="str">
        <f t="shared" si="22"/>
        <v>no_type-specific_DamageNA</v>
      </c>
      <c r="AF23" t="str">
        <f t="shared" si="22"/>
        <v>NormalNA</v>
      </c>
      <c r="AG23" t="str">
        <f t="shared" si="22"/>
        <v>NormalNA</v>
      </c>
      <c r="AH23">
        <f>VLOOKUP(Z23,type_factors!$C$1:$D$226,2,FALSE)</f>
        <v>1</v>
      </c>
      <c r="AI23" t="e">
        <f>VLOOKUP(AA23,type_factors!$C$1:$D$226,2,FALSE)</f>
        <v>#N/A</v>
      </c>
      <c r="AJ23">
        <f>VLOOKUP(AB23,type_factors!$C$1:$D$226,2,FALSE)</f>
        <v>1</v>
      </c>
      <c r="AK23">
        <f>VLOOKUP(AC23,type_factors!$C$1:$D$226,2,FALSE)</f>
        <v>1</v>
      </c>
      <c r="AL23" t="e">
        <f>VLOOKUP(AD23,type_factors!$C$1:$D$226,2,FALSE)</f>
        <v>#N/A</v>
      </c>
      <c r="AM23" t="e">
        <f>VLOOKUP(AE23,type_factors!$C$1:$D$226,2,FALSE)</f>
        <v>#N/A</v>
      </c>
      <c r="AN23" t="e">
        <f>VLOOKUP(AF23,type_factors!$C$1:$D$226,2,FALSE)</f>
        <v>#N/A</v>
      </c>
      <c r="AO23" t="e">
        <f>VLOOKUP(AG23,type_factors!$C$1:$D$226,2,FALSE)</f>
        <v>#N/A</v>
      </c>
      <c r="AP23" t="e">
        <f t="shared" si="6"/>
        <v>#N/A</v>
      </c>
      <c r="AQ23" t="e">
        <f t="shared" si="6"/>
        <v>#N/A</v>
      </c>
      <c r="AR23" t="e">
        <f t="shared" si="6"/>
        <v>#N/A</v>
      </c>
      <c r="AS23" t="e">
        <f t="shared" si="6"/>
        <v>#N/A</v>
      </c>
      <c r="AT23">
        <f t="array" ref="AT23">MAX(IF(ISERROR(AP23:AS23),IF(ISERROR(AH23:AK23),,AH23:AK23),AP23:AS23))</f>
        <v>1</v>
      </c>
      <c r="AU23" t="s">
        <v>421</v>
      </c>
      <c r="AV23" t="s">
        <v>445</v>
      </c>
      <c r="AW23" t="s">
        <v>209</v>
      </c>
      <c r="AX23" t="s">
        <v>209</v>
      </c>
      <c r="AY23" t="str">
        <f t="shared" si="7"/>
        <v>NormalNormal</v>
      </c>
      <c r="AZ23" t="str">
        <f t="shared" si="8"/>
        <v>FireNormal</v>
      </c>
      <c r="BA23" t="str">
        <f t="shared" si="9"/>
        <v>NANormal</v>
      </c>
      <c r="BB23" t="str">
        <f t="shared" si="10"/>
        <v>NANormal</v>
      </c>
      <c r="BC23" t="str">
        <f t="shared" si="11"/>
        <v>NormalNA</v>
      </c>
      <c r="BD23" t="str">
        <f t="shared" si="12"/>
        <v>FireNA</v>
      </c>
      <c r="BE23" t="str">
        <f t="shared" si="13"/>
        <v>NANA</v>
      </c>
      <c r="BF23" t="str">
        <f t="shared" si="14"/>
        <v>NANA</v>
      </c>
      <c r="BG23" s="31">
        <f>VLOOKUP(AY23,type_factors!$C$2:$D$226,2,FALSE)</f>
        <v>1</v>
      </c>
      <c r="BH23" s="31">
        <f>VLOOKUP(AZ23,type_factors!$C$2:$D$226,2,FALSE)</f>
        <v>1</v>
      </c>
      <c r="BI23" s="31" t="e">
        <f>VLOOKUP(BC23,type_factors!$C$2:$D$226,2,FALSE)</f>
        <v>#N/A</v>
      </c>
      <c r="BJ23" s="31" t="e">
        <f>VLOOKUP(BD23,type_factors!$C$2:$D$226,2,FALSE)</f>
        <v>#N/A</v>
      </c>
      <c r="BK23" s="30" t="e">
        <f>VLOOKUP(BC23,type_factors!$C$2:$D$226,2,FALSE)</f>
        <v>#N/A</v>
      </c>
      <c r="BL23" s="30" t="e">
        <f>VLOOKUP(BD23,type_factors!$C$2:$D$226,2,FALSE)</f>
        <v>#N/A</v>
      </c>
      <c r="BM23" s="30" t="e">
        <f>VLOOKUP(BE23,type_factors!$C$2:$D$226,2,FALSE)</f>
        <v>#N/A</v>
      </c>
      <c r="BN23" s="30" t="e">
        <f>VLOOKUP(BF23,type_factors!$C$2:$D$226,2,FALSE)</f>
        <v>#N/A</v>
      </c>
      <c r="BO23" s="32">
        <f t="shared" si="15"/>
        <v>1</v>
      </c>
      <c r="BP23" s="32">
        <f t="shared" si="16"/>
        <v>1</v>
      </c>
      <c r="BQ23" s="32" t="e">
        <f t="shared" si="17"/>
        <v>#N/A</v>
      </c>
      <c r="BR23" s="32" t="e">
        <f t="shared" si="18"/>
        <v>#N/A</v>
      </c>
      <c r="BS23">
        <f t="array" ref="BS23">MAX(IF(ISERROR(BO23:BR23),,BO23:BR23))</f>
        <v>1</v>
      </c>
      <c r="BT23">
        <f t="shared" si="4"/>
        <v>1</v>
      </c>
      <c r="BU23">
        <f t="shared" si="19"/>
        <v>0</v>
      </c>
      <c r="BV23">
        <f t="shared" si="21"/>
        <v>13.5</v>
      </c>
    </row>
    <row r="24" spans="1:76" x14ac:dyDescent="0.3">
      <c r="A24">
        <v>23</v>
      </c>
      <c r="B24">
        <v>10</v>
      </c>
      <c r="C24" s="35" t="s">
        <v>470</v>
      </c>
      <c r="D24" s="35" t="str">
        <f>VLOOKUP(C24,all_pokemon!$B$2:$C$151,2,FALSE)</f>
        <v>Squirtle</v>
      </c>
      <c r="E24" s="35" t="s">
        <v>453</v>
      </c>
      <c r="F24" s="35" t="s">
        <v>209</v>
      </c>
      <c r="G24" s="35">
        <v>18</v>
      </c>
      <c r="H24" s="36" t="s">
        <v>12</v>
      </c>
      <c r="I24" s="36" t="s">
        <v>20</v>
      </c>
      <c r="J24" s="36" t="s">
        <v>379</v>
      </c>
      <c r="K24" s="36" t="s">
        <v>27</v>
      </c>
      <c r="L24" s="1" t="str">
        <f>VLOOKUP(H24,all_attacks!$B$2:$C$166,2,FALSE)</f>
        <v>Tackle</v>
      </c>
      <c r="M24" s="1" t="str">
        <f>VLOOKUP(I24,all_attacks!$B$2:$C$166,2,FALSE)</f>
        <v>Tail Whip</v>
      </c>
      <c r="N24" s="1" t="str">
        <f>VLOOKUP(J24,all_attacks!$B$2:$C$166,2,FALSE)</f>
        <v>Bubble</v>
      </c>
      <c r="O24" s="1" t="str">
        <f>VLOOKUP(K24,all_attacks!$B$2:$C$166,2,FALSE)</f>
        <v>Water Gun</v>
      </c>
      <c r="P24" t="str">
        <f>VLOOKUP(L24,all_attacks!$C$2:$H$166,2,FALSE)</f>
        <v>Normal</v>
      </c>
      <c r="Q24" t="str">
        <f>VLOOKUP(M24,all_attacks!$C$2:$H$166,2,FALSE)</f>
        <v>Normal</v>
      </c>
      <c r="R24" t="str">
        <f>VLOOKUP(N24,all_attacks!$C$2:$H$166,2,FALSE)</f>
        <v>Water</v>
      </c>
      <c r="S24" t="str">
        <f>VLOOKUP(O24,all_attacks!$C$2:$H$166,2,FALSE)</f>
        <v>Water</v>
      </c>
      <c r="T24" t="str">
        <f>VLOOKUP(L24,all_attacks!$C$2:$H$166,6,FALSE)</f>
        <v>Normal</v>
      </c>
      <c r="U24" t="str">
        <f>VLOOKUP(M24,all_attacks!$C$2:$H$166,6,FALSE)</f>
        <v>no_type-specific_Damage</v>
      </c>
      <c r="V24" t="str">
        <f>VLOOKUP(N24,all_attacks!$C$2:$H$166,6,FALSE)</f>
        <v>Water</v>
      </c>
      <c r="W24" t="str">
        <f>VLOOKUP(O24,all_attacks!$C$2:$H$166,6,FALSE)</f>
        <v>Water</v>
      </c>
      <c r="X24" t="s">
        <v>445</v>
      </c>
      <c r="Y24" t="s">
        <v>209</v>
      </c>
      <c r="Z24" t="str">
        <f t="shared" si="20"/>
        <v>NormalFire</v>
      </c>
      <c r="AA24" t="str">
        <f t="shared" si="5"/>
        <v>no_type-specific_DamageFire</v>
      </c>
      <c r="AB24" t="str">
        <f t="shared" si="5"/>
        <v>WaterFire</v>
      </c>
      <c r="AC24" t="str">
        <f t="shared" si="5"/>
        <v>WaterFire</v>
      </c>
      <c r="AD24" t="str">
        <f t="shared" si="22"/>
        <v>NormalNA</v>
      </c>
      <c r="AE24" t="str">
        <f t="shared" si="22"/>
        <v>no_type-specific_DamageNA</v>
      </c>
      <c r="AF24" t="str">
        <f t="shared" si="22"/>
        <v>WaterNA</v>
      </c>
      <c r="AG24" t="str">
        <f t="shared" si="22"/>
        <v>WaterNA</v>
      </c>
      <c r="AH24">
        <f>VLOOKUP(Z24,type_factors!$C$1:$D$226,2,FALSE)</f>
        <v>1</v>
      </c>
      <c r="AI24" t="e">
        <f>VLOOKUP(AA24,type_factors!$C$1:$D$226,2,FALSE)</f>
        <v>#N/A</v>
      </c>
      <c r="AJ24">
        <f>VLOOKUP(AB24,type_factors!$C$1:$D$226,2,FALSE)</f>
        <v>2</v>
      </c>
      <c r="AK24">
        <f>VLOOKUP(AC24,type_factors!$C$1:$D$226,2,FALSE)</f>
        <v>2</v>
      </c>
      <c r="AL24" t="e">
        <f>VLOOKUP(AD24,type_factors!$C$1:$D$226,2,FALSE)</f>
        <v>#N/A</v>
      </c>
      <c r="AM24" t="e">
        <f>VLOOKUP(AE24,type_factors!$C$1:$D$226,2,FALSE)</f>
        <v>#N/A</v>
      </c>
      <c r="AN24" t="e">
        <f>VLOOKUP(AF24,type_factors!$C$1:$D$226,2,FALSE)</f>
        <v>#N/A</v>
      </c>
      <c r="AO24" t="e">
        <f>VLOOKUP(AG24,type_factors!$C$1:$D$226,2,FALSE)</f>
        <v>#N/A</v>
      </c>
      <c r="AP24" t="e">
        <f t="shared" si="6"/>
        <v>#N/A</v>
      </c>
      <c r="AQ24" t="e">
        <f t="shared" si="6"/>
        <v>#N/A</v>
      </c>
      <c r="AR24" t="e">
        <f t="shared" si="6"/>
        <v>#N/A</v>
      </c>
      <c r="AS24" t="e">
        <f t="shared" si="6"/>
        <v>#N/A</v>
      </c>
      <c r="AT24">
        <f t="array" ref="AT24">MAX(IF(ISERROR(AP24:AS24),IF(ISERROR(AH24:AK24),,AH24:AK24),AP24:AS24))</f>
        <v>2</v>
      </c>
      <c r="AU24" t="s">
        <v>421</v>
      </c>
      <c r="AV24" t="s">
        <v>445</v>
      </c>
      <c r="AW24" t="s">
        <v>209</v>
      </c>
      <c r="AX24" t="s">
        <v>209</v>
      </c>
      <c r="AY24" t="str">
        <f t="shared" si="7"/>
        <v>NormalWater</v>
      </c>
      <c r="AZ24" t="str">
        <f t="shared" si="8"/>
        <v>FireWater</v>
      </c>
      <c r="BA24" t="str">
        <f t="shared" si="9"/>
        <v>NAWater</v>
      </c>
      <c r="BB24" t="str">
        <f t="shared" si="10"/>
        <v>NAWater</v>
      </c>
      <c r="BC24" t="str">
        <f t="shared" si="11"/>
        <v>NormalNA</v>
      </c>
      <c r="BD24" t="str">
        <f t="shared" si="12"/>
        <v>FireNA</v>
      </c>
      <c r="BE24" t="str">
        <f t="shared" si="13"/>
        <v>NANA</v>
      </c>
      <c r="BF24" t="str">
        <f t="shared" si="14"/>
        <v>NANA</v>
      </c>
      <c r="BG24" s="31">
        <f>VLOOKUP(AY24,type_factors!$C$2:$D$226,2,FALSE)</f>
        <v>1</v>
      </c>
      <c r="BH24" s="31">
        <f>VLOOKUP(AZ24,type_factors!$C$2:$D$226,2,FALSE)</f>
        <v>0.5</v>
      </c>
      <c r="BI24" s="31" t="e">
        <f>VLOOKUP(BC24,type_factors!$C$2:$D$226,2,FALSE)</f>
        <v>#N/A</v>
      </c>
      <c r="BJ24" s="31" t="e">
        <f>VLOOKUP(BD24,type_factors!$C$2:$D$226,2,FALSE)</f>
        <v>#N/A</v>
      </c>
      <c r="BK24" s="30" t="e">
        <f>VLOOKUP(BC24,type_factors!$C$2:$D$226,2,FALSE)</f>
        <v>#N/A</v>
      </c>
      <c r="BL24" s="30" t="e">
        <f>VLOOKUP(BD24,type_factors!$C$2:$D$226,2,FALSE)</f>
        <v>#N/A</v>
      </c>
      <c r="BM24" s="30" t="e">
        <f>VLOOKUP(BE24,type_factors!$C$2:$D$226,2,FALSE)</f>
        <v>#N/A</v>
      </c>
      <c r="BN24" s="30" t="e">
        <f>VLOOKUP(BF24,type_factors!$C$2:$D$226,2,FALSE)</f>
        <v>#N/A</v>
      </c>
      <c r="BO24" s="32">
        <f t="shared" si="15"/>
        <v>1</v>
      </c>
      <c r="BP24" s="32">
        <f t="shared" si="16"/>
        <v>0.5</v>
      </c>
      <c r="BQ24" s="32" t="e">
        <f t="shared" si="17"/>
        <v>#N/A</v>
      </c>
      <c r="BR24" s="32" t="e">
        <f t="shared" si="18"/>
        <v>#N/A</v>
      </c>
      <c r="BS24">
        <f t="array" ref="BS24">MAX(IF(ISERROR(BO24:BR24),,BO24:BR24))</f>
        <v>1</v>
      </c>
      <c r="BT24">
        <f t="shared" si="4"/>
        <v>2</v>
      </c>
      <c r="BU24">
        <f t="shared" si="19"/>
        <v>-1</v>
      </c>
      <c r="BV24">
        <f t="shared" si="21"/>
        <v>12.5</v>
      </c>
    </row>
    <row r="25" spans="1:76" x14ac:dyDescent="0.3">
      <c r="A25">
        <v>24</v>
      </c>
      <c r="B25">
        <v>11</v>
      </c>
      <c r="C25" s="35" t="s">
        <v>17</v>
      </c>
      <c r="D25" s="35" t="str">
        <f>VLOOKUP(C25,all_pokemon!$B$2:$C$151,2,FALSE)</f>
        <v>Caterpie</v>
      </c>
      <c r="E25" s="35" t="s">
        <v>452</v>
      </c>
      <c r="F25" s="35" t="s">
        <v>209</v>
      </c>
      <c r="G25" s="35">
        <v>14</v>
      </c>
      <c r="H25" s="36" t="s">
        <v>12</v>
      </c>
      <c r="I25" s="36" t="s">
        <v>10</v>
      </c>
      <c r="J25" s="36" t="s">
        <v>209</v>
      </c>
      <c r="K25" s="36" t="s">
        <v>209</v>
      </c>
      <c r="L25" s="1" t="str">
        <f>VLOOKUP(H25,all_attacks!$B$2:$C$166,2,FALSE)</f>
        <v>Tackle</v>
      </c>
      <c r="M25" s="1" t="str">
        <f>VLOOKUP(I25,all_attacks!$B$2:$C$166,2,FALSE)</f>
        <v>String Shot</v>
      </c>
      <c r="N25" s="1" t="e">
        <f>VLOOKUP(J25,all_attacks!$B$2:$C$166,2,FALSE)</f>
        <v>#N/A</v>
      </c>
      <c r="O25" s="1" t="e">
        <f>VLOOKUP(K25,all_attacks!$B$2:$C$166,2,FALSE)</f>
        <v>#N/A</v>
      </c>
      <c r="P25" t="str">
        <f>VLOOKUP(L25,all_attacks!$C$2:$H$166,2,FALSE)</f>
        <v>Normal</v>
      </c>
      <c r="Q25" t="str">
        <f>VLOOKUP(M25,all_attacks!$C$2:$H$166,2,FALSE)</f>
        <v>Bug</v>
      </c>
      <c r="R25" t="e">
        <f>VLOOKUP(N25,all_attacks!$C$2:$H$166,2,FALSE)</f>
        <v>#N/A</v>
      </c>
      <c r="S25" t="e">
        <f>VLOOKUP(O25,all_attacks!$C$2:$H$166,2,FALSE)</f>
        <v>#N/A</v>
      </c>
      <c r="T25" t="str">
        <f>VLOOKUP(L25,all_attacks!$C$2:$H$166,6,FALSE)</f>
        <v>Normal</v>
      </c>
      <c r="U25" t="str">
        <f>VLOOKUP(M25,all_attacks!$C$2:$H$166,6,FALSE)</f>
        <v>no_type-specific_Damage</v>
      </c>
      <c r="V25" t="e">
        <f>VLOOKUP(N25,all_attacks!$C$2:$H$166,6,FALSE)</f>
        <v>#N/A</v>
      </c>
      <c r="W25" t="e">
        <f>VLOOKUP(O25,all_attacks!$C$2:$H$166,6,FALSE)</f>
        <v>#N/A</v>
      </c>
      <c r="X25" t="s">
        <v>445</v>
      </c>
      <c r="Y25" t="s">
        <v>209</v>
      </c>
      <c r="Z25" t="str">
        <f t="shared" si="20"/>
        <v>NormalFire</v>
      </c>
      <c r="AA25" t="str">
        <f t="shared" si="5"/>
        <v>no_type-specific_DamageFire</v>
      </c>
      <c r="AB25" t="e">
        <f t="shared" si="5"/>
        <v>#N/A</v>
      </c>
      <c r="AC25" t="e">
        <f t="shared" si="5"/>
        <v>#N/A</v>
      </c>
      <c r="AD25" t="str">
        <f t="shared" si="22"/>
        <v>NormalNA</v>
      </c>
      <c r="AE25" t="str">
        <f t="shared" si="22"/>
        <v>no_type-specific_DamageNA</v>
      </c>
      <c r="AF25" t="e">
        <f t="shared" si="22"/>
        <v>#N/A</v>
      </c>
      <c r="AG25" t="e">
        <f t="shared" si="22"/>
        <v>#N/A</v>
      </c>
      <c r="AH25">
        <f>VLOOKUP(Z25,type_factors!$C$1:$D$226,2,FALSE)</f>
        <v>1</v>
      </c>
      <c r="AI25" t="e">
        <f>VLOOKUP(AA25,type_factors!$C$1:$D$226,2,FALSE)</f>
        <v>#N/A</v>
      </c>
      <c r="AJ25" t="e">
        <f>VLOOKUP(AB25,type_factors!$C$1:$D$226,2,FALSE)</f>
        <v>#N/A</v>
      </c>
      <c r="AK25" t="e">
        <f>VLOOKUP(AC25,type_factors!$C$1:$D$226,2,FALSE)</f>
        <v>#N/A</v>
      </c>
      <c r="AL25" t="e">
        <f>VLOOKUP(AD25,type_factors!$C$1:$D$226,2,FALSE)</f>
        <v>#N/A</v>
      </c>
      <c r="AM25" t="e">
        <f>VLOOKUP(AE25,type_factors!$C$1:$D$226,2,FALSE)</f>
        <v>#N/A</v>
      </c>
      <c r="AN25" t="e">
        <f>VLOOKUP(AF25,type_factors!$C$1:$D$226,2,FALSE)</f>
        <v>#N/A</v>
      </c>
      <c r="AO25" t="e">
        <f>VLOOKUP(AG25,type_factors!$C$1:$D$226,2,FALSE)</f>
        <v>#N/A</v>
      </c>
      <c r="AP25" t="e">
        <f t="shared" si="6"/>
        <v>#N/A</v>
      </c>
      <c r="AQ25" t="e">
        <f t="shared" si="6"/>
        <v>#N/A</v>
      </c>
      <c r="AR25" t="e">
        <f t="shared" si="6"/>
        <v>#N/A</v>
      </c>
      <c r="AS25" t="e">
        <f t="shared" si="6"/>
        <v>#N/A</v>
      </c>
      <c r="AT25">
        <f t="array" ref="AT25">MAX(IF(ISERROR(AP25:AS25),IF(ISERROR(AH25:AK25),,AH25:AK25),AP25:AS25))</f>
        <v>1</v>
      </c>
      <c r="AU25" t="s">
        <v>421</v>
      </c>
      <c r="AV25" t="s">
        <v>445</v>
      </c>
      <c r="AW25" t="s">
        <v>209</v>
      </c>
      <c r="AX25" t="s">
        <v>209</v>
      </c>
      <c r="AY25" t="str">
        <f t="shared" si="7"/>
        <v>NormalBug</v>
      </c>
      <c r="AZ25" t="str">
        <f t="shared" si="8"/>
        <v>FireBug</v>
      </c>
      <c r="BA25" t="str">
        <f t="shared" si="9"/>
        <v>NABug</v>
      </c>
      <c r="BB25" t="str">
        <f t="shared" si="10"/>
        <v>NABug</v>
      </c>
      <c r="BC25" t="str">
        <f t="shared" si="11"/>
        <v>NormalNA</v>
      </c>
      <c r="BD25" t="str">
        <f t="shared" si="12"/>
        <v>FireNA</v>
      </c>
      <c r="BE25" t="str">
        <f t="shared" si="13"/>
        <v>NANA</v>
      </c>
      <c r="BF25" t="str">
        <f t="shared" si="14"/>
        <v>NANA</v>
      </c>
      <c r="BG25" s="31">
        <f>VLOOKUP(AY25,type_factors!$C$2:$D$226,2,FALSE)</f>
        <v>1</v>
      </c>
      <c r="BH25" s="31">
        <f>VLOOKUP(AZ25,type_factors!$C$2:$D$226,2,FALSE)</f>
        <v>2</v>
      </c>
      <c r="BI25" s="31" t="e">
        <f>VLOOKUP(BC25,type_factors!$C$2:$D$226,2,FALSE)</f>
        <v>#N/A</v>
      </c>
      <c r="BJ25" s="31" t="e">
        <f>VLOOKUP(BD25,type_factors!$C$2:$D$226,2,FALSE)</f>
        <v>#N/A</v>
      </c>
      <c r="BK25" s="30" t="e">
        <f>VLOOKUP(BC25,type_factors!$C$2:$D$226,2,FALSE)</f>
        <v>#N/A</v>
      </c>
      <c r="BL25" s="30" t="e">
        <f>VLOOKUP(BD25,type_factors!$C$2:$D$226,2,FALSE)</f>
        <v>#N/A</v>
      </c>
      <c r="BM25" s="30" t="e">
        <f>VLOOKUP(BE25,type_factors!$C$2:$D$226,2,FALSE)</f>
        <v>#N/A</v>
      </c>
      <c r="BN25" s="30" t="e">
        <f>VLOOKUP(BF25,type_factors!$C$2:$D$226,2,FALSE)</f>
        <v>#N/A</v>
      </c>
      <c r="BO25" s="32">
        <f t="shared" si="15"/>
        <v>1</v>
      </c>
      <c r="BP25" s="32">
        <f t="shared" si="16"/>
        <v>2</v>
      </c>
      <c r="BQ25" s="32" t="e">
        <f t="shared" si="17"/>
        <v>#N/A</v>
      </c>
      <c r="BR25" s="32" t="e">
        <f t="shared" si="18"/>
        <v>#N/A</v>
      </c>
      <c r="BS25">
        <f t="array" ref="BS25">MAX(IF(ISERROR(BO25:BR25),,BO25:BR25))</f>
        <v>2</v>
      </c>
      <c r="BT25">
        <f t="shared" si="4"/>
        <v>1</v>
      </c>
      <c r="BU25">
        <f t="shared" si="19"/>
        <v>1</v>
      </c>
      <c r="BV25">
        <f t="shared" si="21"/>
        <v>13.5</v>
      </c>
      <c r="BX25" t="s">
        <v>193</v>
      </c>
    </row>
    <row r="26" spans="1:76" x14ac:dyDescent="0.3">
      <c r="A26">
        <v>25</v>
      </c>
      <c r="B26">
        <v>11</v>
      </c>
      <c r="C26" s="35" t="s">
        <v>8</v>
      </c>
      <c r="D26" s="35" t="str">
        <f>VLOOKUP(C26,all_pokemon!$B$2:$C$151,2,FALSE)</f>
        <v>Weedle</v>
      </c>
      <c r="E26" s="35" t="s">
        <v>452</v>
      </c>
      <c r="F26" s="35" t="s">
        <v>451</v>
      </c>
      <c r="G26" s="35">
        <v>14</v>
      </c>
      <c r="H26" s="36" t="s">
        <v>9</v>
      </c>
      <c r="I26" s="36" t="s">
        <v>10</v>
      </c>
      <c r="J26" s="36" t="s">
        <v>209</v>
      </c>
      <c r="K26" s="36" t="s">
        <v>209</v>
      </c>
      <c r="L26" s="1" t="str">
        <f>VLOOKUP(H26,all_attacks!$B$2:$C$166,2,FALSE)</f>
        <v>Poison Sting</v>
      </c>
      <c r="M26" s="1" t="str">
        <f>VLOOKUP(I26,all_attacks!$B$2:$C$166,2,FALSE)</f>
        <v>String Shot</v>
      </c>
      <c r="N26" s="1" t="e">
        <f>VLOOKUP(J26,all_attacks!$B$2:$C$166,2,FALSE)</f>
        <v>#N/A</v>
      </c>
      <c r="O26" s="1" t="e">
        <f>VLOOKUP(K26,all_attacks!$B$2:$C$166,2,FALSE)</f>
        <v>#N/A</v>
      </c>
      <c r="P26" t="str">
        <f>VLOOKUP(L26,all_attacks!$C$2:$H$166,2,FALSE)</f>
        <v>Poison</v>
      </c>
      <c r="Q26" t="str">
        <f>VLOOKUP(M26,all_attacks!$C$2:$H$166,2,FALSE)</f>
        <v>Bug</v>
      </c>
      <c r="R26" t="e">
        <f>VLOOKUP(N26,all_attacks!$C$2:$H$166,2,FALSE)</f>
        <v>#N/A</v>
      </c>
      <c r="S26" t="e">
        <f>VLOOKUP(O26,all_attacks!$C$2:$H$166,2,FALSE)</f>
        <v>#N/A</v>
      </c>
      <c r="T26" t="str">
        <f>VLOOKUP(L26,all_attacks!$C$2:$H$166,6,FALSE)</f>
        <v>Poison</v>
      </c>
      <c r="U26" t="str">
        <f>VLOOKUP(M26,all_attacks!$C$2:$H$166,6,FALSE)</f>
        <v>no_type-specific_Damage</v>
      </c>
      <c r="V26" t="e">
        <f>VLOOKUP(N26,all_attacks!$C$2:$H$166,6,FALSE)</f>
        <v>#N/A</v>
      </c>
      <c r="W26" t="e">
        <f>VLOOKUP(O26,all_attacks!$C$2:$H$166,6,FALSE)</f>
        <v>#N/A</v>
      </c>
      <c r="X26" t="s">
        <v>445</v>
      </c>
      <c r="Y26" t="s">
        <v>209</v>
      </c>
      <c r="Z26" t="str">
        <f t="shared" si="20"/>
        <v>PoisonFire</v>
      </c>
      <c r="AA26" t="str">
        <f t="shared" si="5"/>
        <v>no_type-specific_DamageFire</v>
      </c>
      <c r="AB26" t="e">
        <f t="shared" si="5"/>
        <v>#N/A</v>
      </c>
      <c r="AC26" t="e">
        <f t="shared" si="5"/>
        <v>#N/A</v>
      </c>
      <c r="AD26" t="str">
        <f t="shared" si="22"/>
        <v>PoisonNA</v>
      </c>
      <c r="AE26" t="str">
        <f t="shared" si="22"/>
        <v>no_type-specific_DamageNA</v>
      </c>
      <c r="AF26" t="e">
        <f t="shared" si="22"/>
        <v>#N/A</v>
      </c>
      <c r="AG26" t="e">
        <f t="shared" si="22"/>
        <v>#N/A</v>
      </c>
      <c r="AH26">
        <f>VLOOKUP(Z26,type_factors!$C$1:$D$226,2,FALSE)</f>
        <v>1</v>
      </c>
      <c r="AI26" t="e">
        <f>VLOOKUP(AA26,type_factors!$C$1:$D$226,2,FALSE)</f>
        <v>#N/A</v>
      </c>
      <c r="AJ26" t="e">
        <f>VLOOKUP(AB26,type_factors!$C$1:$D$226,2,FALSE)</f>
        <v>#N/A</v>
      </c>
      <c r="AK26" t="e">
        <f>VLOOKUP(AC26,type_factors!$C$1:$D$226,2,FALSE)</f>
        <v>#N/A</v>
      </c>
      <c r="AL26" t="e">
        <f>VLOOKUP(AD26,type_factors!$C$1:$D$226,2,FALSE)</f>
        <v>#N/A</v>
      </c>
      <c r="AM26" t="e">
        <f>VLOOKUP(AE26,type_factors!$C$1:$D$226,2,FALSE)</f>
        <v>#N/A</v>
      </c>
      <c r="AN26" t="e">
        <f>VLOOKUP(AF26,type_factors!$C$1:$D$226,2,FALSE)</f>
        <v>#N/A</v>
      </c>
      <c r="AO26" t="e">
        <f>VLOOKUP(AG26,type_factors!$C$1:$D$226,2,FALSE)</f>
        <v>#N/A</v>
      </c>
      <c r="AP26" t="e">
        <f t="shared" si="6"/>
        <v>#N/A</v>
      </c>
      <c r="AQ26" t="e">
        <f t="shared" si="6"/>
        <v>#N/A</v>
      </c>
      <c r="AR26" t="e">
        <f t="shared" si="6"/>
        <v>#N/A</v>
      </c>
      <c r="AS26" t="e">
        <f t="shared" si="6"/>
        <v>#N/A</v>
      </c>
      <c r="AT26">
        <f t="array" ref="AT26">MAX(IF(ISERROR(AP26:AS26),IF(ISERROR(AH26:AK26),,AH26:AK26),AP26:AS26))</f>
        <v>1</v>
      </c>
      <c r="AU26" t="s">
        <v>421</v>
      </c>
      <c r="AV26" t="s">
        <v>445</v>
      </c>
      <c r="AW26" t="s">
        <v>209</v>
      </c>
      <c r="AX26" t="s">
        <v>209</v>
      </c>
      <c r="AY26" t="str">
        <f t="shared" si="7"/>
        <v>NormalBug</v>
      </c>
      <c r="AZ26" t="str">
        <f t="shared" si="8"/>
        <v>FireBug</v>
      </c>
      <c r="BA26" t="str">
        <f t="shared" si="9"/>
        <v>NABug</v>
      </c>
      <c r="BB26" t="str">
        <f t="shared" si="10"/>
        <v>NABug</v>
      </c>
      <c r="BC26" t="str">
        <f t="shared" si="11"/>
        <v>NormalPoison</v>
      </c>
      <c r="BD26" t="str">
        <f t="shared" si="12"/>
        <v>FirePoison</v>
      </c>
      <c r="BE26" t="str">
        <f t="shared" si="13"/>
        <v>NAPoison</v>
      </c>
      <c r="BF26" t="str">
        <f t="shared" si="14"/>
        <v>NAPoison</v>
      </c>
      <c r="BG26" s="31">
        <f>VLOOKUP(AY26,type_factors!$C$2:$D$226,2,FALSE)</f>
        <v>1</v>
      </c>
      <c r="BH26" s="31">
        <f>VLOOKUP(AZ26,type_factors!$C$2:$D$226,2,FALSE)</f>
        <v>2</v>
      </c>
      <c r="BI26" s="31">
        <f>VLOOKUP(BC26,type_factors!$C$2:$D$226,2,FALSE)</f>
        <v>1</v>
      </c>
      <c r="BJ26" s="31">
        <f>VLOOKUP(BD26,type_factors!$C$2:$D$226,2,FALSE)</f>
        <v>1</v>
      </c>
      <c r="BK26" s="30">
        <f>VLOOKUP(BC26,type_factors!$C$2:$D$226,2,FALSE)</f>
        <v>1</v>
      </c>
      <c r="BL26" s="30">
        <f>VLOOKUP(BD26,type_factors!$C$2:$D$226,2,FALSE)</f>
        <v>1</v>
      </c>
      <c r="BM26" s="30" t="e">
        <f>VLOOKUP(BE26,type_factors!$C$2:$D$226,2,FALSE)</f>
        <v>#N/A</v>
      </c>
      <c r="BN26" s="30" t="e">
        <f>VLOOKUP(BF26,type_factors!$C$2:$D$226,2,FALSE)</f>
        <v>#N/A</v>
      </c>
      <c r="BO26" s="32">
        <f t="shared" si="15"/>
        <v>1</v>
      </c>
      <c r="BP26" s="32">
        <f t="shared" si="16"/>
        <v>2</v>
      </c>
      <c r="BQ26" s="32">
        <f t="shared" si="17"/>
        <v>1</v>
      </c>
      <c r="BR26" s="32">
        <f t="shared" si="18"/>
        <v>1</v>
      </c>
      <c r="BS26">
        <f t="array" ref="BS26">MAX(IF(ISERROR(BO26:BR26),,BO26:BR26))</f>
        <v>2</v>
      </c>
      <c r="BT26">
        <f t="shared" si="4"/>
        <v>1</v>
      </c>
      <c r="BU26">
        <f t="shared" si="19"/>
        <v>1</v>
      </c>
      <c r="BV26">
        <f t="shared" si="21"/>
        <v>14.5</v>
      </c>
    </row>
    <row r="27" spans="1:76" x14ac:dyDescent="0.3">
      <c r="A27">
        <v>26</v>
      </c>
      <c r="B27">
        <v>12</v>
      </c>
      <c r="C27" s="35" t="s">
        <v>47</v>
      </c>
      <c r="D27" s="35" t="str">
        <f>VLOOKUP(C27,all_pokemon!$B$2:$C$151,2,FALSE)</f>
        <v>Pidgey</v>
      </c>
      <c r="E27" s="35" t="s">
        <v>421</v>
      </c>
      <c r="F27" s="35" t="s">
        <v>448</v>
      </c>
      <c r="G27" s="35">
        <v>14</v>
      </c>
      <c r="H27" s="36" t="s">
        <v>41</v>
      </c>
      <c r="I27" s="36" t="s">
        <v>42</v>
      </c>
      <c r="J27" s="36" t="s">
        <v>21</v>
      </c>
      <c r="K27" s="36" t="s">
        <v>209</v>
      </c>
      <c r="L27" s="1" t="str">
        <f>VLOOKUP(H27,all_attacks!$B$2:$C$166,2,FALSE)</f>
        <v>Gust</v>
      </c>
      <c r="M27" s="1" t="str">
        <f>VLOOKUP(I27,all_attacks!$B$2:$C$166,2,FALSE)</f>
        <v>Sand Attack</v>
      </c>
      <c r="N27" s="1" t="str">
        <f>VLOOKUP(J27,all_attacks!$B$2:$C$166,2,FALSE)</f>
        <v>Quick Attack</v>
      </c>
      <c r="O27" s="1" t="e">
        <f>VLOOKUP(K27,all_attacks!$B$2:$C$166,2,FALSE)</f>
        <v>#N/A</v>
      </c>
      <c r="P27" t="str">
        <f>VLOOKUP(L27,all_attacks!$C$2:$H$166,2,FALSE)</f>
        <v>Normal</v>
      </c>
      <c r="Q27" t="str">
        <f>VLOOKUP(M27,all_attacks!$C$2:$H$166,2,FALSE)</f>
        <v>Normal</v>
      </c>
      <c r="R27" t="str">
        <f>VLOOKUP(N27,all_attacks!$C$2:$H$166,2,FALSE)</f>
        <v>Normal</v>
      </c>
      <c r="S27" t="e">
        <f>VLOOKUP(O27,all_attacks!$C$2:$H$166,2,FALSE)</f>
        <v>#N/A</v>
      </c>
      <c r="T27" t="str">
        <f>VLOOKUP(L27,all_attacks!$C$2:$H$166,6,FALSE)</f>
        <v>Normal</v>
      </c>
      <c r="U27" t="str">
        <f>VLOOKUP(M27,all_attacks!$C$2:$H$166,6,FALSE)</f>
        <v>no_type-specific_Damage</v>
      </c>
      <c r="V27" t="str">
        <f>VLOOKUP(N27,all_attacks!$C$2:$H$166,6,FALSE)</f>
        <v>Normal</v>
      </c>
      <c r="W27" t="e">
        <f>VLOOKUP(O27,all_attacks!$C$2:$H$166,6,FALSE)</f>
        <v>#N/A</v>
      </c>
      <c r="X27" t="s">
        <v>445</v>
      </c>
      <c r="Y27" t="s">
        <v>209</v>
      </c>
      <c r="Z27" t="str">
        <f t="shared" si="20"/>
        <v>NormalFire</v>
      </c>
      <c r="AA27" t="str">
        <f t="shared" si="5"/>
        <v>no_type-specific_DamageFire</v>
      </c>
      <c r="AB27" t="str">
        <f t="shared" si="5"/>
        <v>NormalFire</v>
      </c>
      <c r="AC27" t="e">
        <f t="shared" si="5"/>
        <v>#N/A</v>
      </c>
      <c r="AD27" t="str">
        <f t="shared" si="22"/>
        <v>NormalNA</v>
      </c>
      <c r="AE27" t="str">
        <f t="shared" si="22"/>
        <v>no_type-specific_DamageNA</v>
      </c>
      <c r="AF27" t="str">
        <f t="shared" si="22"/>
        <v>NormalNA</v>
      </c>
      <c r="AG27" t="e">
        <f t="shared" si="22"/>
        <v>#N/A</v>
      </c>
      <c r="AH27">
        <f>VLOOKUP(Z27,type_factors!$C$1:$D$226,2,FALSE)</f>
        <v>1</v>
      </c>
      <c r="AI27" t="e">
        <f>VLOOKUP(AA27,type_factors!$C$1:$D$226,2,FALSE)</f>
        <v>#N/A</v>
      </c>
      <c r="AJ27">
        <f>VLOOKUP(AB27,type_factors!$C$1:$D$226,2,FALSE)</f>
        <v>1</v>
      </c>
      <c r="AK27" t="e">
        <f>VLOOKUP(AC27,type_factors!$C$1:$D$226,2,FALSE)</f>
        <v>#N/A</v>
      </c>
      <c r="AL27" t="e">
        <f>VLOOKUP(AD27,type_factors!$C$1:$D$226,2,FALSE)</f>
        <v>#N/A</v>
      </c>
      <c r="AM27" t="e">
        <f>VLOOKUP(AE27,type_factors!$C$1:$D$226,2,FALSE)</f>
        <v>#N/A</v>
      </c>
      <c r="AN27" t="e">
        <f>VLOOKUP(AF27,type_factors!$C$1:$D$226,2,FALSE)</f>
        <v>#N/A</v>
      </c>
      <c r="AO27" t="e">
        <f>VLOOKUP(AG27,type_factors!$C$1:$D$226,2,FALSE)</f>
        <v>#N/A</v>
      </c>
      <c r="AP27" t="e">
        <f t="shared" si="6"/>
        <v>#N/A</v>
      </c>
      <c r="AQ27" t="e">
        <f t="shared" si="6"/>
        <v>#N/A</v>
      </c>
      <c r="AR27" t="e">
        <f t="shared" si="6"/>
        <v>#N/A</v>
      </c>
      <c r="AS27" t="e">
        <f t="shared" si="6"/>
        <v>#N/A</v>
      </c>
      <c r="AT27">
        <f t="array" ref="AT27">MAX(IF(ISERROR(AP27:AS27),IF(ISERROR(AH27:AK27),,AH27:AK27),AP27:AS27))</f>
        <v>1</v>
      </c>
      <c r="AU27" t="s">
        <v>421</v>
      </c>
      <c r="AV27" t="s">
        <v>445</v>
      </c>
      <c r="AW27" t="s">
        <v>209</v>
      </c>
      <c r="AX27" t="s">
        <v>209</v>
      </c>
      <c r="AY27" t="str">
        <f t="shared" si="7"/>
        <v>NormalNormal</v>
      </c>
      <c r="AZ27" t="str">
        <f t="shared" si="8"/>
        <v>FireNormal</v>
      </c>
      <c r="BA27" t="str">
        <f t="shared" si="9"/>
        <v>NANormal</v>
      </c>
      <c r="BB27" t="str">
        <f t="shared" si="10"/>
        <v>NANormal</v>
      </c>
      <c r="BC27" t="str">
        <f t="shared" si="11"/>
        <v>NormalFlying</v>
      </c>
      <c r="BD27" t="str">
        <f t="shared" si="12"/>
        <v>FireFlying</v>
      </c>
      <c r="BE27" t="str">
        <f t="shared" si="13"/>
        <v>NAFlying</v>
      </c>
      <c r="BF27" t="str">
        <f t="shared" si="14"/>
        <v>NAFlying</v>
      </c>
      <c r="BG27" s="31">
        <f>VLOOKUP(AY27,type_factors!$C$2:$D$226,2,FALSE)</f>
        <v>1</v>
      </c>
      <c r="BH27" s="31">
        <f>VLOOKUP(AZ27,type_factors!$C$2:$D$226,2,FALSE)</f>
        <v>1</v>
      </c>
      <c r="BI27" s="31">
        <f>VLOOKUP(BC27,type_factors!$C$2:$D$226,2,FALSE)</f>
        <v>1</v>
      </c>
      <c r="BJ27" s="31">
        <f>VLOOKUP(BD27,type_factors!$C$2:$D$226,2,FALSE)</f>
        <v>1</v>
      </c>
      <c r="BK27" s="30">
        <f>VLOOKUP(BC27,type_factors!$C$2:$D$226,2,FALSE)</f>
        <v>1</v>
      </c>
      <c r="BL27" s="30">
        <f>VLOOKUP(BD27,type_factors!$C$2:$D$226,2,FALSE)</f>
        <v>1</v>
      </c>
      <c r="BM27" s="30" t="e">
        <f>VLOOKUP(BE27,type_factors!$C$2:$D$226,2,FALSE)</f>
        <v>#N/A</v>
      </c>
      <c r="BN27" s="30" t="e">
        <f>VLOOKUP(BF27,type_factors!$C$2:$D$226,2,FALSE)</f>
        <v>#N/A</v>
      </c>
      <c r="BO27" s="32">
        <f t="shared" si="15"/>
        <v>1</v>
      </c>
      <c r="BP27" s="32">
        <f t="shared" si="16"/>
        <v>1</v>
      </c>
      <c r="BQ27" s="32">
        <f t="shared" si="17"/>
        <v>1</v>
      </c>
      <c r="BR27" s="32">
        <f t="shared" si="18"/>
        <v>1</v>
      </c>
      <c r="BS27">
        <f t="array" ref="BS27">MAX(IF(ISERROR(BO27:BR27),,BO27:BR27))</f>
        <v>1</v>
      </c>
      <c r="BT27">
        <f t="shared" si="4"/>
        <v>1</v>
      </c>
      <c r="BU27">
        <f t="shared" si="19"/>
        <v>0</v>
      </c>
      <c r="BV27">
        <f t="shared" si="21"/>
        <v>14.5</v>
      </c>
    </row>
    <row r="28" spans="1:76" x14ac:dyDescent="0.3">
      <c r="A28">
        <v>27</v>
      </c>
      <c r="B28">
        <v>12</v>
      </c>
      <c r="C28" s="35" t="s">
        <v>495</v>
      </c>
      <c r="D28" s="35" t="str">
        <f>VLOOKUP(C28,all_pokemon!$B$2:$C$151,2,FALSE)</f>
        <v>Nidoran♀</v>
      </c>
      <c r="E28" s="35" t="s">
        <v>451</v>
      </c>
      <c r="F28" s="35" t="s">
        <v>209</v>
      </c>
      <c r="G28" s="35">
        <v>14</v>
      </c>
      <c r="H28" s="36" t="s">
        <v>6</v>
      </c>
      <c r="I28" s="36" t="s">
        <v>12</v>
      </c>
      <c r="J28" s="36" t="s">
        <v>5</v>
      </c>
      <c r="K28" s="36" t="s">
        <v>9</v>
      </c>
      <c r="L28" s="1" t="str">
        <f>VLOOKUP(H28,all_attacks!$B$2:$C$166,2,FALSE)</f>
        <v>Growl</v>
      </c>
      <c r="M28" s="1" t="str">
        <f>VLOOKUP(I28,all_attacks!$B$2:$C$166,2,FALSE)</f>
        <v>Tackle</v>
      </c>
      <c r="N28" s="1" t="str">
        <f>VLOOKUP(J28,all_attacks!$B$2:$C$166,2,FALSE)</f>
        <v>Scratch</v>
      </c>
      <c r="O28" s="1" t="str">
        <f>VLOOKUP(K28,all_attacks!$B$2:$C$166,2,FALSE)</f>
        <v>Poison Sting</v>
      </c>
      <c r="P28" t="str">
        <f>VLOOKUP(L28,all_attacks!$C$2:$H$166,2,FALSE)</f>
        <v>Normal</v>
      </c>
      <c r="Q28" t="str">
        <f>VLOOKUP(M28,all_attacks!$C$2:$H$166,2,FALSE)</f>
        <v>Normal</v>
      </c>
      <c r="R28" t="str">
        <f>VLOOKUP(N28,all_attacks!$C$2:$H$166,2,FALSE)</f>
        <v>Normal</v>
      </c>
      <c r="S28" t="str">
        <f>VLOOKUP(O28,all_attacks!$C$2:$H$166,2,FALSE)</f>
        <v>Poison</v>
      </c>
      <c r="T28" t="str">
        <f>VLOOKUP(L28,all_attacks!$C$2:$H$166,6,FALSE)</f>
        <v>no_type-specific_Damage</v>
      </c>
      <c r="U28" t="str">
        <f>VLOOKUP(M28,all_attacks!$C$2:$H$166,6,FALSE)</f>
        <v>Normal</v>
      </c>
      <c r="V28" t="str">
        <f>VLOOKUP(N28,all_attacks!$C$2:$H$166,6,FALSE)</f>
        <v>Normal</v>
      </c>
      <c r="W28" t="str">
        <f>VLOOKUP(O28,all_attacks!$C$2:$H$166,6,FALSE)</f>
        <v>Poison</v>
      </c>
      <c r="X28" t="s">
        <v>445</v>
      </c>
      <c r="Y28" t="s">
        <v>209</v>
      </c>
      <c r="Z28" t="str">
        <f t="shared" si="20"/>
        <v>no_type-specific_DamageFire</v>
      </c>
      <c r="AA28" t="str">
        <f t="shared" si="5"/>
        <v>NormalFire</v>
      </c>
      <c r="AB28" t="str">
        <f t="shared" si="5"/>
        <v>NormalFire</v>
      </c>
      <c r="AC28" t="str">
        <f t="shared" si="5"/>
        <v>PoisonFire</v>
      </c>
      <c r="AD28" t="str">
        <f t="shared" si="22"/>
        <v>no_type-specific_DamageNA</v>
      </c>
      <c r="AE28" t="str">
        <f t="shared" si="22"/>
        <v>NormalNA</v>
      </c>
      <c r="AF28" t="str">
        <f t="shared" si="22"/>
        <v>NormalNA</v>
      </c>
      <c r="AG28" t="str">
        <f t="shared" si="22"/>
        <v>PoisonNA</v>
      </c>
      <c r="AH28" t="e">
        <f>VLOOKUP(Z28,type_factors!$C$1:$D$226,2,FALSE)</f>
        <v>#N/A</v>
      </c>
      <c r="AI28">
        <f>VLOOKUP(AA28,type_factors!$C$1:$D$226,2,FALSE)</f>
        <v>1</v>
      </c>
      <c r="AJ28">
        <f>VLOOKUP(AB28,type_factors!$C$1:$D$226,2,FALSE)</f>
        <v>1</v>
      </c>
      <c r="AK28">
        <f>VLOOKUP(AC28,type_factors!$C$1:$D$226,2,FALSE)</f>
        <v>1</v>
      </c>
      <c r="AL28" t="e">
        <f>VLOOKUP(AD28,type_factors!$C$1:$D$226,2,FALSE)</f>
        <v>#N/A</v>
      </c>
      <c r="AM28" t="e">
        <f>VLOOKUP(AE28,type_factors!$C$1:$D$226,2,FALSE)</f>
        <v>#N/A</v>
      </c>
      <c r="AN28" t="e">
        <f>VLOOKUP(AF28,type_factors!$C$1:$D$226,2,FALSE)</f>
        <v>#N/A</v>
      </c>
      <c r="AO28" t="e">
        <f>VLOOKUP(AG28,type_factors!$C$1:$D$226,2,FALSE)</f>
        <v>#N/A</v>
      </c>
      <c r="AP28" t="e">
        <f t="shared" si="6"/>
        <v>#N/A</v>
      </c>
      <c r="AQ28" t="e">
        <f t="shared" si="6"/>
        <v>#N/A</v>
      </c>
      <c r="AR28" t="e">
        <f t="shared" si="6"/>
        <v>#N/A</v>
      </c>
      <c r="AS28" t="e">
        <f t="shared" si="6"/>
        <v>#N/A</v>
      </c>
      <c r="AT28">
        <f t="array" ref="AT28">MAX(IF(ISERROR(AP28:AS28),IF(ISERROR(AH28:AK28),,AH28:AK28),AP28:AS28))</f>
        <v>1</v>
      </c>
      <c r="AU28" t="s">
        <v>421</v>
      </c>
      <c r="AV28" t="s">
        <v>445</v>
      </c>
      <c r="AW28" t="s">
        <v>209</v>
      </c>
      <c r="AX28" t="s">
        <v>209</v>
      </c>
      <c r="AY28" t="str">
        <f t="shared" si="7"/>
        <v>NormalPoison</v>
      </c>
      <c r="AZ28" t="str">
        <f t="shared" si="8"/>
        <v>FirePoison</v>
      </c>
      <c r="BA28" t="str">
        <f t="shared" si="9"/>
        <v>NAPoison</v>
      </c>
      <c r="BB28" t="str">
        <f t="shared" si="10"/>
        <v>NAPoison</v>
      </c>
      <c r="BC28" t="str">
        <f t="shared" si="11"/>
        <v>NormalNA</v>
      </c>
      <c r="BD28" t="str">
        <f t="shared" si="12"/>
        <v>FireNA</v>
      </c>
      <c r="BE28" t="str">
        <f t="shared" si="13"/>
        <v>NANA</v>
      </c>
      <c r="BF28" t="str">
        <f t="shared" si="14"/>
        <v>NANA</v>
      </c>
      <c r="BG28" s="31">
        <f>VLOOKUP(AY28,type_factors!$C$2:$D$226,2,FALSE)</f>
        <v>1</v>
      </c>
      <c r="BH28" s="31">
        <f>VLOOKUP(AZ28,type_factors!$C$2:$D$226,2,FALSE)</f>
        <v>1</v>
      </c>
      <c r="BI28" s="31" t="e">
        <f>VLOOKUP(BC28,type_factors!$C$2:$D$226,2,FALSE)</f>
        <v>#N/A</v>
      </c>
      <c r="BJ28" s="31" t="e">
        <f>VLOOKUP(BD28,type_factors!$C$2:$D$226,2,FALSE)</f>
        <v>#N/A</v>
      </c>
      <c r="BK28" s="30" t="e">
        <f>VLOOKUP(BC28,type_factors!$C$2:$D$226,2,FALSE)</f>
        <v>#N/A</v>
      </c>
      <c r="BL28" s="30" t="e">
        <f>VLOOKUP(BD28,type_factors!$C$2:$D$226,2,FALSE)</f>
        <v>#N/A</v>
      </c>
      <c r="BM28" s="30" t="e">
        <f>VLOOKUP(BE28,type_factors!$C$2:$D$226,2,FALSE)</f>
        <v>#N/A</v>
      </c>
      <c r="BN28" s="30" t="e">
        <f>VLOOKUP(BF28,type_factors!$C$2:$D$226,2,FALSE)</f>
        <v>#N/A</v>
      </c>
      <c r="BO28" s="32">
        <f t="shared" si="15"/>
        <v>1</v>
      </c>
      <c r="BP28" s="32">
        <f t="shared" si="16"/>
        <v>1</v>
      </c>
      <c r="BQ28" s="32" t="e">
        <f t="shared" si="17"/>
        <v>#N/A</v>
      </c>
      <c r="BR28" s="32" t="e">
        <f t="shared" si="18"/>
        <v>#N/A</v>
      </c>
      <c r="BS28">
        <f t="array" ref="BS28">MAX(IF(ISERROR(BO28:BR28),,BO28:BR28))</f>
        <v>1</v>
      </c>
      <c r="BT28">
        <f t="shared" si="4"/>
        <v>1</v>
      </c>
      <c r="BU28">
        <f t="shared" si="19"/>
        <v>0</v>
      </c>
      <c r="BV28">
        <f t="shared" si="21"/>
        <v>14.5</v>
      </c>
    </row>
    <row r="29" spans="1:76" x14ac:dyDescent="0.3">
      <c r="A29">
        <v>28</v>
      </c>
      <c r="B29">
        <v>13</v>
      </c>
      <c r="C29" s="35" t="s">
        <v>18</v>
      </c>
      <c r="D29" s="35" t="str">
        <f>VLOOKUP(C29,all_pokemon!$B$2:$C$151,2,FALSE)</f>
        <v>Rattata</v>
      </c>
      <c r="E29" s="35" t="s">
        <v>421</v>
      </c>
      <c r="F29" s="35" t="s">
        <v>209</v>
      </c>
      <c r="G29" s="35">
        <v>14</v>
      </c>
      <c r="H29" s="36" t="s">
        <v>12</v>
      </c>
      <c r="I29" s="36" t="s">
        <v>20</v>
      </c>
      <c r="J29" s="36" t="s">
        <v>21</v>
      </c>
      <c r="K29" s="36" t="s">
        <v>44</v>
      </c>
      <c r="L29" s="1" t="str">
        <f>VLOOKUP(H29,all_attacks!$B$2:$C$166,2,FALSE)</f>
        <v>Tackle</v>
      </c>
      <c r="M29" s="1" t="str">
        <f>VLOOKUP(I29,all_attacks!$B$2:$C$166,2,FALSE)</f>
        <v>Tail Whip</v>
      </c>
      <c r="N29" s="1" t="str">
        <f>VLOOKUP(J29,all_attacks!$B$2:$C$166,2,FALSE)</f>
        <v>Quick Attack</v>
      </c>
      <c r="O29" s="1" t="str">
        <f>VLOOKUP(K29,all_attacks!$B$2:$C$166,2,FALSE)</f>
        <v>Hyper Fang</v>
      </c>
      <c r="P29" t="str">
        <f>VLOOKUP(L29,all_attacks!$C$2:$H$166,2,FALSE)</f>
        <v>Normal</v>
      </c>
      <c r="Q29" t="str">
        <f>VLOOKUP(M29,all_attacks!$C$2:$H$166,2,FALSE)</f>
        <v>Normal</v>
      </c>
      <c r="R29" t="str">
        <f>VLOOKUP(N29,all_attacks!$C$2:$H$166,2,FALSE)</f>
        <v>Normal</v>
      </c>
      <c r="S29" t="str">
        <f>VLOOKUP(O29,all_attacks!$C$2:$H$166,2,FALSE)</f>
        <v>Normal</v>
      </c>
      <c r="T29" t="str">
        <f>VLOOKUP(L29,all_attacks!$C$2:$H$166,6,FALSE)</f>
        <v>Normal</v>
      </c>
      <c r="U29" t="str">
        <f>VLOOKUP(M29,all_attacks!$C$2:$H$166,6,FALSE)</f>
        <v>no_type-specific_Damage</v>
      </c>
      <c r="V29" t="str">
        <f>VLOOKUP(N29,all_attacks!$C$2:$H$166,6,FALSE)</f>
        <v>Normal</v>
      </c>
      <c r="W29" t="str">
        <f>VLOOKUP(O29,all_attacks!$C$2:$H$166,6,FALSE)</f>
        <v>Normal</v>
      </c>
      <c r="X29" t="s">
        <v>445</v>
      </c>
      <c r="Y29" t="s">
        <v>209</v>
      </c>
      <c r="Z29" t="str">
        <f t="shared" si="20"/>
        <v>NormalFire</v>
      </c>
      <c r="AA29" t="str">
        <f t="shared" si="5"/>
        <v>no_type-specific_DamageFire</v>
      </c>
      <c r="AB29" t="str">
        <f t="shared" si="5"/>
        <v>NormalFire</v>
      </c>
      <c r="AC29" t="str">
        <f t="shared" si="5"/>
        <v>NormalFire</v>
      </c>
      <c r="AD29" t="str">
        <f t="shared" si="22"/>
        <v>NormalNA</v>
      </c>
      <c r="AE29" t="str">
        <f t="shared" si="22"/>
        <v>no_type-specific_DamageNA</v>
      </c>
      <c r="AF29" t="str">
        <f t="shared" si="22"/>
        <v>NormalNA</v>
      </c>
      <c r="AG29" t="str">
        <f t="shared" si="22"/>
        <v>NormalNA</v>
      </c>
      <c r="AH29">
        <f>VLOOKUP(Z29,type_factors!$C$1:$D$226,2,FALSE)</f>
        <v>1</v>
      </c>
      <c r="AI29" t="e">
        <f>VLOOKUP(AA29,type_factors!$C$1:$D$226,2,FALSE)</f>
        <v>#N/A</v>
      </c>
      <c r="AJ29">
        <f>VLOOKUP(AB29,type_factors!$C$1:$D$226,2,FALSE)</f>
        <v>1</v>
      </c>
      <c r="AK29">
        <f>VLOOKUP(AC29,type_factors!$C$1:$D$226,2,FALSE)</f>
        <v>1</v>
      </c>
      <c r="AL29" t="e">
        <f>VLOOKUP(AD29,type_factors!$C$1:$D$226,2,FALSE)</f>
        <v>#N/A</v>
      </c>
      <c r="AM29" t="e">
        <f>VLOOKUP(AE29,type_factors!$C$1:$D$226,2,FALSE)</f>
        <v>#N/A</v>
      </c>
      <c r="AN29" t="e">
        <f>VLOOKUP(AF29,type_factors!$C$1:$D$226,2,FALSE)</f>
        <v>#N/A</v>
      </c>
      <c r="AO29" t="e">
        <f>VLOOKUP(AG29,type_factors!$C$1:$D$226,2,FALSE)</f>
        <v>#N/A</v>
      </c>
      <c r="AP29" t="e">
        <f t="shared" si="6"/>
        <v>#N/A</v>
      </c>
      <c r="AQ29" t="e">
        <f t="shared" si="6"/>
        <v>#N/A</v>
      </c>
      <c r="AR29" t="e">
        <f t="shared" si="6"/>
        <v>#N/A</v>
      </c>
      <c r="AS29" t="e">
        <f t="shared" si="6"/>
        <v>#N/A</v>
      </c>
      <c r="AT29">
        <f t="array" ref="AT29">MAX(IF(ISERROR(AP29:AS29),IF(ISERROR(AH29:AK29),,AH29:AK29),AP29:AS29))</f>
        <v>1</v>
      </c>
      <c r="AU29" t="s">
        <v>421</v>
      </c>
      <c r="AV29" t="s">
        <v>445</v>
      </c>
      <c r="AW29" t="s">
        <v>209</v>
      </c>
      <c r="AX29" t="s">
        <v>209</v>
      </c>
      <c r="AY29" t="str">
        <f t="shared" si="7"/>
        <v>NormalNormal</v>
      </c>
      <c r="AZ29" t="str">
        <f t="shared" si="8"/>
        <v>FireNormal</v>
      </c>
      <c r="BA29" t="str">
        <f t="shared" si="9"/>
        <v>NANormal</v>
      </c>
      <c r="BB29" t="str">
        <f t="shared" si="10"/>
        <v>NANormal</v>
      </c>
      <c r="BC29" t="str">
        <f t="shared" si="11"/>
        <v>NormalNA</v>
      </c>
      <c r="BD29" t="str">
        <f t="shared" si="12"/>
        <v>FireNA</v>
      </c>
      <c r="BE29" t="str">
        <f t="shared" si="13"/>
        <v>NANA</v>
      </c>
      <c r="BF29" t="str">
        <f t="shared" si="14"/>
        <v>NANA</v>
      </c>
      <c r="BG29" s="31">
        <f>VLOOKUP(AY29,type_factors!$C$2:$D$226,2,FALSE)</f>
        <v>1</v>
      </c>
      <c r="BH29" s="31">
        <f>VLOOKUP(AZ29,type_factors!$C$2:$D$226,2,FALSE)</f>
        <v>1</v>
      </c>
      <c r="BI29" s="31" t="e">
        <f>VLOOKUP(BC29,type_factors!$C$2:$D$226,2,FALSE)</f>
        <v>#N/A</v>
      </c>
      <c r="BJ29" s="31" t="e">
        <f>VLOOKUP(BD29,type_factors!$C$2:$D$226,2,FALSE)</f>
        <v>#N/A</v>
      </c>
      <c r="BK29" s="30" t="e">
        <f>VLOOKUP(BC29,type_factors!$C$2:$D$226,2,FALSE)</f>
        <v>#N/A</v>
      </c>
      <c r="BL29" s="30" t="e">
        <f>VLOOKUP(BD29,type_factors!$C$2:$D$226,2,FALSE)</f>
        <v>#N/A</v>
      </c>
      <c r="BM29" s="30" t="e">
        <f>VLOOKUP(BE29,type_factors!$C$2:$D$226,2,FALSE)</f>
        <v>#N/A</v>
      </c>
      <c r="BN29" s="30" t="e">
        <f>VLOOKUP(BF29,type_factors!$C$2:$D$226,2,FALSE)</f>
        <v>#N/A</v>
      </c>
      <c r="BO29" s="32">
        <f t="shared" si="15"/>
        <v>1</v>
      </c>
      <c r="BP29" s="32">
        <f t="shared" si="16"/>
        <v>1</v>
      </c>
      <c r="BQ29" s="32" t="e">
        <f t="shared" si="17"/>
        <v>#N/A</v>
      </c>
      <c r="BR29" s="32" t="e">
        <f t="shared" si="18"/>
        <v>#N/A</v>
      </c>
      <c r="BS29">
        <f t="array" ref="BS29">MAX(IF(ISERROR(BO29:BR29),,BO29:BR29))</f>
        <v>1</v>
      </c>
      <c r="BT29">
        <f t="shared" si="4"/>
        <v>1</v>
      </c>
      <c r="BU29">
        <f t="shared" si="19"/>
        <v>0</v>
      </c>
      <c r="BV29">
        <f t="shared" si="21"/>
        <v>14.5</v>
      </c>
    </row>
    <row r="30" spans="1:76" x14ac:dyDescent="0.3">
      <c r="A30">
        <v>29</v>
      </c>
      <c r="B30">
        <v>13</v>
      </c>
      <c r="C30" s="35" t="s">
        <v>19</v>
      </c>
      <c r="D30" s="35" t="str">
        <f>VLOOKUP(C30,all_pokemon!$B$2:$C$151,2,FALSE)</f>
        <v>Ekans</v>
      </c>
      <c r="E30" s="35" t="s">
        <v>451</v>
      </c>
      <c r="F30" s="35" t="s">
        <v>209</v>
      </c>
      <c r="G30" s="35">
        <v>14</v>
      </c>
      <c r="H30" s="36" t="s">
        <v>22</v>
      </c>
      <c r="I30" s="36" t="s">
        <v>23</v>
      </c>
      <c r="J30" s="36" t="s">
        <v>9</v>
      </c>
      <c r="K30" s="36" t="s">
        <v>209</v>
      </c>
      <c r="L30" s="1" t="str">
        <f>VLOOKUP(H30,all_attacks!$B$2:$C$166,2,FALSE)</f>
        <v>Wrap</v>
      </c>
      <c r="M30" s="1" t="str">
        <f>VLOOKUP(I30,all_attacks!$B$2:$C$166,2,FALSE)</f>
        <v>Leer</v>
      </c>
      <c r="N30" s="1" t="str">
        <f>VLOOKUP(J30,all_attacks!$B$2:$C$166,2,FALSE)</f>
        <v>Poison Sting</v>
      </c>
      <c r="O30" s="1" t="e">
        <f>VLOOKUP(K30,all_attacks!$B$2:$C$166,2,FALSE)</f>
        <v>#N/A</v>
      </c>
      <c r="P30" t="str">
        <f>VLOOKUP(L30,all_attacks!$C$2:$H$166,2,FALSE)</f>
        <v>Normal</v>
      </c>
      <c r="Q30" t="str">
        <f>VLOOKUP(M30,all_attacks!$C$2:$H$166,2,FALSE)</f>
        <v>Normal</v>
      </c>
      <c r="R30" t="str">
        <f>VLOOKUP(N30,all_attacks!$C$2:$H$166,2,FALSE)</f>
        <v>Poison</v>
      </c>
      <c r="S30" t="e">
        <f>VLOOKUP(O30,all_attacks!$C$2:$H$166,2,FALSE)</f>
        <v>#N/A</v>
      </c>
      <c r="T30" t="str">
        <f>VLOOKUP(L30,all_attacks!$C$2:$H$166,6,FALSE)</f>
        <v>Normal</v>
      </c>
      <c r="U30" t="str">
        <f>VLOOKUP(M30,all_attacks!$C$2:$H$166,6,FALSE)</f>
        <v>no_type-specific_Damage</v>
      </c>
      <c r="V30" t="str">
        <f>VLOOKUP(N30,all_attacks!$C$2:$H$166,6,FALSE)</f>
        <v>Poison</v>
      </c>
      <c r="W30" t="e">
        <f>VLOOKUP(O30,all_attacks!$C$2:$H$166,6,FALSE)</f>
        <v>#N/A</v>
      </c>
      <c r="X30" t="s">
        <v>445</v>
      </c>
      <c r="Y30" t="s">
        <v>209</v>
      </c>
      <c r="Z30" t="str">
        <f t="shared" si="20"/>
        <v>NormalFire</v>
      </c>
      <c r="AA30" t="str">
        <f t="shared" si="5"/>
        <v>no_type-specific_DamageFire</v>
      </c>
      <c r="AB30" t="str">
        <f t="shared" si="5"/>
        <v>PoisonFire</v>
      </c>
      <c r="AC30" t="e">
        <f t="shared" si="5"/>
        <v>#N/A</v>
      </c>
      <c r="AD30" t="str">
        <f t="shared" si="22"/>
        <v>NormalNA</v>
      </c>
      <c r="AE30" t="str">
        <f t="shared" si="22"/>
        <v>no_type-specific_DamageNA</v>
      </c>
      <c r="AF30" t="str">
        <f t="shared" si="22"/>
        <v>PoisonNA</v>
      </c>
      <c r="AG30" t="e">
        <f t="shared" si="22"/>
        <v>#N/A</v>
      </c>
      <c r="AH30">
        <f>VLOOKUP(Z30,type_factors!$C$1:$D$226,2,FALSE)</f>
        <v>1</v>
      </c>
      <c r="AI30" t="e">
        <f>VLOOKUP(AA30,type_factors!$C$1:$D$226,2,FALSE)</f>
        <v>#N/A</v>
      </c>
      <c r="AJ30">
        <f>VLOOKUP(AB30,type_factors!$C$1:$D$226,2,FALSE)</f>
        <v>1</v>
      </c>
      <c r="AK30" t="e">
        <f>VLOOKUP(AC30,type_factors!$C$1:$D$226,2,FALSE)</f>
        <v>#N/A</v>
      </c>
      <c r="AL30" t="e">
        <f>VLOOKUP(AD30,type_factors!$C$1:$D$226,2,FALSE)</f>
        <v>#N/A</v>
      </c>
      <c r="AM30" t="e">
        <f>VLOOKUP(AE30,type_factors!$C$1:$D$226,2,FALSE)</f>
        <v>#N/A</v>
      </c>
      <c r="AN30" t="e">
        <f>VLOOKUP(AF30,type_factors!$C$1:$D$226,2,FALSE)</f>
        <v>#N/A</v>
      </c>
      <c r="AO30" t="e">
        <f>VLOOKUP(AG30,type_factors!$C$1:$D$226,2,FALSE)</f>
        <v>#N/A</v>
      </c>
      <c r="AP30" t="e">
        <f t="shared" si="6"/>
        <v>#N/A</v>
      </c>
      <c r="AQ30" t="e">
        <f t="shared" si="6"/>
        <v>#N/A</v>
      </c>
      <c r="AR30" t="e">
        <f t="shared" si="6"/>
        <v>#N/A</v>
      </c>
      <c r="AS30" t="e">
        <f t="shared" si="6"/>
        <v>#N/A</v>
      </c>
      <c r="AT30">
        <f t="array" ref="AT30">MAX(IF(ISERROR(AP30:AS30),IF(ISERROR(AH30:AK30),,AH30:AK30),AP30:AS30))</f>
        <v>1</v>
      </c>
      <c r="AU30" t="s">
        <v>421</v>
      </c>
      <c r="AV30" t="s">
        <v>445</v>
      </c>
      <c r="AW30" t="s">
        <v>209</v>
      </c>
      <c r="AX30" t="s">
        <v>209</v>
      </c>
      <c r="AY30" t="str">
        <f t="shared" si="7"/>
        <v>NormalPoison</v>
      </c>
      <c r="AZ30" t="str">
        <f t="shared" si="8"/>
        <v>FirePoison</v>
      </c>
      <c r="BA30" t="str">
        <f t="shared" si="9"/>
        <v>NAPoison</v>
      </c>
      <c r="BB30" t="str">
        <f t="shared" si="10"/>
        <v>NAPoison</v>
      </c>
      <c r="BC30" t="str">
        <f t="shared" si="11"/>
        <v>NormalNA</v>
      </c>
      <c r="BD30" t="str">
        <f t="shared" si="12"/>
        <v>FireNA</v>
      </c>
      <c r="BE30" t="str">
        <f t="shared" si="13"/>
        <v>NANA</v>
      </c>
      <c r="BF30" t="str">
        <f t="shared" si="14"/>
        <v>NANA</v>
      </c>
      <c r="BG30" s="31">
        <f>VLOOKUP(AY30,type_factors!$C$2:$D$226,2,FALSE)</f>
        <v>1</v>
      </c>
      <c r="BH30" s="31">
        <f>VLOOKUP(AZ30,type_factors!$C$2:$D$226,2,FALSE)</f>
        <v>1</v>
      </c>
      <c r="BI30" s="31" t="e">
        <f>VLOOKUP(BC30,type_factors!$C$2:$D$226,2,FALSE)</f>
        <v>#N/A</v>
      </c>
      <c r="BJ30" s="31" t="e">
        <f>VLOOKUP(BD30,type_factors!$C$2:$D$226,2,FALSE)</f>
        <v>#N/A</v>
      </c>
      <c r="BK30" s="30" t="e">
        <f>VLOOKUP(BC30,type_factors!$C$2:$D$226,2,FALSE)</f>
        <v>#N/A</v>
      </c>
      <c r="BL30" s="30" t="e">
        <f>VLOOKUP(BD30,type_factors!$C$2:$D$226,2,FALSE)</f>
        <v>#N/A</v>
      </c>
      <c r="BM30" s="30" t="e">
        <f>VLOOKUP(BE30,type_factors!$C$2:$D$226,2,FALSE)</f>
        <v>#N/A</v>
      </c>
      <c r="BN30" s="30" t="e">
        <f>VLOOKUP(BF30,type_factors!$C$2:$D$226,2,FALSE)</f>
        <v>#N/A</v>
      </c>
      <c r="BO30" s="32">
        <f t="shared" si="15"/>
        <v>1</v>
      </c>
      <c r="BP30" s="32">
        <f t="shared" si="16"/>
        <v>1</v>
      </c>
      <c r="BQ30" s="32" t="e">
        <f t="shared" si="17"/>
        <v>#N/A</v>
      </c>
      <c r="BR30" s="32" t="e">
        <f t="shared" si="18"/>
        <v>#N/A</v>
      </c>
      <c r="BS30">
        <f t="array" ref="BS30">MAX(IF(ISERROR(BO30:BR30),,BO30:BR30))</f>
        <v>1</v>
      </c>
      <c r="BT30">
        <f t="shared" si="4"/>
        <v>1</v>
      </c>
      <c r="BU30">
        <f t="shared" si="19"/>
        <v>0</v>
      </c>
      <c r="BV30">
        <f t="shared" si="21"/>
        <v>14.5</v>
      </c>
    </row>
    <row r="31" spans="1:76" x14ac:dyDescent="0.3">
      <c r="A31">
        <v>30</v>
      </c>
      <c r="B31">
        <v>13</v>
      </c>
      <c r="C31" s="35" t="s">
        <v>28</v>
      </c>
      <c r="D31" s="35" t="str">
        <f>VLOOKUP(C31,all_pokemon!$B$2:$C$151,2,FALSE)</f>
        <v>Zubat</v>
      </c>
      <c r="E31" s="35" t="s">
        <v>451</v>
      </c>
      <c r="F31" s="35" t="s">
        <v>448</v>
      </c>
      <c r="G31" s="35">
        <v>14</v>
      </c>
      <c r="H31" s="36" t="s">
        <v>29</v>
      </c>
      <c r="I31" s="36" t="s">
        <v>30</v>
      </c>
      <c r="J31" s="36" t="s">
        <v>209</v>
      </c>
      <c r="K31" s="36" t="s">
        <v>209</v>
      </c>
      <c r="L31" s="1" t="str">
        <f>VLOOKUP(H31,all_attacks!$B$2:$C$166,2,FALSE)</f>
        <v>Leech Life</v>
      </c>
      <c r="M31" s="1" t="str">
        <f>VLOOKUP(I31,all_attacks!$B$2:$C$166,2,FALSE)</f>
        <v>Supersonic</v>
      </c>
      <c r="N31" s="1" t="e">
        <f>VLOOKUP(J31,all_attacks!$B$2:$C$166,2,FALSE)</f>
        <v>#N/A</v>
      </c>
      <c r="O31" s="1" t="e">
        <f>VLOOKUP(K31,all_attacks!$B$2:$C$166,2,FALSE)</f>
        <v>#N/A</v>
      </c>
      <c r="P31" t="str">
        <f>VLOOKUP(L31,all_attacks!$C$2:$H$166,2,FALSE)</f>
        <v>Bug</v>
      </c>
      <c r="Q31" t="str">
        <f>VLOOKUP(M31,all_attacks!$C$2:$H$166,2,FALSE)</f>
        <v>Normal</v>
      </c>
      <c r="R31" t="e">
        <f>VLOOKUP(N31,all_attacks!$C$2:$H$166,2,FALSE)</f>
        <v>#N/A</v>
      </c>
      <c r="S31" t="e">
        <f>VLOOKUP(O31,all_attacks!$C$2:$H$166,2,FALSE)</f>
        <v>#N/A</v>
      </c>
      <c r="T31" t="str">
        <f>VLOOKUP(L31,all_attacks!$C$2:$H$166,6,FALSE)</f>
        <v>Bug</v>
      </c>
      <c r="U31" t="str">
        <f>VLOOKUP(M31,all_attacks!$C$2:$H$166,6,FALSE)</f>
        <v>no_type-specific_Damage</v>
      </c>
      <c r="V31" t="e">
        <f>VLOOKUP(N31,all_attacks!$C$2:$H$166,6,FALSE)</f>
        <v>#N/A</v>
      </c>
      <c r="W31" t="e">
        <f>VLOOKUP(O31,all_attacks!$C$2:$H$166,6,FALSE)</f>
        <v>#N/A</v>
      </c>
      <c r="X31" t="s">
        <v>445</v>
      </c>
      <c r="Y31" t="s">
        <v>209</v>
      </c>
      <c r="Z31" t="str">
        <f t="shared" si="20"/>
        <v>BugFire</v>
      </c>
      <c r="AA31" t="str">
        <f t="shared" si="5"/>
        <v>no_type-specific_DamageFire</v>
      </c>
      <c r="AB31" t="e">
        <f t="shared" si="5"/>
        <v>#N/A</v>
      </c>
      <c r="AC31" t="e">
        <f t="shared" si="5"/>
        <v>#N/A</v>
      </c>
      <c r="AD31" t="str">
        <f t="shared" si="22"/>
        <v>BugNA</v>
      </c>
      <c r="AE31" t="str">
        <f t="shared" si="22"/>
        <v>no_type-specific_DamageNA</v>
      </c>
      <c r="AF31" t="e">
        <f t="shared" si="22"/>
        <v>#N/A</v>
      </c>
      <c r="AG31" t="e">
        <f t="shared" si="22"/>
        <v>#N/A</v>
      </c>
      <c r="AH31">
        <f>VLOOKUP(Z31,type_factors!$C$1:$D$226,2,FALSE)</f>
        <v>0.5</v>
      </c>
      <c r="AI31" t="e">
        <f>VLOOKUP(AA31,type_factors!$C$1:$D$226,2,FALSE)</f>
        <v>#N/A</v>
      </c>
      <c r="AJ31" t="e">
        <f>VLOOKUP(AB31,type_factors!$C$1:$D$226,2,FALSE)</f>
        <v>#N/A</v>
      </c>
      <c r="AK31" t="e">
        <f>VLOOKUP(AC31,type_factors!$C$1:$D$226,2,FALSE)</f>
        <v>#N/A</v>
      </c>
      <c r="AL31" t="e">
        <f>VLOOKUP(AD31,type_factors!$C$1:$D$226,2,FALSE)</f>
        <v>#N/A</v>
      </c>
      <c r="AM31" t="e">
        <f>VLOOKUP(AE31,type_factors!$C$1:$D$226,2,FALSE)</f>
        <v>#N/A</v>
      </c>
      <c r="AN31" t="e">
        <f>VLOOKUP(AF31,type_factors!$C$1:$D$226,2,FALSE)</f>
        <v>#N/A</v>
      </c>
      <c r="AO31" t="e">
        <f>VLOOKUP(AG31,type_factors!$C$1:$D$226,2,FALSE)</f>
        <v>#N/A</v>
      </c>
      <c r="AP31" t="e">
        <f t="shared" si="6"/>
        <v>#N/A</v>
      </c>
      <c r="AQ31" t="e">
        <f t="shared" si="6"/>
        <v>#N/A</v>
      </c>
      <c r="AR31" t="e">
        <f t="shared" si="6"/>
        <v>#N/A</v>
      </c>
      <c r="AS31" t="e">
        <f t="shared" si="6"/>
        <v>#N/A</v>
      </c>
      <c r="AT31">
        <f t="array" ref="AT31">MAX(IF(ISERROR(AP31:AS31),IF(ISERROR(AH31:AK31),,AH31:AK31),AP31:AS31))</f>
        <v>0.5</v>
      </c>
      <c r="AU31" t="s">
        <v>421</v>
      </c>
      <c r="AV31" t="s">
        <v>445</v>
      </c>
      <c r="AW31" t="s">
        <v>209</v>
      </c>
      <c r="AX31" t="s">
        <v>209</v>
      </c>
      <c r="AY31" t="str">
        <f t="shared" si="7"/>
        <v>NormalPoison</v>
      </c>
      <c r="AZ31" t="str">
        <f t="shared" si="8"/>
        <v>FirePoison</v>
      </c>
      <c r="BA31" t="str">
        <f t="shared" si="9"/>
        <v>NAPoison</v>
      </c>
      <c r="BB31" t="str">
        <f t="shared" si="10"/>
        <v>NAPoison</v>
      </c>
      <c r="BC31" t="str">
        <f t="shared" si="11"/>
        <v>NormalFlying</v>
      </c>
      <c r="BD31" t="str">
        <f t="shared" si="12"/>
        <v>FireFlying</v>
      </c>
      <c r="BE31" t="str">
        <f t="shared" si="13"/>
        <v>NAFlying</v>
      </c>
      <c r="BF31" t="str">
        <f t="shared" si="14"/>
        <v>NAFlying</v>
      </c>
      <c r="BG31" s="31">
        <f>VLOOKUP(AY31,type_factors!$C$2:$D$226,2,FALSE)</f>
        <v>1</v>
      </c>
      <c r="BH31" s="31">
        <f>VLOOKUP(AZ31,type_factors!$C$2:$D$226,2,FALSE)</f>
        <v>1</v>
      </c>
      <c r="BI31" s="31">
        <f>VLOOKUP(BC31,type_factors!$C$2:$D$226,2,FALSE)</f>
        <v>1</v>
      </c>
      <c r="BJ31" s="31">
        <f>VLOOKUP(BD31,type_factors!$C$2:$D$226,2,FALSE)</f>
        <v>1</v>
      </c>
      <c r="BK31" s="30">
        <f>VLOOKUP(BC31,type_factors!$C$2:$D$226,2,FALSE)</f>
        <v>1</v>
      </c>
      <c r="BL31" s="30">
        <f>VLOOKUP(BD31,type_factors!$C$2:$D$226,2,FALSE)</f>
        <v>1</v>
      </c>
      <c r="BM31" s="30" t="e">
        <f>VLOOKUP(BE31,type_factors!$C$2:$D$226,2,FALSE)</f>
        <v>#N/A</v>
      </c>
      <c r="BN31" s="30" t="e">
        <f>VLOOKUP(BF31,type_factors!$C$2:$D$226,2,FALSE)</f>
        <v>#N/A</v>
      </c>
      <c r="BO31" s="32">
        <f t="shared" si="15"/>
        <v>1</v>
      </c>
      <c r="BP31" s="32">
        <f t="shared" si="16"/>
        <v>1</v>
      </c>
      <c r="BQ31" s="32">
        <f t="shared" si="17"/>
        <v>1</v>
      </c>
      <c r="BR31" s="32">
        <f t="shared" si="18"/>
        <v>1</v>
      </c>
      <c r="BS31">
        <f t="array" ref="BS31">MAX(IF(ISERROR(BO31:BR31),,BO31:BR31))</f>
        <v>1</v>
      </c>
      <c r="BT31">
        <f t="shared" si="4"/>
        <v>0.5</v>
      </c>
      <c r="BU31">
        <f t="shared" si="19"/>
        <v>0.5</v>
      </c>
      <c r="BV31">
        <f t="shared" si="21"/>
        <v>15</v>
      </c>
    </row>
    <row r="32" spans="1:76" x14ac:dyDescent="0.3">
      <c r="A32">
        <v>31</v>
      </c>
      <c r="B32">
        <v>14</v>
      </c>
      <c r="C32" s="35" t="s">
        <v>47</v>
      </c>
      <c r="D32" s="35" t="str">
        <f>VLOOKUP(C32,all_pokemon!$B$2:$C$151,2,FALSE)</f>
        <v>Pidgey</v>
      </c>
      <c r="E32" s="35" t="s">
        <v>421</v>
      </c>
      <c r="F32" s="35" t="s">
        <v>448</v>
      </c>
      <c r="G32" s="35">
        <v>16</v>
      </c>
      <c r="H32" s="36" t="s">
        <v>41</v>
      </c>
      <c r="I32" s="36" t="s">
        <v>42</v>
      </c>
      <c r="J32" s="36" t="s">
        <v>21</v>
      </c>
      <c r="K32" s="36" t="s">
        <v>209</v>
      </c>
      <c r="L32" s="1" t="str">
        <f>VLOOKUP(H32,all_attacks!$B$2:$C$166,2,FALSE)</f>
        <v>Gust</v>
      </c>
      <c r="M32" s="1" t="str">
        <f>VLOOKUP(I32,all_attacks!$B$2:$C$166,2,FALSE)</f>
        <v>Sand Attack</v>
      </c>
      <c r="N32" s="1" t="str">
        <f>VLOOKUP(J32,all_attacks!$B$2:$C$166,2,FALSE)</f>
        <v>Quick Attack</v>
      </c>
      <c r="O32" s="1" t="e">
        <f>VLOOKUP(K32,all_attacks!$B$2:$C$166,2,FALSE)</f>
        <v>#N/A</v>
      </c>
      <c r="P32" t="str">
        <f>VLOOKUP(L32,all_attacks!$C$2:$H$166,2,FALSE)</f>
        <v>Normal</v>
      </c>
      <c r="Q32" t="str">
        <f>VLOOKUP(M32,all_attacks!$C$2:$H$166,2,FALSE)</f>
        <v>Normal</v>
      </c>
      <c r="R32" t="str">
        <f>VLOOKUP(N32,all_attacks!$C$2:$H$166,2,FALSE)</f>
        <v>Normal</v>
      </c>
      <c r="S32" t="e">
        <f>VLOOKUP(O32,all_attacks!$C$2:$H$166,2,FALSE)</f>
        <v>#N/A</v>
      </c>
      <c r="T32" t="str">
        <f>VLOOKUP(L32,all_attacks!$C$2:$H$166,6,FALSE)</f>
        <v>Normal</v>
      </c>
      <c r="U32" t="str">
        <f>VLOOKUP(M32,all_attacks!$C$2:$H$166,6,FALSE)</f>
        <v>no_type-specific_Damage</v>
      </c>
      <c r="V32" t="str">
        <f>VLOOKUP(N32,all_attacks!$C$2:$H$166,6,FALSE)</f>
        <v>Normal</v>
      </c>
      <c r="W32" t="e">
        <f>VLOOKUP(O32,all_attacks!$C$2:$H$166,6,FALSE)</f>
        <v>#N/A</v>
      </c>
      <c r="X32" t="s">
        <v>445</v>
      </c>
      <c r="Y32" t="s">
        <v>209</v>
      </c>
      <c r="Z32" t="str">
        <f t="shared" si="20"/>
        <v>NormalFire</v>
      </c>
      <c r="AA32" t="str">
        <f t="shared" si="5"/>
        <v>no_type-specific_DamageFire</v>
      </c>
      <c r="AB32" t="str">
        <f t="shared" si="5"/>
        <v>NormalFire</v>
      </c>
      <c r="AC32" t="e">
        <f t="shared" si="5"/>
        <v>#N/A</v>
      </c>
      <c r="AD32" t="str">
        <f t="shared" si="22"/>
        <v>NormalNA</v>
      </c>
      <c r="AE32" t="str">
        <f t="shared" si="22"/>
        <v>no_type-specific_DamageNA</v>
      </c>
      <c r="AF32" t="str">
        <f t="shared" si="22"/>
        <v>NormalNA</v>
      </c>
      <c r="AG32" t="e">
        <f t="shared" si="22"/>
        <v>#N/A</v>
      </c>
      <c r="AH32">
        <f>VLOOKUP(Z32,type_factors!$C$1:$D$226,2,FALSE)</f>
        <v>1</v>
      </c>
      <c r="AI32" t="e">
        <f>VLOOKUP(AA32,type_factors!$C$1:$D$226,2,FALSE)</f>
        <v>#N/A</v>
      </c>
      <c r="AJ32">
        <f>VLOOKUP(AB32,type_factors!$C$1:$D$226,2,FALSE)</f>
        <v>1</v>
      </c>
      <c r="AK32" t="e">
        <f>VLOOKUP(AC32,type_factors!$C$1:$D$226,2,FALSE)</f>
        <v>#N/A</v>
      </c>
      <c r="AL32" t="e">
        <f>VLOOKUP(AD32,type_factors!$C$1:$D$226,2,FALSE)</f>
        <v>#N/A</v>
      </c>
      <c r="AM32" t="e">
        <f>VLOOKUP(AE32,type_factors!$C$1:$D$226,2,FALSE)</f>
        <v>#N/A</v>
      </c>
      <c r="AN32" t="e">
        <f>VLOOKUP(AF32,type_factors!$C$1:$D$226,2,FALSE)</f>
        <v>#N/A</v>
      </c>
      <c r="AO32" t="e">
        <f>VLOOKUP(AG32,type_factors!$C$1:$D$226,2,FALSE)</f>
        <v>#N/A</v>
      </c>
      <c r="AP32" t="e">
        <f t="shared" si="6"/>
        <v>#N/A</v>
      </c>
      <c r="AQ32" t="e">
        <f t="shared" si="6"/>
        <v>#N/A</v>
      </c>
      <c r="AR32" t="e">
        <f t="shared" si="6"/>
        <v>#N/A</v>
      </c>
      <c r="AS32" t="e">
        <f t="shared" si="6"/>
        <v>#N/A</v>
      </c>
      <c r="AT32">
        <f t="array" ref="AT32">MAX(IF(ISERROR(AP32:AS32),IF(ISERROR(AH32:AK32),,AH32:AK32),AP32:AS32))</f>
        <v>1</v>
      </c>
      <c r="AU32" t="s">
        <v>421</v>
      </c>
      <c r="AV32" t="s">
        <v>445</v>
      </c>
      <c r="AW32" t="s">
        <v>209</v>
      </c>
      <c r="AX32" t="s">
        <v>209</v>
      </c>
      <c r="AY32" t="str">
        <f t="shared" si="7"/>
        <v>NormalNormal</v>
      </c>
      <c r="AZ32" t="str">
        <f t="shared" si="8"/>
        <v>FireNormal</v>
      </c>
      <c r="BA32" t="str">
        <f t="shared" si="9"/>
        <v>NANormal</v>
      </c>
      <c r="BB32" t="str">
        <f t="shared" si="10"/>
        <v>NANormal</v>
      </c>
      <c r="BC32" t="str">
        <f t="shared" si="11"/>
        <v>NormalFlying</v>
      </c>
      <c r="BD32" t="str">
        <f t="shared" si="12"/>
        <v>FireFlying</v>
      </c>
      <c r="BE32" t="str">
        <f t="shared" si="13"/>
        <v>NAFlying</v>
      </c>
      <c r="BF32" t="str">
        <f t="shared" si="14"/>
        <v>NAFlying</v>
      </c>
      <c r="BG32" s="31">
        <f>VLOOKUP(AY32,type_factors!$C$2:$D$226,2,FALSE)</f>
        <v>1</v>
      </c>
      <c r="BH32" s="31">
        <f>VLOOKUP(AZ32,type_factors!$C$2:$D$226,2,FALSE)</f>
        <v>1</v>
      </c>
      <c r="BI32" s="31">
        <f>VLOOKUP(BC32,type_factors!$C$2:$D$226,2,FALSE)</f>
        <v>1</v>
      </c>
      <c r="BJ32" s="31">
        <f>VLOOKUP(BD32,type_factors!$C$2:$D$226,2,FALSE)</f>
        <v>1</v>
      </c>
      <c r="BK32" s="30">
        <f>VLOOKUP(BC32,type_factors!$C$2:$D$226,2,FALSE)</f>
        <v>1</v>
      </c>
      <c r="BL32" s="30">
        <f>VLOOKUP(BD32,type_factors!$C$2:$D$226,2,FALSE)</f>
        <v>1</v>
      </c>
      <c r="BM32" s="30" t="e">
        <f>VLOOKUP(BE32,type_factors!$C$2:$D$226,2,FALSE)</f>
        <v>#N/A</v>
      </c>
      <c r="BN32" s="30" t="e">
        <f>VLOOKUP(BF32,type_factors!$C$2:$D$226,2,FALSE)</f>
        <v>#N/A</v>
      </c>
      <c r="BO32" s="32">
        <f t="shared" si="15"/>
        <v>1</v>
      </c>
      <c r="BP32" s="32">
        <f t="shared" si="16"/>
        <v>1</v>
      </c>
      <c r="BQ32" s="32">
        <f t="shared" si="17"/>
        <v>1</v>
      </c>
      <c r="BR32" s="32">
        <f t="shared" si="18"/>
        <v>1</v>
      </c>
      <c r="BS32">
        <f t="array" ref="BS32">MAX(IF(ISERROR(BO32:BR32),,BO32:BR32))</f>
        <v>1</v>
      </c>
      <c r="BT32">
        <f t="shared" si="4"/>
        <v>1</v>
      </c>
      <c r="BU32">
        <f t="shared" si="19"/>
        <v>0</v>
      </c>
      <c r="BV32">
        <f t="shared" si="21"/>
        <v>15</v>
      </c>
    </row>
    <row r="33" spans="1:76" x14ac:dyDescent="0.3">
      <c r="A33">
        <v>32</v>
      </c>
      <c r="B33">
        <v>14</v>
      </c>
      <c r="C33" s="35" t="s">
        <v>495</v>
      </c>
      <c r="D33" s="35" t="str">
        <f>VLOOKUP(C33,all_pokemon!$B$2:$C$151,2,FALSE)</f>
        <v>Nidoran♀</v>
      </c>
      <c r="E33" s="35" t="s">
        <v>451</v>
      </c>
      <c r="F33" s="35" t="s">
        <v>209</v>
      </c>
      <c r="G33" s="35">
        <v>16</v>
      </c>
      <c r="H33" s="36" t="s">
        <v>6</v>
      </c>
      <c r="I33" s="36" t="s">
        <v>12</v>
      </c>
      <c r="J33" s="36" t="s">
        <v>5</v>
      </c>
      <c r="K33" s="36" t="s">
        <v>9</v>
      </c>
      <c r="L33" s="1" t="str">
        <f>VLOOKUP(H33,all_attacks!$B$2:$C$166,2,FALSE)</f>
        <v>Growl</v>
      </c>
      <c r="M33" s="1" t="str">
        <f>VLOOKUP(I33,all_attacks!$B$2:$C$166,2,FALSE)</f>
        <v>Tackle</v>
      </c>
      <c r="N33" s="1" t="str">
        <f>VLOOKUP(J33,all_attacks!$B$2:$C$166,2,FALSE)</f>
        <v>Scratch</v>
      </c>
      <c r="O33" s="1" t="str">
        <f>VLOOKUP(K33,all_attacks!$B$2:$C$166,2,FALSE)</f>
        <v>Poison Sting</v>
      </c>
      <c r="P33" t="str">
        <f>VLOOKUP(L33,all_attacks!$C$2:$H$166,2,FALSE)</f>
        <v>Normal</v>
      </c>
      <c r="Q33" t="str">
        <f>VLOOKUP(M33,all_attacks!$C$2:$H$166,2,FALSE)</f>
        <v>Normal</v>
      </c>
      <c r="R33" t="str">
        <f>VLOOKUP(N33,all_attacks!$C$2:$H$166,2,FALSE)</f>
        <v>Normal</v>
      </c>
      <c r="S33" t="str">
        <f>VLOOKUP(O33,all_attacks!$C$2:$H$166,2,FALSE)</f>
        <v>Poison</v>
      </c>
      <c r="T33" t="str">
        <f>VLOOKUP(L33,all_attacks!$C$2:$H$166,6,FALSE)</f>
        <v>no_type-specific_Damage</v>
      </c>
      <c r="U33" t="str">
        <f>VLOOKUP(M33,all_attacks!$C$2:$H$166,6,FALSE)</f>
        <v>Normal</v>
      </c>
      <c r="V33" t="str">
        <f>VLOOKUP(N33,all_attacks!$C$2:$H$166,6,FALSE)</f>
        <v>Normal</v>
      </c>
      <c r="W33" t="str">
        <f>VLOOKUP(O33,all_attacks!$C$2:$H$166,6,FALSE)</f>
        <v>Poison</v>
      </c>
      <c r="X33" t="s">
        <v>445</v>
      </c>
      <c r="Y33" t="s">
        <v>209</v>
      </c>
      <c r="Z33" t="str">
        <f t="shared" si="20"/>
        <v>no_type-specific_DamageFire</v>
      </c>
      <c r="AA33" t="str">
        <f t="shared" si="5"/>
        <v>NormalFire</v>
      </c>
      <c r="AB33" t="str">
        <f t="shared" si="5"/>
        <v>NormalFire</v>
      </c>
      <c r="AC33" t="str">
        <f t="shared" si="5"/>
        <v>PoisonFire</v>
      </c>
      <c r="AD33" t="str">
        <f t="shared" si="22"/>
        <v>no_type-specific_DamageNA</v>
      </c>
      <c r="AE33" t="str">
        <f t="shared" si="22"/>
        <v>NormalNA</v>
      </c>
      <c r="AF33" t="str">
        <f t="shared" si="22"/>
        <v>NormalNA</v>
      </c>
      <c r="AG33" t="str">
        <f t="shared" si="22"/>
        <v>PoisonNA</v>
      </c>
      <c r="AH33" t="e">
        <f>VLOOKUP(Z33,type_factors!$C$1:$D$226,2,FALSE)</f>
        <v>#N/A</v>
      </c>
      <c r="AI33">
        <f>VLOOKUP(AA33,type_factors!$C$1:$D$226,2,FALSE)</f>
        <v>1</v>
      </c>
      <c r="AJ33">
        <f>VLOOKUP(AB33,type_factors!$C$1:$D$226,2,FALSE)</f>
        <v>1</v>
      </c>
      <c r="AK33">
        <f>VLOOKUP(AC33,type_factors!$C$1:$D$226,2,FALSE)</f>
        <v>1</v>
      </c>
      <c r="AL33" t="e">
        <f>VLOOKUP(AD33,type_factors!$C$1:$D$226,2,FALSE)</f>
        <v>#N/A</v>
      </c>
      <c r="AM33" t="e">
        <f>VLOOKUP(AE33,type_factors!$C$1:$D$226,2,FALSE)</f>
        <v>#N/A</v>
      </c>
      <c r="AN33" t="e">
        <f>VLOOKUP(AF33,type_factors!$C$1:$D$226,2,FALSE)</f>
        <v>#N/A</v>
      </c>
      <c r="AO33" t="e">
        <f>VLOOKUP(AG33,type_factors!$C$1:$D$226,2,FALSE)</f>
        <v>#N/A</v>
      </c>
      <c r="AP33" t="e">
        <f t="shared" si="6"/>
        <v>#N/A</v>
      </c>
      <c r="AQ33" t="e">
        <f t="shared" si="6"/>
        <v>#N/A</v>
      </c>
      <c r="AR33" t="e">
        <f t="shared" si="6"/>
        <v>#N/A</v>
      </c>
      <c r="AS33" t="e">
        <f t="shared" si="6"/>
        <v>#N/A</v>
      </c>
      <c r="AT33">
        <f t="array" ref="AT33">MAX(IF(ISERROR(AP33:AS33),IF(ISERROR(AH33:AK33),,AH33:AK33),AP33:AS33))</f>
        <v>1</v>
      </c>
      <c r="AU33" t="s">
        <v>421</v>
      </c>
      <c r="AV33" t="s">
        <v>445</v>
      </c>
      <c r="AW33" t="s">
        <v>209</v>
      </c>
      <c r="AX33" t="s">
        <v>209</v>
      </c>
      <c r="AY33" t="str">
        <f t="shared" si="7"/>
        <v>NormalPoison</v>
      </c>
      <c r="AZ33" t="str">
        <f t="shared" si="8"/>
        <v>FirePoison</v>
      </c>
      <c r="BA33" t="str">
        <f t="shared" si="9"/>
        <v>NAPoison</v>
      </c>
      <c r="BB33" t="str">
        <f t="shared" si="10"/>
        <v>NAPoison</v>
      </c>
      <c r="BC33" t="str">
        <f t="shared" si="11"/>
        <v>NormalNA</v>
      </c>
      <c r="BD33" t="str">
        <f t="shared" si="12"/>
        <v>FireNA</v>
      </c>
      <c r="BE33" t="str">
        <f t="shared" si="13"/>
        <v>NANA</v>
      </c>
      <c r="BF33" t="str">
        <f t="shared" si="14"/>
        <v>NANA</v>
      </c>
      <c r="BG33" s="31">
        <f>VLOOKUP(AY33,type_factors!$C$2:$D$226,2,FALSE)</f>
        <v>1</v>
      </c>
      <c r="BH33" s="31">
        <f>VLOOKUP(AZ33,type_factors!$C$2:$D$226,2,FALSE)</f>
        <v>1</v>
      </c>
      <c r="BI33" s="31" t="e">
        <f>VLOOKUP(BC33,type_factors!$C$2:$D$226,2,FALSE)</f>
        <v>#N/A</v>
      </c>
      <c r="BJ33" s="31" t="e">
        <f>VLOOKUP(BD33,type_factors!$C$2:$D$226,2,FALSE)</f>
        <v>#N/A</v>
      </c>
      <c r="BK33" s="30" t="e">
        <f>VLOOKUP(BC33,type_factors!$C$2:$D$226,2,FALSE)</f>
        <v>#N/A</v>
      </c>
      <c r="BL33" s="30" t="e">
        <f>VLOOKUP(BD33,type_factors!$C$2:$D$226,2,FALSE)</f>
        <v>#N/A</v>
      </c>
      <c r="BM33" s="30" t="e">
        <f>VLOOKUP(BE33,type_factors!$C$2:$D$226,2,FALSE)</f>
        <v>#N/A</v>
      </c>
      <c r="BN33" s="30" t="e">
        <f>VLOOKUP(BF33,type_factors!$C$2:$D$226,2,FALSE)</f>
        <v>#N/A</v>
      </c>
      <c r="BO33" s="32">
        <f t="shared" si="15"/>
        <v>1</v>
      </c>
      <c r="BP33" s="32">
        <f t="shared" si="16"/>
        <v>1</v>
      </c>
      <c r="BQ33" s="32" t="e">
        <f t="shared" si="17"/>
        <v>#N/A</v>
      </c>
      <c r="BR33" s="32" t="e">
        <f t="shared" si="18"/>
        <v>#N/A</v>
      </c>
      <c r="BS33">
        <f t="array" ref="BS33">MAX(IF(ISERROR(BO33:BR33),,BO33:BR33))</f>
        <v>1</v>
      </c>
      <c r="BT33">
        <f t="shared" si="4"/>
        <v>1</v>
      </c>
      <c r="BU33">
        <f t="shared" si="19"/>
        <v>0</v>
      </c>
      <c r="BV33">
        <f t="shared" si="21"/>
        <v>15</v>
      </c>
    </row>
    <row r="34" spans="1:76" x14ac:dyDescent="0.3">
      <c r="A34">
        <v>33</v>
      </c>
      <c r="B34">
        <v>15</v>
      </c>
      <c r="C34" s="35" t="s">
        <v>48</v>
      </c>
      <c r="D34" s="35" t="str">
        <f>VLOOKUP(C34,all_pokemon!$B$2:$C$151,2,FALSE)</f>
        <v>Mankey</v>
      </c>
      <c r="E34" s="35" t="s">
        <v>450</v>
      </c>
      <c r="F34" s="35" t="s">
        <v>209</v>
      </c>
      <c r="G34" s="35">
        <v>18</v>
      </c>
      <c r="H34" s="36" t="s">
        <v>5</v>
      </c>
      <c r="I34" s="36" t="s">
        <v>23</v>
      </c>
      <c r="J34" s="36" t="s">
        <v>49</v>
      </c>
      <c r="K34" s="36" t="s">
        <v>209</v>
      </c>
      <c r="L34" s="1" t="str">
        <f>VLOOKUP(H34,all_attacks!$B$2:$C$166,2,FALSE)</f>
        <v>Scratch</v>
      </c>
      <c r="M34" s="1" t="str">
        <f>VLOOKUP(I34,all_attacks!$B$2:$C$166,2,FALSE)</f>
        <v>Leer</v>
      </c>
      <c r="N34" s="1" t="str">
        <f>VLOOKUP(J34,all_attacks!$B$2:$C$166,2,FALSE)</f>
        <v>Karate Chop</v>
      </c>
      <c r="O34" s="1" t="e">
        <f>VLOOKUP(K34,all_attacks!$B$2:$C$166,2,FALSE)</f>
        <v>#N/A</v>
      </c>
      <c r="P34" t="str">
        <f>VLOOKUP(L34,all_attacks!$C$2:$H$166,2,FALSE)</f>
        <v>Normal</v>
      </c>
      <c r="Q34" t="str">
        <f>VLOOKUP(M34,all_attacks!$C$2:$H$166,2,FALSE)</f>
        <v>Normal</v>
      </c>
      <c r="R34" t="str">
        <f>VLOOKUP(N34,all_attacks!$C$2:$H$166,2,FALSE)</f>
        <v>Normal</v>
      </c>
      <c r="S34" t="e">
        <f>VLOOKUP(O34,all_attacks!$C$2:$H$166,2,FALSE)</f>
        <v>#N/A</v>
      </c>
      <c r="T34" t="str">
        <f>VLOOKUP(L34,all_attacks!$C$2:$H$166,6,FALSE)</f>
        <v>Normal</v>
      </c>
      <c r="U34" t="str">
        <f>VLOOKUP(M34,all_attacks!$C$2:$H$166,6,FALSE)</f>
        <v>no_type-specific_Damage</v>
      </c>
      <c r="V34" t="str">
        <f>VLOOKUP(N34,all_attacks!$C$2:$H$166,6,FALSE)</f>
        <v>Normal</v>
      </c>
      <c r="W34" t="e">
        <f>VLOOKUP(O34,all_attacks!$C$2:$H$166,6,FALSE)</f>
        <v>#N/A</v>
      </c>
      <c r="X34" t="s">
        <v>445</v>
      </c>
      <c r="Y34" t="s">
        <v>209</v>
      </c>
      <c r="Z34" t="str">
        <f t="shared" si="20"/>
        <v>NormalFire</v>
      </c>
      <c r="AA34" t="str">
        <f t="shared" si="5"/>
        <v>no_type-specific_DamageFire</v>
      </c>
      <c r="AB34" t="str">
        <f t="shared" si="5"/>
        <v>NormalFire</v>
      </c>
      <c r="AC34" t="e">
        <f t="shared" si="5"/>
        <v>#N/A</v>
      </c>
      <c r="AD34" t="str">
        <f t="shared" si="22"/>
        <v>NormalNA</v>
      </c>
      <c r="AE34" t="str">
        <f t="shared" si="22"/>
        <v>no_type-specific_DamageNA</v>
      </c>
      <c r="AF34" t="str">
        <f t="shared" si="22"/>
        <v>NormalNA</v>
      </c>
      <c r="AG34" t="e">
        <f t="shared" si="22"/>
        <v>#N/A</v>
      </c>
      <c r="AH34">
        <f>VLOOKUP(Z34,type_factors!$C$1:$D$226,2,FALSE)</f>
        <v>1</v>
      </c>
      <c r="AI34" t="e">
        <f>VLOOKUP(AA34,type_factors!$C$1:$D$226,2,FALSE)</f>
        <v>#N/A</v>
      </c>
      <c r="AJ34">
        <f>VLOOKUP(AB34,type_factors!$C$1:$D$226,2,FALSE)</f>
        <v>1</v>
      </c>
      <c r="AK34" t="e">
        <f>VLOOKUP(AC34,type_factors!$C$1:$D$226,2,FALSE)</f>
        <v>#N/A</v>
      </c>
      <c r="AL34" t="e">
        <f>VLOOKUP(AD34,type_factors!$C$1:$D$226,2,FALSE)</f>
        <v>#N/A</v>
      </c>
      <c r="AM34" t="e">
        <f>VLOOKUP(AE34,type_factors!$C$1:$D$226,2,FALSE)</f>
        <v>#N/A</v>
      </c>
      <c r="AN34" t="e">
        <f>VLOOKUP(AF34,type_factors!$C$1:$D$226,2,FALSE)</f>
        <v>#N/A</v>
      </c>
      <c r="AO34" t="e">
        <f>VLOOKUP(AG34,type_factors!$C$1:$D$226,2,FALSE)</f>
        <v>#N/A</v>
      </c>
      <c r="AP34" t="e">
        <f t="shared" si="6"/>
        <v>#N/A</v>
      </c>
      <c r="AQ34" t="e">
        <f t="shared" si="6"/>
        <v>#N/A</v>
      </c>
      <c r="AR34" t="e">
        <f t="shared" si="6"/>
        <v>#N/A</v>
      </c>
      <c r="AS34" t="e">
        <f t="shared" si="6"/>
        <v>#N/A</v>
      </c>
      <c r="AT34">
        <f t="array" ref="AT34">MAX(IF(ISERROR(AP34:AS34),IF(ISERROR(AH34:AK34),,AH34:AK34),AP34:AS34))</f>
        <v>1</v>
      </c>
      <c r="AU34" t="s">
        <v>421</v>
      </c>
      <c r="AV34" t="s">
        <v>445</v>
      </c>
      <c r="AW34" t="s">
        <v>209</v>
      </c>
      <c r="AX34" t="s">
        <v>209</v>
      </c>
      <c r="AY34" t="str">
        <f t="shared" si="7"/>
        <v>NormalFighting</v>
      </c>
      <c r="AZ34" t="str">
        <f t="shared" si="8"/>
        <v>FireFighting</v>
      </c>
      <c r="BA34" t="str">
        <f t="shared" si="9"/>
        <v>NAFighting</v>
      </c>
      <c r="BB34" t="str">
        <f t="shared" si="10"/>
        <v>NAFighting</v>
      </c>
      <c r="BC34" t="str">
        <f t="shared" si="11"/>
        <v>NormalNA</v>
      </c>
      <c r="BD34" t="str">
        <f t="shared" si="12"/>
        <v>FireNA</v>
      </c>
      <c r="BE34" t="str">
        <f t="shared" si="13"/>
        <v>NANA</v>
      </c>
      <c r="BF34" t="str">
        <f t="shared" si="14"/>
        <v>NANA</v>
      </c>
      <c r="BG34" s="31">
        <f>VLOOKUP(AY34,type_factors!$C$2:$D$226,2,FALSE)</f>
        <v>1</v>
      </c>
      <c r="BH34" s="31">
        <f>VLOOKUP(AZ34,type_factors!$C$2:$D$226,2,FALSE)</f>
        <v>1</v>
      </c>
      <c r="BI34" s="31" t="e">
        <f>VLOOKUP(BC34,type_factors!$C$2:$D$226,2,FALSE)</f>
        <v>#N/A</v>
      </c>
      <c r="BJ34" s="31" t="e">
        <f>VLOOKUP(BD34,type_factors!$C$2:$D$226,2,FALSE)</f>
        <v>#N/A</v>
      </c>
      <c r="BK34" s="30" t="e">
        <f>VLOOKUP(BC34,type_factors!$C$2:$D$226,2,FALSE)</f>
        <v>#N/A</v>
      </c>
      <c r="BL34" s="30" t="e">
        <f>VLOOKUP(BD34,type_factors!$C$2:$D$226,2,FALSE)</f>
        <v>#N/A</v>
      </c>
      <c r="BM34" s="30" t="e">
        <f>VLOOKUP(BE34,type_factors!$C$2:$D$226,2,FALSE)</f>
        <v>#N/A</v>
      </c>
      <c r="BN34" s="30" t="e">
        <f>VLOOKUP(BF34,type_factors!$C$2:$D$226,2,FALSE)</f>
        <v>#N/A</v>
      </c>
      <c r="BO34" s="32">
        <f t="shared" si="15"/>
        <v>1</v>
      </c>
      <c r="BP34" s="32">
        <f t="shared" si="16"/>
        <v>1</v>
      </c>
      <c r="BQ34" s="32" t="e">
        <f t="shared" si="17"/>
        <v>#N/A</v>
      </c>
      <c r="BR34" s="32" t="e">
        <f t="shared" si="18"/>
        <v>#N/A</v>
      </c>
      <c r="BS34">
        <f t="array" ref="BS34">MAX(IF(ISERROR(BO34:BR34),,BO34:BR34))</f>
        <v>1</v>
      </c>
      <c r="BT34">
        <f t="shared" ref="BT34:BT65" si="23">AT34</f>
        <v>1</v>
      </c>
      <c r="BU34">
        <f t="shared" si="19"/>
        <v>0</v>
      </c>
      <c r="BV34">
        <f t="shared" si="21"/>
        <v>15</v>
      </c>
    </row>
    <row r="35" spans="1:76" x14ac:dyDescent="0.3">
      <c r="A35">
        <v>34</v>
      </c>
      <c r="B35">
        <v>16</v>
      </c>
      <c r="C35" s="35" t="s">
        <v>19</v>
      </c>
      <c r="D35" s="35" t="str">
        <f>VLOOKUP(C35,all_pokemon!$B$2:$C$151,2,FALSE)</f>
        <v>Ekans</v>
      </c>
      <c r="E35" s="35" t="s">
        <v>451</v>
      </c>
      <c r="F35" s="35" t="s">
        <v>209</v>
      </c>
      <c r="G35" s="35">
        <v>15</v>
      </c>
      <c r="H35" s="36" t="s">
        <v>22</v>
      </c>
      <c r="I35" s="36" t="s">
        <v>23</v>
      </c>
      <c r="J35" s="36" t="s">
        <v>9</v>
      </c>
      <c r="K35" s="36" t="s">
        <v>209</v>
      </c>
      <c r="L35" s="1" t="str">
        <f>VLOOKUP(H35,all_attacks!$B$2:$C$166,2,FALSE)</f>
        <v>Wrap</v>
      </c>
      <c r="M35" s="1" t="str">
        <f>VLOOKUP(I35,all_attacks!$B$2:$C$166,2,FALSE)</f>
        <v>Leer</v>
      </c>
      <c r="N35" s="1" t="str">
        <f>VLOOKUP(J35,all_attacks!$B$2:$C$166,2,FALSE)</f>
        <v>Poison Sting</v>
      </c>
      <c r="O35" s="1" t="e">
        <f>VLOOKUP(K35,all_attacks!$B$2:$C$166,2,FALSE)</f>
        <v>#N/A</v>
      </c>
      <c r="P35" t="str">
        <f>VLOOKUP(L35,all_attacks!$C$2:$H$166,2,FALSE)</f>
        <v>Normal</v>
      </c>
      <c r="Q35" t="str">
        <f>VLOOKUP(M35,all_attacks!$C$2:$H$166,2,FALSE)</f>
        <v>Normal</v>
      </c>
      <c r="R35" t="str">
        <f>VLOOKUP(N35,all_attacks!$C$2:$H$166,2,FALSE)</f>
        <v>Poison</v>
      </c>
      <c r="S35" t="e">
        <f>VLOOKUP(O35,all_attacks!$C$2:$H$166,2,FALSE)</f>
        <v>#N/A</v>
      </c>
      <c r="T35" t="str">
        <f>VLOOKUP(L35,all_attacks!$C$2:$H$166,6,FALSE)</f>
        <v>Normal</v>
      </c>
      <c r="U35" t="str">
        <f>VLOOKUP(M35,all_attacks!$C$2:$H$166,6,FALSE)</f>
        <v>no_type-specific_Damage</v>
      </c>
      <c r="V35" t="str">
        <f>VLOOKUP(N35,all_attacks!$C$2:$H$166,6,FALSE)</f>
        <v>Poison</v>
      </c>
      <c r="W35" t="e">
        <f>VLOOKUP(O35,all_attacks!$C$2:$H$166,6,FALSE)</f>
        <v>#N/A</v>
      </c>
      <c r="X35" t="s">
        <v>445</v>
      </c>
      <c r="Y35" t="s">
        <v>209</v>
      </c>
      <c r="Z35" t="str">
        <f t="shared" si="20"/>
        <v>NormalFire</v>
      </c>
      <c r="AA35" t="str">
        <f t="shared" si="5"/>
        <v>no_type-specific_DamageFire</v>
      </c>
      <c r="AB35" t="str">
        <f t="shared" si="5"/>
        <v>PoisonFire</v>
      </c>
      <c r="AC35" t="e">
        <f t="shared" si="5"/>
        <v>#N/A</v>
      </c>
      <c r="AD35" t="str">
        <f t="shared" si="22"/>
        <v>NormalNA</v>
      </c>
      <c r="AE35" t="str">
        <f t="shared" si="22"/>
        <v>no_type-specific_DamageNA</v>
      </c>
      <c r="AF35" t="str">
        <f t="shared" si="22"/>
        <v>PoisonNA</v>
      </c>
      <c r="AG35" t="e">
        <f t="shared" si="22"/>
        <v>#N/A</v>
      </c>
      <c r="AH35">
        <f>VLOOKUP(Z35,type_factors!$C$1:$D$226,2,FALSE)</f>
        <v>1</v>
      </c>
      <c r="AI35" t="e">
        <f>VLOOKUP(AA35,type_factors!$C$1:$D$226,2,FALSE)</f>
        <v>#N/A</v>
      </c>
      <c r="AJ35">
        <f>VLOOKUP(AB35,type_factors!$C$1:$D$226,2,FALSE)</f>
        <v>1</v>
      </c>
      <c r="AK35" t="e">
        <f>VLOOKUP(AC35,type_factors!$C$1:$D$226,2,FALSE)</f>
        <v>#N/A</v>
      </c>
      <c r="AL35" t="e">
        <f>VLOOKUP(AD35,type_factors!$C$1:$D$226,2,FALSE)</f>
        <v>#N/A</v>
      </c>
      <c r="AM35" t="e">
        <f>VLOOKUP(AE35,type_factors!$C$1:$D$226,2,FALSE)</f>
        <v>#N/A</v>
      </c>
      <c r="AN35" t="e">
        <f>VLOOKUP(AF35,type_factors!$C$1:$D$226,2,FALSE)</f>
        <v>#N/A</v>
      </c>
      <c r="AO35" t="e">
        <f>VLOOKUP(AG35,type_factors!$C$1:$D$226,2,FALSE)</f>
        <v>#N/A</v>
      </c>
      <c r="AP35" t="e">
        <f t="shared" si="6"/>
        <v>#N/A</v>
      </c>
      <c r="AQ35" t="e">
        <f t="shared" si="6"/>
        <v>#N/A</v>
      </c>
      <c r="AR35" t="e">
        <f t="shared" si="6"/>
        <v>#N/A</v>
      </c>
      <c r="AS35" t="e">
        <f t="shared" si="6"/>
        <v>#N/A</v>
      </c>
      <c r="AT35">
        <f t="array" ref="AT35">MAX(IF(ISERROR(AP35:AS35),IF(ISERROR(AH35:AK35),,AH35:AK35),AP35:AS35))</f>
        <v>1</v>
      </c>
      <c r="AU35" t="s">
        <v>421</v>
      </c>
      <c r="AV35" t="s">
        <v>445</v>
      </c>
      <c r="AW35" t="s">
        <v>209</v>
      </c>
      <c r="AX35" t="s">
        <v>209</v>
      </c>
      <c r="AY35" t="str">
        <f t="shared" si="7"/>
        <v>NormalPoison</v>
      </c>
      <c r="AZ35" t="str">
        <f t="shared" si="8"/>
        <v>FirePoison</v>
      </c>
      <c r="BA35" t="str">
        <f t="shared" si="9"/>
        <v>NAPoison</v>
      </c>
      <c r="BB35" t="str">
        <f t="shared" si="10"/>
        <v>NAPoison</v>
      </c>
      <c r="BC35" t="str">
        <f t="shared" si="11"/>
        <v>NormalNA</v>
      </c>
      <c r="BD35" t="str">
        <f t="shared" si="12"/>
        <v>FireNA</v>
      </c>
      <c r="BE35" t="str">
        <f t="shared" si="13"/>
        <v>NANA</v>
      </c>
      <c r="BF35" t="str">
        <f t="shared" si="14"/>
        <v>NANA</v>
      </c>
      <c r="BG35" s="31">
        <f>VLOOKUP(AY35,type_factors!$C$2:$D$226,2,FALSE)</f>
        <v>1</v>
      </c>
      <c r="BH35" s="31">
        <f>VLOOKUP(AZ35,type_factors!$C$2:$D$226,2,FALSE)</f>
        <v>1</v>
      </c>
      <c r="BI35" s="31" t="e">
        <f>VLOOKUP(BC35,type_factors!$C$2:$D$226,2,FALSE)</f>
        <v>#N/A</v>
      </c>
      <c r="BJ35" s="31" t="e">
        <f>VLOOKUP(BD35,type_factors!$C$2:$D$226,2,FALSE)</f>
        <v>#N/A</v>
      </c>
      <c r="BK35" s="30" t="e">
        <f>VLOOKUP(BC35,type_factors!$C$2:$D$226,2,FALSE)</f>
        <v>#N/A</v>
      </c>
      <c r="BL35" s="30" t="e">
        <f>VLOOKUP(BD35,type_factors!$C$2:$D$226,2,FALSE)</f>
        <v>#N/A</v>
      </c>
      <c r="BM35" s="30" t="e">
        <f>VLOOKUP(BE35,type_factors!$C$2:$D$226,2,FALSE)</f>
        <v>#N/A</v>
      </c>
      <c r="BN35" s="30" t="e">
        <f>VLOOKUP(BF35,type_factors!$C$2:$D$226,2,FALSE)</f>
        <v>#N/A</v>
      </c>
      <c r="BO35" s="32">
        <f t="shared" si="15"/>
        <v>1</v>
      </c>
      <c r="BP35" s="32">
        <f t="shared" si="16"/>
        <v>1</v>
      </c>
      <c r="BQ35" s="32" t="e">
        <f t="shared" si="17"/>
        <v>#N/A</v>
      </c>
      <c r="BR35" s="32" t="e">
        <f t="shared" si="18"/>
        <v>#N/A</v>
      </c>
      <c r="BS35">
        <f t="array" ref="BS35">MAX(IF(ISERROR(BO35:BR35),,BO35:BR35))</f>
        <v>1</v>
      </c>
      <c r="BT35">
        <f t="shared" si="23"/>
        <v>1</v>
      </c>
      <c r="BU35">
        <f t="shared" si="19"/>
        <v>0</v>
      </c>
      <c r="BV35">
        <f t="shared" si="21"/>
        <v>15</v>
      </c>
    </row>
    <row r="36" spans="1:76" x14ac:dyDescent="0.3">
      <c r="A36">
        <v>35</v>
      </c>
      <c r="B36">
        <v>16</v>
      </c>
      <c r="C36" s="35" t="s">
        <v>28</v>
      </c>
      <c r="D36" s="35" t="str">
        <f>VLOOKUP(C36,all_pokemon!$B$2:$C$151,2,FALSE)</f>
        <v>Zubat</v>
      </c>
      <c r="E36" s="35" t="s">
        <v>451</v>
      </c>
      <c r="F36" s="35" t="s">
        <v>448</v>
      </c>
      <c r="G36" s="35">
        <v>15</v>
      </c>
      <c r="H36" s="36" t="s">
        <v>29</v>
      </c>
      <c r="I36" s="36" t="s">
        <v>30</v>
      </c>
      <c r="J36" s="36" t="s">
        <v>50</v>
      </c>
      <c r="K36" s="36" t="s">
        <v>209</v>
      </c>
      <c r="L36" s="1" t="str">
        <f>VLOOKUP(H36,all_attacks!$B$2:$C$166,2,FALSE)</f>
        <v>Leech Life</v>
      </c>
      <c r="M36" s="1" t="str">
        <f>VLOOKUP(I36,all_attacks!$B$2:$C$166,2,FALSE)</f>
        <v>Supersonic</v>
      </c>
      <c r="N36" s="1" t="str">
        <f>VLOOKUP(J36,all_attacks!$B$2:$C$166,2,FALSE)</f>
        <v>Bite</v>
      </c>
      <c r="O36" s="1" t="e">
        <f>VLOOKUP(K36,all_attacks!$B$2:$C$166,2,FALSE)</f>
        <v>#N/A</v>
      </c>
      <c r="P36" t="str">
        <f>VLOOKUP(L36,all_attacks!$C$2:$H$166,2,FALSE)</f>
        <v>Bug</v>
      </c>
      <c r="Q36" t="str">
        <f>VLOOKUP(M36,all_attacks!$C$2:$H$166,2,FALSE)</f>
        <v>Normal</v>
      </c>
      <c r="R36" t="str">
        <f>VLOOKUP(N36,all_attacks!$C$2:$H$166,2,FALSE)</f>
        <v>Normal</v>
      </c>
      <c r="S36" t="e">
        <f>VLOOKUP(O36,all_attacks!$C$2:$H$166,2,FALSE)</f>
        <v>#N/A</v>
      </c>
      <c r="T36" t="str">
        <f>VLOOKUP(L36,all_attacks!$C$2:$H$166,6,FALSE)</f>
        <v>Bug</v>
      </c>
      <c r="U36" t="str">
        <f>VLOOKUP(M36,all_attacks!$C$2:$H$166,6,FALSE)</f>
        <v>no_type-specific_Damage</v>
      </c>
      <c r="V36" t="str">
        <f>VLOOKUP(N36,all_attacks!$C$2:$H$166,6,FALSE)</f>
        <v>Normal</v>
      </c>
      <c r="W36" t="e">
        <f>VLOOKUP(O36,all_attacks!$C$2:$H$166,6,FALSE)</f>
        <v>#N/A</v>
      </c>
      <c r="X36" t="s">
        <v>445</v>
      </c>
      <c r="Y36" t="s">
        <v>209</v>
      </c>
      <c r="Z36" t="str">
        <f t="shared" si="20"/>
        <v>BugFire</v>
      </c>
      <c r="AA36" t="str">
        <f t="shared" si="5"/>
        <v>no_type-specific_DamageFire</v>
      </c>
      <c r="AB36" t="str">
        <f t="shared" si="5"/>
        <v>NormalFire</v>
      </c>
      <c r="AC36" t="e">
        <f t="shared" si="5"/>
        <v>#N/A</v>
      </c>
      <c r="AD36" t="str">
        <f t="shared" si="22"/>
        <v>BugNA</v>
      </c>
      <c r="AE36" t="str">
        <f t="shared" si="22"/>
        <v>no_type-specific_DamageNA</v>
      </c>
      <c r="AF36" t="str">
        <f t="shared" si="22"/>
        <v>NormalNA</v>
      </c>
      <c r="AG36" t="e">
        <f t="shared" si="22"/>
        <v>#N/A</v>
      </c>
      <c r="AH36">
        <f>VLOOKUP(Z36,type_factors!$C$1:$D$226,2,FALSE)</f>
        <v>0.5</v>
      </c>
      <c r="AI36" t="e">
        <f>VLOOKUP(AA36,type_factors!$C$1:$D$226,2,FALSE)</f>
        <v>#N/A</v>
      </c>
      <c r="AJ36">
        <f>VLOOKUP(AB36,type_factors!$C$1:$D$226,2,FALSE)</f>
        <v>1</v>
      </c>
      <c r="AK36" t="e">
        <f>VLOOKUP(AC36,type_factors!$C$1:$D$226,2,FALSE)</f>
        <v>#N/A</v>
      </c>
      <c r="AL36" t="e">
        <f>VLOOKUP(AD36,type_factors!$C$1:$D$226,2,FALSE)</f>
        <v>#N/A</v>
      </c>
      <c r="AM36" t="e">
        <f>VLOOKUP(AE36,type_factors!$C$1:$D$226,2,FALSE)</f>
        <v>#N/A</v>
      </c>
      <c r="AN36" t="e">
        <f>VLOOKUP(AF36,type_factors!$C$1:$D$226,2,FALSE)</f>
        <v>#N/A</v>
      </c>
      <c r="AO36" t="e">
        <f>VLOOKUP(AG36,type_factors!$C$1:$D$226,2,FALSE)</f>
        <v>#N/A</v>
      </c>
      <c r="AP36" t="e">
        <f t="shared" si="6"/>
        <v>#N/A</v>
      </c>
      <c r="AQ36" t="e">
        <f t="shared" si="6"/>
        <v>#N/A</v>
      </c>
      <c r="AR36" t="e">
        <f t="shared" si="6"/>
        <v>#N/A</v>
      </c>
      <c r="AS36" t="e">
        <f t="shared" si="6"/>
        <v>#N/A</v>
      </c>
      <c r="AT36">
        <f t="array" ref="AT36">MAX(IF(ISERROR(AP36:AS36),IF(ISERROR(AH36:AK36),,AH36:AK36),AP36:AS36))</f>
        <v>1</v>
      </c>
      <c r="AU36" t="s">
        <v>421</v>
      </c>
      <c r="AV36" t="s">
        <v>445</v>
      </c>
      <c r="AW36" t="s">
        <v>209</v>
      </c>
      <c r="AX36" t="s">
        <v>209</v>
      </c>
      <c r="AY36" t="str">
        <f t="shared" si="7"/>
        <v>NormalPoison</v>
      </c>
      <c r="AZ36" t="str">
        <f t="shared" si="8"/>
        <v>FirePoison</v>
      </c>
      <c r="BA36" t="str">
        <f t="shared" si="9"/>
        <v>NAPoison</v>
      </c>
      <c r="BB36" t="str">
        <f t="shared" si="10"/>
        <v>NAPoison</v>
      </c>
      <c r="BC36" t="str">
        <f t="shared" si="11"/>
        <v>NormalFlying</v>
      </c>
      <c r="BD36" t="str">
        <f t="shared" si="12"/>
        <v>FireFlying</v>
      </c>
      <c r="BE36" t="str">
        <f t="shared" si="13"/>
        <v>NAFlying</v>
      </c>
      <c r="BF36" t="str">
        <f t="shared" si="14"/>
        <v>NAFlying</v>
      </c>
      <c r="BG36" s="31">
        <f>VLOOKUP(AY36,type_factors!$C$2:$D$226,2,FALSE)</f>
        <v>1</v>
      </c>
      <c r="BH36" s="31">
        <f>VLOOKUP(AZ36,type_factors!$C$2:$D$226,2,FALSE)</f>
        <v>1</v>
      </c>
      <c r="BI36" s="31">
        <f>VLOOKUP(BC36,type_factors!$C$2:$D$226,2,FALSE)</f>
        <v>1</v>
      </c>
      <c r="BJ36" s="31">
        <f>VLOOKUP(BD36,type_factors!$C$2:$D$226,2,FALSE)</f>
        <v>1</v>
      </c>
      <c r="BK36" s="30">
        <f>VLOOKUP(BC36,type_factors!$C$2:$D$226,2,FALSE)</f>
        <v>1</v>
      </c>
      <c r="BL36" s="30">
        <f>VLOOKUP(BD36,type_factors!$C$2:$D$226,2,FALSE)</f>
        <v>1</v>
      </c>
      <c r="BM36" s="30" t="e">
        <f>VLOOKUP(BE36,type_factors!$C$2:$D$226,2,FALSE)</f>
        <v>#N/A</v>
      </c>
      <c r="BN36" s="30" t="e">
        <f>VLOOKUP(BF36,type_factors!$C$2:$D$226,2,FALSE)</f>
        <v>#N/A</v>
      </c>
      <c r="BO36" s="32">
        <f t="shared" si="15"/>
        <v>1</v>
      </c>
      <c r="BP36" s="32">
        <f t="shared" si="16"/>
        <v>1</v>
      </c>
      <c r="BQ36" s="32">
        <f t="shared" si="17"/>
        <v>1</v>
      </c>
      <c r="BR36" s="32">
        <f t="shared" si="18"/>
        <v>1</v>
      </c>
      <c r="BS36">
        <f t="array" ref="BS36">MAX(IF(ISERROR(BO36:BR36),,BO36:BR36))</f>
        <v>1</v>
      </c>
      <c r="BT36">
        <f t="shared" si="23"/>
        <v>1</v>
      </c>
      <c r="BU36">
        <f t="shared" si="19"/>
        <v>0</v>
      </c>
      <c r="BV36">
        <f t="shared" si="21"/>
        <v>15</v>
      </c>
    </row>
    <row r="37" spans="1:76" x14ac:dyDescent="0.3">
      <c r="A37">
        <v>36</v>
      </c>
      <c r="B37">
        <v>17</v>
      </c>
      <c r="C37" s="35" t="s">
        <v>14</v>
      </c>
      <c r="D37" s="35" t="str">
        <f>VLOOKUP(C37,all_pokemon!$B$2:$C$151,2,FALSE)</f>
        <v>Onix</v>
      </c>
      <c r="E37" s="35" t="s">
        <v>456</v>
      </c>
      <c r="F37" s="35" t="s">
        <v>455</v>
      </c>
      <c r="G37" s="35">
        <v>17</v>
      </c>
      <c r="H37" s="36" t="s">
        <v>12</v>
      </c>
      <c r="I37" s="36" t="s">
        <v>15</v>
      </c>
      <c r="J37" s="36" t="s">
        <v>51</v>
      </c>
      <c r="K37" s="36" t="s">
        <v>209</v>
      </c>
      <c r="L37" s="1" t="str">
        <f>VLOOKUP(H37,all_attacks!$B$2:$C$166,2,FALSE)</f>
        <v>Tackle</v>
      </c>
      <c r="M37" s="1" t="str">
        <f>VLOOKUP(I37,all_attacks!$B$2:$C$166,2,FALSE)</f>
        <v>Screech</v>
      </c>
      <c r="N37" s="1" t="str">
        <f>VLOOKUP(J37,all_attacks!$B$2:$C$166,2,FALSE)</f>
        <v>Bind</v>
      </c>
      <c r="O37" s="1" t="e">
        <f>VLOOKUP(K37,all_attacks!$B$2:$C$166,2,FALSE)</f>
        <v>#N/A</v>
      </c>
      <c r="P37" t="str">
        <f>VLOOKUP(L37,all_attacks!$C$2:$H$166,2,FALSE)</f>
        <v>Normal</v>
      </c>
      <c r="Q37" t="str">
        <f>VLOOKUP(M37,all_attacks!$C$2:$H$166,2,FALSE)</f>
        <v>Normal</v>
      </c>
      <c r="R37" t="str">
        <f>VLOOKUP(N37,all_attacks!$C$2:$H$166,2,FALSE)</f>
        <v>Normal</v>
      </c>
      <c r="S37" t="e">
        <f>VLOOKUP(O37,all_attacks!$C$2:$H$166,2,FALSE)</f>
        <v>#N/A</v>
      </c>
      <c r="T37" t="str">
        <f>VLOOKUP(L37,all_attacks!$C$2:$H$166,6,FALSE)</f>
        <v>Normal</v>
      </c>
      <c r="U37" t="str">
        <f>VLOOKUP(M37,all_attacks!$C$2:$H$166,6,FALSE)</f>
        <v>no_type-specific_Damage</v>
      </c>
      <c r="V37" t="str">
        <f>VLOOKUP(N37,all_attacks!$C$2:$H$166,6,FALSE)</f>
        <v>Normal</v>
      </c>
      <c r="W37" t="e">
        <f>VLOOKUP(O37,all_attacks!$C$2:$H$166,6,FALSE)</f>
        <v>#N/A</v>
      </c>
      <c r="X37" t="s">
        <v>445</v>
      </c>
      <c r="Y37" t="s">
        <v>209</v>
      </c>
      <c r="Z37" t="str">
        <f t="shared" si="20"/>
        <v>NormalFire</v>
      </c>
      <c r="AA37" t="str">
        <f t="shared" si="5"/>
        <v>no_type-specific_DamageFire</v>
      </c>
      <c r="AB37" t="str">
        <f t="shared" si="5"/>
        <v>NormalFire</v>
      </c>
      <c r="AC37" t="e">
        <f t="shared" si="5"/>
        <v>#N/A</v>
      </c>
      <c r="AD37" t="str">
        <f t="shared" si="22"/>
        <v>NormalNA</v>
      </c>
      <c r="AE37" t="str">
        <f t="shared" si="22"/>
        <v>no_type-specific_DamageNA</v>
      </c>
      <c r="AF37" t="str">
        <f t="shared" si="22"/>
        <v>NormalNA</v>
      </c>
      <c r="AG37" t="e">
        <f t="shared" si="22"/>
        <v>#N/A</v>
      </c>
      <c r="AH37">
        <f>VLOOKUP(Z37,type_factors!$C$1:$D$226,2,FALSE)</f>
        <v>1</v>
      </c>
      <c r="AI37" t="e">
        <f>VLOOKUP(AA37,type_factors!$C$1:$D$226,2,FALSE)</f>
        <v>#N/A</v>
      </c>
      <c r="AJ37">
        <f>VLOOKUP(AB37,type_factors!$C$1:$D$226,2,FALSE)</f>
        <v>1</v>
      </c>
      <c r="AK37" t="e">
        <f>VLOOKUP(AC37,type_factors!$C$1:$D$226,2,FALSE)</f>
        <v>#N/A</v>
      </c>
      <c r="AL37" t="e">
        <f>VLOOKUP(AD37,type_factors!$C$1:$D$226,2,FALSE)</f>
        <v>#N/A</v>
      </c>
      <c r="AM37" t="e">
        <f>VLOOKUP(AE37,type_factors!$C$1:$D$226,2,FALSE)</f>
        <v>#N/A</v>
      </c>
      <c r="AN37" t="e">
        <f>VLOOKUP(AF37,type_factors!$C$1:$D$226,2,FALSE)</f>
        <v>#N/A</v>
      </c>
      <c r="AO37" t="e">
        <f>VLOOKUP(AG37,type_factors!$C$1:$D$226,2,FALSE)</f>
        <v>#N/A</v>
      </c>
      <c r="AP37" t="e">
        <f t="shared" si="6"/>
        <v>#N/A</v>
      </c>
      <c r="AQ37" t="e">
        <f t="shared" si="6"/>
        <v>#N/A</v>
      </c>
      <c r="AR37" t="e">
        <f t="shared" si="6"/>
        <v>#N/A</v>
      </c>
      <c r="AS37" t="e">
        <f t="shared" si="6"/>
        <v>#N/A</v>
      </c>
      <c r="AT37">
        <f t="array" ref="AT37">MAX(IF(ISERROR(AP37:AS37),IF(ISERROR(AH37:AK37),,AH37:AK37),AP37:AS37))</f>
        <v>1</v>
      </c>
      <c r="AU37" t="s">
        <v>421</v>
      </c>
      <c r="AV37" t="s">
        <v>445</v>
      </c>
      <c r="AW37" t="s">
        <v>209</v>
      </c>
      <c r="AX37" t="s">
        <v>209</v>
      </c>
      <c r="AY37" t="str">
        <f t="shared" si="7"/>
        <v>NormalRock</v>
      </c>
      <c r="AZ37" t="str">
        <f t="shared" si="8"/>
        <v>FireRock</v>
      </c>
      <c r="BA37" t="str">
        <f t="shared" si="9"/>
        <v>NARock</v>
      </c>
      <c r="BB37" t="str">
        <f t="shared" si="10"/>
        <v>NARock</v>
      </c>
      <c r="BC37" t="str">
        <f t="shared" si="11"/>
        <v>NormalGround</v>
      </c>
      <c r="BD37" t="str">
        <f t="shared" si="12"/>
        <v>FireGround</v>
      </c>
      <c r="BE37" t="str">
        <f t="shared" si="13"/>
        <v>NAGround</v>
      </c>
      <c r="BF37" t="str">
        <f t="shared" si="14"/>
        <v>NAGround</v>
      </c>
      <c r="BG37" s="31">
        <f>VLOOKUP(AY37,type_factors!$C$2:$D$226,2,FALSE)</f>
        <v>0.5</v>
      </c>
      <c r="BH37" s="31">
        <f>VLOOKUP(AZ37,type_factors!$C$2:$D$226,2,FALSE)</f>
        <v>0.5</v>
      </c>
      <c r="BI37" s="31">
        <f>VLOOKUP(BC37,type_factors!$C$2:$D$226,2,FALSE)</f>
        <v>1</v>
      </c>
      <c r="BJ37" s="31">
        <f>VLOOKUP(BD37,type_factors!$C$2:$D$226,2,FALSE)</f>
        <v>1</v>
      </c>
      <c r="BK37" s="30">
        <f>VLOOKUP(BC37,type_factors!$C$2:$D$226,2,FALSE)</f>
        <v>1</v>
      </c>
      <c r="BL37" s="30">
        <f>VLOOKUP(BD37,type_factors!$C$2:$D$226,2,FALSE)</f>
        <v>1</v>
      </c>
      <c r="BM37" s="30" t="e">
        <f>VLOOKUP(BE37,type_factors!$C$2:$D$226,2,FALSE)</f>
        <v>#N/A</v>
      </c>
      <c r="BN37" s="30" t="e">
        <f>VLOOKUP(BF37,type_factors!$C$2:$D$226,2,FALSE)</f>
        <v>#N/A</v>
      </c>
      <c r="BO37" s="32">
        <f t="shared" si="15"/>
        <v>0.5</v>
      </c>
      <c r="BP37" s="32">
        <f t="shared" si="16"/>
        <v>0.5</v>
      </c>
      <c r="BQ37" s="32">
        <f t="shared" si="17"/>
        <v>1</v>
      </c>
      <c r="BR37" s="32">
        <f t="shared" si="18"/>
        <v>1</v>
      </c>
      <c r="BS37">
        <f t="array" ref="BS37">MAX(IF(ISERROR(BO37:BR37),,BO37:BR37))</f>
        <v>1</v>
      </c>
      <c r="BT37">
        <f t="shared" si="23"/>
        <v>1</v>
      </c>
      <c r="BU37">
        <f t="shared" si="19"/>
        <v>0</v>
      </c>
      <c r="BV37">
        <f t="shared" si="21"/>
        <v>15</v>
      </c>
      <c r="BX37" t="s">
        <v>52</v>
      </c>
    </row>
    <row r="38" spans="1:76" x14ac:dyDescent="0.3">
      <c r="A38">
        <v>37</v>
      </c>
      <c r="B38">
        <v>18</v>
      </c>
      <c r="C38" s="35" t="s">
        <v>497</v>
      </c>
      <c r="D38" s="35" t="str">
        <f>VLOOKUP(C38,all_pokemon!$B$2:$C$151,2,FALSE)</f>
        <v>Nidoran♂</v>
      </c>
      <c r="E38" s="35" t="s">
        <v>451</v>
      </c>
      <c r="F38" s="35" t="s">
        <v>209</v>
      </c>
      <c r="G38" s="35">
        <v>15</v>
      </c>
      <c r="H38" s="36" t="s">
        <v>23</v>
      </c>
      <c r="I38" s="36" t="s">
        <v>12</v>
      </c>
      <c r="J38" s="36" t="s">
        <v>53</v>
      </c>
      <c r="K38" s="36" t="s">
        <v>9</v>
      </c>
      <c r="L38" s="1" t="str">
        <f>VLOOKUP(H38,all_attacks!$B$2:$C$166,2,FALSE)</f>
        <v>Leer</v>
      </c>
      <c r="M38" s="1" t="str">
        <f>VLOOKUP(I38,all_attacks!$B$2:$C$166,2,FALSE)</f>
        <v>Tackle</v>
      </c>
      <c r="N38" s="1" t="str">
        <f>VLOOKUP(J38,all_attacks!$B$2:$C$166,2,FALSE)</f>
        <v>Horn Attack</v>
      </c>
      <c r="O38" s="1" t="str">
        <f>VLOOKUP(K38,all_attacks!$B$2:$C$166,2,FALSE)</f>
        <v>Poison Sting</v>
      </c>
      <c r="P38" t="str">
        <f>VLOOKUP(L38,all_attacks!$C$2:$H$166,2,FALSE)</f>
        <v>Normal</v>
      </c>
      <c r="Q38" t="str">
        <f>VLOOKUP(M38,all_attacks!$C$2:$H$166,2,FALSE)</f>
        <v>Normal</v>
      </c>
      <c r="R38" t="str">
        <f>VLOOKUP(N38,all_attacks!$C$2:$H$166,2,FALSE)</f>
        <v>Normal</v>
      </c>
      <c r="S38" t="str">
        <f>VLOOKUP(O38,all_attacks!$C$2:$H$166,2,FALSE)</f>
        <v>Poison</v>
      </c>
      <c r="T38" t="str">
        <f>VLOOKUP(L38,all_attacks!$C$2:$H$166,6,FALSE)</f>
        <v>no_type-specific_Damage</v>
      </c>
      <c r="U38" t="str">
        <f>VLOOKUP(M38,all_attacks!$C$2:$H$166,6,FALSE)</f>
        <v>Normal</v>
      </c>
      <c r="V38" t="str">
        <f>VLOOKUP(N38,all_attacks!$C$2:$H$166,6,FALSE)</f>
        <v>Normal</v>
      </c>
      <c r="W38" t="str">
        <f>VLOOKUP(O38,all_attacks!$C$2:$H$166,6,FALSE)</f>
        <v>Poison</v>
      </c>
      <c r="X38" t="s">
        <v>445</v>
      </c>
      <c r="Y38" t="s">
        <v>209</v>
      </c>
      <c r="Z38" t="str">
        <f t="shared" si="20"/>
        <v>no_type-specific_DamageFire</v>
      </c>
      <c r="AA38" t="str">
        <f t="shared" si="5"/>
        <v>NormalFire</v>
      </c>
      <c r="AB38" t="str">
        <f t="shared" si="5"/>
        <v>NormalFire</v>
      </c>
      <c r="AC38" t="str">
        <f t="shared" si="5"/>
        <v>PoisonFire</v>
      </c>
      <c r="AD38" t="str">
        <f t="shared" si="22"/>
        <v>no_type-specific_DamageNA</v>
      </c>
      <c r="AE38" t="str">
        <f t="shared" si="22"/>
        <v>NormalNA</v>
      </c>
      <c r="AF38" t="str">
        <f t="shared" si="22"/>
        <v>NormalNA</v>
      </c>
      <c r="AG38" t="str">
        <f t="shared" si="22"/>
        <v>PoisonNA</v>
      </c>
      <c r="AH38" t="e">
        <f>VLOOKUP(Z38,type_factors!$C$1:$D$226,2,FALSE)</f>
        <v>#N/A</v>
      </c>
      <c r="AI38">
        <f>VLOOKUP(AA38,type_factors!$C$1:$D$226,2,FALSE)</f>
        <v>1</v>
      </c>
      <c r="AJ38">
        <f>VLOOKUP(AB38,type_factors!$C$1:$D$226,2,FALSE)</f>
        <v>1</v>
      </c>
      <c r="AK38">
        <f>VLOOKUP(AC38,type_factors!$C$1:$D$226,2,FALSE)</f>
        <v>1</v>
      </c>
      <c r="AL38" t="e">
        <f>VLOOKUP(AD38,type_factors!$C$1:$D$226,2,FALSE)</f>
        <v>#N/A</v>
      </c>
      <c r="AM38" t="e">
        <f>VLOOKUP(AE38,type_factors!$C$1:$D$226,2,FALSE)</f>
        <v>#N/A</v>
      </c>
      <c r="AN38" t="e">
        <f>VLOOKUP(AF38,type_factors!$C$1:$D$226,2,FALSE)</f>
        <v>#N/A</v>
      </c>
      <c r="AO38" t="e">
        <f>VLOOKUP(AG38,type_factors!$C$1:$D$226,2,FALSE)</f>
        <v>#N/A</v>
      </c>
      <c r="AP38" t="e">
        <f t="shared" si="6"/>
        <v>#N/A</v>
      </c>
      <c r="AQ38" t="e">
        <f t="shared" si="6"/>
        <v>#N/A</v>
      </c>
      <c r="AR38" t="e">
        <f t="shared" si="6"/>
        <v>#N/A</v>
      </c>
      <c r="AS38" t="e">
        <f t="shared" si="6"/>
        <v>#N/A</v>
      </c>
      <c r="AT38">
        <f t="array" ref="AT38">MAX(IF(ISERROR(AP38:AS38),IF(ISERROR(AH38:AK38),,AH38:AK38),AP38:AS38))</f>
        <v>1</v>
      </c>
      <c r="AU38" t="s">
        <v>421</v>
      </c>
      <c r="AV38" t="s">
        <v>445</v>
      </c>
      <c r="AW38" t="s">
        <v>209</v>
      </c>
      <c r="AX38" t="s">
        <v>209</v>
      </c>
      <c r="AY38" t="str">
        <f t="shared" si="7"/>
        <v>NormalPoison</v>
      </c>
      <c r="AZ38" t="str">
        <f t="shared" si="8"/>
        <v>FirePoison</v>
      </c>
      <c r="BA38" t="str">
        <f t="shared" si="9"/>
        <v>NAPoison</v>
      </c>
      <c r="BB38" t="str">
        <f t="shared" si="10"/>
        <v>NAPoison</v>
      </c>
      <c r="BC38" t="str">
        <f t="shared" si="11"/>
        <v>NormalNA</v>
      </c>
      <c r="BD38" t="str">
        <f t="shared" si="12"/>
        <v>FireNA</v>
      </c>
      <c r="BE38" t="str">
        <f t="shared" si="13"/>
        <v>NANA</v>
      </c>
      <c r="BF38" t="str">
        <f t="shared" si="14"/>
        <v>NANA</v>
      </c>
      <c r="BG38" s="31">
        <f>VLOOKUP(AY38,type_factors!$C$2:$D$226,2,FALSE)</f>
        <v>1</v>
      </c>
      <c r="BH38" s="31">
        <f>VLOOKUP(AZ38,type_factors!$C$2:$D$226,2,FALSE)</f>
        <v>1</v>
      </c>
      <c r="BI38" s="31" t="e">
        <f>VLOOKUP(BC38,type_factors!$C$2:$D$226,2,FALSE)</f>
        <v>#N/A</v>
      </c>
      <c r="BJ38" s="31" t="e">
        <f>VLOOKUP(BD38,type_factors!$C$2:$D$226,2,FALSE)</f>
        <v>#N/A</v>
      </c>
      <c r="BK38" s="30" t="e">
        <f>VLOOKUP(BC38,type_factors!$C$2:$D$226,2,FALSE)</f>
        <v>#N/A</v>
      </c>
      <c r="BL38" s="30" t="e">
        <f>VLOOKUP(BD38,type_factors!$C$2:$D$226,2,FALSE)</f>
        <v>#N/A</v>
      </c>
      <c r="BM38" s="30" t="e">
        <f>VLOOKUP(BE38,type_factors!$C$2:$D$226,2,FALSE)</f>
        <v>#N/A</v>
      </c>
      <c r="BN38" s="30" t="e">
        <f>VLOOKUP(BF38,type_factors!$C$2:$D$226,2,FALSE)</f>
        <v>#N/A</v>
      </c>
      <c r="BO38" s="32">
        <f t="shared" si="15"/>
        <v>1</v>
      </c>
      <c r="BP38" s="32">
        <f t="shared" si="16"/>
        <v>1</v>
      </c>
      <c r="BQ38" s="32" t="e">
        <f t="shared" si="17"/>
        <v>#N/A</v>
      </c>
      <c r="BR38" s="32" t="e">
        <f t="shared" si="18"/>
        <v>#N/A</v>
      </c>
      <c r="BS38">
        <f t="array" ref="BS38">MAX(IF(ISERROR(BO38:BR38),,BO38:BR38))</f>
        <v>1</v>
      </c>
      <c r="BT38">
        <f t="shared" si="23"/>
        <v>1</v>
      </c>
      <c r="BU38">
        <f t="shared" si="19"/>
        <v>0</v>
      </c>
      <c r="BV38">
        <f t="shared" si="21"/>
        <v>15</v>
      </c>
    </row>
    <row r="39" spans="1:76" x14ac:dyDescent="0.3">
      <c r="A39">
        <v>38</v>
      </c>
      <c r="B39">
        <v>18</v>
      </c>
      <c r="C39" s="35" t="s">
        <v>495</v>
      </c>
      <c r="D39" s="35" t="str">
        <f>VLOOKUP(C39,all_pokemon!$B$2:$C$151,2,FALSE)</f>
        <v>Nidoran♀</v>
      </c>
      <c r="E39" s="35" t="s">
        <v>451</v>
      </c>
      <c r="F39" s="35" t="s">
        <v>209</v>
      </c>
      <c r="G39" s="35">
        <v>15</v>
      </c>
      <c r="H39" s="36" t="s">
        <v>6</v>
      </c>
      <c r="I39" s="36" t="s">
        <v>12</v>
      </c>
      <c r="J39" s="36" t="s">
        <v>5</v>
      </c>
      <c r="K39" s="36" t="s">
        <v>9</v>
      </c>
      <c r="L39" s="1" t="str">
        <f>VLOOKUP(H39,all_attacks!$B$2:$C$166,2,FALSE)</f>
        <v>Growl</v>
      </c>
      <c r="M39" s="1" t="str">
        <f>VLOOKUP(I39,all_attacks!$B$2:$C$166,2,FALSE)</f>
        <v>Tackle</v>
      </c>
      <c r="N39" s="1" t="str">
        <f>VLOOKUP(J39,all_attacks!$B$2:$C$166,2,FALSE)</f>
        <v>Scratch</v>
      </c>
      <c r="O39" s="1" t="str">
        <f>VLOOKUP(K39,all_attacks!$B$2:$C$166,2,FALSE)</f>
        <v>Poison Sting</v>
      </c>
      <c r="P39" t="str">
        <f>VLOOKUP(L39,all_attacks!$C$2:$H$166,2,FALSE)</f>
        <v>Normal</v>
      </c>
      <c r="Q39" t="str">
        <f>VLOOKUP(M39,all_attacks!$C$2:$H$166,2,FALSE)</f>
        <v>Normal</v>
      </c>
      <c r="R39" t="str">
        <f>VLOOKUP(N39,all_attacks!$C$2:$H$166,2,FALSE)</f>
        <v>Normal</v>
      </c>
      <c r="S39" t="str">
        <f>VLOOKUP(O39,all_attacks!$C$2:$H$166,2,FALSE)</f>
        <v>Poison</v>
      </c>
      <c r="T39" t="str">
        <f>VLOOKUP(L39,all_attacks!$C$2:$H$166,6,FALSE)</f>
        <v>no_type-specific_Damage</v>
      </c>
      <c r="U39" t="str">
        <f>VLOOKUP(M39,all_attacks!$C$2:$H$166,6,FALSE)</f>
        <v>Normal</v>
      </c>
      <c r="V39" t="str">
        <f>VLOOKUP(N39,all_attacks!$C$2:$H$166,6,FALSE)</f>
        <v>Normal</v>
      </c>
      <c r="W39" t="str">
        <f>VLOOKUP(O39,all_attacks!$C$2:$H$166,6,FALSE)</f>
        <v>Poison</v>
      </c>
      <c r="X39" t="s">
        <v>445</v>
      </c>
      <c r="Y39" t="s">
        <v>209</v>
      </c>
      <c r="Z39" t="str">
        <f t="shared" si="20"/>
        <v>no_type-specific_DamageFire</v>
      </c>
      <c r="AA39" t="str">
        <f t="shared" si="5"/>
        <v>NormalFire</v>
      </c>
      <c r="AB39" t="str">
        <f t="shared" si="5"/>
        <v>NormalFire</v>
      </c>
      <c r="AC39" t="str">
        <f t="shared" si="5"/>
        <v>PoisonFire</v>
      </c>
      <c r="AD39" t="str">
        <f t="shared" si="22"/>
        <v>no_type-specific_DamageNA</v>
      </c>
      <c r="AE39" t="str">
        <f t="shared" si="22"/>
        <v>NormalNA</v>
      </c>
      <c r="AF39" t="str">
        <f t="shared" si="22"/>
        <v>NormalNA</v>
      </c>
      <c r="AG39" t="str">
        <f t="shared" si="22"/>
        <v>PoisonNA</v>
      </c>
      <c r="AH39" t="e">
        <f>VLOOKUP(Z39,type_factors!$C$1:$D$226,2,FALSE)</f>
        <v>#N/A</v>
      </c>
      <c r="AI39">
        <f>VLOOKUP(AA39,type_factors!$C$1:$D$226,2,FALSE)</f>
        <v>1</v>
      </c>
      <c r="AJ39">
        <f>VLOOKUP(AB39,type_factors!$C$1:$D$226,2,FALSE)</f>
        <v>1</v>
      </c>
      <c r="AK39">
        <f>VLOOKUP(AC39,type_factors!$C$1:$D$226,2,FALSE)</f>
        <v>1</v>
      </c>
      <c r="AL39" t="e">
        <f>VLOOKUP(AD39,type_factors!$C$1:$D$226,2,FALSE)</f>
        <v>#N/A</v>
      </c>
      <c r="AM39" t="e">
        <f>VLOOKUP(AE39,type_factors!$C$1:$D$226,2,FALSE)</f>
        <v>#N/A</v>
      </c>
      <c r="AN39" t="e">
        <f>VLOOKUP(AF39,type_factors!$C$1:$D$226,2,FALSE)</f>
        <v>#N/A</v>
      </c>
      <c r="AO39" t="e">
        <f>VLOOKUP(AG39,type_factors!$C$1:$D$226,2,FALSE)</f>
        <v>#N/A</v>
      </c>
      <c r="AP39" t="e">
        <f t="shared" si="6"/>
        <v>#N/A</v>
      </c>
      <c r="AQ39" t="e">
        <f t="shared" si="6"/>
        <v>#N/A</v>
      </c>
      <c r="AR39" t="e">
        <f t="shared" si="6"/>
        <v>#N/A</v>
      </c>
      <c r="AS39" t="e">
        <f t="shared" si="6"/>
        <v>#N/A</v>
      </c>
      <c r="AT39">
        <f t="array" ref="AT39">MAX(IF(ISERROR(AP39:AS39),IF(ISERROR(AH39:AK39),,AH39:AK39),AP39:AS39))</f>
        <v>1</v>
      </c>
      <c r="AU39" t="s">
        <v>421</v>
      </c>
      <c r="AV39" t="s">
        <v>445</v>
      </c>
      <c r="AW39" t="s">
        <v>209</v>
      </c>
      <c r="AX39" t="s">
        <v>209</v>
      </c>
      <c r="AY39" t="str">
        <f t="shared" si="7"/>
        <v>NormalPoison</v>
      </c>
      <c r="AZ39" t="str">
        <f t="shared" si="8"/>
        <v>FirePoison</v>
      </c>
      <c r="BA39" t="str">
        <f t="shared" si="9"/>
        <v>NAPoison</v>
      </c>
      <c r="BB39" t="str">
        <f t="shared" si="10"/>
        <v>NAPoison</v>
      </c>
      <c r="BC39" t="str">
        <f t="shared" si="11"/>
        <v>NormalNA</v>
      </c>
      <c r="BD39" t="str">
        <f t="shared" si="12"/>
        <v>FireNA</v>
      </c>
      <c r="BE39" t="str">
        <f t="shared" si="13"/>
        <v>NANA</v>
      </c>
      <c r="BF39" t="str">
        <f t="shared" si="14"/>
        <v>NANA</v>
      </c>
      <c r="BG39" s="31">
        <f>VLOOKUP(AY39,type_factors!$C$2:$D$226,2,FALSE)</f>
        <v>1</v>
      </c>
      <c r="BH39" s="31">
        <f>VLOOKUP(AZ39,type_factors!$C$2:$D$226,2,FALSE)</f>
        <v>1</v>
      </c>
      <c r="BI39" s="31" t="e">
        <f>VLOOKUP(BC39,type_factors!$C$2:$D$226,2,FALSE)</f>
        <v>#N/A</v>
      </c>
      <c r="BJ39" s="31" t="e">
        <f>VLOOKUP(BD39,type_factors!$C$2:$D$226,2,FALSE)</f>
        <v>#N/A</v>
      </c>
      <c r="BK39" s="30" t="e">
        <f>VLOOKUP(BC39,type_factors!$C$2:$D$226,2,FALSE)</f>
        <v>#N/A</v>
      </c>
      <c r="BL39" s="30" t="e">
        <f>VLOOKUP(BD39,type_factors!$C$2:$D$226,2,FALSE)</f>
        <v>#N/A</v>
      </c>
      <c r="BM39" s="30" t="e">
        <f>VLOOKUP(BE39,type_factors!$C$2:$D$226,2,FALSE)</f>
        <v>#N/A</v>
      </c>
      <c r="BN39" s="30" t="e">
        <f>VLOOKUP(BF39,type_factors!$C$2:$D$226,2,FALSE)</f>
        <v>#N/A</v>
      </c>
      <c r="BO39" s="32">
        <f t="shared" si="15"/>
        <v>1</v>
      </c>
      <c r="BP39" s="32">
        <f t="shared" si="16"/>
        <v>1</v>
      </c>
      <c r="BQ39" s="32" t="e">
        <f t="shared" si="17"/>
        <v>#N/A</v>
      </c>
      <c r="BR39" s="32" t="e">
        <f t="shared" si="18"/>
        <v>#N/A</v>
      </c>
      <c r="BS39">
        <f t="array" ref="BS39">MAX(IF(ISERROR(BO39:BR39),,BO39:BR39))</f>
        <v>1</v>
      </c>
      <c r="BT39">
        <f t="shared" si="23"/>
        <v>1</v>
      </c>
      <c r="BU39">
        <f t="shared" si="19"/>
        <v>0</v>
      </c>
      <c r="BV39">
        <f t="shared" si="21"/>
        <v>15</v>
      </c>
    </row>
    <row r="40" spans="1:76" x14ac:dyDescent="0.3">
      <c r="A40">
        <v>39</v>
      </c>
      <c r="B40">
        <v>19</v>
      </c>
      <c r="C40" s="35" t="s">
        <v>11</v>
      </c>
      <c r="D40" s="35" t="str">
        <f>VLOOKUP(C40,all_pokemon!$B$2:$C$151,2,FALSE)</f>
        <v>Geodude</v>
      </c>
      <c r="E40" s="35" t="s">
        <v>456</v>
      </c>
      <c r="F40" s="35" t="s">
        <v>455</v>
      </c>
      <c r="G40" s="35">
        <v>13</v>
      </c>
      <c r="H40" s="36" t="s">
        <v>12</v>
      </c>
      <c r="I40" s="36" t="s">
        <v>13</v>
      </c>
      <c r="J40" s="36" t="s">
        <v>209</v>
      </c>
      <c r="K40" s="36" t="s">
        <v>209</v>
      </c>
      <c r="L40" s="1" t="str">
        <f>VLOOKUP(H40,all_attacks!$B$2:$C$166,2,FALSE)</f>
        <v>Tackle</v>
      </c>
      <c r="M40" s="1" t="str">
        <f>VLOOKUP(I40,all_attacks!$B$2:$C$166,2,FALSE)</f>
        <v>Defense Curl</v>
      </c>
      <c r="N40" s="1" t="e">
        <f>VLOOKUP(J40,all_attacks!$B$2:$C$166,2,FALSE)</f>
        <v>#N/A</v>
      </c>
      <c r="O40" s="1" t="e">
        <f>VLOOKUP(K40,all_attacks!$B$2:$C$166,2,FALSE)</f>
        <v>#N/A</v>
      </c>
      <c r="P40" t="str">
        <f>VLOOKUP(L40,all_attacks!$C$2:$H$166,2,FALSE)</f>
        <v>Normal</v>
      </c>
      <c r="Q40" t="str">
        <f>VLOOKUP(M40,all_attacks!$C$2:$H$166,2,FALSE)</f>
        <v>Normal</v>
      </c>
      <c r="R40" t="e">
        <f>VLOOKUP(N40,all_attacks!$C$2:$H$166,2,FALSE)</f>
        <v>#N/A</v>
      </c>
      <c r="S40" t="e">
        <f>VLOOKUP(O40,all_attacks!$C$2:$H$166,2,FALSE)</f>
        <v>#N/A</v>
      </c>
      <c r="T40" t="str">
        <f>VLOOKUP(L40,all_attacks!$C$2:$H$166,6,FALSE)</f>
        <v>Normal</v>
      </c>
      <c r="U40" t="str">
        <f>VLOOKUP(M40,all_attacks!$C$2:$H$166,6,FALSE)</f>
        <v>no_type-specific_Damage</v>
      </c>
      <c r="V40" t="e">
        <f>VLOOKUP(N40,all_attacks!$C$2:$H$166,6,FALSE)</f>
        <v>#N/A</v>
      </c>
      <c r="W40" t="e">
        <f>VLOOKUP(O40,all_attacks!$C$2:$H$166,6,FALSE)</f>
        <v>#N/A</v>
      </c>
      <c r="X40" t="s">
        <v>445</v>
      </c>
      <c r="Y40" t="s">
        <v>209</v>
      </c>
      <c r="Z40" t="str">
        <f t="shared" si="20"/>
        <v>NormalFire</v>
      </c>
      <c r="AA40" t="str">
        <f t="shared" si="5"/>
        <v>no_type-specific_DamageFire</v>
      </c>
      <c r="AB40" t="e">
        <f t="shared" si="5"/>
        <v>#N/A</v>
      </c>
      <c r="AC40" t="e">
        <f t="shared" si="5"/>
        <v>#N/A</v>
      </c>
      <c r="AD40" t="str">
        <f t="shared" si="22"/>
        <v>NormalNA</v>
      </c>
      <c r="AE40" t="str">
        <f t="shared" si="22"/>
        <v>no_type-specific_DamageNA</v>
      </c>
      <c r="AF40" t="e">
        <f t="shared" si="22"/>
        <v>#N/A</v>
      </c>
      <c r="AG40" t="e">
        <f t="shared" si="22"/>
        <v>#N/A</v>
      </c>
      <c r="AH40">
        <f>VLOOKUP(Z40,type_factors!$C$1:$D$226,2,FALSE)</f>
        <v>1</v>
      </c>
      <c r="AI40" t="e">
        <f>VLOOKUP(AA40,type_factors!$C$1:$D$226,2,FALSE)</f>
        <v>#N/A</v>
      </c>
      <c r="AJ40" t="e">
        <f>VLOOKUP(AB40,type_factors!$C$1:$D$226,2,FALSE)</f>
        <v>#N/A</v>
      </c>
      <c r="AK40" t="e">
        <f>VLOOKUP(AC40,type_factors!$C$1:$D$226,2,FALSE)</f>
        <v>#N/A</v>
      </c>
      <c r="AL40" t="e">
        <f>VLOOKUP(AD40,type_factors!$C$1:$D$226,2,FALSE)</f>
        <v>#N/A</v>
      </c>
      <c r="AM40" t="e">
        <f>VLOOKUP(AE40,type_factors!$C$1:$D$226,2,FALSE)</f>
        <v>#N/A</v>
      </c>
      <c r="AN40" t="e">
        <f>VLOOKUP(AF40,type_factors!$C$1:$D$226,2,FALSE)</f>
        <v>#N/A</v>
      </c>
      <c r="AO40" t="e">
        <f>VLOOKUP(AG40,type_factors!$C$1:$D$226,2,FALSE)</f>
        <v>#N/A</v>
      </c>
      <c r="AP40" t="e">
        <f t="shared" si="6"/>
        <v>#N/A</v>
      </c>
      <c r="AQ40" t="e">
        <f t="shared" si="6"/>
        <v>#N/A</v>
      </c>
      <c r="AR40" t="e">
        <f t="shared" si="6"/>
        <v>#N/A</v>
      </c>
      <c r="AS40" t="e">
        <f t="shared" si="6"/>
        <v>#N/A</v>
      </c>
      <c r="AT40">
        <f t="array" ref="AT40">MAX(IF(ISERROR(AP40:AS40),IF(ISERROR(AH40:AK40),,AH40:AK40),AP40:AS40))</f>
        <v>1</v>
      </c>
      <c r="AU40" t="s">
        <v>421</v>
      </c>
      <c r="AV40" t="s">
        <v>445</v>
      </c>
      <c r="AW40" t="s">
        <v>209</v>
      </c>
      <c r="AX40" t="s">
        <v>209</v>
      </c>
      <c r="AY40" t="str">
        <f t="shared" si="7"/>
        <v>NormalRock</v>
      </c>
      <c r="AZ40" t="str">
        <f t="shared" si="8"/>
        <v>FireRock</v>
      </c>
      <c r="BA40" t="str">
        <f t="shared" si="9"/>
        <v>NARock</v>
      </c>
      <c r="BB40" t="str">
        <f t="shared" si="10"/>
        <v>NARock</v>
      </c>
      <c r="BC40" t="str">
        <f t="shared" si="11"/>
        <v>NormalGround</v>
      </c>
      <c r="BD40" t="str">
        <f t="shared" si="12"/>
        <v>FireGround</v>
      </c>
      <c r="BE40" t="str">
        <f t="shared" si="13"/>
        <v>NAGround</v>
      </c>
      <c r="BF40" t="str">
        <f t="shared" si="14"/>
        <v>NAGround</v>
      </c>
      <c r="BG40" s="31">
        <f>VLOOKUP(AY40,type_factors!$C$2:$D$226,2,FALSE)</f>
        <v>0.5</v>
      </c>
      <c r="BH40" s="31">
        <f>VLOOKUP(AZ40,type_factors!$C$2:$D$226,2,FALSE)</f>
        <v>0.5</v>
      </c>
      <c r="BI40" s="31">
        <f>VLOOKUP(BC40,type_factors!$C$2:$D$226,2,FALSE)</f>
        <v>1</v>
      </c>
      <c r="BJ40" s="31">
        <f>VLOOKUP(BD40,type_factors!$C$2:$D$226,2,FALSE)</f>
        <v>1</v>
      </c>
      <c r="BK40" s="30">
        <f>VLOOKUP(BC40,type_factors!$C$2:$D$226,2,FALSE)</f>
        <v>1</v>
      </c>
      <c r="BL40" s="30">
        <f>VLOOKUP(BD40,type_factors!$C$2:$D$226,2,FALSE)</f>
        <v>1</v>
      </c>
      <c r="BM40" s="30" t="e">
        <f>VLOOKUP(BE40,type_factors!$C$2:$D$226,2,FALSE)</f>
        <v>#N/A</v>
      </c>
      <c r="BN40" s="30" t="e">
        <f>VLOOKUP(BF40,type_factors!$C$2:$D$226,2,FALSE)</f>
        <v>#N/A</v>
      </c>
      <c r="BO40" s="32">
        <f t="shared" si="15"/>
        <v>0.5</v>
      </c>
      <c r="BP40" s="32">
        <f t="shared" si="16"/>
        <v>0.5</v>
      </c>
      <c r="BQ40" s="32">
        <f t="shared" si="17"/>
        <v>1</v>
      </c>
      <c r="BR40" s="32">
        <f t="shared" si="18"/>
        <v>1</v>
      </c>
      <c r="BS40">
        <f t="array" ref="BS40">MAX(IF(ISERROR(BO40:BR40),,BO40:BR40))</f>
        <v>1</v>
      </c>
      <c r="BT40">
        <f t="shared" si="23"/>
        <v>1</v>
      </c>
      <c r="BU40">
        <f t="shared" si="19"/>
        <v>0</v>
      </c>
      <c r="BV40">
        <f t="shared" si="21"/>
        <v>15</v>
      </c>
      <c r="BX40" t="s">
        <v>52</v>
      </c>
    </row>
    <row r="41" spans="1:76" x14ac:dyDescent="0.3">
      <c r="A41">
        <v>40</v>
      </c>
      <c r="B41">
        <v>19</v>
      </c>
      <c r="C41" s="35" t="s">
        <v>11</v>
      </c>
      <c r="D41" s="35" t="str">
        <f>VLOOKUP(C41,all_pokemon!$B$2:$C$151,2,FALSE)</f>
        <v>Geodude</v>
      </c>
      <c r="E41" s="35" t="s">
        <v>456</v>
      </c>
      <c r="F41" s="35" t="s">
        <v>455</v>
      </c>
      <c r="G41" s="35">
        <v>13</v>
      </c>
      <c r="H41" s="36" t="s">
        <v>12</v>
      </c>
      <c r="I41" s="36" t="s">
        <v>13</v>
      </c>
      <c r="J41" s="36" t="s">
        <v>209</v>
      </c>
      <c r="K41" s="36" t="s">
        <v>209</v>
      </c>
      <c r="L41" s="1" t="str">
        <f>VLOOKUP(H41,all_attacks!$B$2:$C$166,2,FALSE)</f>
        <v>Tackle</v>
      </c>
      <c r="M41" s="1" t="str">
        <f>VLOOKUP(I41,all_attacks!$B$2:$C$166,2,FALSE)</f>
        <v>Defense Curl</v>
      </c>
      <c r="N41" s="1" t="e">
        <f>VLOOKUP(J41,all_attacks!$B$2:$C$166,2,FALSE)</f>
        <v>#N/A</v>
      </c>
      <c r="O41" s="1" t="e">
        <f>VLOOKUP(K41,all_attacks!$B$2:$C$166,2,FALSE)</f>
        <v>#N/A</v>
      </c>
      <c r="P41" t="str">
        <f>VLOOKUP(L41,all_attacks!$C$2:$H$166,2,FALSE)</f>
        <v>Normal</v>
      </c>
      <c r="Q41" t="str">
        <f>VLOOKUP(M41,all_attacks!$C$2:$H$166,2,FALSE)</f>
        <v>Normal</v>
      </c>
      <c r="R41" t="e">
        <f>VLOOKUP(N41,all_attacks!$C$2:$H$166,2,FALSE)</f>
        <v>#N/A</v>
      </c>
      <c r="S41" t="e">
        <f>VLOOKUP(O41,all_attacks!$C$2:$H$166,2,FALSE)</f>
        <v>#N/A</v>
      </c>
      <c r="T41" t="str">
        <f>VLOOKUP(L41,all_attacks!$C$2:$H$166,6,FALSE)</f>
        <v>Normal</v>
      </c>
      <c r="U41" t="str">
        <f>VLOOKUP(M41,all_attacks!$C$2:$H$166,6,FALSE)</f>
        <v>no_type-specific_Damage</v>
      </c>
      <c r="V41" t="e">
        <f>VLOOKUP(N41,all_attacks!$C$2:$H$166,6,FALSE)</f>
        <v>#N/A</v>
      </c>
      <c r="W41" t="e">
        <f>VLOOKUP(O41,all_attacks!$C$2:$H$166,6,FALSE)</f>
        <v>#N/A</v>
      </c>
      <c r="X41" t="s">
        <v>445</v>
      </c>
      <c r="Y41" t="s">
        <v>209</v>
      </c>
      <c r="Z41" t="str">
        <f t="shared" si="20"/>
        <v>NormalFire</v>
      </c>
      <c r="AA41" t="str">
        <f t="shared" si="5"/>
        <v>no_type-specific_DamageFire</v>
      </c>
      <c r="AB41" t="e">
        <f t="shared" si="5"/>
        <v>#N/A</v>
      </c>
      <c r="AC41" t="e">
        <f t="shared" si="5"/>
        <v>#N/A</v>
      </c>
      <c r="AD41" t="str">
        <f t="shared" si="22"/>
        <v>NormalNA</v>
      </c>
      <c r="AE41" t="str">
        <f t="shared" si="22"/>
        <v>no_type-specific_DamageNA</v>
      </c>
      <c r="AF41" t="e">
        <f t="shared" si="22"/>
        <v>#N/A</v>
      </c>
      <c r="AG41" t="e">
        <f t="shared" si="22"/>
        <v>#N/A</v>
      </c>
      <c r="AH41">
        <f>VLOOKUP(Z41,type_factors!$C$1:$D$226,2,FALSE)</f>
        <v>1</v>
      </c>
      <c r="AI41" t="e">
        <f>VLOOKUP(AA41,type_factors!$C$1:$D$226,2,FALSE)</f>
        <v>#N/A</v>
      </c>
      <c r="AJ41" t="e">
        <f>VLOOKUP(AB41,type_factors!$C$1:$D$226,2,FALSE)</f>
        <v>#N/A</v>
      </c>
      <c r="AK41" t="e">
        <f>VLOOKUP(AC41,type_factors!$C$1:$D$226,2,FALSE)</f>
        <v>#N/A</v>
      </c>
      <c r="AL41" t="e">
        <f>VLOOKUP(AD41,type_factors!$C$1:$D$226,2,FALSE)</f>
        <v>#N/A</v>
      </c>
      <c r="AM41" t="e">
        <f>VLOOKUP(AE41,type_factors!$C$1:$D$226,2,FALSE)</f>
        <v>#N/A</v>
      </c>
      <c r="AN41" t="e">
        <f>VLOOKUP(AF41,type_factors!$C$1:$D$226,2,FALSE)</f>
        <v>#N/A</v>
      </c>
      <c r="AO41" t="e">
        <f>VLOOKUP(AG41,type_factors!$C$1:$D$226,2,FALSE)</f>
        <v>#N/A</v>
      </c>
      <c r="AP41" t="e">
        <f t="shared" si="6"/>
        <v>#N/A</v>
      </c>
      <c r="AQ41" t="e">
        <f t="shared" si="6"/>
        <v>#N/A</v>
      </c>
      <c r="AR41" t="e">
        <f t="shared" si="6"/>
        <v>#N/A</v>
      </c>
      <c r="AS41" t="e">
        <f t="shared" si="6"/>
        <v>#N/A</v>
      </c>
      <c r="AT41">
        <f t="array" ref="AT41">MAX(IF(ISERROR(AP41:AS41),IF(ISERROR(AH41:AK41),,AH41:AK41),AP41:AS41))</f>
        <v>1</v>
      </c>
      <c r="AU41" t="s">
        <v>421</v>
      </c>
      <c r="AV41" t="s">
        <v>445</v>
      </c>
      <c r="AW41" t="s">
        <v>209</v>
      </c>
      <c r="AX41" t="s">
        <v>209</v>
      </c>
      <c r="AY41" t="str">
        <f t="shared" si="7"/>
        <v>NormalRock</v>
      </c>
      <c r="AZ41" t="str">
        <f t="shared" si="8"/>
        <v>FireRock</v>
      </c>
      <c r="BA41" t="str">
        <f t="shared" si="9"/>
        <v>NARock</v>
      </c>
      <c r="BB41" t="str">
        <f t="shared" si="10"/>
        <v>NARock</v>
      </c>
      <c r="BC41" t="str">
        <f t="shared" si="11"/>
        <v>NormalGround</v>
      </c>
      <c r="BD41" t="str">
        <f t="shared" si="12"/>
        <v>FireGround</v>
      </c>
      <c r="BE41" t="str">
        <f t="shared" si="13"/>
        <v>NAGround</v>
      </c>
      <c r="BF41" t="str">
        <f t="shared" si="14"/>
        <v>NAGround</v>
      </c>
      <c r="BG41" s="31">
        <f>VLOOKUP(AY41,type_factors!$C$2:$D$226,2,FALSE)</f>
        <v>0.5</v>
      </c>
      <c r="BH41" s="31">
        <f>VLOOKUP(AZ41,type_factors!$C$2:$D$226,2,FALSE)</f>
        <v>0.5</v>
      </c>
      <c r="BI41" s="31">
        <f>VLOOKUP(BC41,type_factors!$C$2:$D$226,2,FALSE)</f>
        <v>1</v>
      </c>
      <c r="BJ41" s="31">
        <f>VLOOKUP(BD41,type_factors!$C$2:$D$226,2,FALSE)</f>
        <v>1</v>
      </c>
      <c r="BK41" s="30">
        <f>VLOOKUP(BC41,type_factors!$C$2:$D$226,2,FALSE)</f>
        <v>1</v>
      </c>
      <c r="BL41" s="30">
        <f>VLOOKUP(BD41,type_factors!$C$2:$D$226,2,FALSE)</f>
        <v>1</v>
      </c>
      <c r="BM41" s="30" t="e">
        <f>VLOOKUP(BE41,type_factors!$C$2:$D$226,2,FALSE)</f>
        <v>#N/A</v>
      </c>
      <c r="BN41" s="30" t="e">
        <f>VLOOKUP(BF41,type_factors!$C$2:$D$226,2,FALSE)</f>
        <v>#N/A</v>
      </c>
      <c r="BO41" s="32">
        <f t="shared" si="15"/>
        <v>0.5</v>
      </c>
      <c r="BP41" s="32">
        <f t="shared" si="16"/>
        <v>0.5</v>
      </c>
      <c r="BQ41" s="32">
        <f t="shared" si="17"/>
        <v>1</v>
      </c>
      <c r="BR41" s="32">
        <f t="shared" si="18"/>
        <v>1</v>
      </c>
      <c r="BS41">
        <f t="array" ref="BS41">MAX(IF(ISERROR(BO41:BR41),,BO41:BR41))</f>
        <v>1</v>
      </c>
      <c r="BT41">
        <f t="shared" si="23"/>
        <v>1</v>
      </c>
      <c r="BU41">
        <f t="shared" si="19"/>
        <v>0</v>
      </c>
      <c r="BV41">
        <f t="shared" si="21"/>
        <v>15</v>
      </c>
    </row>
    <row r="42" spans="1:76" x14ac:dyDescent="0.3">
      <c r="A42">
        <v>41</v>
      </c>
      <c r="B42">
        <v>19</v>
      </c>
      <c r="C42" s="35" t="s">
        <v>54</v>
      </c>
      <c r="D42" s="35" t="str">
        <f>VLOOKUP(C42,all_pokemon!$B$2:$C$151,2,FALSE)</f>
        <v>Machop</v>
      </c>
      <c r="E42" s="35" t="s">
        <v>450</v>
      </c>
      <c r="F42" s="35" t="s">
        <v>209</v>
      </c>
      <c r="G42" s="35">
        <v>13</v>
      </c>
      <c r="H42" s="36" t="s">
        <v>49</v>
      </c>
      <c r="I42" s="36" t="s">
        <v>209</v>
      </c>
      <c r="J42" s="36" t="s">
        <v>209</v>
      </c>
      <c r="K42" s="36" t="s">
        <v>209</v>
      </c>
      <c r="L42" s="1" t="str">
        <f>VLOOKUP(H42,all_attacks!$B$2:$C$166,2,FALSE)</f>
        <v>Karate Chop</v>
      </c>
      <c r="M42" s="1" t="e">
        <f>VLOOKUP(I42,all_attacks!$B$2:$C$166,2,FALSE)</f>
        <v>#N/A</v>
      </c>
      <c r="N42" s="1" t="e">
        <f>VLOOKUP(J42,all_attacks!$B$2:$C$166,2,FALSE)</f>
        <v>#N/A</v>
      </c>
      <c r="O42" s="1" t="e">
        <f>VLOOKUP(K42,all_attacks!$B$2:$C$166,2,FALSE)</f>
        <v>#N/A</v>
      </c>
      <c r="P42" t="str">
        <f>VLOOKUP(L42,all_attacks!$C$2:$H$166,2,FALSE)</f>
        <v>Normal</v>
      </c>
      <c r="Q42" t="e">
        <f>VLOOKUP(M42,all_attacks!$C$2:$H$166,2,FALSE)</f>
        <v>#N/A</v>
      </c>
      <c r="R42" t="e">
        <f>VLOOKUP(N42,all_attacks!$C$2:$H$166,2,FALSE)</f>
        <v>#N/A</v>
      </c>
      <c r="S42" t="e">
        <f>VLOOKUP(O42,all_attacks!$C$2:$H$166,2,FALSE)</f>
        <v>#N/A</v>
      </c>
      <c r="T42" t="str">
        <f>VLOOKUP(L42,all_attacks!$C$2:$H$166,6,FALSE)</f>
        <v>Normal</v>
      </c>
      <c r="U42" t="e">
        <f>VLOOKUP(M42,all_attacks!$C$2:$H$166,6,FALSE)</f>
        <v>#N/A</v>
      </c>
      <c r="V42" t="e">
        <f>VLOOKUP(N42,all_attacks!$C$2:$H$166,6,FALSE)</f>
        <v>#N/A</v>
      </c>
      <c r="W42" t="e">
        <f>VLOOKUP(O42,all_attacks!$C$2:$H$166,6,FALSE)</f>
        <v>#N/A</v>
      </c>
      <c r="X42" t="s">
        <v>445</v>
      </c>
      <c r="Y42" t="s">
        <v>209</v>
      </c>
      <c r="Z42" t="str">
        <f t="shared" si="20"/>
        <v>NormalFire</v>
      </c>
      <c r="AA42" t="e">
        <f t="shared" si="5"/>
        <v>#N/A</v>
      </c>
      <c r="AB42" t="e">
        <f t="shared" si="5"/>
        <v>#N/A</v>
      </c>
      <c r="AC42" t="e">
        <f t="shared" si="5"/>
        <v>#N/A</v>
      </c>
      <c r="AD42" t="str">
        <f t="shared" si="22"/>
        <v>NormalNA</v>
      </c>
      <c r="AE42" t="e">
        <f t="shared" si="22"/>
        <v>#N/A</v>
      </c>
      <c r="AF42" t="e">
        <f t="shared" si="22"/>
        <v>#N/A</v>
      </c>
      <c r="AG42" t="e">
        <f t="shared" si="22"/>
        <v>#N/A</v>
      </c>
      <c r="AH42">
        <f>VLOOKUP(Z42,type_factors!$C$1:$D$226,2,FALSE)</f>
        <v>1</v>
      </c>
      <c r="AI42" t="e">
        <f>VLOOKUP(AA42,type_factors!$C$1:$D$226,2,FALSE)</f>
        <v>#N/A</v>
      </c>
      <c r="AJ42" t="e">
        <f>VLOOKUP(AB42,type_factors!$C$1:$D$226,2,FALSE)</f>
        <v>#N/A</v>
      </c>
      <c r="AK42" t="e">
        <f>VLOOKUP(AC42,type_factors!$C$1:$D$226,2,FALSE)</f>
        <v>#N/A</v>
      </c>
      <c r="AL42" t="e">
        <f>VLOOKUP(AD42,type_factors!$C$1:$D$226,2,FALSE)</f>
        <v>#N/A</v>
      </c>
      <c r="AM42" t="e">
        <f>VLOOKUP(AE42,type_factors!$C$1:$D$226,2,FALSE)</f>
        <v>#N/A</v>
      </c>
      <c r="AN42" t="e">
        <f>VLOOKUP(AF42,type_factors!$C$1:$D$226,2,FALSE)</f>
        <v>#N/A</v>
      </c>
      <c r="AO42" t="e">
        <f>VLOOKUP(AG42,type_factors!$C$1:$D$226,2,FALSE)</f>
        <v>#N/A</v>
      </c>
      <c r="AP42" t="e">
        <f t="shared" si="6"/>
        <v>#N/A</v>
      </c>
      <c r="AQ42" t="e">
        <f t="shared" si="6"/>
        <v>#N/A</v>
      </c>
      <c r="AR42" t="e">
        <f t="shared" si="6"/>
        <v>#N/A</v>
      </c>
      <c r="AS42" t="e">
        <f t="shared" si="6"/>
        <v>#N/A</v>
      </c>
      <c r="AT42">
        <f t="array" ref="AT42">MAX(IF(ISERROR(AP42:AS42),IF(ISERROR(AH42:AK42),,AH42:AK42),AP42:AS42))</f>
        <v>1</v>
      </c>
      <c r="AU42" t="s">
        <v>421</v>
      </c>
      <c r="AV42" t="s">
        <v>445</v>
      </c>
      <c r="AW42" t="s">
        <v>209</v>
      </c>
      <c r="AX42" t="s">
        <v>209</v>
      </c>
      <c r="AY42" t="str">
        <f t="shared" si="7"/>
        <v>NormalFighting</v>
      </c>
      <c r="AZ42" t="str">
        <f t="shared" si="8"/>
        <v>FireFighting</v>
      </c>
      <c r="BA42" t="str">
        <f t="shared" si="9"/>
        <v>NAFighting</v>
      </c>
      <c r="BB42" t="str">
        <f t="shared" si="10"/>
        <v>NAFighting</v>
      </c>
      <c r="BC42" t="str">
        <f t="shared" si="11"/>
        <v>NormalNA</v>
      </c>
      <c r="BD42" t="str">
        <f t="shared" si="12"/>
        <v>FireNA</v>
      </c>
      <c r="BE42" t="str">
        <f t="shared" si="13"/>
        <v>NANA</v>
      </c>
      <c r="BF42" t="str">
        <f t="shared" si="14"/>
        <v>NANA</v>
      </c>
      <c r="BG42" s="31">
        <f>VLOOKUP(AY42,type_factors!$C$2:$D$226,2,FALSE)</f>
        <v>1</v>
      </c>
      <c r="BH42" s="31">
        <f>VLOOKUP(AZ42,type_factors!$C$2:$D$226,2,FALSE)</f>
        <v>1</v>
      </c>
      <c r="BI42" s="31" t="e">
        <f>VLOOKUP(BC42,type_factors!$C$2:$D$226,2,FALSE)</f>
        <v>#N/A</v>
      </c>
      <c r="BJ42" s="31" t="e">
        <f>VLOOKUP(BD42,type_factors!$C$2:$D$226,2,FALSE)</f>
        <v>#N/A</v>
      </c>
      <c r="BK42" s="30" t="e">
        <f>VLOOKUP(BC42,type_factors!$C$2:$D$226,2,FALSE)</f>
        <v>#N/A</v>
      </c>
      <c r="BL42" s="30" t="e">
        <f>VLOOKUP(BD42,type_factors!$C$2:$D$226,2,FALSE)</f>
        <v>#N/A</v>
      </c>
      <c r="BM42" s="30" t="e">
        <f>VLOOKUP(BE42,type_factors!$C$2:$D$226,2,FALSE)</f>
        <v>#N/A</v>
      </c>
      <c r="BN42" s="30" t="e">
        <f>VLOOKUP(BF42,type_factors!$C$2:$D$226,2,FALSE)</f>
        <v>#N/A</v>
      </c>
      <c r="BO42" s="32">
        <f t="shared" si="15"/>
        <v>1</v>
      </c>
      <c r="BP42" s="32">
        <f t="shared" si="16"/>
        <v>1</v>
      </c>
      <c r="BQ42" s="32" t="e">
        <f t="shared" si="17"/>
        <v>#N/A</v>
      </c>
      <c r="BR42" s="32" t="e">
        <f t="shared" si="18"/>
        <v>#N/A</v>
      </c>
      <c r="BS42">
        <f t="array" ref="BS42">MAX(IF(ISERROR(BO42:BR42),,BO42:BR42))</f>
        <v>1</v>
      </c>
      <c r="BT42">
        <f t="shared" si="23"/>
        <v>1</v>
      </c>
      <c r="BU42">
        <f t="shared" si="19"/>
        <v>0</v>
      </c>
      <c r="BV42">
        <f t="shared" si="21"/>
        <v>15</v>
      </c>
    </row>
    <row r="43" spans="1:76" x14ac:dyDescent="0.3">
      <c r="A43">
        <v>42</v>
      </c>
      <c r="B43">
        <v>19</v>
      </c>
      <c r="C43" s="35" t="s">
        <v>11</v>
      </c>
      <c r="D43" s="35" t="str">
        <f>VLOOKUP(C43,all_pokemon!$B$2:$C$151,2,FALSE)</f>
        <v>Geodude</v>
      </c>
      <c r="E43" s="35" t="s">
        <v>456</v>
      </c>
      <c r="F43" s="35" t="s">
        <v>455</v>
      </c>
      <c r="G43" s="35">
        <v>13</v>
      </c>
      <c r="H43" s="36" t="s">
        <v>12</v>
      </c>
      <c r="I43" s="36" t="s">
        <v>13</v>
      </c>
      <c r="J43" s="36" t="s">
        <v>209</v>
      </c>
      <c r="K43" s="36" t="s">
        <v>209</v>
      </c>
      <c r="L43" s="1" t="str">
        <f>VLOOKUP(H43,all_attacks!$B$2:$C$166,2,FALSE)</f>
        <v>Tackle</v>
      </c>
      <c r="M43" s="1" t="str">
        <f>VLOOKUP(I43,all_attacks!$B$2:$C$166,2,FALSE)</f>
        <v>Defense Curl</v>
      </c>
      <c r="N43" s="1" t="e">
        <f>VLOOKUP(J43,all_attacks!$B$2:$C$166,2,FALSE)</f>
        <v>#N/A</v>
      </c>
      <c r="O43" s="1" t="e">
        <f>VLOOKUP(K43,all_attacks!$B$2:$C$166,2,FALSE)</f>
        <v>#N/A</v>
      </c>
      <c r="P43" t="str">
        <f>VLOOKUP(L43,all_attacks!$C$2:$H$166,2,FALSE)</f>
        <v>Normal</v>
      </c>
      <c r="Q43" t="str">
        <f>VLOOKUP(M43,all_attacks!$C$2:$H$166,2,FALSE)</f>
        <v>Normal</v>
      </c>
      <c r="R43" t="e">
        <f>VLOOKUP(N43,all_attacks!$C$2:$H$166,2,FALSE)</f>
        <v>#N/A</v>
      </c>
      <c r="S43" t="e">
        <f>VLOOKUP(O43,all_attacks!$C$2:$H$166,2,FALSE)</f>
        <v>#N/A</v>
      </c>
      <c r="T43" t="str">
        <f>VLOOKUP(L43,all_attacks!$C$2:$H$166,6,FALSE)</f>
        <v>Normal</v>
      </c>
      <c r="U43" t="str">
        <f>VLOOKUP(M43,all_attacks!$C$2:$H$166,6,FALSE)</f>
        <v>no_type-specific_Damage</v>
      </c>
      <c r="V43" t="e">
        <f>VLOOKUP(N43,all_attacks!$C$2:$H$166,6,FALSE)</f>
        <v>#N/A</v>
      </c>
      <c r="W43" t="e">
        <f>VLOOKUP(O43,all_attacks!$C$2:$H$166,6,FALSE)</f>
        <v>#N/A</v>
      </c>
      <c r="X43" t="s">
        <v>445</v>
      </c>
      <c r="Y43" t="s">
        <v>209</v>
      </c>
      <c r="Z43" t="str">
        <f t="shared" si="20"/>
        <v>NormalFire</v>
      </c>
      <c r="AA43" t="str">
        <f t="shared" si="5"/>
        <v>no_type-specific_DamageFire</v>
      </c>
      <c r="AB43" t="e">
        <f t="shared" si="5"/>
        <v>#N/A</v>
      </c>
      <c r="AC43" t="e">
        <f t="shared" si="5"/>
        <v>#N/A</v>
      </c>
      <c r="AD43" t="str">
        <f t="shared" si="22"/>
        <v>NormalNA</v>
      </c>
      <c r="AE43" t="str">
        <f t="shared" si="22"/>
        <v>no_type-specific_DamageNA</v>
      </c>
      <c r="AF43" t="e">
        <f t="shared" si="22"/>
        <v>#N/A</v>
      </c>
      <c r="AG43" t="e">
        <f t="shared" si="22"/>
        <v>#N/A</v>
      </c>
      <c r="AH43">
        <f>VLOOKUP(Z43,type_factors!$C$1:$D$226,2,FALSE)</f>
        <v>1</v>
      </c>
      <c r="AI43" t="e">
        <f>VLOOKUP(AA43,type_factors!$C$1:$D$226,2,FALSE)</f>
        <v>#N/A</v>
      </c>
      <c r="AJ43" t="e">
        <f>VLOOKUP(AB43,type_factors!$C$1:$D$226,2,FALSE)</f>
        <v>#N/A</v>
      </c>
      <c r="AK43" t="e">
        <f>VLOOKUP(AC43,type_factors!$C$1:$D$226,2,FALSE)</f>
        <v>#N/A</v>
      </c>
      <c r="AL43" t="e">
        <f>VLOOKUP(AD43,type_factors!$C$1:$D$226,2,FALSE)</f>
        <v>#N/A</v>
      </c>
      <c r="AM43" t="e">
        <f>VLOOKUP(AE43,type_factors!$C$1:$D$226,2,FALSE)</f>
        <v>#N/A</v>
      </c>
      <c r="AN43" t="e">
        <f>VLOOKUP(AF43,type_factors!$C$1:$D$226,2,FALSE)</f>
        <v>#N/A</v>
      </c>
      <c r="AO43" t="e">
        <f>VLOOKUP(AG43,type_factors!$C$1:$D$226,2,FALSE)</f>
        <v>#N/A</v>
      </c>
      <c r="AP43" t="e">
        <f t="shared" si="6"/>
        <v>#N/A</v>
      </c>
      <c r="AQ43" t="e">
        <f t="shared" si="6"/>
        <v>#N/A</v>
      </c>
      <c r="AR43" t="e">
        <f t="shared" si="6"/>
        <v>#N/A</v>
      </c>
      <c r="AS43" t="e">
        <f t="shared" si="6"/>
        <v>#N/A</v>
      </c>
      <c r="AT43">
        <f t="array" ref="AT43">MAX(IF(ISERROR(AP43:AS43),IF(ISERROR(AH43:AK43),,AH43:AK43),AP43:AS43))</f>
        <v>1</v>
      </c>
      <c r="AU43" t="s">
        <v>421</v>
      </c>
      <c r="AV43" t="s">
        <v>445</v>
      </c>
      <c r="AW43" t="s">
        <v>209</v>
      </c>
      <c r="AX43" t="s">
        <v>209</v>
      </c>
      <c r="AY43" t="str">
        <f t="shared" si="7"/>
        <v>NormalRock</v>
      </c>
      <c r="AZ43" t="str">
        <f t="shared" si="8"/>
        <v>FireRock</v>
      </c>
      <c r="BA43" t="str">
        <f t="shared" si="9"/>
        <v>NARock</v>
      </c>
      <c r="BB43" t="str">
        <f t="shared" si="10"/>
        <v>NARock</v>
      </c>
      <c r="BC43" t="str">
        <f t="shared" si="11"/>
        <v>NormalGround</v>
      </c>
      <c r="BD43" t="str">
        <f t="shared" si="12"/>
        <v>FireGround</v>
      </c>
      <c r="BE43" t="str">
        <f t="shared" si="13"/>
        <v>NAGround</v>
      </c>
      <c r="BF43" t="str">
        <f t="shared" si="14"/>
        <v>NAGround</v>
      </c>
      <c r="BG43" s="31">
        <f>VLOOKUP(AY43,type_factors!$C$2:$D$226,2,FALSE)</f>
        <v>0.5</v>
      </c>
      <c r="BH43" s="31">
        <f>VLOOKUP(AZ43,type_factors!$C$2:$D$226,2,FALSE)</f>
        <v>0.5</v>
      </c>
      <c r="BI43" s="31">
        <f>VLOOKUP(BC43,type_factors!$C$2:$D$226,2,FALSE)</f>
        <v>1</v>
      </c>
      <c r="BJ43" s="31">
        <f>VLOOKUP(BD43,type_factors!$C$2:$D$226,2,FALSE)</f>
        <v>1</v>
      </c>
      <c r="BK43" s="30">
        <f>VLOOKUP(BC43,type_factors!$C$2:$D$226,2,FALSE)</f>
        <v>1</v>
      </c>
      <c r="BL43" s="30">
        <f>VLOOKUP(BD43,type_factors!$C$2:$D$226,2,FALSE)</f>
        <v>1</v>
      </c>
      <c r="BM43" s="30" t="e">
        <f>VLOOKUP(BE43,type_factors!$C$2:$D$226,2,FALSE)</f>
        <v>#N/A</v>
      </c>
      <c r="BN43" s="30" t="e">
        <f>VLOOKUP(BF43,type_factors!$C$2:$D$226,2,FALSE)</f>
        <v>#N/A</v>
      </c>
      <c r="BO43" s="32">
        <f t="shared" si="15"/>
        <v>0.5</v>
      </c>
      <c r="BP43" s="32">
        <f t="shared" si="16"/>
        <v>0.5</v>
      </c>
      <c r="BQ43" s="32">
        <f t="shared" si="17"/>
        <v>1</v>
      </c>
      <c r="BR43" s="32">
        <f t="shared" si="18"/>
        <v>1</v>
      </c>
      <c r="BS43">
        <f t="array" ref="BS43">MAX(IF(ISERROR(BO43:BR43),,BO43:BR43))</f>
        <v>1</v>
      </c>
      <c r="BT43">
        <f t="shared" si="23"/>
        <v>1</v>
      </c>
      <c r="BU43">
        <f t="shared" si="19"/>
        <v>0</v>
      </c>
      <c r="BV43">
        <f t="shared" si="21"/>
        <v>15</v>
      </c>
    </row>
    <row r="44" spans="1:76" x14ac:dyDescent="0.3">
      <c r="A44">
        <v>43</v>
      </c>
      <c r="B44">
        <v>20</v>
      </c>
      <c r="C44" s="35" t="s">
        <v>55</v>
      </c>
      <c r="D44" s="35" t="str">
        <f>VLOOKUP(C44,all_pokemon!$B$2:$C$151,2,FALSE)</f>
        <v>Oddish</v>
      </c>
      <c r="E44" s="35" t="s">
        <v>449</v>
      </c>
      <c r="F44" s="35" t="s">
        <v>451</v>
      </c>
      <c r="G44" s="35">
        <v>13</v>
      </c>
      <c r="H44" s="36" t="s">
        <v>56</v>
      </c>
      <c r="I44" s="36" t="s">
        <v>209</v>
      </c>
      <c r="J44" s="36" t="s">
        <v>209</v>
      </c>
      <c r="K44" s="36" t="s">
        <v>209</v>
      </c>
      <c r="L44" s="1" t="str">
        <f>VLOOKUP(H44,all_attacks!$B$2:$C$166,2,FALSE)</f>
        <v>Absorb</v>
      </c>
      <c r="M44" s="1" t="e">
        <f>VLOOKUP(I44,all_attacks!$B$2:$C$166,2,FALSE)</f>
        <v>#N/A</v>
      </c>
      <c r="N44" s="1" t="e">
        <f>VLOOKUP(J44,all_attacks!$B$2:$C$166,2,FALSE)</f>
        <v>#N/A</v>
      </c>
      <c r="O44" s="1" t="e">
        <f>VLOOKUP(K44,all_attacks!$B$2:$C$166,2,FALSE)</f>
        <v>#N/A</v>
      </c>
      <c r="P44" t="str">
        <f>VLOOKUP(L44,all_attacks!$C$2:$H$166,2,FALSE)</f>
        <v>Grass</v>
      </c>
      <c r="Q44" t="e">
        <f>VLOOKUP(M44,all_attacks!$C$2:$H$166,2,FALSE)</f>
        <v>#N/A</v>
      </c>
      <c r="R44" t="e">
        <f>VLOOKUP(N44,all_attacks!$C$2:$H$166,2,FALSE)</f>
        <v>#N/A</v>
      </c>
      <c r="S44" t="e">
        <f>VLOOKUP(O44,all_attacks!$C$2:$H$166,2,FALSE)</f>
        <v>#N/A</v>
      </c>
      <c r="T44" t="str">
        <f>VLOOKUP(L44,all_attacks!$C$2:$H$166,6,FALSE)</f>
        <v>Grass</v>
      </c>
      <c r="U44" t="e">
        <f>VLOOKUP(M44,all_attacks!$C$2:$H$166,6,FALSE)</f>
        <v>#N/A</v>
      </c>
      <c r="V44" t="e">
        <f>VLOOKUP(N44,all_attacks!$C$2:$H$166,6,FALSE)</f>
        <v>#N/A</v>
      </c>
      <c r="W44" t="e">
        <f>VLOOKUP(O44,all_attacks!$C$2:$H$166,6,FALSE)</f>
        <v>#N/A</v>
      </c>
      <c r="X44" t="s">
        <v>445</v>
      </c>
      <c r="Y44" t="s">
        <v>209</v>
      </c>
      <c r="Z44" t="str">
        <f t="shared" si="20"/>
        <v>GrassFire</v>
      </c>
      <c r="AA44" t="e">
        <f t="shared" si="5"/>
        <v>#N/A</v>
      </c>
      <c r="AB44" t="e">
        <f t="shared" si="5"/>
        <v>#N/A</v>
      </c>
      <c r="AC44" t="e">
        <f t="shared" si="5"/>
        <v>#N/A</v>
      </c>
      <c r="AD44" t="str">
        <f t="shared" si="22"/>
        <v>GrassNA</v>
      </c>
      <c r="AE44" t="e">
        <f t="shared" si="22"/>
        <v>#N/A</v>
      </c>
      <c r="AF44" t="e">
        <f t="shared" si="22"/>
        <v>#N/A</v>
      </c>
      <c r="AG44" t="e">
        <f t="shared" si="22"/>
        <v>#N/A</v>
      </c>
      <c r="AH44">
        <f>VLOOKUP(Z44,type_factors!$C$1:$D$226,2,FALSE)</f>
        <v>0.5</v>
      </c>
      <c r="AI44" t="e">
        <f>VLOOKUP(AA44,type_factors!$C$1:$D$226,2,FALSE)</f>
        <v>#N/A</v>
      </c>
      <c r="AJ44" t="e">
        <f>VLOOKUP(AB44,type_factors!$C$1:$D$226,2,FALSE)</f>
        <v>#N/A</v>
      </c>
      <c r="AK44" t="e">
        <f>VLOOKUP(AC44,type_factors!$C$1:$D$226,2,FALSE)</f>
        <v>#N/A</v>
      </c>
      <c r="AL44" t="e">
        <f>VLOOKUP(AD44,type_factors!$C$1:$D$226,2,FALSE)</f>
        <v>#N/A</v>
      </c>
      <c r="AM44" t="e">
        <f>VLOOKUP(AE44,type_factors!$C$1:$D$226,2,FALSE)</f>
        <v>#N/A</v>
      </c>
      <c r="AN44" t="e">
        <f>VLOOKUP(AF44,type_factors!$C$1:$D$226,2,FALSE)</f>
        <v>#N/A</v>
      </c>
      <c r="AO44" t="e">
        <f>VLOOKUP(AG44,type_factors!$C$1:$D$226,2,FALSE)</f>
        <v>#N/A</v>
      </c>
      <c r="AP44" t="e">
        <f t="shared" si="6"/>
        <v>#N/A</v>
      </c>
      <c r="AQ44" t="e">
        <f t="shared" si="6"/>
        <v>#N/A</v>
      </c>
      <c r="AR44" t="e">
        <f t="shared" si="6"/>
        <v>#N/A</v>
      </c>
      <c r="AS44" t="e">
        <f t="shared" si="6"/>
        <v>#N/A</v>
      </c>
      <c r="AT44">
        <f t="array" ref="AT44">MAX(IF(ISERROR(AP44:AS44),IF(ISERROR(AH44:AK44),,AH44:AK44),AP44:AS44))</f>
        <v>0.5</v>
      </c>
      <c r="AU44" t="s">
        <v>421</v>
      </c>
      <c r="AV44" t="s">
        <v>445</v>
      </c>
      <c r="AW44" t="s">
        <v>209</v>
      </c>
      <c r="AX44" t="s">
        <v>209</v>
      </c>
      <c r="AY44" t="str">
        <f t="shared" si="7"/>
        <v>NormalGrass</v>
      </c>
      <c r="AZ44" t="str">
        <f t="shared" si="8"/>
        <v>FireGrass</v>
      </c>
      <c r="BA44" t="str">
        <f t="shared" si="9"/>
        <v>NAGrass</v>
      </c>
      <c r="BB44" t="str">
        <f t="shared" si="10"/>
        <v>NAGrass</v>
      </c>
      <c r="BC44" t="str">
        <f t="shared" si="11"/>
        <v>NormalPoison</v>
      </c>
      <c r="BD44" t="str">
        <f t="shared" si="12"/>
        <v>FirePoison</v>
      </c>
      <c r="BE44" t="str">
        <f t="shared" si="13"/>
        <v>NAPoison</v>
      </c>
      <c r="BF44" t="str">
        <f t="shared" si="14"/>
        <v>NAPoison</v>
      </c>
      <c r="BG44" s="31">
        <f>VLOOKUP(AY44,type_factors!$C$2:$D$226,2,FALSE)</f>
        <v>1</v>
      </c>
      <c r="BH44" s="31">
        <f>VLOOKUP(AZ44,type_factors!$C$2:$D$226,2,FALSE)</f>
        <v>2</v>
      </c>
      <c r="BI44" s="31">
        <f>VLOOKUP(BC44,type_factors!$C$2:$D$226,2,FALSE)</f>
        <v>1</v>
      </c>
      <c r="BJ44" s="31">
        <f>VLOOKUP(BD44,type_factors!$C$2:$D$226,2,FALSE)</f>
        <v>1</v>
      </c>
      <c r="BK44" s="30">
        <f>VLOOKUP(BC44,type_factors!$C$2:$D$226,2,FALSE)</f>
        <v>1</v>
      </c>
      <c r="BL44" s="30">
        <f>VLOOKUP(BD44,type_factors!$C$2:$D$226,2,FALSE)</f>
        <v>1</v>
      </c>
      <c r="BM44" s="30" t="e">
        <f>VLOOKUP(BE44,type_factors!$C$2:$D$226,2,FALSE)</f>
        <v>#N/A</v>
      </c>
      <c r="BN44" s="30" t="e">
        <f>VLOOKUP(BF44,type_factors!$C$2:$D$226,2,FALSE)</f>
        <v>#N/A</v>
      </c>
      <c r="BO44" s="32">
        <f t="shared" si="15"/>
        <v>1</v>
      </c>
      <c r="BP44" s="32">
        <f t="shared" si="16"/>
        <v>2</v>
      </c>
      <c r="BQ44" s="32">
        <f t="shared" si="17"/>
        <v>1</v>
      </c>
      <c r="BR44" s="32">
        <f t="shared" si="18"/>
        <v>1</v>
      </c>
      <c r="BS44">
        <f t="array" ref="BS44">MAX(IF(ISERROR(BO44:BR44),,BO44:BR44))</f>
        <v>2</v>
      </c>
      <c r="BT44">
        <f t="shared" si="23"/>
        <v>0.5</v>
      </c>
      <c r="BU44">
        <f t="shared" si="19"/>
        <v>1.5</v>
      </c>
      <c r="BV44">
        <f t="shared" si="21"/>
        <v>16.5</v>
      </c>
    </row>
    <row r="45" spans="1:76" x14ac:dyDescent="0.3">
      <c r="A45">
        <v>44</v>
      </c>
      <c r="B45">
        <v>20</v>
      </c>
      <c r="C45" s="35" t="s">
        <v>47</v>
      </c>
      <c r="D45" s="35" t="str">
        <f>VLOOKUP(C45,all_pokemon!$B$2:$C$151,2,FALSE)</f>
        <v>Pidgey</v>
      </c>
      <c r="E45" s="35" t="s">
        <v>421</v>
      </c>
      <c r="F45" s="35" t="s">
        <v>448</v>
      </c>
      <c r="G45" s="35">
        <v>13</v>
      </c>
      <c r="H45" s="36" t="s">
        <v>41</v>
      </c>
      <c r="I45" s="36" t="s">
        <v>42</v>
      </c>
      <c r="J45" s="36" t="s">
        <v>21</v>
      </c>
      <c r="K45" s="36" t="s">
        <v>209</v>
      </c>
      <c r="L45" s="1" t="str">
        <f>VLOOKUP(H45,all_attacks!$B$2:$C$166,2,FALSE)</f>
        <v>Gust</v>
      </c>
      <c r="M45" s="1" t="str">
        <f>VLOOKUP(I45,all_attacks!$B$2:$C$166,2,FALSE)</f>
        <v>Sand Attack</v>
      </c>
      <c r="N45" s="1" t="str">
        <f>VLOOKUP(J45,all_attacks!$B$2:$C$166,2,FALSE)</f>
        <v>Quick Attack</v>
      </c>
      <c r="O45" s="1" t="e">
        <f>VLOOKUP(K45,all_attacks!$B$2:$C$166,2,FALSE)</f>
        <v>#N/A</v>
      </c>
      <c r="P45" t="str">
        <f>VLOOKUP(L45,all_attacks!$C$2:$H$166,2,FALSE)</f>
        <v>Normal</v>
      </c>
      <c r="Q45" t="str">
        <f>VLOOKUP(M45,all_attacks!$C$2:$H$166,2,FALSE)</f>
        <v>Normal</v>
      </c>
      <c r="R45" t="str">
        <f>VLOOKUP(N45,all_attacks!$C$2:$H$166,2,FALSE)</f>
        <v>Normal</v>
      </c>
      <c r="S45" t="e">
        <f>VLOOKUP(O45,all_attacks!$C$2:$H$166,2,FALSE)</f>
        <v>#N/A</v>
      </c>
      <c r="T45" t="str">
        <f>VLOOKUP(L45,all_attacks!$C$2:$H$166,6,FALSE)</f>
        <v>Normal</v>
      </c>
      <c r="U45" t="str">
        <f>VLOOKUP(M45,all_attacks!$C$2:$H$166,6,FALSE)</f>
        <v>no_type-specific_Damage</v>
      </c>
      <c r="V45" t="str">
        <f>VLOOKUP(N45,all_attacks!$C$2:$H$166,6,FALSE)</f>
        <v>Normal</v>
      </c>
      <c r="W45" t="e">
        <f>VLOOKUP(O45,all_attacks!$C$2:$H$166,6,FALSE)</f>
        <v>#N/A</v>
      </c>
      <c r="X45" t="s">
        <v>445</v>
      </c>
      <c r="Y45" t="s">
        <v>209</v>
      </c>
      <c r="Z45" t="str">
        <f t="shared" si="20"/>
        <v>NormalFire</v>
      </c>
      <c r="AA45" t="str">
        <f t="shared" si="5"/>
        <v>no_type-specific_DamageFire</v>
      </c>
      <c r="AB45" t="str">
        <f t="shared" si="5"/>
        <v>NormalFire</v>
      </c>
      <c r="AC45" t="e">
        <f t="shared" si="5"/>
        <v>#N/A</v>
      </c>
      <c r="AD45" t="str">
        <f t="shared" si="22"/>
        <v>NormalNA</v>
      </c>
      <c r="AE45" t="str">
        <f t="shared" si="22"/>
        <v>no_type-specific_DamageNA</v>
      </c>
      <c r="AF45" t="str">
        <f t="shared" si="22"/>
        <v>NormalNA</v>
      </c>
      <c r="AG45" t="e">
        <f t="shared" si="22"/>
        <v>#N/A</v>
      </c>
      <c r="AH45">
        <f>VLOOKUP(Z45,type_factors!$C$1:$D$226,2,FALSE)</f>
        <v>1</v>
      </c>
      <c r="AI45" t="e">
        <f>VLOOKUP(AA45,type_factors!$C$1:$D$226,2,FALSE)</f>
        <v>#N/A</v>
      </c>
      <c r="AJ45">
        <f>VLOOKUP(AB45,type_factors!$C$1:$D$226,2,FALSE)</f>
        <v>1</v>
      </c>
      <c r="AK45" t="e">
        <f>VLOOKUP(AC45,type_factors!$C$1:$D$226,2,FALSE)</f>
        <v>#N/A</v>
      </c>
      <c r="AL45" t="e">
        <f>VLOOKUP(AD45,type_factors!$C$1:$D$226,2,FALSE)</f>
        <v>#N/A</v>
      </c>
      <c r="AM45" t="e">
        <f>VLOOKUP(AE45,type_factors!$C$1:$D$226,2,FALSE)</f>
        <v>#N/A</v>
      </c>
      <c r="AN45" t="e">
        <f>VLOOKUP(AF45,type_factors!$C$1:$D$226,2,FALSE)</f>
        <v>#N/A</v>
      </c>
      <c r="AO45" t="e">
        <f>VLOOKUP(AG45,type_factors!$C$1:$D$226,2,FALSE)</f>
        <v>#N/A</v>
      </c>
      <c r="AP45" t="e">
        <f t="shared" si="6"/>
        <v>#N/A</v>
      </c>
      <c r="AQ45" t="e">
        <f t="shared" si="6"/>
        <v>#N/A</v>
      </c>
      <c r="AR45" t="e">
        <f t="shared" si="6"/>
        <v>#N/A</v>
      </c>
      <c r="AS45" t="e">
        <f t="shared" si="6"/>
        <v>#N/A</v>
      </c>
      <c r="AT45">
        <f t="array" ref="AT45">MAX(IF(ISERROR(AP45:AS45),IF(ISERROR(AH45:AK45),,AH45:AK45),AP45:AS45))</f>
        <v>1</v>
      </c>
      <c r="AU45" t="s">
        <v>421</v>
      </c>
      <c r="AV45" t="s">
        <v>445</v>
      </c>
      <c r="AW45" t="s">
        <v>209</v>
      </c>
      <c r="AX45" t="s">
        <v>209</v>
      </c>
      <c r="AY45" t="str">
        <f t="shared" si="7"/>
        <v>NormalNormal</v>
      </c>
      <c r="AZ45" t="str">
        <f t="shared" si="8"/>
        <v>FireNormal</v>
      </c>
      <c r="BA45" t="str">
        <f t="shared" si="9"/>
        <v>NANormal</v>
      </c>
      <c r="BB45" t="str">
        <f t="shared" si="10"/>
        <v>NANormal</v>
      </c>
      <c r="BC45" t="str">
        <f t="shared" si="11"/>
        <v>NormalFlying</v>
      </c>
      <c r="BD45" t="str">
        <f t="shared" si="12"/>
        <v>FireFlying</v>
      </c>
      <c r="BE45" t="str">
        <f t="shared" si="13"/>
        <v>NAFlying</v>
      </c>
      <c r="BF45" t="str">
        <f t="shared" si="14"/>
        <v>NAFlying</v>
      </c>
      <c r="BG45" s="31">
        <f>VLOOKUP(AY45,type_factors!$C$2:$D$226,2,FALSE)</f>
        <v>1</v>
      </c>
      <c r="BH45" s="31">
        <f>VLOOKUP(AZ45,type_factors!$C$2:$D$226,2,FALSE)</f>
        <v>1</v>
      </c>
      <c r="BI45" s="31">
        <f>VLOOKUP(BC45,type_factors!$C$2:$D$226,2,FALSE)</f>
        <v>1</v>
      </c>
      <c r="BJ45" s="31">
        <f>VLOOKUP(BD45,type_factors!$C$2:$D$226,2,FALSE)</f>
        <v>1</v>
      </c>
      <c r="BK45" s="30">
        <f>VLOOKUP(BC45,type_factors!$C$2:$D$226,2,FALSE)</f>
        <v>1</v>
      </c>
      <c r="BL45" s="30">
        <f>VLOOKUP(BD45,type_factors!$C$2:$D$226,2,FALSE)</f>
        <v>1</v>
      </c>
      <c r="BM45" s="30" t="e">
        <f>VLOOKUP(BE45,type_factors!$C$2:$D$226,2,FALSE)</f>
        <v>#N/A</v>
      </c>
      <c r="BN45" s="30" t="e">
        <f>VLOOKUP(BF45,type_factors!$C$2:$D$226,2,FALSE)</f>
        <v>#N/A</v>
      </c>
      <c r="BO45" s="32">
        <f t="shared" si="15"/>
        <v>1</v>
      </c>
      <c r="BP45" s="32">
        <f t="shared" si="16"/>
        <v>1</v>
      </c>
      <c r="BQ45" s="32">
        <f t="shared" si="17"/>
        <v>1</v>
      </c>
      <c r="BR45" s="32">
        <f t="shared" si="18"/>
        <v>1</v>
      </c>
      <c r="BS45">
        <f t="array" ref="BS45">MAX(IF(ISERROR(BO45:BR45),,BO45:BR45))</f>
        <v>1</v>
      </c>
      <c r="BT45">
        <f t="shared" si="23"/>
        <v>1</v>
      </c>
      <c r="BU45">
        <f t="shared" si="19"/>
        <v>0</v>
      </c>
      <c r="BV45">
        <f t="shared" si="21"/>
        <v>16.5</v>
      </c>
    </row>
    <row r="46" spans="1:76" x14ac:dyDescent="0.3">
      <c r="A46">
        <v>45</v>
      </c>
      <c r="B46">
        <v>20</v>
      </c>
      <c r="C46" s="35" t="s">
        <v>55</v>
      </c>
      <c r="D46" s="35" t="str">
        <f>VLOOKUP(C46,all_pokemon!$B$2:$C$151,2,FALSE)</f>
        <v>Oddish</v>
      </c>
      <c r="E46" s="35" t="s">
        <v>449</v>
      </c>
      <c r="F46" s="35" t="s">
        <v>451</v>
      </c>
      <c r="G46" s="35">
        <v>13</v>
      </c>
      <c r="H46" s="36" t="s">
        <v>56</v>
      </c>
      <c r="I46" s="36" t="s">
        <v>209</v>
      </c>
      <c r="J46" s="36" t="s">
        <v>209</v>
      </c>
      <c r="K46" s="36" t="s">
        <v>209</v>
      </c>
      <c r="L46" s="1" t="str">
        <f>VLOOKUP(H46,all_attacks!$B$2:$C$166,2,FALSE)</f>
        <v>Absorb</v>
      </c>
      <c r="M46" s="1" t="e">
        <f>VLOOKUP(I46,all_attacks!$B$2:$C$166,2,FALSE)</f>
        <v>#N/A</v>
      </c>
      <c r="N46" s="1" t="e">
        <f>VLOOKUP(J46,all_attacks!$B$2:$C$166,2,FALSE)</f>
        <v>#N/A</v>
      </c>
      <c r="O46" s="1" t="e">
        <f>VLOOKUP(K46,all_attacks!$B$2:$C$166,2,FALSE)</f>
        <v>#N/A</v>
      </c>
      <c r="P46" t="str">
        <f>VLOOKUP(L46,all_attacks!$C$2:$H$166,2,FALSE)</f>
        <v>Grass</v>
      </c>
      <c r="Q46" t="e">
        <f>VLOOKUP(M46,all_attacks!$C$2:$H$166,2,FALSE)</f>
        <v>#N/A</v>
      </c>
      <c r="R46" t="e">
        <f>VLOOKUP(N46,all_attacks!$C$2:$H$166,2,FALSE)</f>
        <v>#N/A</v>
      </c>
      <c r="S46" t="e">
        <f>VLOOKUP(O46,all_attacks!$C$2:$H$166,2,FALSE)</f>
        <v>#N/A</v>
      </c>
      <c r="T46" t="str">
        <f>VLOOKUP(L46,all_attacks!$C$2:$H$166,6,FALSE)</f>
        <v>Grass</v>
      </c>
      <c r="U46" t="e">
        <f>VLOOKUP(M46,all_attacks!$C$2:$H$166,6,FALSE)</f>
        <v>#N/A</v>
      </c>
      <c r="V46" t="e">
        <f>VLOOKUP(N46,all_attacks!$C$2:$H$166,6,FALSE)</f>
        <v>#N/A</v>
      </c>
      <c r="W46" t="e">
        <f>VLOOKUP(O46,all_attacks!$C$2:$H$166,6,FALSE)</f>
        <v>#N/A</v>
      </c>
      <c r="X46" t="s">
        <v>445</v>
      </c>
      <c r="Y46" t="s">
        <v>209</v>
      </c>
      <c r="Z46" t="str">
        <f t="shared" si="20"/>
        <v>GrassFire</v>
      </c>
      <c r="AA46" t="e">
        <f t="shared" si="5"/>
        <v>#N/A</v>
      </c>
      <c r="AB46" t="e">
        <f t="shared" si="5"/>
        <v>#N/A</v>
      </c>
      <c r="AC46" t="e">
        <f t="shared" si="5"/>
        <v>#N/A</v>
      </c>
      <c r="AD46" t="str">
        <f t="shared" si="22"/>
        <v>GrassNA</v>
      </c>
      <c r="AE46" t="e">
        <f t="shared" si="22"/>
        <v>#N/A</v>
      </c>
      <c r="AF46" t="e">
        <f t="shared" si="22"/>
        <v>#N/A</v>
      </c>
      <c r="AG46" t="e">
        <f t="shared" si="22"/>
        <v>#N/A</v>
      </c>
      <c r="AH46">
        <f>VLOOKUP(Z46,type_factors!$C$1:$D$226,2,FALSE)</f>
        <v>0.5</v>
      </c>
      <c r="AI46" t="e">
        <f>VLOOKUP(AA46,type_factors!$C$1:$D$226,2,FALSE)</f>
        <v>#N/A</v>
      </c>
      <c r="AJ46" t="e">
        <f>VLOOKUP(AB46,type_factors!$C$1:$D$226,2,FALSE)</f>
        <v>#N/A</v>
      </c>
      <c r="AK46" t="e">
        <f>VLOOKUP(AC46,type_factors!$C$1:$D$226,2,FALSE)</f>
        <v>#N/A</v>
      </c>
      <c r="AL46" t="e">
        <f>VLOOKUP(AD46,type_factors!$C$1:$D$226,2,FALSE)</f>
        <v>#N/A</v>
      </c>
      <c r="AM46" t="e">
        <f>VLOOKUP(AE46,type_factors!$C$1:$D$226,2,FALSE)</f>
        <v>#N/A</v>
      </c>
      <c r="AN46" t="e">
        <f>VLOOKUP(AF46,type_factors!$C$1:$D$226,2,FALSE)</f>
        <v>#N/A</v>
      </c>
      <c r="AO46" t="e">
        <f>VLOOKUP(AG46,type_factors!$C$1:$D$226,2,FALSE)</f>
        <v>#N/A</v>
      </c>
      <c r="AP46" t="e">
        <f t="shared" si="6"/>
        <v>#N/A</v>
      </c>
      <c r="AQ46" t="e">
        <f t="shared" si="6"/>
        <v>#N/A</v>
      </c>
      <c r="AR46" t="e">
        <f t="shared" si="6"/>
        <v>#N/A</v>
      </c>
      <c r="AS46" t="e">
        <f t="shared" si="6"/>
        <v>#N/A</v>
      </c>
      <c r="AT46">
        <f t="array" ref="AT46">MAX(IF(ISERROR(AP46:AS46),IF(ISERROR(AH46:AK46),,AH46:AK46),AP46:AS46))</f>
        <v>0.5</v>
      </c>
      <c r="AU46" t="s">
        <v>421</v>
      </c>
      <c r="AV46" t="s">
        <v>445</v>
      </c>
      <c r="AW46" t="s">
        <v>209</v>
      </c>
      <c r="AX46" t="s">
        <v>209</v>
      </c>
      <c r="AY46" t="str">
        <f t="shared" si="7"/>
        <v>NormalGrass</v>
      </c>
      <c r="AZ46" t="str">
        <f t="shared" si="8"/>
        <v>FireGrass</v>
      </c>
      <c r="BA46" t="str">
        <f t="shared" si="9"/>
        <v>NAGrass</v>
      </c>
      <c r="BB46" t="str">
        <f t="shared" si="10"/>
        <v>NAGrass</v>
      </c>
      <c r="BC46" t="str">
        <f t="shared" si="11"/>
        <v>NormalPoison</v>
      </c>
      <c r="BD46" t="str">
        <f t="shared" si="12"/>
        <v>FirePoison</v>
      </c>
      <c r="BE46" t="str">
        <f t="shared" si="13"/>
        <v>NAPoison</v>
      </c>
      <c r="BF46" t="str">
        <f t="shared" si="14"/>
        <v>NAPoison</v>
      </c>
      <c r="BG46" s="31">
        <f>VLOOKUP(AY46,type_factors!$C$2:$D$226,2,FALSE)</f>
        <v>1</v>
      </c>
      <c r="BH46" s="31">
        <f>VLOOKUP(AZ46,type_factors!$C$2:$D$226,2,FALSE)</f>
        <v>2</v>
      </c>
      <c r="BI46" s="31">
        <f>VLOOKUP(BC46,type_factors!$C$2:$D$226,2,FALSE)</f>
        <v>1</v>
      </c>
      <c r="BJ46" s="31">
        <f>VLOOKUP(BD46,type_factors!$C$2:$D$226,2,FALSE)</f>
        <v>1</v>
      </c>
      <c r="BK46" s="30">
        <f>VLOOKUP(BC46,type_factors!$C$2:$D$226,2,FALSE)</f>
        <v>1</v>
      </c>
      <c r="BL46" s="30">
        <f>VLOOKUP(BD46,type_factors!$C$2:$D$226,2,FALSE)</f>
        <v>1</v>
      </c>
      <c r="BM46" s="30" t="e">
        <f>VLOOKUP(BE46,type_factors!$C$2:$D$226,2,FALSE)</f>
        <v>#N/A</v>
      </c>
      <c r="BN46" s="30" t="e">
        <f>VLOOKUP(BF46,type_factors!$C$2:$D$226,2,FALSE)</f>
        <v>#N/A</v>
      </c>
      <c r="BO46" s="32">
        <f t="shared" si="15"/>
        <v>1</v>
      </c>
      <c r="BP46" s="32">
        <f t="shared" si="16"/>
        <v>2</v>
      </c>
      <c r="BQ46" s="32">
        <f t="shared" si="17"/>
        <v>1</v>
      </c>
      <c r="BR46" s="32">
        <f t="shared" si="18"/>
        <v>1</v>
      </c>
      <c r="BS46">
        <f t="array" ref="BS46">MAX(IF(ISERROR(BO46:BR46),,BO46:BR46))</f>
        <v>2</v>
      </c>
      <c r="BT46">
        <f t="shared" si="23"/>
        <v>0.5</v>
      </c>
      <c r="BU46">
        <f t="shared" si="19"/>
        <v>1.5</v>
      </c>
      <c r="BV46">
        <f t="shared" si="21"/>
        <v>18</v>
      </c>
    </row>
    <row r="47" spans="1:76" x14ac:dyDescent="0.3">
      <c r="A47">
        <v>46</v>
      </c>
      <c r="B47">
        <v>21</v>
      </c>
      <c r="C47" s="35" t="s">
        <v>54</v>
      </c>
      <c r="D47" s="35" t="str">
        <f>VLOOKUP(C47,all_pokemon!$B$2:$C$151,2,FALSE)</f>
        <v>Machop</v>
      </c>
      <c r="E47" s="35" t="s">
        <v>450</v>
      </c>
      <c r="F47" s="35" t="s">
        <v>209</v>
      </c>
      <c r="G47" s="35">
        <v>17</v>
      </c>
      <c r="H47" s="36" t="s">
        <v>49</v>
      </c>
      <c r="I47" s="36" t="s">
        <v>209</v>
      </c>
      <c r="J47" s="36" t="s">
        <v>209</v>
      </c>
      <c r="K47" s="36" t="s">
        <v>209</v>
      </c>
      <c r="L47" s="1" t="str">
        <f>VLOOKUP(H47,all_attacks!$B$2:$C$166,2,FALSE)</f>
        <v>Karate Chop</v>
      </c>
      <c r="M47" s="1" t="e">
        <f>VLOOKUP(I47,all_attacks!$B$2:$C$166,2,FALSE)</f>
        <v>#N/A</v>
      </c>
      <c r="N47" s="1" t="e">
        <f>VLOOKUP(J47,all_attacks!$B$2:$C$166,2,FALSE)</f>
        <v>#N/A</v>
      </c>
      <c r="O47" s="1" t="e">
        <f>VLOOKUP(K47,all_attacks!$B$2:$C$166,2,FALSE)</f>
        <v>#N/A</v>
      </c>
      <c r="P47" t="str">
        <f>VLOOKUP(L47,all_attacks!$C$2:$H$166,2,FALSE)</f>
        <v>Normal</v>
      </c>
      <c r="Q47" t="e">
        <f>VLOOKUP(M47,all_attacks!$C$2:$H$166,2,FALSE)</f>
        <v>#N/A</v>
      </c>
      <c r="R47" t="e">
        <f>VLOOKUP(N47,all_attacks!$C$2:$H$166,2,FALSE)</f>
        <v>#N/A</v>
      </c>
      <c r="S47" t="e">
        <f>VLOOKUP(O47,all_attacks!$C$2:$H$166,2,FALSE)</f>
        <v>#N/A</v>
      </c>
      <c r="T47" t="str">
        <f>VLOOKUP(L47,all_attacks!$C$2:$H$166,6,FALSE)</f>
        <v>Normal</v>
      </c>
      <c r="U47" t="e">
        <f>VLOOKUP(M47,all_attacks!$C$2:$H$166,6,FALSE)</f>
        <v>#N/A</v>
      </c>
      <c r="V47" t="e">
        <f>VLOOKUP(N47,all_attacks!$C$2:$H$166,6,FALSE)</f>
        <v>#N/A</v>
      </c>
      <c r="W47" t="e">
        <f>VLOOKUP(O47,all_attacks!$C$2:$H$166,6,FALSE)</f>
        <v>#N/A</v>
      </c>
      <c r="X47" t="s">
        <v>445</v>
      </c>
      <c r="Y47" t="s">
        <v>209</v>
      </c>
      <c r="Z47" t="str">
        <f t="shared" si="20"/>
        <v>NormalFire</v>
      </c>
      <c r="AA47" t="e">
        <f t="shared" si="5"/>
        <v>#N/A</v>
      </c>
      <c r="AB47" t="e">
        <f t="shared" si="5"/>
        <v>#N/A</v>
      </c>
      <c r="AC47" t="e">
        <f t="shared" si="5"/>
        <v>#N/A</v>
      </c>
      <c r="AD47" t="str">
        <f t="shared" si="22"/>
        <v>NormalNA</v>
      </c>
      <c r="AE47" t="e">
        <f t="shared" si="22"/>
        <v>#N/A</v>
      </c>
      <c r="AF47" t="e">
        <f t="shared" si="22"/>
        <v>#N/A</v>
      </c>
      <c r="AG47" t="e">
        <f t="shared" si="22"/>
        <v>#N/A</v>
      </c>
      <c r="AH47">
        <f>VLOOKUP(Z47,type_factors!$C$1:$D$226,2,FALSE)</f>
        <v>1</v>
      </c>
      <c r="AI47" t="e">
        <f>VLOOKUP(AA47,type_factors!$C$1:$D$226,2,FALSE)</f>
        <v>#N/A</v>
      </c>
      <c r="AJ47" t="e">
        <f>VLOOKUP(AB47,type_factors!$C$1:$D$226,2,FALSE)</f>
        <v>#N/A</v>
      </c>
      <c r="AK47" t="e">
        <f>VLOOKUP(AC47,type_factors!$C$1:$D$226,2,FALSE)</f>
        <v>#N/A</v>
      </c>
      <c r="AL47" t="e">
        <f>VLOOKUP(AD47,type_factors!$C$1:$D$226,2,FALSE)</f>
        <v>#N/A</v>
      </c>
      <c r="AM47" t="e">
        <f>VLOOKUP(AE47,type_factors!$C$1:$D$226,2,FALSE)</f>
        <v>#N/A</v>
      </c>
      <c r="AN47" t="e">
        <f>VLOOKUP(AF47,type_factors!$C$1:$D$226,2,FALSE)</f>
        <v>#N/A</v>
      </c>
      <c r="AO47" t="e">
        <f>VLOOKUP(AG47,type_factors!$C$1:$D$226,2,FALSE)</f>
        <v>#N/A</v>
      </c>
      <c r="AP47" t="e">
        <f t="shared" si="6"/>
        <v>#N/A</v>
      </c>
      <c r="AQ47" t="e">
        <f t="shared" si="6"/>
        <v>#N/A</v>
      </c>
      <c r="AR47" t="e">
        <f t="shared" si="6"/>
        <v>#N/A</v>
      </c>
      <c r="AS47" t="e">
        <f t="shared" si="6"/>
        <v>#N/A</v>
      </c>
      <c r="AT47">
        <f t="array" ref="AT47">MAX(IF(ISERROR(AP47:AS47),IF(ISERROR(AH47:AK47),,AH47:AK47),AP47:AS47))</f>
        <v>1</v>
      </c>
      <c r="AU47" t="s">
        <v>421</v>
      </c>
      <c r="AV47" t="s">
        <v>445</v>
      </c>
      <c r="AW47" t="s">
        <v>209</v>
      </c>
      <c r="AX47" t="s">
        <v>209</v>
      </c>
      <c r="AY47" t="str">
        <f t="shared" si="7"/>
        <v>NormalFighting</v>
      </c>
      <c r="AZ47" t="str">
        <f t="shared" si="8"/>
        <v>FireFighting</v>
      </c>
      <c r="BA47" t="str">
        <f t="shared" si="9"/>
        <v>NAFighting</v>
      </c>
      <c r="BB47" t="str">
        <f t="shared" si="10"/>
        <v>NAFighting</v>
      </c>
      <c r="BC47" t="str">
        <f t="shared" si="11"/>
        <v>NormalNA</v>
      </c>
      <c r="BD47" t="str">
        <f t="shared" si="12"/>
        <v>FireNA</v>
      </c>
      <c r="BE47" t="str">
        <f t="shared" si="13"/>
        <v>NANA</v>
      </c>
      <c r="BF47" t="str">
        <f t="shared" si="14"/>
        <v>NANA</v>
      </c>
      <c r="BG47" s="31">
        <f>VLOOKUP(AY47,type_factors!$C$2:$D$226,2,FALSE)</f>
        <v>1</v>
      </c>
      <c r="BH47" s="31">
        <f>VLOOKUP(AZ47,type_factors!$C$2:$D$226,2,FALSE)</f>
        <v>1</v>
      </c>
      <c r="BI47" s="31" t="e">
        <f>VLOOKUP(BC47,type_factors!$C$2:$D$226,2,FALSE)</f>
        <v>#N/A</v>
      </c>
      <c r="BJ47" s="31" t="e">
        <f>VLOOKUP(BD47,type_factors!$C$2:$D$226,2,FALSE)</f>
        <v>#N/A</v>
      </c>
      <c r="BK47" s="30" t="e">
        <f>VLOOKUP(BC47,type_factors!$C$2:$D$226,2,FALSE)</f>
        <v>#N/A</v>
      </c>
      <c r="BL47" s="30" t="e">
        <f>VLOOKUP(BD47,type_factors!$C$2:$D$226,2,FALSE)</f>
        <v>#N/A</v>
      </c>
      <c r="BM47" s="30" t="e">
        <f>VLOOKUP(BE47,type_factors!$C$2:$D$226,2,FALSE)</f>
        <v>#N/A</v>
      </c>
      <c r="BN47" s="30" t="e">
        <f>VLOOKUP(BF47,type_factors!$C$2:$D$226,2,FALSE)</f>
        <v>#N/A</v>
      </c>
      <c r="BO47" s="32">
        <f t="shared" si="15"/>
        <v>1</v>
      </c>
      <c r="BP47" s="32">
        <f t="shared" si="16"/>
        <v>1</v>
      </c>
      <c r="BQ47" s="32" t="e">
        <f t="shared" si="17"/>
        <v>#N/A</v>
      </c>
      <c r="BR47" s="32" t="e">
        <f t="shared" si="18"/>
        <v>#N/A</v>
      </c>
      <c r="BS47">
        <f t="array" ref="BS47">MAX(IF(ISERROR(BO47:BR47),,BO47:BR47))</f>
        <v>1</v>
      </c>
      <c r="BT47">
        <f t="shared" si="23"/>
        <v>1</v>
      </c>
      <c r="BU47">
        <f t="shared" si="19"/>
        <v>0</v>
      </c>
      <c r="BV47">
        <f t="shared" si="21"/>
        <v>18</v>
      </c>
    </row>
    <row r="48" spans="1:76" x14ac:dyDescent="0.3">
      <c r="A48">
        <v>47</v>
      </c>
      <c r="B48">
        <v>21</v>
      </c>
      <c r="C48" s="35" t="s">
        <v>58</v>
      </c>
      <c r="D48" s="35" t="str">
        <f>VLOOKUP(C48,all_pokemon!$B$2:$C$151,2,FALSE)</f>
        <v>Drowzee</v>
      </c>
      <c r="E48" s="35" t="s">
        <v>318</v>
      </c>
      <c r="F48" s="35" t="s">
        <v>209</v>
      </c>
      <c r="G48" s="35">
        <v>17</v>
      </c>
      <c r="H48" s="36" t="s">
        <v>34</v>
      </c>
      <c r="I48" s="36" t="s">
        <v>59</v>
      </c>
      <c r="J48" s="36" t="s">
        <v>35</v>
      </c>
      <c r="K48" s="36" t="s">
        <v>60</v>
      </c>
      <c r="L48" s="1" t="str">
        <f>VLOOKUP(H48,all_attacks!$B$2:$C$166,2,FALSE)</f>
        <v>Pound</v>
      </c>
      <c r="M48" s="1" t="str">
        <f>VLOOKUP(I48,all_attacks!$B$2:$C$166,2,FALSE)</f>
        <v>Hypnosis</v>
      </c>
      <c r="N48" s="1" t="str">
        <f>VLOOKUP(J48,all_attacks!$B$2:$C$166,2,FALSE)</f>
        <v>Disable</v>
      </c>
      <c r="O48" s="1" t="str">
        <f>VLOOKUP(K48,all_attacks!$B$2:$C$166,2,FALSE)</f>
        <v>Confusion</v>
      </c>
      <c r="P48" t="str">
        <f>VLOOKUP(L48,all_attacks!$C$2:$H$166,2,FALSE)</f>
        <v>Normal</v>
      </c>
      <c r="Q48" t="str">
        <f>VLOOKUP(M48,all_attacks!$C$2:$H$166,2,FALSE)</f>
        <v>Psychic</v>
      </c>
      <c r="R48" t="str">
        <f>VLOOKUP(N48,all_attacks!$C$2:$H$166,2,FALSE)</f>
        <v>Normal</v>
      </c>
      <c r="S48" t="str">
        <f>VLOOKUP(O48,all_attacks!$C$2:$H$166,2,FALSE)</f>
        <v>Psychic</v>
      </c>
      <c r="T48" t="str">
        <f>VLOOKUP(L48,all_attacks!$C$2:$H$166,6,FALSE)</f>
        <v>Normal</v>
      </c>
      <c r="U48" t="str">
        <f>VLOOKUP(M48,all_attacks!$C$2:$H$166,6,FALSE)</f>
        <v>no_type-specific_Damage</v>
      </c>
      <c r="V48" t="str">
        <f>VLOOKUP(N48,all_attacks!$C$2:$H$166,6,FALSE)</f>
        <v>no_type-specific_Damage</v>
      </c>
      <c r="W48" t="str">
        <f>VLOOKUP(O48,all_attacks!$C$2:$H$166,6,FALSE)</f>
        <v>Psychic</v>
      </c>
      <c r="X48" t="s">
        <v>445</v>
      </c>
      <c r="Y48" t="s">
        <v>209</v>
      </c>
      <c r="Z48" t="str">
        <f t="shared" si="20"/>
        <v>NormalFire</v>
      </c>
      <c r="AA48" t="str">
        <f t="shared" si="5"/>
        <v>no_type-specific_DamageFire</v>
      </c>
      <c r="AB48" t="str">
        <f t="shared" si="5"/>
        <v>no_type-specific_DamageFire</v>
      </c>
      <c r="AC48" t="str">
        <f t="shared" si="5"/>
        <v>PsychicFire</v>
      </c>
      <c r="AD48" t="str">
        <f t="shared" si="22"/>
        <v>NormalNA</v>
      </c>
      <c r="AE48" t="str">
        <f t="shared" si="22"/>
        <v>no_type-specific_DamageNA</v>
      </c>
      <c r="AF48" t="str">
        <f t="shared" si="22"/>
        <v>no_type-specific_DamageNA</v>
      </c>
      <c r="AG48" t="str">
        <f t="shared" si="22"/>
        <v>PsychicNA</v>
      </c>
      <c r="AH48">
        <f>VLOOKUP(Z48,type_factors!$C$1:$D$226,2,FALSE)</f>
        <v>1</v>
      </c>
      <c r="AI48" t="e">
        <f>VLOOKUP(AA48,type_factors!$C$1:$D$226,2,FALSE)</f>
        <v>#N/A</v>
      </c>
      <c r="AJ48" t="e">
        <f>VLOOKUP(AB48,type_factors!$C$1:$D$226,2,FALSE)</f>
        <v>#N/A</v>
      </c>
      <c r="AK48">
        <f>VLOOKUP(AC48,type_factors!$C$1:$D$226,2,FALSE)</f>
        <v>1</v>
      </c>
      <c r="AL48" t="e">
        <f>VLOOKUP(AD48,type_factors!$C$1:$D$226,2,FALSE)</f>
        <v>#N/A</v>
      </c>
      <c r="AM48" t="e">
        <f>VLOOKUP(AE48,type_factors!$C$1:$D$226,2,FALSE)</f>
        <v>#N/A</v>
      </c>
      <c r="AN48" t="e">
        <f>VLOOKUP(AF48,type_factors!$C$1:$D$226,2,FALSE)</f>
        <v>#N/A</v>
      </c>
      <c r="AO48" t="e">
        <f>VLOOKUP(AG48,type_factors!$C$1:$D$226,2,FALSE)</f>
        <v>#N/A</v>
      </c>
      <c r="AP48" t="e">
        <f t="shared" si="6"/>
        <v>#N/A</v>
      </c>
      <c r="AQ48" t="e">
        <f t="shared" si="6"/>
        <v>#N/A</v>
      </c>
      <c r="AR48" t="e">
        <f t="shared" si="6"/>
        <v>#N/A</v>
      </c>
      <c r="AS48" t="e">
        <f t="shared" si="6"/>
        <v>#N/A</v>
      </c>
      <c r="AT48">
        <f t="array" ref="AT48">MAX(IF(ISERROR(AP48:AS48),IF(ISERROR(AH48:AK48),,AH48:AK48),AP48:AS48))</f>
        <v>1</v>
      </c>
      <c r="AU48" t="s">
        <v>421</v>
      </c>
      <c r="AV48" t="s">
        <v>445</v>
      </c>
      <c r="AW48" t="s">
        <v>209</v>
      </c>
      <c r="AX48" t="s">
        <v>209</v>
      </c>
      <c r="AY48" t="str">
        <f t="shared" si="7"/>
        <v>NormalPsychic</v>
      </c>
      <c r="AZ48" t="str">
        <f t="shared" si="8"/>
        <v>FirePsychic</v>
      </c>
      <c r="BA48" t="str">
        <f t="shared" si="9"/>
        <v>NAPsychic</v>
      </c>
      <c r="BB48" t="str">
        <f t="shared" si="10"/>
        <v>NAPsychic</v>
      </c>
      <c r="BC48" t="str">
        <f t="shared" si="11"/>
        <v>NormalNA</v>
      </c>
      <c r="BD48" t="str">
        <f t="shared" si="12"/>
        <v>FireNA</v>
      </c>
      <c r="BE48" t="str">
        <f t="shared" si="13"/>
        <v>NANA</v>
      </c>
      <c r="BF48" t="str">
        <f t="shared" si="14"/>
        <v>NANA</v>
      </c>
      <c r="BG48" s="31">
        <f>VLOOKUP(AY48,type_factors!$C$2:$D$226,2,FALSE)</f>
        <v>1</v>
      </c>
      <c r="BH48" s="31">
        <f>VLOOKUP(AZ48,type_factors!$C$2:$D$226,2,FALSE)</f>
        <v>1</v>
      </c>
      <c r="BI48" s="31" t="e">
        <f>VLOOKUP(BC48,type_factors!$C$2:$D$226,2,FALSE)</f>
        <v>#N/A</v>
      </c>
      <c r="BJ48" s="31" t="e">
        <f>VLOOKUP(BD48,type_factors!$C$2:$D$226,2,FALSE)</f>
        <v>#N/A</v>
      </c>
      <c r="BK48" s="30" t="e">
        <f>VLOOKUP(BC48,type_factors!$C$2:$D$226,2,FALSE)</f>
        <v>#N/A</v>
      </c>
      <c r="BL48" s="30" t="e">
        <f>VLOOKUP(BD48,type_factors!$C$2:$D$226,2,FALSE)</f>
        <v>#N/A</v>
      </c>
      <c r="BM48" s="30" t="e">
        <f>VLOOKUP(BE48,type_factors!$C$2:$D$226,2,FALSE)</f>
        <v>#N/A</v>
      </c>
      <c r="BN48" s="30" t="e">
        <f>VLOOKUP(BF48,type_factors!$C$2:$D$226,2,FALSE)</f>
        <v>#N/A</v>
      </c>
      <c r="BO48" s="32">
        <f t="shared" si="15"/>
        <v>1</v>
      </c>
      <c r="BP48" s="32">
        <f t="shared" si="16"/>
        <v>1</v>
      </c>
      <c r="BQ48" s="32" t="e">
        <f t="shared" si="17"/>
        <v>#N/A</v>
      </c>
      <c r="BR48" s="32" t="e">
        <f t="shared" si="18"/>
        <v>#N/A</v>
      </c>
      <c r="BS48">
        <f t="array" ref="BS48">MAX(IF(ISERROR(BO48:BR48),,BO48:BR48))</f>
        <v>1</v>
      </c>
      <c r="BT48">
        <f t="shared" si="23"/>
        <v>1</v>
      </c>
      <c r="BU48">
        <f t="shared" si="19"/>
        <v>0</v>
      </c>
      <c r="BV48">
        <f t="shared" si="21"/>
        <v>18</v>
      </c>
    </row>
    <row r="49" spans="1:76" x14ac:dyDescent="0.3">
      <c r="A49">
        <v>48</v>
      </c>
      <c r="B49">
        <v>22</v>
      </c>
      <c r="C49" s="35" t="s">
        <v>61</v>
      </c>
      <c r="D49" s="35" t="str">
        <f>VLOOKUP(C49,all_pokemon!$B$2:$C$151,2,FALSE)</f>
        <v>Goldeen</v>
      </c>
      <c r="E49" s="35" t="s">
        <v>453</v>
      </c>
      <c r="F49" s="35" t="s">
        <v>209</v>
      </c>
      <c r="G49" s="35">
        <v>19</v>
      </c>
      <c r="H49" s="36" t="s">
        <v>62</v>
      </c>
      <c r="I49" s="36" t="s">
        <v>20</v>
      </c>
      <c r="J49" s="36" t="s">
        <v>30</v>
      </c>
      <c r="K49" s="36" t="s">
        <v>209</v>
      </c>
      <c r="L49" s="1" t="str">
        <f>VLOOKUP(H49,all_attacks!$B$2:$C$166,2,FALSE)</f>
        <v>Peck</v>
      </c>
      <c r="M49" s="1" t="str">
        <f>VLOOKUP(I49,all_attacks!$B$2:$C$166,2,FALSE)</f>
        <v>Tail Whip</v>
      </c>
      <c r="N49" s="1" t="str">
        <f>VLOOKUP(J49,all_attacks!$B$2:$C$166,2,FALSE)</f>
        <v>Supersonic</v>
      </c>
      <c r="O49" s="1" t="e">
        <f>VLOOKUP(K49,all_attacks!$B$2:$C$166,2,FALSE)</f>
        <v>#N/A</v>
      </c>
      <c r="P49" t="str">
        <f>VLOOKUP(L49,all_attacks!$C$2:$H$166,2,FALSE)</f>
        <v>Flying</v>
      </c>
      <c r="Q49" t="str">
        <f>VLOOKUP(M49,all_attacks!$C$2:$H$166,2,FALSE)</f>
        <v>Normal</v>
      </c>
      <c r="R49" t="str">
        <f>VLOOKUP(N49,all_attacks!$C$2:$H$166,2,FALSE)</f>
        <v>Normal</v>
      </c>
      <c r="S49" t="e">
        <f>VLOOKUP(O49,all_attacks!$C$2:$H$166,2,FALSE)</f>
        <v>#N/A</v>
      </c>
      <c r="T49" t="str">
        <f>VLOOKUP(L49,all_attacks!$C$2:$H$166,6,FALSE)</f>
        <v>Flying</v>
      </c>
      <c r="U49" t="str">
        <f>VLOOKUP(M49,all_attacks!$C$2:$H$166,6,FALSE)</f>
        <v>no_type-specific_Damage</v>
      </c>
      <c r="V49" t="str">
        <f>VLOOKUP(N49,all_attacks!$C$2:$H$166,6,FALSE)</f>
        <v>no_type-specific_Damage</v>
      </c>
      <c r="W49" t="e">
        <f>VLOOKUP(O49,all_attacks!$C$2:$H$166,6,FALSE)</f>
        <v>#N/A</v>
      </c>
      <c r="X49" t="s">
        <v>445</v>
      </c>
      <c r="Y49" t="s">
        <v>209</v>
      </c>
      <c r="Z49" t="str">
        <f t="shared" si="20"/>
        <v>FlyingFire</v>
      </c>
      <c r="AA49" t="str">
        <f t="shared" si="5"/>
        <v>no_type-specific_DamageFire</v>
      </c>
      <c r="AB49" t="str">
        <f t="shared" si="5"/>
        <v>no_type-specific_DamageFire</v>
      </c>
      <c r="AC49" t="e">
        <f t="shared" si="5"/>
        <v>#N/A</v>
      </c>
      <c r="AD49" t="str">
        <f t="shared" si="22"/>
        <v>FlyingNA</v>
      </c>
      <c r="AE49" t="str">
        <f t="shared" si="22"/>
        <v>no_type-specific_DamageNA</v>
      </c>
      <c r="AF49" t="str">
        <f t="shared" si="22"/>
        <v>no_type-specific_DamageNA</v>
      </c>
      <c r="AG49" t="e">
        <f t="shared" si="22"/>
        <v>#N/A</v>
      </c>
      <c r="AH49">
        <f>VLOOKUP(Z49,type_factors!$C$1:$D$226,2,FALSE)</f>
        <v>1</v>
      </c>
      <c r="AI49" t="e">
        <f>VLOOKUP(AA49,type_factors!$C$1:$D$226,2,FALSE)</f>
        <v>#N/A</v>
      </c>
      <c r="AJ49" t="e">
        <f>VLOOKUP(AB49,type_factors!$C$1:$D$226,2,FALSE)</f>
        <v>#N/A</v>
      </c>
      <c r="AK49" t="e">
        <f>VLOOKUP(AC49,type_factors!$C$1:$D$226,2,FALSE)</f>
        <v>#N/A</v>
      </c>
      <c r="AL49" t="e">
        <f>VLOOKUP(AD49,type_factors!$C$1:$D$226,2,FALSE)</f>
        <v>#N/A</v>
      </c>
      <c r="AM49" t="e">
        <f>VLOOKUP(AE49,type_factors!$C$1:$D$226,2,FALSE)</f>
        <v>#N/A</v>
      </c>
      <c r="AN49" t="e">
        <f>VLOOKUP(AF49,type_factors!$C$1:$D$226,2,FALSE)</f>
        <v>#N/A</v>
      </c>
      <c r="AO49" t="e">
        <f>VLOOKUP(AG49,type_factors!$C$1:$D$226,2,FALSE)</f>
        <v>#N/A</v>
      </c>
      <c r="AP49" t="e">
        <f t="shared" si="6"/>
        <v>#N/A</v>
      </c>
      <c r="AQ49" t="e">
        <f t="shared" si="6"/>
        <v>#N/A</v>
      </c>
      <c r="AR49" t="e">
        <f t="shared" si="6"/>
        <v>#N/A</v>
      </c>
      <c r="AS49" t="e">
        <f t="shared" si="6"/>
        <v>#N/A</v>
      </c>
      <c r="AT49">
        <f t="array" ref="AT49">MAX(IF(ISERROR(AP49:AS49),IF(ISERROR(AH49:AK49),,AH49:AK49),AP49:AS49))</f>
        <v>1</v>
      </c>
      <c r="AU49" t="s">
        <v>421</v>
      </c>
      <c r="AV49" t="s">
        <v>445</v>
      </c>
      <c r="AW49" t="s">
        <v>455</v>
      </c>
      <c r="AX49" t="s">
        <v>209</v>
      </c>
      <c r="AY49" t="str">
        <f t="shared" si="7"/>
        <v>NormalWater</v>
      </c>
      <c r="AZ49" t="str">
        <f t="shared" si="8"/>
        <v>FireWater</v>
      </c>
      <c r="BA49" t="str">
        <f t="shared" si="9"/>
        <v>GroundWater</v>
      </c>
      <c r="BB49" t="str">
        <f t="shared" si="10"/>
        <v>NAWater</v>
      </c>
      <c r="BC49" t="str">
        <f t="shared" si="11"/>
        <v>NormalNA</v>
      </c>
      <c r="BD49" t="str">
        <f t="shared" si="12"/>
        <v>FireNA</v>
      </c>
      <c r="BE49" t="str">
        <f t="shared" si="13"/>
        <v>GroundNA</v>
      </c>
      <c r="BF49" t="str">
        <f t="shared" si="14"/>
        <v>NANA</v>
      </c>
      <c r="BG49" s="31">
        <f>VLOOKUP(AY49,type_factors!$C$2:$D$226,2,FALSE)</f>
        <v>1</v>
      </c>
      <c r="BH49" s="31">
        <f>VLOOKUP(AZ49,type_factors!$C$2:$D$226,2,FALSE)</f>
        <v>0.5</v>
      </c>
      <c r="BI49" s="31" t="e">
        <f>VLOOKUP(BC49,type_factors!$C$2:$D$226,2,FALSE)</f>
        <v>#N/A</v>
      </c>
      <c r="BJ49" s="31" t="e">
        <f>VLOOKUP(BD49,type_factors!$C$2:$D$226,2,FALSE)</f>
        <v>#N/A</v>
      </c>
      <c r="BK49" s="30" t="e">
        <f>VLOOKUP(BC49,type_factors!$C$2:$D$226,2,FALSE)</f>
        <v>#N/A</v>
      </c>
      <c r="BL49" s="30" t="e">
        <f>VLOOKUP(BD49,type_factors!$C$2:$D$226,2,FALSE)</f>
        <v>#N/A</v>
      </c>
      <c r="BM49" s="30" t="e">
        <f>VLOOKUP(BE49,type_factors!$C$2:$D$226,2,FALSE)</f>
        <v>#N/A</v>
      </c>
      <c r="BN49" s="30" t="e">
        <f>VLOOKUP(BF49,type_factors!$C$2:$D$226,2,FALSE)</f>
        <v>#N/A</v>
      </c>
      <c r="BO49" s="32">
        <f t="shared" si="15"/>
        <v>1</v>
      </c>
      <c r="BP49" s="32">
        <f t="shared" si="16"/>
        <v>0.5</v>
      </c>
      <c r="BQ49" s="32" t="e">
        <f t="shared" si="17"/>
        <v>#N/A</v>
      </c>
      <c r="BR49" s="32" t="e">
        <f t="shared" si="18"/>
        <v>#N/A</v>
      </c>
      <c r="BS49">
        <f t="array" ref="BS49">MAX(IF(ISERROR(BO49:BR49),,BO49:BR49))</f>
        <v>1</v>
      </c>
      <c r="BT49">
        <f t="shared" si="23"/>
        <v>1</v>
      </c>
      <c r="BU49">
        <f t="shared" si="19"/>
        <v>0</v>
      </c>
      <c r="BV49">
        <f t="shared" si="21"/>
        <v>18</v>
      </c>
      <c r="BX49" t="s">
        <v>207</v>
      </c>
    </row>
    <row r="50" spans="1:76" x14ac:dyDescent="0.3">
      <c r="A50">
        <v>49</v>
      </c>
      <c r="B50">
        <v>23</v>
      </c>
      <c r="C50" s="35" t="s">
        <v>63</v>
      </c>
      <c r="D50" s="35" t="str">
        <f>VLOOKUP(C50,all_pokemon!$B$2:$C$151,2,FALSE)</f>
        <v>Staryu</v>
      </c>
      <c r="E50" s="35" t="s">
        <v>453</v>
      </c>
      <c r="F50" s="35" t="s">
        <v>209</v>
      </c>
      <c r="G50" s="35">
        <v>18</v>
      </c>
      <c r="H50" s="36" t="s">
        <v>12</v>
      </c>
      <c r="I50" s="36" t="s">
        <v>27</v>
      </c>
      <c r="J50" s="36" t="s">
        <v>209</v>
      </c>
      <c r="K50" s="36" t="s">
        <v>209</v>
      </c>
      <c r="L50" s="1" t="str">
        <f>VLOOKUP(H50,all_attacks!$B$2:$C$166,2,FALSE)</f>
        <v>Tackle</v>
      </c>
      <c r="M50" s="1" t="str">
        <f>VLOOKUP(I50,all_attacks!$B$2:$C$166,2,FALSE)</f>
        <v>Water Gun</v>
      </c>
      <c r="N50" s="1" t="e">
        <f>VLOOKUP(J50,all_attacks!$B$2:$C$166,2,FALSE)</f>
        <v>#N/A</v>
      </c>
      <c r="O50" s="1" t="e">
        <f>VLOOKUP(K50,all_attacks!$B$2:$C$166,2,FALSE)</f>
        <v>#N/A</v>
      </c>
      <c r="P50" t="str">
        <f>VLOOKUP(L50,all_attacks!$C$2:$H$166,2,FALSE)</f>
        <v>Normal</v>
      </c>
      <c r="Q50" t="str">
        <f>VLOOKUP(M50,all_attacks!$C$2:$H$166,2,FALSE)</f>
        <v>Water</v>
      </c>
      <c r="R50" t="e">
        <f>VLOOKUP(N50,all_attacks!$C$2:$H$166,2,FALSE)</f>
        <v>#N/A</v>
      </c>
      <c r="S50" t="e">
        <f>VLOOKUP(O50,all_attacks!$C$2:$H$166,2,FALSE)</f>
        <v>#N/A</v>
      </c>
      <c r="T50" t="str">
        <f>VLOOKUP(L50,all_attacks!$C$2:$H$166,6,FALSE)</f>
        <v>Normal</v>
      </c>
      <c r="U50" t="str">
        <f>VLOOKUP(M50,all_attacks!$C$2:$H$166,6,FALSE)</f>
        <v>Water</v>
      </c>
      <c r="V50" t="e">
        <f>VLOOKUP(N50,all_attacks!$C$2:$H$166,6,FALSE)</f>
        <v>#N/A</v>
      </c>
      <c r="W50" t="e">
        <f>VLOOKUP(O50,all_attacks!$C$2:$H$166,6,FALSE)</f>
        <v>#N/A</v>
      </c>
      <c r="X50" t="s">
        <v>445</v>
      </c>
      <c r="Y50" t="s">
        <v>209</v>
      </c>
      <c r="Z50" t="str">
        <f t="shared" si="20"/>
        <v>NormalFire</v>
      </c>
      <c r="AA50" t="str">
        <f t="shared" si="5"/>
        <v>WaterFire</v>
      </c>
      <c r="AB50" t="e">
        <f t="shared" si="5"/>
        <v>#N/A</v>
      </c>
      <c r="AC50" t="e">
        <f t="shared" si="5"/>
        <v>#N/A</v>
      </c>
      <c r="AD50" t="str">
        <f t="shared" si="22"/>
        <v>NormalNA</v>
      </c>
      <c r="AE50" t="str">
        <f t="shared" si="22"/>
        <v>WaterNA</v>
      </c>
      <c r="AF50" t="e">
        <f t="shared" si="22"/>
        <v>#N/A</v>
      </c>
      <c r="AG50" t="e">
        <f t="shared" si="22"/>
        <v>#N/A</v>
      </c>
      <c r="AH50">
        <f>VLOOKUP(Z50,type_factors!$C$1:$D$226,2,FALSE)</f>
        <v>1</v>
      </c>
      <c r="AI50">
        <f>VLOOKUP(AA50,type_factors!$C$1:$D$226,2,FALSE)</f>
        <v>2</v>
      </c>
      <c r="AJ50" t="e">
        <f>VLOOKUP(AB50,type_factors!$C$1:$D$226,2,FALSE)</f>
        <v>#N/A</v>
      </c>
      <c r="AK50" t="e">
        <f>VLOOKUP(AC50,type_factors!$C$1:$D$226,2,FALSE)</f>
        <v>#N/A</v>
      </c>
      <c r="AL50" t="e">
        <f>VLOOKUP(AD50,type_factors!$C$1:$D$226,2,FALSE)</f>
        <v>#N/A</v>
      </c>
      <c r="AM50" t="e">
        <f>VLOOKUP(AE50,type_factors!$C$1:$D$226,2,FALSE)</f>
        <v>#N/A</v>
      </c>
      <c r="AN50" t="e">
        <f>VLOOKUP(AF50,type_factors!$C$1:$D$226,2,FALSE)</f>
        <v>#N/A</v>
      </c>
      <c r="AO50" t="e">
        <f>VLOOKUP(AG50,type_factors!$C$1:$D$226,2,FALSE)</f>
        <v>#N/A</v>
      </c>
      <c r="AP50" t="e">
        <f t="shared" si="6"/>
        <v>#N/A</v>
      </c>
      <c r="AQ50" t="e">
        <f t="shared" si="6"/>
        <v>#N/A</v>
      </c>
      <c r="AR50" t="e">
        <f t="shared" si="6"/>
        <v>#N/A</v>
      </c>
      <c r="AS50" t="e">
        <f t="shared" si="6"/>
        <v>#N/A</v>
      </c>
      <c r="AT50">
        <f t="array" ref="AT50">MAX(IF(ISERROR(AP50:AS50),IF(ISERROR(AH50:AK50),,AH50:AK50),AP50:AS50))</f>
        <v>2</v>
      </c>
      <c r="AU50" t="s">
        <v>421</v>
      </c>
      <c r="AV50" t="s">
        <v>445</v>
      </c>
      <c r="AW50" t="s">
        <v>455</v>
      </c>
      <c r="AX50" t="s">
        <v>209</v>
      </c>
      <c r="AY50" t="str">
        <f t="shared" si="7"/>
        <v>NormalWater</v>
      </c>
      <c r="AZ50" t="str">
        <f t="shared" si="8"/>
        <v>FireWater</v>
      </c>
      <c r="BA50" t="str">
        <f t="shared" si="9"/>
        <v>GroundWater</v>
      </c>
      <c r="BB50" t="str">
        <f t="shared" si="10"/>
        <v>NAWater</v>
      </c>
      <c r="BC50" t="str">
        <f t="shared" si="11"/>
        <v>NormalNA</v>
      </c>
      <c r="BD50" t="str">
        <f t="shared" si="12"/>
        <v>FireNA</v>
      </c>
      <c r="BE50" t="str">
        <f t="shared" si="13"/>
        <v>GroundNA</v>
      </c>
      <c r="BF50" t="str">
        <f t="shared" si="14"/>
        <v>NANA</v>
      </c>
      <c r="BG50" s="31">
        <f>VLOOKUP(AY50,type_factors!$C$2:$D$226,2,FALSE)</f>
        <v>1</v>
      </c>
      <c r="BH50" s="31">
        <f>VLOOKUP(AZ50,type_factors!$C$2:$D$226,2,FALSE)</f>
        <v>0.5</v>
      </c>
      <c r="BI50" s="31" t="e">
        <f>VLOOKUP(BC50,type_factors!$C$2:$D$226,2,FALSE)</f>
        <v>#N/A</v>
      </c>
      <c r="BJ50" s="31" t="e">
        <f>VLOOKUP(BD50,type_factors!$C$2:$D$226,2,FALSE)</f>
        <v>#N/A</v>
      </c>
      <c r="BK50" s="30" t="e">
        <f>VLOOKUP(BC50,type_factors!$C$2:$D$226,2,FALSE)</f>
        <v>#N/A</v>
      </c>
      <c r="BL50" s="30" t="e">
        <f>VLOOKUP(BD50,type_factors!$C$2:$D$226,2,FALSE)</f>
        <v>#N/A</v>
      </c>
      <c r="BM50" s="30" t="e">
        <f>VLOOKUP(BE50,type_factors!$C$2:$D$226,2,FALSE)</f>
        <v>#N/A</v>
      </c>
      <c r="BN50" s="30" t="e">
        <f>VLOOKUP(BF50,type_factors!$C$2:$D$226,2,FALSE)</f>
        <v>#N/A</v>
      </c>
      <c r="BO50" s="32">
        <f t="shared" si="15"/>
        <v>1</v>
      </c>
      <c r="BP50" s="32">
        <f t="shared" si="16"/>
        <v>0.5</v>
      </c>
      <c r="BQ50" s="32" t="e">
        <f t="shared" si="17"/>
        <v>#N/A</v>
      </c>
      <c r="BR50" s="32" t="e">
        <f t="shared" si="18"/>
        <v>#N/A</v>
      </c>
      <c r="BS50">
        <f t="array" ref="BS50">MAX(IF(ISERROR(BO50:BR50),,BO50:BR50))</f>
        <v>1</v>
      </c>
      <c r="BT50">
        <f t="shared" si="23"/>
        <v>2</v>
      </c>
      <c r="BU50">
        <f t="shared" si="19"/>
        <v>-1</v>
      </c>
      <c r="BV50">
        <f t="shared" si="21"/>
        <v>17</v>
      </c>
      <c r="BX50" t="s">
        <v>194</v>
      </c>
    </row>
    <row r="51" spans="1:76" x14ac:dyDescent="0.3">
      <c r="A51">
        <v>50</v>
      </c>
      <c r="B51">
        <v>23</v>
      </c>
      <c r="C51" s="35" t="s">
        <v>64</v>
      </c>
      <c r="D51" s="35" t="str">
        <f>VLOOKUP(C51,all_pokemon!$B$2:$C$151,2,FALSE)</f>
        <v>Starmie</v>
      </c>
      <c r="E51" s="35" t="s">
        <v>453</v>
      </c>
      <c r="F51" s="35" t="s">
        <v>318</v>
      </c>
      <c r="G51" s="35">
        <v>21</v>
      </c>
      <c r="H51" s="36" t="s">
        <v>12</v>
      </c>
      <c r="I51" s="36" t="s">
        <v>27</v>
      </c>
      <c r="J51" s="36" t="s">
        <v>65</v>
      </c>
      <c r="K51" s="36" t="s">
        <v>209</v>
      </c>
      <c r="L51" s="1" t="str">
        <f>VLOOKUP(H51,all_attacks!$B$2:$C$166,2,FALSE)</f>
        <v>Tackle</v>
      </c>
      <c r="M51" s="1" t="str">
        <f>VLOOKUP(I51,all_attacks!$B$2:$C$166,2,FALSE)</f>
        <v>Water Gun</v>
      </c>
      <c r="N51" s="1" t="str">
        <f>VLOOKUP(J51,all_attacks!$B$2:$C$166,2,FALSE)</f>
        <v>Bubble Beam</v>
      </c>
      <c r="O51" s="1" t="e">
        <f>VLOOKUP(K51,all_attacks!$B$2:$C$166,2,FALSE)</f>
        <v>#N/A</v>
      </c>
      <c r="P51" t="str">
        <f>VLOOKUP(L51,all_attacks!$C$2:$H$166,2,FALSE)</f>
        <v>Normal</v>
      </c>
      <c r="Q51" t="str">
        <f>VLOOKUP(M51,all_attacks!$C$2:$H$166,2,FALSE)</f>
        <v>Water</v>
      </c>
      <c r="R51" t="str">
        <f>VLOOKUP(N51,all_attacks!$C$2:$H$166,2,FALSE)</f>
        <v>Water</v>
      </c>
      <c r="S51" t="e">
        <f>VLOOKUP(O51,all_attacks!$C$2:$H$166,2,FALSE)</f>
        <v>#N/A</v>
      </c>
      <c r="T51" t="str">
        <f>VLOOKUP(L51,all_attacks!$C$2:$H$166,6,FALSE)</f>
        <v>Normal</v>
      </c>
      <c r="U51" t="str">
        <f>VLOOKUP(M51,all_attacks!$C$2:$H$166,6,FALSE)</f>
        <v>Water</v>
      </c>
      <c r="V51" t="str">
        <f>VLOOKUP(N51,all_attacks!$C$2:$H$166,6,FALSE)</f>
        <v>Water</v>
      </c>
      <c r="W51" t="e">
        <f>VLOOKUP(O51,all_attacks!$C$2:$H$166,6,FALSE)</f>
        <v>#N/A</v>
      </c>
      <c r="X51" t="s">
        <v>445</v>
      </c>
      <c r="Y51" t="s">
        <v>209</v>
      </c>
      <c r="Z51" t="str">
        <f t="shared" si="20"/>
        <v>NormalFire</v>
      </c>
      <c r="AA51" t="str">
        <f t="shared" si="5"/>
        <v>WaterFire</v>
      </c>
      <c r="AB51" t="str">
        <f t="shared" si="5"/>
        <v>WaterFire</v>
      </c>
      <c r="AC51" t="e">
        <f t="shared" si="5"/>
        <v>#N/A</v>
      </c>
      <c r="AD51" t="str">
        <f t="shared" si="22"/>
        <v>NormalNA</v>
      </c>
      <c r="AE51" t="str">
        <f t="shared" si="22"/>
        <v>WaterNA</v>
      </c>
      <c r="AF51" t="str">
        <f t="shared" si="22"/>
        <v>WaterNA</v>
      </c>
      <c r="AG51" t="e">
        <f t="shared" si="22"/>
        <v>#N/A</v>
      </c>
      <c r="AH51">
        <f>VLOOKUP(Z51,type_factors!$C$1:$D$226,2,FALSE)</f>
        <v>1</v>
      </c>
      <c r="AI51">
        <f>VLOOKUP(AA51,type_factors!$C$1:$D$226,2,FALSE)</f>
        <v>2</v>
      </c>
      <c r="AJ51">
        <f>VLOOKUP(AB51,type_factors!$C$1:$D$226,2,FALSE)</f>
        <v>2</v>
      </c>
      <c r="AK51" t="e">
        <f>VLOOKUP(AC51,type_factors!$C$1:$D$226,2,FALSE)</f>
        <v>#N/A</v>
      </c>
      <c r="AL51" t="e">
        <f>VLOOKUP(AD51,type_factors!$C$1:$D$226,2,FALSE)</f>
        <v>#N/A</v>
      </c>
      <c r="AM51" t="e">
        <f>VLOOKUP(AE51,type_factors!$C$1:$D$226,2,FALSE)</f>
        <v>#N/A</v>
      </c>
      <c r="AN51" t="e">
        <f>VLOOKUP(AF51,type_factors!$C$1:$D$226,2,FALSE)</f>
        <v>#N/A</v>
      </c>
      <c r="AO51" t="e">
        <f>VLOOKUP(AG51,type_factors!$C$1:$D$226,2,FALSE)</f>
        <v>#N/A</v>
      </c>
      <c r="AP51" t="e">
        <f t="shared" si="6"/>
        <v>#N/A</v>
      </c>
      <c r="AQ51" t="e">
        <f t="shared" si="6"/>
        <v>#N/A</v>
      </c>
      <c r="AR51" t="e">
        <f t="shared" si="6"/>
        <v>#N/A</v>
      </c>
      <c r="AS51" t="e">
        <f t="shared" si="6"/>
        <v>#N/A</v>
      </c>
      <c r="AT51">
        <f t="array" ref="AT51">MAX(IF(ISERROR(AP51:AS51),IF(ISERROR(AH51:AK51),,AH51:AK51),AP51:AS51))</f>
        <v>2</v>
      </c>
      <c r="AU51" t="s">
        <v>421</v>
      </c>
      <c r="AV51" t="s">
        <v>445</v>
      </c>
      <c r="AW51" t="s">
        <v>455</v>
      </c>
      <c r="AX51" t="s">
        <v>209</v>
      </c>
      <c r="AY51" t="str">
        <f t="shared" si="7"/>
        <v>NormalWater</v>
      </c>
      <c r="AZ51" t="str">
        <f t="shared" si="8"/>
        <v>FireWater</v>
      </c>
      <c r="BA51" t="str">
        <f t="shared" si="9"/>
        <v>GroundWater</v>
      </c>
      <c r="BB51" t="str">
        <f t="shared" si="10"/>
        <v>NAWater</v>
      </c>
      <c r="BC51" t="str">
        <f t="shared" si="11"/>
        <v>NormalPsychic</v>
      </c>
      <c r="BD51" t="str">
        <f t="shared" si="12"/>
        <v>FirePsychic</v>
      </c>
      <c r="BE51" t="str">
        <f t="shared" si="13"/>
        <v>GroundPsychic</v>
      </c>
      <c r="BF51" t="str">
        <f t="shared" si="14"/>
        <v>NAPsychic</v>
      </c>
      <c r="BG51" s="31">
        <f>VLOOKUP(AY51,type_factors!$C$2:$D$226,2,FALSE)</f>
        <v>1</v>
      </c>
      <c r="BH51" s="31">
        <f>VLOOKUP(AZ51,type_factors!$C$2:$D$226,2,FALSE)</f>
        <v>0.5</v>
      </c>
      <c r="BI51" s="31">
        <f>VLOOKUP(BC51,type_factors!$C$2:$D$226,2,FALSE)</f>
        <v>1</v>
      </c>
      <c r="BJ51" s="31">
        <f>VLOOKUP(BD51,type_factors!$C$2:$D$226,2,FALSE)</f>
        <v>1</v>
      </c>
      <c r="BK51" s="30">
        <f>VLOOKUP(BC51,type_factors!$C$2:$D$226,2,FALSE)</f>
        <v>1</v>
      </c>
      <c r="BL51" s="30">
        <f>VLOOKUP(BD51,type_factors!$C$2:$D$226,2,FALSE)</f>
        <v>1</v>
      </c>
      <c r="BM51" s="30">
        <f>VLOOKUP(BE51,type_factors!$C$2:$D$226,2,FALSE)</f>
        <v>1</v>
      </c>
      <c r="BN51" s="30" t="e">
        <f>VLOOKUP(BF51,type_factors!$C$2:$D$226,2,FALSE)</f>
        <v>#N/A</v>
      </c>
      <c r="BO51" s="32">
        <f t="shared" si="15"/>
        <v>1</v>
      </c>
      <c r="BP51" s="32">
        <f t="shared" si="16"/>
        <v>0.5</v>
      </c>
      <c r="BQ51" s="32">
        <f t="shared" si="17"/>
        <v>1</v>
      </c>
      <c r="BR51" s="32">
        <f t="shared" si="18"/>
        <v>1</v>
      </c>
      <c r="BS51">
        <f t="array" ref="BS51">MAX(IF(ISERROR(BO51:BR51),,BO51:BR51))</f>
        <v>1</v>
      </c>
      <c r="BT51">
        <f t="shared" si="23"/>
        <v>2</v>
      </c>
      <c r="BU51">
        <f t="shared" si="19"/>
        <v>-1</v>
      </c>
      <c r="BV51">
        <f t="shared" si="21"/>
        <v>16</v>
      </c>
    </row>
    <row r="52" spans="1:76" x14ac:dyDescent="0.3">
      <c r="A52">
        <v>51</v>
      </c>
      <c r="B52">
        <v>24</v>
      </c>
      <c r="C52" s="35" t="s">
        <v>47</v>
      </c>
      <c r="D52" s="35" t="str">
        <f>VLOOKUP(C52,all_pokemon!$B$2:$C$151,2,FALSE)</f>
        <v>Pidgey</v>
      </c>
      <c r="E52" s="35" t="s">
        <v>421</v>
      </c>
      <c r="F52" s="35" t="s">
        <v>448</v>
      </c>
      <c r="G52" s="35">
        <v>16</v>
      </c>
      <c r="H52" s="36" t="s">
        <v>41</v>
      </c>
      <c r="I52" s="36" t="s">
        <v>42</v>
      </c>
      <c r="J52" s="36" t="s">
        <v>21</v>
      </c>
      <c r="K52" s="36" t="s">
        <v>209</v>
      </c>
      <c r="L52" s="1" t="str">
        <f>VLOOKUP(H52,all_attacks!$B$2:$C$166,2,FALSE)</f>
        <v>Gust</v>
      </c>
      <c r="M52" s="1" t="str">
        <f>VLOOKUP(I52,all_attacks!$B$2:$C$166,2,FALSE)</f>
        <v>Sand Attack</v>
      </c>
      <c r="N52" s="1" t="str">
        <f>VLOOKUP(J52,all_attacks!$B$2:$C$166,2,FALSE)</f>
        <v>Quick Attack</v>
      </c>
      <c r="O52" s="1" t="e">
        <f>VLOOKUP(K52,all_attacks!$B$2:$C$166,2,FALSE)</f>
        <v>#N/A</v>
      </c>
      <c r="P52" t="str">
        <f>VLOOKUP(L52,all_attacks!$C$2:$H$166,2,FALSE)</f>
        <v>Normal</v>
      </c>
      <c r="Q52" t="str">
        <f>VLOOKUP(M52,all_attacks!$C$2:$H$166,2,FALSE)</f>
        <v>Normal</v>
      </c>
      <c r="R52" t="str">
        <f>VLOOKUP(N52,all_attacks!$C$2:$H$166,2,FALSE)</f>
        <v>Normal</v>
      </c>
      <c r="S52" t="e">
        <f>VLOOKUP(O52,all_attacks!$C$2:$H$166,2,FALSE)</f>
        <v>#N/A</v>
      </c>
      <c r="T52" t="str">
        <f>VLOOKUP(L52,all_attacks!$C$2:$H$166,6,FALSE)</f>
        <v>Normal</v>
      </c>
      <c r="U52" t="str">
        <f>VLOOKUP(M52,all_attacks!$C$2:$H$166,6,FALSE)</f>
        <v>no_type-specific_Damage</v>
      </c>
      <c r="V52" t="str">
        <f>VLOOKUP(N52,all_attacks!$C$2:$H$166,6,FALSE)</f>
        <v>Normal</v>
      </c>
      <c r="W52" t="e">
        <f>VLOOKUP(O52,all_attacks!$C$2:$H$166,6,FALSE)</f>
        <v>#N/A</v>
      </c>
      <c r="X52" t="s">
        <v>445</v>
      </c>
      <c r="Y52" t="s">
        <v>209</v>
      </c>
      <c r="Z52" t="str">
        <f t="shared" si="20"/>
        <v>NormalFire</v>
      </c>
      <c r="AA52" t="str">
        <f t="shared" si="5"/>
        <v>no_type-specific_DamageFire</v>
      </c>
      <c r="AB52" t="str">
        <f t="shared" si="5"/>
        <v>NormalFire</v>
      </c>
      <c r="AC52" t="e">
        <f t="shared" si="5"/>
        <v>#N/A</v>
      </c>
      <c r="AD52" t="str">
        <f t="shared" si="22"/>
        <v>NormalNA</v>
      </c>
      <c r="AE52" t="str">
        <f t="shared" si="22"/>
        <v>no_type-specific_DamageNA</v>
      </c>
      <c r="AF52" t="str">
        <f t="shared" si="22"/>
        <v>NormalNA</v>
      </c>
      <c r="AG52" t="e">
        <f t="shared" si="22"/>
        <v>#N/A</v>
      </c>
      <c r="AH52">
        <f>VLOOKUP(Z52,type_factors!$C$1:$D$226,2,FALSE)</f>
        <v>1</v>
      </c>
      <c r="AI52" t="e">
        <f>VLOOKUP(AA52,type_factors!$C$1:$D$226,2,FALSE)</f>
        <v>#N/A</v>
      </c>
      <c r="AJ52">
        <f>VLOOKUP(AB52,type_factors!$C$1:$D$226,2,FALSE)</f>
        <v>1</v>
      </c>
      <c r="AK52" t="e">
        <f>VLOOKUP(AC52,type_factors!$C$1:$D$226,2,FALSE)</f>
        <v>#N/A</v>
      </c>
      <c r="AL52" t="e">
        <f>VLOOKUP(AD52,type_factors!$C$1:$D$226,2,FALSE)</f>
        <v>#N/A</v>
      </c>
      <c r="AM52" t="e">
        <f>VLOOKUP(AE52,type_factors!$C$1:$D$226,2,FALSE)</f>
        <v>#N/A</v>
      </c>
      <c r="AN52" t="e">
        <f>VLOOKUP(AF52,type_factors!$C$1:$D$226,2,FALSE)</f>
        <v>#N/A</v>
      </c>
      <c r="AO52" t="e">
        <f>VLOOKUP(AG52,type_factors!$C$1:$D$226,2,FALSE)</f>
        <v>#N/A</v>
      </c>
      <c r="AP52" t="e">
        <f t="shared" si="6"/>
        <v>#N/A</v>
      </c>
      <c r="AQ52" t="e">
        <f t="shared" si="6"/>
        <v>#N/A</v>
      </c>
      <c r="AR52" t="e">
        <f t="shared" si="6"/>
        <v>#N/A</v>
      </c>
      <c r="AS52" t="e">
        <f t="shared" si="6"/>
        <v>#N/A</v>
      </c>
      <c r="AT52">
        <f t="array" ref="AT52">MAX(IF(ISERROR(AP52:AS52),IF(ISERROR(AH52:AK52),,AH52:AK52),AP52:AS52))</f>
        <v>1</v>
      </c>
      <c r="AU52" t="s">
        <v>421</v>
      </c>
      <c r="AV52" t="s">
        <v>445</v>
      </c>
      <c r="AW52" t="s">
        <v>455</v>
      </c>
      <c r="AX52" t="s">
        <v>209</v>
      </c>
      <c r="AY52" t="str">
        <f t="shared" si="7"/>
        <v>NormalNormal</v>
      </c>
      <c r="AZ52" t="str">
        <f t="shared" si="8"/>
        <v>FireNormal</v>
      </c>
      <c r="BA52" t="str">
        <f t="shared" si="9"/>
        <v>GroundNormal</v>
      </c>
      <c r="BB52" t="str">
        <f t="shared" si="10"/>
        <v>NANormal</v>
      </c>
      <c r="BC52" t="str">
        <f t="shared" si="11"/>
        <v>NormalFlying</v>
      </c>
      <c r="BD52" t="str">
        <f t="shared" si="12"/>
        <v>FireFlying</v>
      </c>
      <c r="BE52" t="str">
        <f t="shared" si="13"/>
        <v>GroundFlying</v>
      </c>
      <c r="BF52" t="str">
        <f t="shared" si="14"/>
        <v>NAFlying</v>
      </c>
      <c r="BG52" s="31">
        <f>VLOOKUP(AY52,type_factors!$C$2:$D$226,2,FALSE)</f>
        <v>1</v>
      </c>
      <c r="BH52" s="31">
        <f>VLOOKUP(AZ52,type_factors!$C$2:$D$226,2,FALSE)</f>
        <v>1</v>
      </c>
      <c r="BI52" s="31">
        <f>VLOOKUP(BC52,type_factors!$C$2:$D$226,2,FALSE)</f>
        <v>1</v>
      </c>
      <c r="BJ52" s="31">
        <f>VLOOKUP(BD52,type_factors!$C$2:$D$226,2,FALSE)</f>
        <v>1</v>
      </c>
      <c r="BK52" s="30">
        <f>VLOOKUP(BC52,type_factors!$C$2:$D$226,2,FALSE)</f>
        <v>1</v>
      </c>
      <c r="BL52" s="30">
        <f>VLOOKUP(BD52,type_factors!$C$2:$D$226,2,FALSE)</f>
        <v>1</v>
      </c>
      <c r="BM52" s="30">
        <f>VLOOKUP(BE52,type_factors!$C$2:$D$226,2,FALSE)</f>
        <v>0</v>
      </c>
      <c r="BN52" s="30" t="e">
        <f>VLOOKUP(BF52,type_factors!$C$2:$D$226,2,FALSE)</f>
        <v>#N/A</v>
      </c>
      <c r="BO52" s="32">
        <f t="shared" si="15"/>
        <v>1</v>
      </c>
      <c r="BP52" s="32">
        <f t="shared" si="16"/>
        <v>1</v>
      </c>
      <c r="BQ52" s="32">
        <f t="shared" si="17"/>
        <v>0</v>
      </c>
      <c r="BR52" s="32">
        <f t="shared" si="18"/>
        <v>1</v>
      </c>
      <c r="BS52">
        <f t="array" ref="BS52">MAX(IF(ISERROR(BO52:BR52),,BO52:BR52))</f>
        <v>1</v>
      </c>
      <c r="BT52">
        <f t="shared" si="23"/>
        <v>1</v>
      </c>
      <c r="BU52">
        <f t="shared" si="19"/>
        <v>0</v>
      </c>
      <c r="BV52">
        <f t="shared" si="21"/>
        <v>16</v>
      </c>
    </row>
    <row r="53" spans="1:76" x14ac:dyDescent="0.3">
      <c r="A53">
        <v>52</v>
      </c>
      <c r="B53">
        <v>24</v>
      </c>
      <c r="C53" s="35" t="s">
        <v>47</v>
      </c>
      <c r="D53" s="35" t="str">
        <f>VLOOKUP(C53,all_pokemon!$B$2:$C$151,2,FALSE)</f>
        <v>Pidgey</v>
      </c>
      <c r="E53" s="35" t="s">
        <v>421</v>
      </c>
      <c r="F53" s="35" t="s">
        <v>448</v>
      </c>
      <c r="G53" s="35">
        <v>16</v>
      </c>
      <c r="H53" s="36" t="s">
        <v>41</v>
      </c>
      <c r="I53" s="36" t="s">
        <v>42</v>
      </c>
      <c r="J53" s="36" t="s">
        <v>21</v>
      </c>
      <c r="K53" s="36" t="s">
        <v>209</v>
      </c>
      <c r="L53" s="1" t="str">
        <f>VLOOKUP(H53,all_attacks!$B$2:$C$166,2,FALSE)</f>
        <v>Gust</v>
      </c>
      <c r="M53" s="1" t="str">
        <f>VLOOKUP(I53,all_attacks!$B$2:$C$166,2,FALSE)</f>
        <v>Sand Attack</v>
      </c>
      <c r="N53" s="1" t="str">
        <f>VLOOKUP(J53,all_attacks!$B$2:$C$166,2,FALSE)</f>
        <v>Quick Attack</v>
      </c>
      <c r="O53" s="1" t="e">
        <f>VLOOKUP(K53,all_attacks!$B$2:$C$166,2,FALSE)</f>
        <v>#N/A</v>
      </c>
      <c r="P53" t="str">
        <f>VLOOKUP(L53,all_attacks!$C$2:$H$166,2,FALSE)</f>
        <v>Normal</v>
      </c>
      <c r="Q53" t="str">
        <f>VLOOKUP(M53,all_attacks!$C$2:$H$166,2,FALSE)</f>
        <v>Normal</v>
      </c>
      <c r="R53" t="str">
        <f>VLOOKUP(N53,all_attacks!$C$2:$H$166,2,FALSE)</f>
        <v>Normal</v>
      </c>
      <c r="S53" t="e">
        <f>VLOOKUP(O53,all_attacks!$C$2:$H$166,2,FALSE)</f>
        <v>#N/A</v>
      </c>
      <c r="T53" t="str">
        <f>VLOOKUP(L53,all_attacks!$C$2:$H$166,6,FALSE)</f>
        <v>Normal</v>
      </c>
      <c r="U53" t="str">
        <f>VLOOKUP(M53,all_attacks!$C$2:$H$166,6,FALSE)</f>
        <v>no_type-specific_Damage</v>
      </c>
      <c r="V53" t="str">
        <f>VLOOKUP(N53,all_attacks!$C$2:$H$166,6,FALSE)</f>
        <v>Normal</v>
      </c>
      <c r="W53" t="e">
        <f>VLOOKUP(O53,all_attacks!$C$2:$H$166,6,FALSE)</f>
        <v>#N/A</v>
      </c>
      <c r="X53" t="s">
        <v>445</v>
      </c>
      <c r="Y53" t="s">
        <v>209</v>
      </c>
      <c r="Z53" t="str">
        <f t="shared" si="20"/>
        <v>NormalFire</v>
      </c>
      <c r="AA53" t="str">
        <f t="shared" si="5"/>
        <v>no_type-specific_DamageFire</v>
      </c>
      <c r="AB53" t="str">
        <f t="shared" si="5"/>
        <v>NormalFire</v>
      </c>
      <c r="AC53" t="e">
        <f t="shared" si="5"/>
        <v>#N/A</v>
      </c>
      <c r="AD53" t="str">
        <f t="shared" si="22"/>
        <v>NormalNA</v>
      </c>
      <c r="AE53" t="str">
        <f t="shared" si="22"/>
        <v>no_type-specific_DamageNA</v>
      </c>
      <c r="AF53" t="str">
        <f t="shared" si="22"/>
        <v>NormalNA</v>
      </c>
      <c r="AG53" t="e">
        <f t="shared" si="22"/>
        <v>#N/A</v>
      </c>
      <c r="AH53">
        <f>VLOOKUP(Z53,type_factors!$C$1:$D$226,2,FALSE)</f>
        <v>1</v>
      </c>
      <c r="AI53" t="e">
        <f>VLOOKUP(AA53,type_factors!$C$1:$D$226,2,FALSE)</f>
        <v>#N/A</v>
      </c>
      <c r="AJ53">
        <f>VLOOKUP(AB53,type_factors!$C$1:$D$226,2,FALSE)</f>
        <v>1</v>
      </c>
      <c r="AK53" t="e">
        <f>VLOOKUP(AC53,type_factors!$C$1:$D$226,2,FALSE)</f>
        <v>#N/A</v>
      </c>
      <c r="AL53" t="e">
        <f>VLOOKUP(AD53,type_factors!$C$1:$D$226,2,FALSE)</f>
        <v>#N/A</v>
      </c>
      <c r="AM53" t="e">
        <f>VLOOKUP(AE53,type_factors!$C$1:$D$226,2,FALSE)</f>
        <v>#N/A</v>
      </c>
      <c r="AN53" t="e">
        <f>VLOOKUP(AF53,type_factors!$C$1:$D$226,2,FALSE)</f>
        <v>#N/A</v>
      </c>
      <c r="AO53" t="e">
        <f>VLOOKUP(AG53,type_factors!$C$1:$D$226,2,FALSE)</f>
        <v>#N/A</v>
      </c>
      <c r="AP53" t="e">
        <f t="shared" si="6"/>
        <v>#N/A</v>
      </c>
      <c r="AQ53" t="e">
        <f t="shared" si="6"/>
        <v>#N/A</v>
      </c>
      <c r="AR53" t="e">
        <f t="shared" si="6"/>
        <v>#N/A</v>
      </c>
      <c r="AS53" t="e">
        <f t="shared" si="6"/>
        <v>#N/A</v>
      </c>
      <c r="AT53">
        <f t="array" ref="AT53">MAX(IF(ISERROR(AP53:AS53),IF(ISERROR(AH53:AK53),,AH53:AK53),AP53:AS53))</f>
        <v>1</v>
      </c>
      <c r="AU53" t="s">
        <v>421</v>
      </c>
      <c r="AV53" t="s">
        <v>445</v>
      </c>
      <c r="AW53" t="s">
        <v>455</v>
      </c>
      <c r="AX53" t="s">
        <v>209</v>
      </c>
      <c r="AY53" t="str">
        <f t="shared" si="7"/>
        <v>NormalNormal</v>
      </c>
      <c r="AZ53" t="str">
        <f t="shared" si="8"/>
        <v>FireNormal</v>
      </c>
      <c r="BA53" t="str">
        <f t="shared" si="9"/>
        <v>GroundNormal</v>
      </c>
      <c r="BB53" t="str">
        <f t="shared" si="10"/>
        <v>NANormal</v>
      </c>
      <c r="BC53" t="str">
        <f t="shared" si="11"/>
        <v>NormalFlying</v>
      </c>
      <c r="BD53" t="str">
        <f t="shared" si="12"/>
        <v>FireFlying</v>
      </c>
      <c r="BE53" t="str">
        <f t="shared" si="13"/>
        <v>GroundFlying</v>
      </c>
      <c r="BF53" t="str">
        <f t="shared" si="14"/>
        <v>NAFlying</v>
      </c>
      <c r="BG53" s="31">
        <f>VLOOKUP(AY53,type_factors!$C$2:$D$226,2,FALSE)</f>
        <v>1</v>
      </c>
      <c r="BH53" s="31">
        <f>VLOOKUP(AZ53,type_factors!$C$2:$D$226,2,FALSE)</f>
        <v>1</v>
      </c>
      <c r="BI53" s="31">
        <f>VLOOKUP(BC53,type_factors!$C$2:$D$226,2,FALSE)</f>
        <v>1</v>
      </c>
      <c r="BJ53" s="31">
        <f>VLOOKUP(BD53,type_factors!$C$2:$D$226,2,FALSE)</f>
        <v>1</v>
      </c>
      <c r="BK53" s="30">
        <f>VLOOKUP(BC53,type_factors!$C$2:$D$226,2,FALSE)</f>
        <v>1</v>
      </c>
      <c r="BL53" s="30">
        <f>VLOOKUP(BD53,type_factors!$C$2:$D$226,2,FALSE)</f>
        <v>1</v>
      </c>
      <c r="BM53" s="30">
        <f>VLOOKUP(BE53,type_factors!$C$2:$D$226,2,FALSE)</f>
        <v>0</v>
      </c>
      <c r="BN53" s="30" t="e">
        <f>VLOOKUP(BF53,type_factors!$C$2:$D$226,2,FALSE)</f>
        <v>#N/A</v>
      </c>
      <c r="BO53" s="32">
        <f t="shared" si="15"/>
        <v>1</v>
      </c>
      <c r="BP53" s="32">
        <f t="shared" si="16"/>
        <v>1</v>
      </c>
      <c r="BQ53" s="32">
        <f t="shared" si="17"/>
        <v>0</v>
      </c>
      <c r="BR53" s="32">
        <f t="shared" si="18"/>
        <v>1</v>
      </c>
      <c r="BS53">
        <f t="array" ref="BS53">MAX(IF(ISERROR(BO53:BR53),,BO53:BR53))</f>
        <v>1</v>
      </c>
      <c r="BT53">
        <f t="shared" si="23"/>
        <v>1</v>
      </c>
      <c r="BU53">
        <f t="shared" si="19"/>
        <v>0</v>
      </c>
      <c r="BV53">
        <f t="shared" si="21"/>
        <v>16</v>
      </c>
    </row>
    <row r="54" spans="1:76" x14ac:dyDescent="0.3">
      <c r="A54">
        <v>53</v>
      </c>
      <c r="B54">
        <v>24</v>
      </c>
      <c r="C54" s="35" t="s">
        <v>47</v>
      </c>
      <c r="D54" s="35" t="str">
        <f>VLOOKUP(C54,all_pokemon!$B$2:$C$151,2,FALSE)</f>
        <v>Pidgey</v>
      </c>
      <c r="E54" s="35" t="s">
        <v>421</v>
      </c>
      <c r="F54" s="35" t="s">
        <v>448</v>
      </c>
      <c r="G54" s="35">
        <v>16</v>
      </c>
      <c r="H54" s="36" t="s">
        <v>41</v>
      </c>
      <c r="I54" s="36" t="s">
        <v>42</v>
      </c>
      <c r="J54" s="36" t="s">
        <v>21</v>
      </c>
      <c r="K54" s="36" t="s">
        <v>209</v>
      </c>
      <c r="L54" s="1" t="str">
        <f>VLOOKUP(H54,all_attacks!$B$2:$C$166,2,FALSE)</f>
        <v>Gust</v>
      </c>
      <c r="M54" s="1" t="str">
        <f>VLOOKUP(I54,all_attacks!$B$2:$C$166,2,FALSE)</f>
        <v>Sand Attack</v>
      </c>
      <c r="N54" s="1" t="str">
        <f>VLOOKUP(J54,all_attacks!$B$2:$C$166,2,FALSE)</f>
        <v>Quick Attack</v>
      </c>
      <c r="O54" s="1" t="e">
        <f>VLOOKUP(K54,all_attacks!$B$2:$C$166,2,FALSE)</f>
        <v>#N/A</v>
      </c>
      <c r="P54" t="str">
        <f>VLOOKUP(L54,all_attacks!$C$2:$H$166,2,FALSE)</f>
        <v>Normal</v>
      </c>
      <c r="Q54" t="str">
        <f>VLOOKUP(M54,all_attacks!$C$2:$H$166,2,FALSE)</f>
        <v>Normal</v>
      </c>
      <c r="R54" t="str">
        <f>VLOOKUP(N54,all_attacks!$C$2:$H$166,2,FALSE)</f>
        <v>Normal</v>
      </c>
      <c r="S54" t="e">
        <f>VLOOKUP(O54,all_attacks!$C$2:$H$166,2,FALSE)</f>
        <v>#N/A</v>
      </c>
      <c r="T54" t="str">
        <f>VLOOKUP(L54,all_attacks!$C$2:$H$166,6,FALSE)</f>
        <v>Normal</v>
      </c>
      <c r="U54" t="str">
        <f>VLOOKUP(M54,all_attacks!$C$2:$H$166,6,FALSE)</f>
        <v>no_type-specific_Damage</v>
      </c>
      <c r="V54" t="str">
        <f>VLOOKUP(N54,all_attacks!$C$2:$H$166,6,FALSE)</f>
        <v>Normal</v>
      </c>
      <c r="W54" t="e">
        <f>VLOOKUP(O54,all_attacks!$C$2:$H$166,6,FALSE)</f>
        <v>#N/A</v>
      </c>
      <c r="X54" t="s">
        <v>445</v>
      </c>
      <c r="Y54" t="s">
        <v>209</v>
      </c>
      <c r="Z54" t="str">
        <f t="shared" si="20"/>
        <v>NormalFire</v>
      </c>
      <c r="AA54" t="str">
        <f t="shared" si="5"/>
        <v>no_type-specific_DamageFire</v>
      </c>
      <c r="AB54" t="str">
        <f t="shared" si="5"/>
        <v>NormalFire</v>
      </c>
      <c r="AC54" t="e">
        <f t="shared" si="5"/>
        <v>#N/A</v>
      </c>
      <c r="AD54" t="str">
        <f t="shared" si="22"/>
        <v>NormalNA</v>
      </c>
      <c r="AE54" t="str">
        <f t="shared" si="22"/>
        <v>no_type-specific_DamageNA</v>
      </c>
      <c r="AF54" t="str">
        <f t="shared" si="22"/>
        <v>NormalNA</v>
      </c>
      <c r="AG54" t="e">
        <f t="shared" si="22"/>
        <v>#N/A</v>
      </c>
      <c r="AH54">
        <f>VLOOKUP(Z54,type_factors!$C$1:$D$226,2,FALSE)</f>
        <v>1</v>
      </c>
      <c r="AI54" t="e">
        <f>VLOOKUP(AA54,type_factors!$C$1:$D$226,2,FALSE)</f>
        <v>#N/A</v>
      </c>
      <c r="AJ54">
        <f>VLOOKUP(AB54,type_factors!$C$1:$D$226,2,FALSE)</f>
        <v>1</v>
      </c>
      <c r="AK54" t="e">
        <f>VLOOKUP(AC54,type_factors!$C$1:$D$226,2,FALSE)</f>
        <v>#N/A</v>
      </c>
      <c r="AL54" t="e">
        <f>VLOOKUP(AD54,type_factors!$C$1:$D$226,2,FALSE)</f>
        <v>#N/A</v>
      </c>
      <c r="AM54" t="e">
        <f>VLOOKUP(AE54,type_factors!$C$1:$D$226,2,FALSE)</f>
        <v>#N/A</v>
      </c>
      <c r="AN54" t="e">
        <f>VLOOKUP(AF54,type_factors!$C$1:$D$226,2,FALSE)</f>
        <v>#N/A</v>
      </c>
      <c r="AO54" t="e">
        <f>VLOOKUP(AG54,type_factors!$C$1:$D$226,2,FALSE)</f>
        <v>#N/A</v>
      </c>
      <c r="AP54" t="e">
        <f t="shared" si="6"/>
        <v>#N/A</v>
      </c>
      <c r="AQ54" t="e">
        <f t="shared" si="6"/>
        <v>#N/A</v>
      </c>
      <c r="AR54" t="e">
        <f t="shared" si="6"/>
        <v>#N/A</v>
      </c>
      <c r="AS54" t="e">
        <f t="shared" si="6"/>
        <v>#N/A</v>
      </c>
      <c r="AT54">
        <f t="array" ref="AT54">MAX(IF(ISERROR(AP54:AS54),IF(ISERROR(AH54:AK54),,AH54:AK54),AP54:AS54))</f>
        <v>1</v>
      </c>
      <c r="AU54" t="s">
        <v>421</v>
      </c>
      <c r="AV54" t="s">
        <v>445</v>
      </c>
      <c r="AW54" t="s">
        <v>455</v>
      </c>
      <c r="AX54" t="s">
        <v>209</v>
      </c>
      <c r="AY54" t="str">
        <f t="shared" si="7"/>
        <v>NormalNormal</v>
      </c>
      <c r="AZ54" t="str">
        <f t="shared" si="8"/>
        <v>FireNormal</v>
      </c>
      <c r="BA54" t="str">
        <f t="shared" si="9"/>
        <v>GroundNormal</v>
      </c>
      <c r="BB54" t="str">
        <f t="shared" si="10"/>
        <v>NANormal</v>
      </c>
      <c r="BC54" t="str">
        <f t="shared" si="11"/>
        <v>NormalFlying</v>
      </c>
      <c r="BD54" t="str">
        <f t="shared" si="12"/>
        <v>FireFlying</v>
      </c>
      <c r="BE54" t="str">
        <f t="shared" si="13"/>
        <v>GroundFlying</v>
      </c>
      <c r="BF54" t="str">
        <f t="shared" si="14"/>
        <v>NAFlying</v>
      </c>
      <c r="BG54" s="31">
        <f>VLOOKUP(AY54,type_factors!$C$2:$D$226,2,FALSE)</f>
        <v>1</v>
      </c>
      <c r="BH54" s="31">
        <f>VLOOKUP(AZ54,type_factors!$C$2:$D$226,2,FALSE)</f>
        <v>1</v>
      </c>
      <c r="BI54" s="31">
        <f>VLOOKUP(BC54,type_factors!$C$2:$D$226,2,FALSE)</f>
        <v>1</v>
      </c>
      <c r="BJ54" s="31">
        <f>VLOOKUP(BD54,type_factors!$C$2:$D$226,2,FALSE)</f>
        <v>1</v>
      </c>
      <c r="BK54" s="30">
        <f>VLOOKUP(BC54,type_factors!$C$2:$D$226,2,FALSE)</f>
        <v>1</v>
      </c>
      <c r="BL54" s="30">
        <f>VLOOKUP(BD54,type_factors!$C$2:$D$226,2,FALSE)</f>
        <v>1</v>
      </c>
      <c r="BM54" s="30">
        <f>VLOOKUP(BE54,type_factors!$C$2:$D$226,2,FALSE)</f>
        <v>0</v>
      </c>
      <c r="BN54" s="30" t="e">
        <f>VLOOKUP(BF54,type_factors!$C$2:$D$226,2,FALSE)</f>
        <v>#N/A</v>
      </c>
      <c r="BO54" s="32">
        <f t="shared" si="15"/>
        <v>1</v>
      </c>
      <c r="BP54" s="32">
        <f t="shared" si="16"/>
        <v>1</v>
      </c>
      <c r="BQ54" s="32">
        <f t="shared" si="17"/>
        <v>0</v>
      </c>
      <c r="BR54" s="32">
        <f t="shared" si="18"/>
        <v>1</v>
      </c>
      <c r="BS54">
        <f t="array" ref="BS54">MAX(IF(ISERROR(BO54:BR54),,BO54:BR54))</f>
        <v>1</v>
      </c>
      <c r="BT54">
        <f t="shared" si="23"/>
        <v>1</v>
      </c>
      <c r="BU54">
        <f t="shared" si="19"/>
        <v>0</v>
      </c>
      <c r="BV54">
        <f t="shared" si="21"/>
        <v>16</v>
      </c>
    </row>
    <row r="55" spans="1:76" x14ac:dyDescent="0.3">
      <c r="A55">
        <v>54</v>
      </c>
      <c r="B55">
        <v>25</v>
      </c>
      <c r="C55" s="35" t="s">
        <v>66</v>
      </c>
      <c r="D55" s="35" t="str">
        <f>VLOOKUP(C55,all_pokemon!$B$2:$C$151,2,FALSE)</f>
        <v>Spearow</v>
      </c>
      <c r="E55" s="35" t="s">
        <v>421</v>
      </c>
      <c r="F55" s="35" t="s">
        <v>448</v>
      </c>
      <c r="G55" s="35">
        <v>16</v>
      </c>
      <c r="H55" s="36" t="s">
        <v>62</v>
      </c>
      <c r="I55" s="36" t="s">
        <v>6</v>
      </c>
      <c r="J55" s="36" t="s">
        <v>23</v>
      </c>
      <c r="K55" s="36" t="s">
        <v>68</v>
      </c>
      <c r="L55" s="1" t="str">
        <f>VLOOKUP(H55,all_attacks!$B$2:$C$166,2,FALSE)</f>
        <v>Peck</v>
      </c>
      <c r="M55" s="1" t="str">
        <f>VLOOKUP(I55,all_attacks!$B$2:$C$166,2,FALSE)</f>
        <v>Growl</v>
      </c>
      <c r="N55" s="1" t="str">
        <f>VLOOKUP(J55,all_attacks!$B$2:$C$166,2,FALSE)</f>
        <v>Leer</v>
      </c>
      <c r="O55" s="1" t="str">
        <f>VLOOKUP(K55,all_attacks!$B$2:$C$166,2,FALSE)</f>
        <v>Fury Attack</v>
      </c>
      <c r="P55" t="str">
        <f>VLOOKUP(L55,all_attacks!$C$2:$H$166,2,FALSE)</f>
        <v>Flying</v>
      </c>
      <c r="Q55" t="str">
        <f>VLOOKUP(M55,all_attacks!$C$2:$H$166,2,FALSE)</f>
        <v>Normal</v>
      </c>
      <c r="R55" t="str">
        <f>VLOOKUP(N55,all_attacks!$C$2:$H$166,2,FALSE)</f>
        <v>Normal</v>
      </c>
      <c r="S55" t="str">
        <f>VLOOKUP(O55,all_attacks!$C$2:$H$166,2,FALSE)</f>
        <v>Normal</v>
      </c>
      <c r="T55" t="str">
        <f>VLOOKUP(L55,all_attacks!$C$2:$H$166,6,FALSE)</f>
        <v>Flying</v>
      </c>
      <c r="U55" t="str">
        <f>VLOOKUP(M55,all_attacks!$C$2:$H$166,6,FALSE)</f>
        <v>no_type-specific_Damage</v>
      </c>
      <c r="V55" t="str">
        <f>VLOOKUP(N55,all_attacks!$C$2:$H$166,6,FALSE)</f>
        <v>no_type-specific_Damage</v>
      </c>
      <c r="W55" t="str">
        <f>VLOOKUP(O55,all_attacks!$C$2:$H$166,6,FALSE)</f>
        <v>Normal</v>
      </c>
      <c r="X55" t="s">
        <v>445</v>
      </c>
      <c r="Y55" t="s">
        <v>209</v>
      </c>
      <c r="Z55" t="str">
        <f t="shared" si="20"/>
        <v>FlyingFire</v>
      </c>
      <c r="AA55" t="str">
        <f t="shared" si="5"/>
        <v>no_type-specific_DamageFire</v>
      </c>
      <c r="AB55" t="str">
        <f t="shared" si="5"/>
        <v>no_type-specific_DamageFire</v>
      </c>
      <c r="AC55" t="str">
        <f t="shared" si="5"/>
        <v>NormalFire</v>
      </c>
      <c r="AD55" t="str">
        <f t="shared" si="22"/>
        <v>FlyingNA</v>
      </c>
      <c r="AE55" t="str">
        <f t="shared" si="22"/>
        <v>no_type-specific_DamageNA</v>
      </c>
      <c r="AF55" t="str">
        <f t="shared" si="22"/>
        <v>no_type-specific_DamageNA</v>
      </c>
      <c r="AG55" t="str">
        <f t="shared" si="22"/>
        <v>NormalNA</v>
      </c>
      <c r="AH55">
        <f>VLOOKUP(Z55,type_factors!$C$1:$D$226,2,FALSE)</f>
        <v>1</v>
      </c>
      <c r="AI55" t="e">
        <f>VLOOKUP(AA55,type_factors!$C$1:$D$226,2,FALSE)</f>
        <v>#N/A</v>
      </c>
      <c r="AJ55" t="e">
        <f>VLOOKUP(AB55,type_factors!$C$1:$D$226,2,FALSE)</f>
        <v>#N/A</v>
      </c>
      <c r="AK55">
        <f>VLOOKUP(AC55,type_factors!$C$1:$D$226,2,FALSE)</f>
        <v>1</v>
      </c>
      <c r="AL55" t="e">
        <f>VLOOKUP(AD55,type_factors!$C$1:$D$226,2,FALSE)</f>
        <v>#N/A</v>
      </c>
      <c r="AM55" t="e">
        <f>VLOOKUP(AE55,type_factors!$C$1:$D$226,2,FALSE)</f>
        <v>#N/A</v>
      </c>
      <c r="AN55" t="e">
        <f>VLOOKUP(AF55,type_factors!$C$1:$D$226,2,FALSE)</f>
        <v>#N/A</v>
      </c>
      <c r="AO55" t="e">
        <f>VLOOKUP(AG55,type_factors!$C$1:$D$226,2,FALSE)</f>
        <v>#N/A</v>
      </c>
      <c r="AP55" t="e">
        <f t="shared" si="6"/>
        <v>#N/A</v>
      </c>
      <c r="AQ55" t="e">
        <f t="shared" si="6"/>
        <v>#N/A</v>
      </c>
      <c r="AR55" t="e">
        <f t="shared" si="6"/>
        <v>#N/A</v>
      </c>
      <c r="AS55" t="e">
        <f t="shared" si="6"/>
        <v>#N/A</v>
      </c>
      <c r="AT55">
        <f t="array" ref="AT55">MAX(IF(ISERROR(AP55:AS55),IF(ISERROR(AH55:AK55),,AH55:AK55),AP55:AS55))</f>
        <v>1</v>
      </c>
      <c r="AU55" t="s">
        <v>421</v>
      </c>
      <c r="AV55" t="s">
        <v>445</v>
      </c>
      <c r="AW55" t="s">
        <v>455</v>
      </c>
      <c r="AX55" t="s">
        <v>209</v>
      </c>
      <c r="AY55" t="str">
        <f t="shared" si="7"/>
        <v>NormalNormal</v>
      </c>
      <c r="AZ55" t="str">
        <f t="shared" si="8"/>
        <v>FireNormal</v>
      </c>
      <c r="BA55" t="str">
        <f t="shared" si="9"/>
        <v>GroundNormal</v>
      </c>
      <c r="BB55" t="str">
        <f t="shared" si="10"/>
        <v>NANormal</v>
      </c>
      <c r="BC55" t="str">
        <f t="shared" si="11"/>
        <v>NormalFlying</v>
      </c>
      <c r="BD55" t="str">
        <f t="shared" si="12"/>
        <v>FireFlying</v>
      </c>
      <c r="BE55" t="str">
        <f t="shared" si="13"/>
        <v>GroundFlying</v>
      </c>
      <c r="BF55" t="str">
        <f t="shared" si="14"/>
        <v>NAFlying</v>
      </c>
      <c r="BG55" s="31">
        <f>VLOOKUP(AY55,type_factors!$C$2:$D$226,2,FALSE)</f>
        <v>1</v>
      </c>
      <c r="BH55" s="31">
        <f>VLOOKUP(AZ55,type_factors!$C$2:$D$226,2,FALSE)</f>
        <v>1</v>
      </c>
      <c r="BI55" s="31">
        <f>VLOOKUP(BC55,type_factors!$C$2:$D$226,2,FALSE)</f>
        <v>1</v>
      </c>
      <c r="BJ55" s="31">
        <f>VLOOKUP(BD55,type_factors!$C$2:$D$226,2,FALSE)</f>
        <v>1</v>
      </c>
      <c r="BK55" s="30">
        <f>VLOOKUP(BC55,type_factors!$C$2:$D$226,2,FALSE)</f>
        <v>1</v>
      </c>
      <c r="BL55" s="30">
        <f>VLOOKUP(BD55,type_factors!$C$2:$D$226,2,FALSE)</f>
        <v>1</v>
      </c>
      <c r="BM55" s="30">
        <f>VLOOKUP(BE55,type_factors!$C$2:$D$226,2,FALSE)</f>
        <v>0</v>
      </c>
      <c r="BN55" s="30" t="e">
        <f>VLOOKUP(BF55,type_factors!$C$2:$D$226,2,FALSE)</f>
        <v>#N/A</v>
      </c>
      <c r="BO55" s="32">
        <f t="shared" si="15"/>
        <v>1</v>
      </c>
      <c r="BP55" s="32">
        <f t="shared" si="16"/>
        <v>1</v>
      </c>
      <c r="BQ55" s="32">
        <f t="shared" si="17"/>
        <v>0</v>
      </c>
      <c r="BR55" s="32">
        <f t="shared" si="18"/>
        <v>1</v>
      </c>
      <c r="BS55">
        <f t="array" ref="BS55">MAX(IF(ISERROR(BO55:BR55),,BO55:BR55))</f>
        <v>1</v>
      </c>
      <c r="BT55">
        <f t="shared" si="23"/>
        <v>1</v>
      </c>
      <c r="BU55">
        <f t="shared" si="19"/>
        <v>0</v>
      </c>
      <c r="BV55">
        <f t="shared" si="21"/>
        <v>16</v>
      </c>
    </row>
    <row r="56" spans="1:76" x14ac:dyDescent="0.3">
      <c r="A56">
        <v>55</v>
      </c>
      <c r="B56">
        <v>25</v>
      </c>
      <c r="C56" s="35" t="s">
        <v>67</v>
      </c>
      <c r="D56" s="35" t="str">
        <f>VLOOKUP(C56,all_pokemon!$B$2:$C$151,2,FALSE)</f>
        <v>Raticate</v>
      </c>
      <c r="E56" s="35" t="s">
        <v>421</v>
      </c>
      <c r="F56" s="35" t="s">
        <v>209</v>
      </c>
      <c r="G56" s="35">
        <v>16</v>
      </c>
      <c r="H56" s="36" t="s">
        <v>12</v>
      </c>
      <c r="I56" s="36" t="s">
        <v>20</v>
      </c>
      <c r="J56" s="36" t="s">
        <v>21</v>
      </c>
      <c r="K56" s="36" t="s">
        <v>44</v>
      </c>
      <c r="L56" s="1" t="str">
        <f>VLOOKUP(H56,all_attacks!$B$2:$C$166,2,FALSE)</f>
        <v>Tackle</v>
      </c>
      <c r="M56" s="1" t="str">
        <f>VLOOKUP(I56,all_attacks!$B$2:$C$166,2,FALSE)</f>
        <v>Tail Whip</v>
      </c>
      <c r="N56" s="1" t="str">
        <f>VLOOKUP(J56,all_attacks!$B$2:$C$166,2,FALSE)</f>
        <v>Quick Attack</v>
      </c>
      <c r="O56" s="1" t="str">
        <f>VLOOKUP(K56,all_attacks!$B$2:$C$166,2,FALSE)</f>
        <v>Hyper Fang</v>
      </c>
      <c r="P56" t="str">
        <f>VLOOKUP(L56,all_attacks!$C$2:$H$166,2,FALSE)</f>
        <v>Normal</v>
      </c>
      <c r="Q56" t="str">
        <f>VLOOKUP(M56,all_attacks!$C$2:$H$166,2,FALSE)</f>
        <v>Normal</v>
      </c>
      <c r="R56" t="str">
        <f>VLOOKUP(N56,all_attacks!$C$2:$H$166,2,FALSE)</f>
        <v>Normal</v>
      </c>
      <c r="S56" t="str">
        <f>VLOOKUP(O56,all_attacks!$C$2:$H$166,2,FALSE)</f>
        <v>Normal</v>
      </c>
      <c r="T56" t="str">
        <f>VLOOKUP(L56,all_attacks!$C$2:$H$166,6,FALSE)</f>
        <v>Normal</v>
      </c>
      <c r="U56" t="str">
        <f>VLOOKUP(M56,all_attacks!$C$2:$H$166,6,FALSE)</f>
        <v>no_type-specific_Damage</v>
      </c>
      <c r="V56" t="str">
        <f>VLOOKUP(N56,all_attacks!$C$2:$H$166,6,FALSE)</f>
        <v>Normal</v>
      </c>
      <c r="W56" t="str">
        <f>VLOOKUP(O56,all_attacks!$C$2:$H$166,6,FALSE)</f>
        <v>Normal</v>
      </c>
      <c r="X56" t="s">
        <v>445</v>
      </c>
      <c r="Y56" t="s">
        <v>209</v>
      </c>
      <c r="Z56" t="str">
        <f t="shared" si="20"/>
        <v>NormalFire</v>
      </c>
      <c r="AA56" t="str">
        <f t="shared" si="5"/>
        <v>no_type-specific_DamageFire</v>
      </c>
      <c r="AB56" t="str">
        <f t="shared" si="5"/>
        <v>NormalFire</v>
      </c>
      <c r="AC56" t="str">
        <f t="shared" si="5"/>
        <v>NormalFire</v>
      </c>
      <c r="AD56" t="str">
        <f t="shared" si="22"/>
        <v>NormalNA</v>
      </c>
      <c r="AE56" t="str">
        <f t="shared" si="22"/>
        <v>no_type-specific_DamageNA</v>
      </c>
      <c r="AF56" t="str">
        <f t="shared" si="22"/>
        <v>NormalNA</v>
      </c>
      <c r="AG56" t="str">
        <f t="shared" si="22"/>
        <v>NormalNA</v>
      </c>
      <c r="AH56">
        <f>VLOOKUP(Z56,type_factors!$C$1:$D$226,2,FALSE)</f>
        <v>1</v>
      </c>
      <c r="AI56" t="e">
        <f>VLOOKUP(AA56,type_factors!$C$1:$D$226,2,FALSE)</f>
        <v>#N/A</v>
      </c>
      <c r="AJ56">
        <f>VLOOKUP(AB56,type_factors!$C$1:$D$226,2,FALSE)</f>
        <v>1</v>
      </c>
      <c r="AK56">
        <f>VLOOKUP(AC56,type_factors!$C$1:$D$226,2,FALSE)</f>
        <v>1</v>
      </c>
      <c r="AL56" t="e">
        <f>VLOOKUP(AD56,type_factors!$C$1:$D$226,2,FALSE)</f>
        <v>#N/A</v>
      </c>
      <c r="AM56" t="e">
        <f>VLOOKUP(AE56,type_factors!$C$1:$D$226,2,FALSE)</f>
        <v>#N/A</v>
      </c>
      <c r="AN56" t="e">
        <f>VLOOKUP(AF56,type_factors!$C$1:$D$226,2,FALSE)</f>
        <v>#N/A</v>
      </c>
      <c r="AO56" t="e">
        <f>VLOOKUP(AG56,type_factors!$C$1:$D$226,2,FALSE)</f>
        <v>#N/A</v>
      </c>
      <c r="AP56" t="e">
        <f t="shared" si="6"/>
        <v>#N/A</v>
      </c>
      <c r="AQ56" t="e">
        <f t="shared" si="6"/>
        <v>#N/A</v>
      </c>
      <c r="AR56" t="e">
        <f t="shared" si="6"/>
        <v>#N/A</v>
      </c>
      <c r="AS56" t="e">
        <f t="shared" si="6"/>
        <v>#N/A</v>
      </c>
      <c r="AT56">
        <f t="array" ref="AT56">MAX(IF(ISERROR(AP56:AS56),IF(ISERROR(AH56:AK56),,AH56:AK56),AP56:AS56))</f>
        <v>1</v>
      </c>
      <c r="AU56" t="s">
        <v>421</v>
      </c>
      <c r="AV56" t="s">
        <v>445</v>
      </c>
      <c r="AW56" t="s">
        <v>455</v>
      </c>
      <c r="AX56" t="s">
        <v>209</v>
      </c>
      <c r="AY56" t="str">
        <f t="shared" si="7"/>
        <v>NormalNormal</v>
      </c>
      <c r="AZ56" t="str">
        <f t="shared" si="8"/>
        <v>FireNormal</v>
      </c>
      <c r="BA56" t="str">
        <f t="shared" si="9"/>
        <v>GroundNormal</v>
      </c>
      <c r="BB56" t="str">
        <f t="shared" si="10"/>
        <v>NANormal</v>
      </c>
      <c r="BC56" t="str">
        <f t="shared" si="11"/>
        <v>NormalNA</v>
      </c>
      <c r="BD56" t="str">
        <f t="shared" si="12"/>
        <v>FireNA</v>
      </c>
      <c r="BE56" t="str">
        <f t="shared" si="13"/>
        <v>GroundNA</v>
      </c>
      <c r="BF56" t="str">
        <f t="shared" si="14"/>
        <v>NANA</v>
      </c>
      <c r="BG56" s="31">
        <f>VLOOKUP(AY56,type_factors!$C$2:$D$226,2,FALSE)</f>
        <v>1</v>
      </c>
      <c r="BH56" s="31">
        <f>VLOOKUP(AZ56,type_factors!$C$2:$D$226,2,FALSE)</f>
        <v>1</v>
      </c>
      <c r="BI56" s="31" t="e">
        <f>VLOOKUP(BC56,type_factors!$C$2:$D$226,2,FALSE)</f>
        <v>#N/A</v>
      </c>
      <c r="BJ56" s="31" t="e">
        <f>VLOOKUP(BD56,type_factors!$C$2:$D$226,2,FALSE)</f>
        <v>#N/A</v>
      </c>
      <c r="BK56" s="30" t="e">
        <f>VLOOKUP(BC56,type_factors!$C$2:$D$226,2,FALSE)</f>
        <v>#N/A</v>
      </c>
      <c r="BL56" s="30" t="e">
        <f>VLOOKUP(BD56,type_factors!$C$2:$D$226,2,FALSE)</f>
        <v>#N/A</v>
      </c>
      <c r="BM56" s="30" t="e">
        <f>VLOOKUP(BE56,type_factors!$C$2:$D$226,2,FALSE)</f>
        <v>#N/A</v>
      </c>
      <c r="BN56" s="30" t="e">
        <f>VLOOKUP(BF56,type_factors!$C$2:$D$226,2,FALSE)</f>
        <v>#N/A</v>
      </c>
      <c r="BO56" s="32">
        <f t="shared" si="15"/>
        <v>1</v>
      </c>
      <c r="BP56" s="32">
        <f t="shared" si="16"/>
        <v>1</v>
      </c>
      <c r="BQ56" s="32" t="e">
        <f t="shared" si="17"/>
        <v>#N/A</v>
      </c>
      <c r="BR56" s="32" t="e">
        <f t="shared" si="18"/>
        <v>#N/A</v>
      </c>
      <c r="BS56">
        <f t="array" ref="BS56">MAX(IF(ISERROR(BO56:BR56),,BO56:BR56))</f>
        <v>1</v>
      </c>
      <c r="BT56">
        <f t="shared" si="23"/>
        <v>1</v>
      </c>
      <c r="BU56">
        <f t="shared" si="19"/>
        <v>0</v>
      </c>
      <c r="BV56">
        <f t="shared" si="21"/>
        <v>16</v>
      </c>
    </row>
    <row r="57" spans="1:76" x14ac:dyDescent="0.3">
      <c r="A57">
        <v>56</v>
      </c>
      <c r="B57">
        <v>26</v>
      </c>
      <c r="C57" s="35" t="s">
        <v>38</v>
      </c>
      <c r="D57" s="35" t="str">
        <f>VLOOKUP(C57,all_pokemon!$B$2:$C$151,2,FALSE)</f>
        <v>Pidgeotto</v>
      </c>
      <c r="E57" s="35" t="s">
        <v>421</v>
      </c>
      <c r="F57" s="35" t="s">
        <v>448</v>
      </c>
      <c r="G57" s="35">
        <v>19</v>
      </c>
      <c r="H57" s="36" t="s">
        <v>41</v>
      </c>
      <c r="I57" s="36" t="s">
        <v>42</v>
      </c>
      <c r="J57" s="36" t="s">
        <v>21</v>
      </c>
      <c r="K57" s="36" t="s">
        <v>209</v>
      </c>
      <c r="L57" s="1" t="str">
        <f>VLOOKUP(H57,all_attacks!$B$2:$C$166,2,FALSE)</f>
        <v>Gust</v>
      </c>
      <c r="M57" s="1" t="str">
        <f>VLOOKUP(I57,all_attacks!$B$2:$C$166,2,FALSE)</f>
        <v>Sand Attack</v>
      </c>
      <c r="N57" s="1" t="str">
        <f>VLOOKUP(J57,all_attacks!$B$2:$C$166,2,FALSE)</f>
        <v>Quick Attack</v>
      </c>
      <c r="O57" s="1" t="e">
        <f>VLOOKUP(K57,all_attacks!$B$2:$C$166,2,FALSE)</f>
        <v>#N/A</v>
      </c>
      <c r="P57" t="str">
        <f>VLOOKUP(L57,all_attacks!$C$2:$H$166,2,FALSE)</f>
        <v>Normal</v>
      </c>
      <c r="Q57" t="str">
        <f>VLOOKUP(M57,all_attacks!$C$2:$H$166,2,FALSE)</f>
        <v>Normal</v>
      </c>
      <c r="R57" t="str">
        <f>VLOOKUP(N57,all_attacks!$C$2:$H$166,2,FALSE)</f>
        <v>Normal</v>
      </c>
      <c r="S57" t="e">
        <f>VLOOKUP(O57,all_attacks!$C$2:$H$166,2,FALSE)</f>
        <v>#N/A</v>
      </c>
      <c r="T57" t="str">
        <f>VLOOKUP(L57,all_attacks!$C$2:$H$166,6,FALSE)</f>
        <v>Normal</v>
      </c>
      <c r="U57" t="str">
        <f>VLOOKUP(M57,all_attacks!$C$2:$H$166,6,FALSE)</f>
        <v>no_type-specific_Damage</v>
      </c>
      <c r="V57" t="str">
        <f>VLOOKUP(N57,all_attacks!$C$2:$H$166,6,FALSE)</f>
        <v>Normal</v>
      </c>
      <c r="W57" t="e">
        <f>VLOOKUP(O57,all_attacks!$C$2:$H$166,6,FALSE)</f>
        <v>#N/A</v>
      </c>
      <c r="X57" t="s">
        <v>445</v>
      </c>
      <c r="Y57" t="s">
        <v>209</v>
      </c>
      <c r="Z57" t="str">
        <f t="shared" si="20"/>
        <v>NormalFire</v>
      </c>
      <c r="AA57" t="str">
        <f t="shared" si="5"/>
        <v>no_type-specific_DamageFire</v>
      </c>
      <c r="AB57" t="str">
        <f t="shared" si="5"/>
        <v>NormalFire</v>
      </c>
      <c r="AC57" t="e">
        <f t="shared" si="5"/>
        <v>#N/A</v>
      </c>
      <c r="AD57" t="str">
        <f t="shared" si="22"/>
        <v>NormalNA</v>
      </c>
      <c r="AE57" t="str">
        <f t="shared" si="22"/>
        <v>no_type-specific_DamageNA</v>
      </c>
      <c r="AF57" t="str">
        <f t="shared" si="22"/>
        <v>NormalNA</v>
      </c>
      <c r="AG57" t="e">
        <f t="shared" si="22"/>
        <v>#N/A</v>
      </c>
      <c r="AH57">
        <f>VLOOKUP(Z57,type_factors!$C$1:$D$226,2,FALSE)</f>
        <v>1</v>
      </c>
      <c r="AI57" t="e">
        <f>VLOOKUP(AA57,type_factors!$C$1:$D$226,2,FALSE)</f>
        <v>#N/A</v>
      </c>
      <c r="AJ57">
        <f>VLOOKUP(AB57,type_factors!$C$1:$D$226,2,FALSE)</f>
        <v>1</v>
      </c>
      <c r="AK57" t="e">
        <f>VLOOKUP(AC57,type_factors!$C$1:$D$226,2,FALSE)</f>
        <v>#N/A</v>
      </c>
      <c r="AL57" t="e">
        <f>VLOOKUP(AD57,type_factors!$C$1:$D$226,2,FALSE)</f>
        <v>#N/A</v>
      </c>
      <c r="AM57" t="e">
        <f>VLOOKUP(AE57,type_factors!$C$1:$D$226,2,FALSE)</f>
        <v>#N/A</v>
      </c>
      <c r="AN57" t="e">
        <f>VLOOKUP(AF57,type_factors!$C$1:$D$226,2,FALSE)</f>
        <v>#N/A</v>
      </c>
      <c r="AO57" t="e">
        <f>VLOOKUP(AG57,type_factors!$C$1:$D$226,2,FALSE)</f>
        <v>#N/A</v>
      </c>
      <c r="AP57" t="e">
        <f t="shared" si="6"/>
        <v>#N/A</v>
      </c>
      <c r="AQ57" t="e">
        <f t="shared" si="6"/>
        <v>#N/A</v>
      </c>
      <c r="AR57" t="e">
        <f t="shared" si="6"/>
        <v>#N/A</v>
      </c>
      <c r="AS57" t="e">
        <f t="shared" si="6"/>
        <v>#N/A</v>
      </c>
      <c r="AT57">
        <f t="array" ref="AT57">MAX(IF(ISERROR(AP57:AS57),IF(ISERROR(AH57:AK57),,AH57:AK57),AP57:AS57))</f>
        <v>1</v>
      </c>
      <c r="AU57" t="s">
        <v>421</v>
      </c>
      <c r="AV57" t="s">
        <v>445</v>
      </c>
      <c r="AW57" t="s">
        <v>455</v>
      </c>
      <c r="AX57" t="s">
        <v>209</v>
      </c>
      <c r="AY57" t="str">
        <f t="shared" si="7"/>
        <v>NormalNormal</v>
      </c>
      <c r="AZ57" t="str">
        <f t="shared" si="8"/>
        <v>FireNormal</v>
      </c>
      <c r="BA57" t="str">
        <f t="shared" si="9"/>
        <v>GroundNormal</v>
      </c>
      <c r="BB57" t="str">
        <f t="shared" si="10"/>
        <v>NANormal</v>
      </c>
      <c r="BC57" t="str">
        <f t="shared" si="11"/>
        <v>NormalFlying</v>
      </c>
      <c r="BD57" t="str">
        <f t="shared" si="12"/>
        <v>FireFlying</v>
      </c>
      <c r="BE57" t="str">
        <f t="shared" si="13"/>
        <v>GroundFlying</v>
      </c>
      <c r="BF57" t="str">
        <f t="shared" si="14"/>
        <v>NAFlying</v>
      </c>
      <c r="BG57" s="31">
        <f>VLOOKUP(AY57,type_factors!$C$2:$D$226,2,FALSE)</f>
        <v>1</v>
      </c>
      <c r="BH57" s="31">
        <f>VLOOKUP(AZ57,type_factors!$C$2:$D$226,2,FALSE)</f>
        <v>1</v>
      </c>
      <c r="BI57" s="31">
        <f>VLOOKUP(BC57,type_factors!$C$2:$D$226,2,FALSE)</f>
        <v>1</v>
      </c>
      <c r="BJ57" s="31">
        <f>VLOOKUP(BD57,type_factors!$C$2:$D$226,2,FALSE)</f>
        <v>1</v>
      </c>
      <c r="BK57" s="30">
        <f>VLOOKUP(BC57,type_factors!$C$2:$D$226,2,FALSE)</f>
        <v>1</v>
      </c>
      <c r="BL57" s="30">
        <f>VLOOKUP(BD57,type_factors!$C$2:$D$226,2,FALSE)</f>
        <v>1</v>
      </c>
      <c r="BM57" s="30">
        <f>VLOOKUP(BE57,type_factors!$C$2:$D$226,2,FALSE)</f>
        <v>0</v>
      </c>
      <c r="BN57" s="30" t="e">
        <f>VLOOKUP(BF57,type_factors!$C$2:$D$226,2,FALSE)</f>
        <v>#N/A</v>
      </c>
      <c r="BO57" s="32">
        <f t="shared" si="15"/>
        <v>1</v>
      </c>
      <c r="BP57" s="32">
        <f t="shared" si="16"/>
        <v>1</v>
      </c>
      <c r="BQ57" s="32">
        <f t="shared" si="17"/>
        <v>0</v>
      </c>
      <c r="BR57" s="32">
        <f t="shared" si="18"/>
        <v>1</v>
      </c>
      <c r="BS57">
        <f t="array" ref="BS57">MAX(IF(ISERROR(BO57:BR57),,BO57:BR57))</f>
        <v>1</v>
      </c>
      <c r="BT57">
        <f t="shared" si="23"/>
        <v>1</v>
      </c>
      <c r="BU57">
        <f t="shared" si="19"/>
        <v>0</v>
      </c>
      <c r="BV57">
        <f t="shared" si="21"/>
        <v>16</v>
      </c>
      <c r="BX57" t="s">
        <v>195</v>
      </c>
    </row>
    <row r="58" spans="1:76" x14ac:dyDescent="0.3">
      <c r="A58">
        <v>57</v>
      </c>
      <c r="B58">
        <v>26</v>
      </c>
      <c r="C58" s="35" t="s">
        <v>71</v>
      </c>
      <c r="D58" s="35" t="str">
        <f>VLOOKUP(C58,all_pokemon!$B$2:$C$151,2,FALSE)</f>
        <v>Kadabra</v>
      </c>
      <c r="E58" s="35" t="s">
        <v>318</v>
      </c>
      <c r="F58" s="35" t="s">
        <v>209</v>
      </c>
      <c r="G58" s="35">
        <v>18</v>
      </c>
      <c r="H58" s="36" t="s">
        <v>43</v>
      </c>
      <c r="I58" s="36" t="s">
        <v>60</v>
      </c>
      <c r="J58" s="36" t="s">
        <v>35</v>
      </c>
      <c r="K58" s="36" t="s">
        <v>209</v>
      </c>
      <c r="L58" s="1" t="str">
        <f>VLOOKUP(H58,all_attacks!$B$2:$C$166,2,FALSE)</f>
        <v>Teleport</v>
      </c>
      <c r="M58" s="1" t="str">
        <f>VLOOKUP(I58,all_attacks!$B$2:$C$166,2,FALSE)</f>
        <v>Confusion</v>
      </c>
      <c r="N58" s="1" t="str">
        <f>VLOOKUP(J58,all_attacks!$B$2:$C$166,2,FALSE)</f>
        <v>Disable</v>
      </c>
      <c r="O58" s="1" t="e">
        <f>VLOOKUP(K58,all_attacks!$B$2:$C$166,2,FALSE)</f>
        <v>#N/A</v>
      </c>
      <c r="P58" t="str">
        <f>VLOOKUP(L59,all_attacks!$C$2:$H$166,2,FALSE)</f>
        <v>Normal</v>
      </c>
      <c r="Q58" t="str">
        <f>VLOOKUP(M59,all_attacks!$C$2:$H$166,2,FALSE)</f>
        <v>Normal</v>
      </c>
      <c r="R58" t="str">
        <f>VLOOKUP(N59,all_attacks!$C$2:$H$166,2,FALSE)</f>
        <v>Normal</v>
      </c>
      <c r="S58" t="str">
        <f>VLOOKUP(O59,all_attacks!$C$2:$H$166,2,FALSE)</f>
        <v>Normal</v>
      </c>
      <c r="T58" t="str">
        <f>VLOOKUP(L59,all_attacks!$C$2:$H$166,6,FALSE)</f>
        <v>Normal</v>
      </c>
      <c r="U58" t="str">
        <f>VLOOKUP(M59,all_attacks!$C$2:$H$166,6,FALSE)</f>
        <v>no_type-specific_Damage</v>
      </c>
      <c r="V58" t="str">
        <f>VLOOKUP(N59,all_attacks!$C$2:$H$166,6,FALSE)</f>
        <v>Normal</v>
      </c>
      <c r="W58" t="str">
        <f>VLOOKUP(O59,all_attacks!$C$2:$H$166,6,FALSE)</f>
        <v>Normal</v>
      </c>
      <c r="X58" t="s">
        <v>445</v>
      </c>
      <c r="Y58" t="s">
        <v>209</v>
      </c>
      <c r="Z58" t="str">
        <f t="shared" si="20"/>
        <v>NormalFire</v>
      </c>
      <c r="AA58" t="str">
        <f t="shared" si="5"/>
        <v>no_type-specific_DamageFire</v>
      </c>
      <c r="AB58" t="str">
        <f t="shared" si="5"/>
        <v>NormalFire</v>
      </c>
      <c r="AC58" t="str">
        <f t="shared" si="5"/>
        <v>NormalFire</v>
      </c>
      <c r="AD58" t="str">
        <f t="shared" si="22"/>
        <v>NormalNA</v>
      </c>
      <c r="AE58" t="str">
        <f t="shared" si="22"/>
        <v>no_type-specific_DamageNA</v>
      </c>
      <c r="AF58" t="str">
        <f t="shared" si="22"/>
        <v>NormalNA</v>
      </c>
      <c r="AG58" t="str">
        <f t="shared" si="22"/>
        <v>NormalNA</v>
      </c>
      <c r="AH58">
        <f>VLOOKUP(Z58,type_factors!$C$1:$D$226,2,FALSE)</f>
        <v>1</v>
      </c>
      <c r="AI58" t="e">
        <f>VLOOKUP(AA58,type_factors!$C$1:$D$226,2,FALSE)</f>
        <v>#N/A</v>
      </c>
      <c r="AJ58">
        <f>VLOOKUP(AB58,type_factors!$C$1:$D$226,2,FALSE)</f>
        <v>1</v>
      </c>
      <c r="AK58">
        <f>VLOOKUP(AC58,type_factors!$C$1:$D$226,2,FALSE)</f>
        <v>1</v>
      </c>
      <c r="AL58" t="e">
        <f>VLOOKUP(AD58,type_factors!$C$1:$D$226,2,FALSE)</f>
        <v>#N/A</v>
      </c>
      <c r="AM58" t="e">
        <f>VLOOKUP(AE58,type_factors!$C$1:$D$226,2,FALSE)</f>
        <v>#N/A</v>
      </c>
      <c r="AN58" t="e">
        <f>VLOOKUP(AF58,type_factors!$C$1:$D$226,2,FALSE)</f>
        <v>#N/A</v>
      </c>
      <c r="AO58" t="e">
        <f>VLOOKUP(AG58,type_factors!$C$1:$D$226,2,FALSE)</f>
        <v>#N/A</v>
      </c>
      <c r="AP58" t="e">
        <f t="shared" si="6"/>
        <v>#N/A</v>
      </c>
      <c r="AQ58" t="e">
        <f t="shared" si="6"/>
        <v>#N/A</v>
      </c>
      <c r="AR58" t="e">
        <f t="shared" si="6"/>
        <v>#N/A</v>
      </c>
      <c r="AS58" t="e">
        <f t="shared" si="6"/>
        <v>#N/A</v>
      </c>
      <c r="AT58">
        <f t="array" ref="AT58">MAX(IF(ISERROR(AP58:AS58),IF(ISERROR(AH58:AK58),,AH58:AK58),AP58:AS58))</f>
        <v>1</v>
      </c>
      <c r="AU58" t="s">
        <v>421</v>
      </c>
      <c r="AV58" t="s">
        <v>445</v>
      </c>
      <c r="AW58" t="s">
        <v>455</v>
      </c>
      <c r="AX58" t="s">
        <v>209</v>
      </c>
      <c r="AY58" t="str">
        <f t="shared" si="7"/>
        <v>NormalPsychic</v>
      </c>
      <c r="AZ58" t="str">
        <f t="shared" si="8"/>
        <v>FirePsychic</v>
      </c>
      <c r="BA58" t="str">
        <f t="shared" si="9"/>
        <v>GroundPsychic</v>
      </c>
      <c r="BB58" t="str">
        <f t="shared" si="10"/>
        <v>NAPsychic</v>
      </c>
      <c r="BC58" t="str">
        <f t="shared" si="11"/>
        <v>NormalNA</v>
      </c>
      <c r="BD58" t="str">
        <f t="shared" si="12"/>
        <v>FireNA</v>
      </c>
      <c r="BE58" t="str">
        <f t="shared" si="13"/>
        <v>GroundNA</v>
      </c>
      <c r="BF58" t="str">
        <f t="shared" si="14"/>
        <v>NANA</v>
      </c>
      <c r="BG58" s="31">
        <f>VLOOKUP(AY58,type_factors!$C$2:$D$226,2,FALSE)</f>
        <v>1</v>
      </c>
      <c r="BH58" s="31">
        <f>VLOOKUP(AZ58,type_factors!$C$2:$D$226,2,FALSE)</f>
        <v>1</v>
      </c>
      <c r="BI58" s="31" t="e">
        <f>VLOOKUP(BC58,type_factors!$C$2:$D$226,2,FALSE)</f>
        <v>#N/A</v>
      </c>
      <c r="BJ58" s="31" t="e">
        <f>VLOOKUP(BD58,type_factors!$C$2:$D$226,2,FALSE)</f>
        <v>#N/A</v>
      </c>
      <c r="BK58" s="30" t="e">
        <f>VLOOKUP(BC58,type_factors!$C$2:$D$226,2,FALSE)</f>
        <v>#N/A</v>
      </c>
      <c r="BL58" s="30" t="e">
        <f>VLOOKUP(BD58,type_factors!$C$2:$D$226,2,FALSE)</f>
        <v>#N/A</v>
      </c>
      <c r="BM58" s="30" t="e">
        <f>VLOOKUP(BE58,type_factors!$C$2:$D$226,2,FALSE)</f>
        <v>#N/A</v>
      </c>
      <c r="BN58" s="30" t="e">
        <f>VLOOKUP(BF58,type_factors!$C$2:$D$226,2,FALSE)</f>
        <v>#N/A</v>
      </c>
      <c r="BO58" s="32">
        <f t="shared" si="15"/>
        <v>1</v>
      </c>
      <c r="BP58" s="32">
        <f t="shared" si="16"/>
        <v>1</v>
      </c>
      <c r="BQ58" s="32" t="e">
        <f t="shared" si="17"/>
        <v>#N/A</v>
      </c>
      <c r="BR58" s="32" t="e">
        <f t="shared" si="18"/>
        <v>#N/A</v>
      </c>
      <c r="BS58">
        <f t="array" ref="BS58">MAX(IF(ISERROR(BO58:BR58),,BO58:BR58))</f>
        <v>1</v>
      </c>
      <c r="BT58">
        <f t="shared" si="23"/>
        <v>1</v>
      </c>
      <c r="BU58">
        <f t="shared" si="19"/>
        <v>0</v>
      </c>
      <c r="BV58">
        <f t="shared" si="21"/>
        <v>16</v>
      </c>
    </row>
    <row r="59" spans="1:76" x14ac:dyDescent="0.3">
      <c r="A59">
        <v>58</v>
      </c>
      <c r="B59">
        <v>26</v>
      </c>
      <c r="C59" s="35" t="s">
        <v>67</v>
      </c>
      <c r="D59" s="35" t="str">
        <f>VLOOKUP(C59,all_pokemon!$B$2:$C$151,2,FALSE)</f>
        <v>Raticate</v>
      </c>
      <c r="E59" s="35" t="s">
        <v>421</v>
      </c>
      <c r="F59" s="35" t="s">
        <v>209</v>
      </c>
      <c r="G59" s="35">
        <v>16</v>
      </c>
      <c r="H59" s="36" t="s">
        <v>12</v>
      </c>
      <c r="I59" s="36" t="s">
        <v>20</v>
      </c>
      <c r="J59" s="36" t="s">
        <v>21</v>
      </c>
      <c r="K59" s="36" t="s">
        <v>44</v>
      </c>
      <c r="L59" s="1" t="str">
        <f>VLOOKUP(H59,all_attacks!$B$2:$C$166,2,FALSE)</f>
        <v>Tackle</v>
      </c>
      <c r="M59" s="1" t="str">
        <f>VLOOKUP(I59,all_attacks!$B$2:$C$166,2,FALSE)</f>
        <v>Tail Whip</v>
      </c>
      <c r="N59" s="1" t="str">
        <f>VLOOKUP(J59,all_attacks!$B$2:$C$166,2,FALSE)</f>
        <v>Quick Attack</v>
      </c>
      <c r="O59" s="1" t="str">
        <f>VLOOKUP(K59,all_attacks!$B$2:$C$166,2,FALSE)</f>
        <v>Hyper Fang</v>
      </c>
      <c r="P59" t="str">
        <f>VLOOKUP(L58,all_attacks!$C$2:$H$166,2,FALSE)</f>
        <v>Psychic</v>
      </c>
      <c r="Q59" t="str">
        <f>VLOOKUP(M58,all_attacks!$C$2:$H$166,2,FALSE)</f>
        <v>Psychic</v>
      </c>
      <c r="R59" t="str">
        <f>VLOOKUP(N58,all_attacks!$C$2:$H$166,2,FALSE)</f>
        <v>Normal</v>
      </c>
      <c r="S59" t="e">
        <f>VLOOKUP(O58,all_attacks!$C$2:$H$166,2,FALSE)</f>
        <v>#N/A</v>
      </c>
      <c r="T59" t="str">
        <f>VLOOKUP(L58,all_attacks!$C$2:$H$166,6,FALSE)</f>
        <v>no_type-specific_Damage</v>
      </c>
      <c r="U59" t="str">
        <f>VLOOKUP(M58,all_attacks!$C$2:$H$166,6,FALSE)</f>
        <v>Psychic</v>
      </c>
      <c r="V59" t="str">
        <f>VLOOKUP(N58,all_attacks!$C$2:$H$166,6,FALSE)</f>
        <v>no_type-specific_Damage</v>
      </c>
      <c r="W59" t="e">
        <f>VLOOKUP(O58,all_attacks!$C$2:$H$166,6,FALSE)</f>
        <v>#N/A</v>
      </c>
      <c r="X59" t="s">
        <v>445</v>
      </c>
      <c r="Y59" t="s">
        <v>209</v>
      </c>
      <c r="Z59" t="str">
        <f t="shared" si="20"/>
        <v>no_type-specific_DamageFire</v>
      </c>
      <c r="AA59" t="str">
        <f t="shared" si="5"/>
        <v>PsychicFire</v>
      </c>
      <c r="AB59" t="str">
        <f t="shared" si="5"/>
        <v>no_type-specific_DamageFire</v>
      </c>
      <c r="AC59" t="e">
        <f t="shared" si="5"/>
        <v>#N/A</v>
      </c>
      <c r="AD59" t="str">
        <f t="shared" si="22"/>
        <v>no_type-specific_DamageNA</v>
      </c>
      <c r="AE59" t="str">
        <f t="shared" si="22"/>
        <v>PsychicNA</v>
      </c>
      <c r="AF59" t="str">
        <f t="shared" si="22"/>
        <v>no_type-specific_DamageNA</v>
      </c>
      <c r="AG59" t="e">
        <f t="shared" si="22"/>
        <v>#N/A</v>
      </c>
      <c r="AH59" t="e">
        <f>VLOOKUP(Z59,type_factors!$C$1:$D$226,2,FALSE)</f>
        <v>#N/A</v>
      </c>
      <c r="AI59">
        <f>VLOOKUP(AA59,type_factors!$C$1:$D$226,2,FALSE)</f>
        <v>1</v>
      </c>
      <c r="AJ59" t="e">
        <f>VLOOKUP(AB59,type_factors!$C$1:$D$226,2,FALSE)</f>
        <v>#N/A</v>
      </c>
      <c r="AK59" t="e">
        <f>VLOOKUP(AC59,type_factors!$C$1:$D$226,2,FALSE)</f>
        <v>#N/A</v>
      </c>
      <c r="AL59" t="e">
        <f>VLOOKUP(AD59,type_factors!$C$1:$D$226,2,FALSE)</f>
        <v>#N/A</v>
      </c>
      <c r="AM59" t="e">
        <f>VLOOKUP(AE59,type_factors!$C$1:$D$226,2,FALSE)</f>
        <v>#N/A</v>
      </c>
      <c r="AN59" t="e">
        <f>VLOOKUP(AF59,type_factors!$C$1:$D$226,2,FALSE)</f>
        <v>#N/A</v>
      </c>
      <c r="AO59" t="e">
        <f>VLOOKUP(AG59,type_factors!$C$1:$D$226,2,FALSE)</f>
        <v>#N/A</v>
      </c>
      <c r="AP59" t="e">
        <f t="shared" si="6"/>
        <v>#N/A</v>
      </c>
      <c r="AQ59" t="e">
        <f t="shared" si="6"/>
        <v>#N/A</v>
      </c>
      <c r="AR59" t="e">
        <f t="shared" si="6"/>
        <v>#N/A</v>
      </c>
      <c r="AS59" t="e">
        <f t="shared" si="6"/>
        <v>#N/A</v>
      </c>
      <c r="AT59">
        <f t="array" ref="AT59">MAX(IF(ISERROR(AP59:AS59),IF(ISERROR(AH59:AK59),,AH59:AK59),AP59:AS59))</f>
        <v>1</v>
      </c>
      <c r="AU59" t="s">
        <v>421</v>
      </c>
      <c r="AV59" t="s">
        <v>445</v>
      </c>
      <c r="AW59" t="s">
        <v>455</v>
      </c>
      <c r="AX59" t="s">
        <v>209</v>
      </c>
      <c r="AY59" t="str">
        <f t="shared" si="7"/>
        <v>NormalNormal</v>
      </c>
      <c r="AZ59" t="str">
        <f t="shared" si="8"/>
        <v>FireNormal</v>
      </c>
      <c r="BA59" t="str">
        <f t="shared" si="9"/>
        <v>GroundNormal</v>
      </c>
      <c r="BB59" t="str">
        <f t="shared" si="10"/>
        <v>NANormal</v>
      </c>
      <c r="BC59" t="str">
        <f t="shared" si="11"/>
        <v>NormalNA</v>
      </c>
      <c r="BD59" t="str">
        <f t="shared" si="12"/>
        <v>FireNA</v>
      </c>
      <c r="BE59" t="str">
        <f t="shared" si="13"/>
        <v>GroundNA</v>
      </c>
      <c r="BF59" t="str">
        <f t="shared" si="14"/>
        <v>NANA</v>
      </c>
      <c r="BG59" s="31">
        <f>VLOOKUP(AY59,type_factors!$C$2:$D$226,2,FALSE)</f>
        <v>1</v>
      </c>
      <c r="BH59" s="31">
        <f>VLOOKUP(AZ59,type_factors!$C$2:$D$226,2,FALSE)</f>
        <v>1</v>
      </c>
      <c r="BI59" s="31" t="e">
        <f>VLOOKUP(BC59,type_factors!$C$2:$D$226,2,FALSE)</f>
        <v>#N/A</v>
      </c>
      <c r="BJ59" s="31" t="e">
        <f>VLOOKUP(BD59,type_factors!$C$2:$D$226,2,FALSE)</f>
        <v>#N/A</v>
      </c>
      <c r="BK59" s="30" t="e">
        <f>VLOOKUP(BC59,type_factors!$C$2:$D$226,2,FALSE)</f>
        <v>#N/A</v>
      </c>
      <c r="BL59" s="30" t="e">
        <f>VLOOKUP(BD59,type_factors!$C$2:$D$226,2,FALSE)</f>
        <v>#N/A</v>
      </c>
      <c r="BM59" s="30" t="e">
        <f>VLOOKUP(BE59,type_factors!$C$2:$D$226,2,FALSE)</f>
        <v>#N/A</v>
      </c>
      <c r="BN59" s="30" t="e">
        <f>VLOOKUP(BF59,type_factors!$C$2:$D$226,2,FALSE)</f>
        <v>#N/A</v>
      </c>
      <c r="BO59" s="32">
        <f t="shared" si="15"/>
        <v>1</v>
      </c>
      <c r="BP59" s="32">
        <f t="shared" si="16"/>
        <v>1</v>
      </c>
      <c r="BQ59" s="32" t="e">
        <f t="shared" si="17"/>
        <v>#N/A</v>
      </c>
      <c r="BR59" s="32" t="e">
        <f t="shared" si="18"/>
        <v>#N/A</v>
      </c>
      <c r="BS59">
        <f t="array" ref="BS59">MAX(IF(ISERROR(BO59:BR59),,BO59:BR59))</f>
        <v>1</v>
      </c>
      <c r="BT59">
        <f t="shared" si="23"/>
        <v>1</v>
      </c>
      <c r="BU59">
        <f t="shared" si="19"/>
        <v>0</v>
      </c>
      <c r="BV59">
        <f t="shared" si="21"/>
        <v>16</v>
      </c>
    </row>
    <row r="60" spans="1:76" x14ac:dyDescent="0.3">
      <c r="A60">
        <v>59</v>
      </c>
      <c r="B60">
        <v>26</v>
      </c>
      <c r="C60" s="35" t="s">
        <v>472</v>
      </c>
      <c r="D60" s="35" t="str">
        <f>VLOOKUP(C60,all_pokemon!$B$2:$C$151,2,FALSE)</f>
        <v>Wartortle</v>
      </c>
      <c r="E60" s="35" t="s">
        <v>453</v>
      </c>
      <c r="F60" s="35" t="s">
        <v>209</v>
      </c>
      <c r="G60" s="35">
        <v>20</v>
      </c>
      <c r="H60" s="36" t="s">
        <v>12</v>
      </c>
      <c r="I60" s="36" t="s">
        <v>20</v>
      </c>
      <c r="J60" s="36" t="s">
        <v>379</v>
      </c>
      <c r="K60" s="36" t="s">
        <v>27</v>
      </c>
      <c r="L60" s="1" t="str">
        <f>VLOOKUP(H60,all_attacks!$B$2:$C$166,2,FALSE)</f>
        <v>Tackle</v>
      </c>
      <c r="M60" s="1" t="str">
        <f>VLOOKUP(I60,all_attacks!$B$2:$C$166,2,FALSE)</f>
        <v>Tail Whip</v>
      </c>
      <c r="N60" s="1" t="str">
        <f>VLOOKUP(J60,all_attacks!$B$2:$C$166,2,FALSE)</f>
        <v>Bubble</v>
      </c>
      <c r="O60" s="1" t="str">
        <f>VLOOKUP(K60,all_attacks!$B$2:$C$166,2,FALSE)</f>
        <v>Water Gun</v>
      </c>
      <c r="P60" t="str">
        <f>VLOOKUP(L60,all_attacks!$C$2:$H$166,2,FALSE)</f>
        <v>Normal</v>
      </c>
      <c r="Q60" t="str">
        <f>VLOOKUP(M60,all_attacks!$C$2:$H$166,2,FALSE)</f>
        <v>Normal</v>
      </c>
      <c r="R60" t="str">
        <f>VLOOKUP(N60,all_attacks!$C$2:$H$166,2,FALSE)</f>
        <v>Water</v>
      </c>
      <c r="S60" t="str">
        <f>VLOOKUP(O60,all_attacks!$C$2:$H$166,2,FALSE)</f>
        <v>Water</v>
      </c>
      <c r="T60" t="str">
        <f>VLOOKUP(L60,all_attacks!$C$2:$H$166,6,FALSE)</f>
        <v>Normal</v>
      </c>
      <c r="U60" t="str">
        <f>VLOOKUP(M60,all_attacks!$C$2:$H$166,6,FALSE)</f>
        <v>no_type-specific_Damage</v>
      </c>
      <c r="V60" t="str">
        <f>VLOOKUP(N60,all_attacks!$C$2:$H$166,6,FALSE)</f>
        <v>Water</v>
      </c>
      <c r="W60" t="str">
        <f>VLOOKUP(O60,all_attacks!$C$2:$H$166,6,FALSE)</f>
        <v>Water</v>
      </c>
      <c r="X60" t="s">
        <v>445</v>
      </c>
      <c r="Y60" t="s">
        <v>209</v>
      </c>
      <c r="Z60" t="str">
        <f t="shared" si="20"/>
        <v>NormalFire</v>
      </c>
      <c r="AA60" t="str">
        <f t="shared" si="5"/>
        <v>no_type-specific_DamageFire</v>
      </c>
      <c r="AB60" t="str">
        <f t="shared" si="5"/>
        <v>WaterFire</v>
      </c>
      <c r="AC60" t="str">
        <f t="shared" si="5"/>
        <v>WaterFire</v>
      </c>
      <c r="AD60" t="str">
        <f t="shared" si="22"/>
        <v>NormalNA</v>
      </c>
      <c r="AE60" t="str">
        <f t="shared" si="22"/>
        <v>no_type-specific_DamageNA</v>
      </c>
      <c r="AF60" t="str">
        <f t="shared" si="22"/>
        <v>WaterNA</v>
      </c>
      <c r="AG60" t="str">
        <f t="shared" si="22"/>
        <v>WaterNA</v>
      </c>
      <c r="AH60">
        <f>VLOOKUP(Z60,type_factors!$C$1:$D$226,2,FALSE)</f>
        <v>1</v>
      </c>
      <c r="AI60" t="e">
        <f>VLOOKUP(AA60,type_factors!$C$1:$D$226,2,FALSE)</f>
        <v>#N/A</v>
      </c>
      <c r="AJ60">
        <f>VLOOKUP(AB60,type_factors!$C$1:$D$226,2,FALSE)</f>
        <v>2</v>
      </c>
      <c r="AK60">
        <f>VLOOKUP(AC60,type_factors!$C$1:$D$226,2,FALSE)</f>
        <v>2</v>
      </c>
      <c r="AL60" t="e">
        <f>VLOOKUP(AD60,type_factors!$C$1:$D$226,2,FALSE)</f>
        <v>#N/A</v>
      </c>
      <c r="AM60" t="e">
        <f>VLOOKUP(AE60,type_factors!$C$1:$D$226,2,FALSE)</f>
        <v>#N/A</v>
      </c>
      <c r="AN60" t="e">
        <f>VLOOKUP(AF60,type_factors!$C$1:$D$226,2,FALSE)</f>
        <v>#N/A</v>
      </c>
      <c r="AO60" t="e">
        <f>VLOOKUP(AG60,type_factors!$C$1:$D$226,2,FALSE)</f>
        <v>#N/A</v>
      </c>
      <c r="AP60" t="e">
        <f t="shared" si="6"/>
        <v>#N/A</v>
      </c>
      <c r="AQ60" t="e">
        <f t="shared" si="6"/>
        <v>#N/A</v>
      </c>
      <c r="AR60" t="e">
        <f t="shared" si="6"/>
        <v>#N/A</v>
      </c>
      <c r="AS60" t="e">
        <f t="shared" si="6"/>
        <v>#N/A</v>
      </c>
      <c r="AT60">
        <f t="array" ref="AT60">MAX(IF(ISERROR(AP60:AS60),IF(ISERROR(AH60:AK60),,AH60:AK60),AP60:AS60))</f>
        <v>2</v>
      </c>
      <c r="AU60" t="s">
        <v>421</v>
      </c>
      <c r="AV60" t="s">
        <v>445</v>
      </c>
      <c r="AW60" t="s">
        <v>455</v>
      </c>
      <c r="AX60" t="s">
        <v>209</v>
      </c>
      <c r="AY60" t="str">
        <f t="shared" si="7"/>
        <v>NormalWater</v>
      </c>
      <c r="AZ60" t="str">
        <f t="shared" si="8"/>
        <v>FireWater</v>
      </c>
      <c r="BA60" t="str">
        <f t="shared" si="9"/>
        <v>GroundWater</v>
      </c>
      <c r="BB60" t="str">
        <f t="shared" si="10"/>
        <v>NAWater</v>
      </c>
      <c r="BC60" t="str">
        <f t="shared" si="11"/>
        <v>NormalNA</v>
      </c>
      <c r="BD60" t="str">
        <f t="shared" si="12"/>
        <v>FireNA</v>
      </c>
      <c r="BE60" t="str">
        <f t="shared" si="13"/>
        <v>GroundNA</v>
      </c>
      <c r="BF60" t="str">
        <f t="shared" si="14"/>
        <v>NANA</v>
      </c>
      <c r="BG60" s="31">
        <f>VLOOKUP(AY60,type_factors!$C$2:$D$226,2,FALSE)</f>
        <v>1</v>
      </c>
      <c r="BH60" s="31">
        <f>VLOOKUP(AZ60,type_factors!$C$2:$D$226,2,FALSE)</f>
        <v>0.5</v>
      </c>
      <c r="BI60" s="31" t="e">
        <f>VLOOKUP(BC60,type_factors!$C$2:$D$226,2,FALSE)</f>
        <v>#N/A</v>
      </c>
      <c r="BJ60" s="31" t="e">
        <f>VLOOKUP(BD60,type_factors!$C$2:$D$226,2,FALSE)</f>
        <v>#N/A</v>
      </c>
      <c r="BK60" s="30" t="e">
        <f>VLOOKUP(BC60,type_factors!$C$2:$D$226,2,FALSE)</f>
        <v>#N/A</v>
      </c>
      <c r="BL60" s="30" t="e">
        <f>VLOOKUP(BD60,type_factors!$C$2:$D$226,2,FALSE)</f>
        <v>#N/A</v>
      </c>
      <c r="BM60" s="30" t="e">
        <f>VLOOKUP(BE60,type_factors!$C$2:$D$226,2,FALSE)</f>
        <v>#N/A</v>
      </c>
      <c r="BN60" s="30" t="e">
        <f>VLOOKUP(BF60,type_factors!$C$2:$D$226,2,FALSE)</f>
        <v>#N/A</v>
      </c>
      <c r="BO60" s="32">
        <f t="shared" si="15"/>
        <v>1</v>
      </c>
      <c r="BP60" s="32">
        <f t="shared" si="16"/>
        <v>0.5</v>
      </c>
      <c r="BQ60" s="32" t="e">
        <f t="shared" si="17"/>
        <v>#N/A</v>
      </c>
      <c r="BR60" s="32" t="e">
        <f t="shared" si="18"/>
        <v>#N/A</v>
      </c>
      <c r="BS60">
        <f t="array" ref="BS60">MAX(IF(ISERROR(BO60:BR60),,BO60:BR60))</f>
        <v>1</v>
      </c>
      <c r="BT60">
        <f t="shared" si="23"/>
        <v>2</v>
      </c>
      <c r="BU60">
        <f t="shared" si="19"/>
        <v>-1</v>
      </c>
      <c r="BV60">
        <f t="shared" si="21"/>
        <v>15</v>
      </c>
    </row>
    <row r="61" spans="1:76" x14ac:dyDescent="0.3">
      <c r="A61">
        <v>60</v>
      </c>
      <c r="B61">
        <v>27</v>
      </c>
      <c r="C61" s="35" t="s">
        <v>32</v>
      </c>
      <c r="D61" s="35" t="str">
        <f>VLOOKUP(C61,all_pokemon!$B$2:$C$151,2,FALSE)</f>
        <v>Voltorb</v>
      </c>
      <c r="E61" s="35" t="s">
        <v>447</v>
      </c>
      <c r="F61" s="35" t="s">
        <v>209</v>
      </c>
      <c r="G61" s="35">
        <v>21</v>
      </c>
      <c r="H61" s="36" t="s">
        <v>12</v>
      </c>
      <c r="I61" s="36" t="s">
        <v>15</v>
      </c>
      <c r="J61" s="36" t="s">
        <v>75</v>
      </c>
      <c r="K61" s="36" t="s">
        <v>209</v>
      </c>
      <c r="L61" s="1" t="str">
        <f>VLOOKUP(H61,all_attacks!$B$2:$C$166,2,FALSE)</f>
        <v>Tackle</v>
      </c>
      <c r="M61" s="1" t="str">
        <f>VLOOKUP(I61,all_attacks!$B$2:$C$166,2,FALSE)</f>
        <v>Screech</v>
      </c>
      <c r="N61" s="1" t="str">
        <f>VLOOKUP(J61,all_attacks!$B$2:$C$166,2,FALSE)</f>
        <v>Sonic Boom</v>
      </c>
      <c r="O61" s="1" t="e">
        <f>VLOOKUP(K61,all_attacks!$B$2:$C$166,2,FALSE)</f>
        <v>#N/A</v>
      </c>
      <c r="P61" t="str">
        <f>VLOOKUP(L61,all_attacks!$C$2:$H$166,2,FALSE)</f>
        <v>Normal</v>
      </c>
      <c r="Q61" t="str">
        <f>VLOOKUP(M61,all_attacks!$C$2:$H$166,2,FALSE)</f>
        <v>Normal</v>
      </c>
      <c r="R61" t="str">
        <f>VLOOKUP(N61,all_attacks!$C$2:$H$166,2,FALSE)</f>
        <v>Normal</v>
      </c>
      <c r="S61" t="e">
        <f>VLOOKUP(O61,all_attacks!$C$2:$H$166,2,FALSE)</f>
        <v>#N/A</v>
      </c>
      <c r="T61" t="str">
        <f>VLOOKUP(L61,all_attacks!$C$2:$H$166,6,FALSE)</f>
        <v>Normal</v>
      </c>
      <c r="U61" t="str">
        <f>VLOOKUP(M61,all_attacks!$C$2:$H$166,6,FALSE)</f>
        <v>no_type-specific_Damage</v>
      </c>
      <c r="V61" t="str">
        <f>VLOOKUP(N61,all_attacks!$C$2:$H$166,6,FALSE)</f>
        <v>no_type-specific_Damage</v>
      </c>
      <c r="W61" t="e">
        <f>VLOOKUP(O61,all_attacks!$C$2:$H$166,6,FALSE)</f>
        <v>#N/A</v>
      </c>
      <c r="X61" t="s">
        <v>445</v>
      </c>
      <c r="Y61" t="s">
        <v>209</v>
      </c>
      <c r="Z61" t="str">
        <f t="shared" si="20"/>
        <v>NormalFire</v>
      </c>
      <c r="AA61" t="str">
        <f t="shared" si="5"/>
        <v>no_type-specific_DamageFire</v>
      </c>
      <c r="AB61" t="str">
        <f t="shared" si="5"/>
        <v>no_type-specific_DamageFire</v>
      </c>
      <c r="AC61" t="e">
        <f t="shared" si="5"/>
        <v>#N/A</v>
      </c>
      <c r="AD61" t="str">
        <f t="shared" si="22"/>
        <v>NormalNA</v>
      </c>
      <c r="AE61" t="str">
        <f t="shared" si="22"/>
        <v>no_type-specific_DamageNA</v>
      </c>
      <c r="AF61" t="str">
        <f t="shared" si="22"/>
        <v>no_type-specific_DamageNA</v>
      </c>
      <c r="AG61" t="e">
        <f t="shared" si="22"/>
        <v>#N/A</v>
      </c>
      <c r="AH61">
        <f>VLOOKUP(Z61,type_factors!$C$1:$D$226,2,FALSE)</f>
        <v>1</v>
      </c>
      <c r="AI61" t="e">
        <f>VLOOKUP(AA61,type_factors!$C$1:$D$226,2,FALSE)</f>
        <v>#N/A</v>
      </c>
      <c r="AJ61" t="e">
        <f>VLOOKUP(AB61,type_factors!$C$1:$D$226,2,FALSE)</f>
        <v>#N/A</v>
      </c>
      <c r="AK61" t="e">
        <f>VLOOKUP(AC61,type_factors!$C$1:$D$226,2,FALSE)</f>
        <v>#N/A</v>
      </c>
      <c r="AL61" t="e">
        <f>VLOOKUP(AD61,type_factors!$C$1:$D$226,2,FALSE)</f>
        <v>#N/A</v>
      </c>
      <c r="AM61" t="e">
        <f>VLOOKUP(AE61,type_factors!$C$1:$D$226,2,FALSE)</f>
        <v>#N/A</v>
      </c>
      <c r="AN61" t="e">
        <f>VLOOKUP(AF61,type_factors!$C$1:$D$226,2,FALSE)</f>
        <v>#N/A</v>
      </c>
      <c r="AO61" t="e">
        <f>VLOOKUP(AG61,type_factors!$C$1:$D$226,2,FALSE)</f>
        <v>#N/A</v>
      </c>
      <c r="AP61" t="e">
        <f t="shared" si="6"/>
        <v>#N/A</v>
      </c>
      <c r="AQ61" t="e">
        <f t="shared" si="6"/>
        <v>#N/A</v>
      </c>
      <c r="AR61" t="e">
        <f t="shared" si="6"/>
        <v>#N/A</v>
      </c>
      <c r="AS61" t="e">
        <f t="shared" si="6"/>
        <v>#N/A</v>
      </c>
      <c r="AT61">
        <f t="array" ref="AT61">MAX(IF(ISERROR(AP61:AS61),IF(ISERROR(AH61:AK61),,AH61:AK61),AP61:AS61))</f>
        <v>1</v>
      </c>
      <c r="AU61" t="s">
        <v>421</v>
      </c>
      <c r="AV61" t="s">
        <v>445</v>
      </c>
      <c r="AW61" t="s">
        <v>455</v>
      </c>
      <c r="AX61" t="s">
        <v>209</v>
      </c>
      <c r="AY61" t="str">
        <f t="shared" si="7"/>
        <v>NormalElectric</v>
      </c>
      <c r="AZ61" t="str">
        <f t="shared" si="8"/>
        <v>FireElectric</v>
      </c>
      <c r="BA61" t="str">
        <f t="shared" si="9"/>
        <v>GroundElectric</v>
      </c>
      <c r="BB61" t="str">
        <f t="shared" si="10"/>
        <v>NAElectric</v>
      </c>
      <c r="BC61" t="str">
        <f t="shared" si="11"/>
        <v>NormalNA</v>
      </c>
      <c r="BD61" t="str">
        <f t="shared" si="12"/>
        <v>FireNA</v>
      </c>
      <c r="BE61" t="str">
        <f t="shared" si="13"/>
        <v>GroundNA</v>
      </c>
      <c r="BF61" t="str">
        <f t="shared" si="14"/>
        <v>NANA</v>
      </c>
      <c r="BG61" s="31">
        <f>VLOOKUP(AY61,type_factors!$C$2:$D$226,2,FALSE)</f>
        <v>1</v>
      </c>
      <c r="BH61" s="31">
        <f>VLOOKUP(AZ61,type_factors!$C$2:$D$226,2,FALSE)</f>
        <v>1</v>
      </c>
      <c r="BI61" s="31" t="e">
        <f>VLOOKUP(BC61,type_factors!$C$2:$D$226,2,FALSE)</f>
        <v>#N/A</v>
      </c>
      <c r="BJ61" s="31" t="e">
        <f>VLOOKUP(BD61,type_factors!$C$2:$D$226,2,FALSE)</f>
        <v>#N/A</v>
      </c>
      <c r="BK61" s="30" t="e">
        <f>VLOOKUP(BC61,type_factors!$C$2:$D$226,2,FALSE)</f>
        <v>#N/A</v>
      </c>
      <c r="BL61" s="30" t="e">
        <f>VLOOKUP(BD61,type_factors!$C$2:$D$226,2,FALSE)</f>
        <v>#N/A</v>
      </c>
      <c r="BM61" s="30" t="e">
        <f>VLOOKUP(BE61,type_factors!$C$2:$D$226,2,FALSE)</f>
        <v>#N/A</v>
      </c>
      <c r="BN61" s="30" t="e">
        <f>VLOOKUP(BF61,type_factors!$C$2:$D$226,2,FALSE)</f>
        <v>#N/A</v>
      </c>
      <c r="BO61" s="32">
        <f t="shared" si="15"/>
        <v>1</v>
      </c>
      <c r="BP61" s="32">
        <f t="shared" si="16"/>
        <v>1</v>
      </c>
      <c r="BQ61" s="32" t="e">
        <f t="shared" si="17"/>
        <v>#N/A</v>
      </c>
      <c r="BR61" s="32" t="e">
        <f t="shared" si="18"/>
        <v>#N/A</v>
      </c>
      <c r="BS61">
        <f t="array" ref="BS61">MAX(IF(ISERROR(BO61:BR61),,BO61:BR61))</f>
        <v>1</v>
      </c>
      <c r="BT61">
        <f t="shared" si="23"/>
        <v>1</v>
      </c>
      <c r="BU61">
        <f t="shared" si="19"/>
        <v>0</v>
      </c>
      <c r="BV61">
        <f t="shared" si="21"/>
        <v>15</v>
      </c>
      <c r="BX61" t="s">
        <v>194</v>
      </c>
    </row>
    <row r="62" spans="1:76" x14ac:dyDescent="0.3">
      <c r="A62">
        <v>61</v>
      </c>
      <c r="B62">
        <v>27</v>
      </c>
      <c r="C62" s="35" t="s">
        <v>73</v>
      </c>
      <c r="D62" s="35" t="str">
        <f>VLOOKUP(C62,all_pokemon!$B$2:$C$151,2,FALSE)</f>
        <v>Pikachu</v>
      </c>
      <c r="E62" s="35" t="s">
        <v>447</v>
      </c>
      <c r="F62" s="35" t="s">
        <v>209</v>
      </c>
      <c r="G62" s="35">
        <v>18</v>
      </c>
      <c r="H62" s="36" t="s">
        <v>76</v>
      </c>
      <c r="I62" s="36" t="s">
        <v>6</v>
      </c>
      <c r="J62" s="36" t="s">
        <v>57</v>
      </c>
      <c r="K62" s="36" t="s">
        <v>21</v>
      </c>
      <c r="L62" s="1" t="str">
        <f>VLOOKUP(H62,all_attacks!$B$2:$C$166,2,FALSE)</f>
        <v>Thunder Shock</v>
      </c>
      <c r="M62" s="1" t="str">
        <f>VLOOKUP(I62,all_attacks!$B$2:$C$166,2,FALSE)</f>
        <v>Growl</v>
      </c>
      <c r="N62" s="1" t="str">
        <f>VLOOKUP(J62,all_attacks!$B$2:$C$166,2,FALSE)</f>
        <v>Thunder Wave</v>
      </c>
      <c r="O62" s="1" t="str">
        <f>VLOOKUP(K62,all_attacks!$B$2:$C$166,2,FALSE)</f>
        <v>Quick Attack</v>
      </c>
      <c r="P62" t="str">
        <f>VLOOKUP(L62,all_attacks!$C$2:$H$166,2,FALSE)</f>
        <v>Electric</v>
      </c>
      <c r="Q62" t="str">
        <f>VLOOKUP(M62,all_attacks!$C$2:$H$166,2,FALSE)</f>
        <v>Normal</v>
      </c>
      <c r="R62" t="str">
        <f>VLOOKUP(N62,all_attacks!$C$2:$H$166,2,FALSE)</f>
        <v>Electric</v>
      </c>
      <c r="S62" t="str">
        <f>VLOOKUP(O62,all_attacks!$C$2:$H$166,2,FALSE)</f>
        <v>Normal</v>
      </c>
      <c r="T62" t="str">
        <f>VLOOKUP(L62,all_attacks!$C$2:$H$166,6,FALSE)</f>
        <v>Electric</v>
      </c>
      <c r="U62" t="str">
        <f>VLOOKUP(M62,all_attacks!$C$2:$H$166,6,FALSE)</f>
        <v>no_type-specific_Damage</v>
      </c>
      <c r="V62" t="str">
        <f>VLOOKUP(N62,all_attacks!$C$2:$H$166,6,FALSE)</f>
        <v>no_type-specific_Damage</v>
      </c>
      <c r="W62" t="str">
        <f>VLOOKUP(O62,all_attacks!$C$2:$H$166,6,FALSE)</f>
        <v>Normal</v>
      </c>
      <c r="X62" t="s">
        <v>445</v>
      </c>
      <c r="Y62" t="s">
        <v>209</v>
      </c>
      <c r="Z62" t="str">
        <f t="shared" si="20"/>
        <v>ElectricFire</v>
      </c>
      <c r="AA62" t="str">
        <f t="shared" si="5"/>
        <v>no_type-specific_DamageFire</v>
      </c>
      <c r="AB62" t="str">
        <f t="shared" si="5"/>
        <v>no_type-specific_DamageFire</v>
      </c>
      <c r="AC62" t="str">
        <f t="shared" si="5"/>
        <v>NormalFire</v>
      </c>
      <c r="AD62" t="str">
        <f t="shared" si="22"/>
        <v>ElectricNA</v>
      </c>
      <c r="AE62" t="str">
        <f t="shared" si="22"/>
        <v>no_type-specific_DamageNA</v>
      </c>
      <c r="AF62" t="str">
        <f t="shared" si="22"/>
        <v>no_type-specific_DamageNA</v>
      </c>
      <c r="AG62" t="str">
        <f t="shared" si="22"/>
        <v>NormalNA</v>
      </c>
      <c r="AH62">
        <f>VLOOKUP(Z62,type_factors!$C$1:$D$226,2,FALSE)</f>
        <v>1</v>
      </c>
      <c r="AI62" t="e">
        <f>VLOOKUP(AA62,type_factors!$C$1:$D$226,2,FALSE)</f>
        <v>#N/A</v>
      </c>
      <c r="AJ62" t="e">
        <f>VLOOKUP(AB62,type_factors!$C$1:$D$226,2,FALSE)</f>
        <v>#N/A</v>
      </c>
      <c r="AK62">
        <f>VLOOKUP(AC62,type_factors!$C$1:$D$226,2,FALSE)</f>
        <v>1</v>
      </c>
      <c r="AL62" t="e">
        <f>VLOOKUP(AD62,type_factors!$C$1:$D$226,2,FALSE)</f>
        <v>#N/A</v>
      </c>
      <c r="AM62" t="e">
        <f>VLOOKUP(AE62,type_factors!$C$1:$D$226,2,FALSE)</f>
        <v>#N/A</v>
      </c>
      <c r="AN62" t="e">
        <f>VLOOKUP(AF62,type_factors!$C$1:$D$226,2,FALSE)</f>
        <v>#N/A</v>
      </c>
      <c r="AO62" t="e">
        <f>VLOOKUP(AG62,type_factors!$C$1:$D$226,2,FALSE)</f>
        <v>#N/A</v>
      </c>
      <c r="AP62" t="e">
        <f t="shared" si="6"/>
        <v>#N/A</v>
      </c>
      <c r="AQ62" t="e">
        <f t="shared" si="6"/>
        <v>#N/A</v>
      </c>
      <c r="AR62" t="e">
        <f t="shared" si="6"/>
        <v>#N/A</v>
      </c>
      <c r="AS62" t="e">
        <f t="shared" si="6"/>
        <v>#N/A</v>
      </c>
      <c r="AT62">
        <f t="array" ref="AT62">MAX(IF(ISERROR(AP62:AS62),IF(ISERROR(AH62:AK62),,AH62:AK62),AP62:AS62))</f>
        <v>1</v>
      </c>
      <c r="AU62" t="s">
        <v>421</v>
      </c>
      <c r="AV62" t="s">
        <v>445</v>
      </c>
      <c r="AW62" t="s">
        <v>455</v>
      </c>
      <c r="AX62" t="s">
        <v>209</v>
      </c>
      <c r="AY62" t="str">
        <f t="shared" si="7"/>
        <v>NormalElectric</v>
      </c>
      <c r="AZ62" t="str">
        <f t="shared" si="8"/>
        <v>FireElectric</v>
      </c>
      <c r="BA62" t="str">
        <f t="shared" si="9"/>
        <v>GroundElectric</v>
      </c>
      <c r="BB62" t="str">
        <f t="shared" si="10"/>
        <v>NAElectric</v>
      </c>
      <c r="BC62" t="str">
        <f t="shared" si="11"/>
        <v>NormalNA</v>
      </c>
      <c r="BD62" t="str">
        <f t="shared" si="12"/>
        <v>FireNA</v>
      </c>
      <c r="BE62" t="str">
        <f t="shared" si="13"/>
        <v>GroundNA</v>
      </c>
      <c r="BF62" t="str">
        <f t="shared" si="14"/>
        <v>NANA</v>
      </c>
      <c r="BG62" s="31">
        <f>VLOOKUP(AY62,type_factors!$C$2:$D$226,2,FALSE)</f>
        <v>1</v>
      </c>
      <c r="BH62" s="31">
        <f>VLOOKUP(AZ62,type_factors!$C$2:$D$226,2,FALSE)</f>
        <v>1</v>
      </c>
      <c r="BI62" s="31" t="e">
        <f>VLOOKUP(BC62,type_factors!$C$2:$D$226,2,FALSE)</f>
        <v>#N/A</v>
      </c>
      <c r="BJ62" s="31" t="e">
        <f>VLOOKUP(BD62,type_factors!$C$2:$D$226,2,FALSE)</f>
        <v>#N/A</v>
      </c>
      <c r="BK62" s="30" t="e">
        <f>VLOOKUP(BC62,type_factors!$C$2:$D$226,2,FALSE)</f>
        <v>#N/A</v>
      </c>
      <c r="BL62" s="30" t="e">
        <f>VLOOKUP(BD62,type_factors!$C$2:$D$226,2,FALSE)</f>
        <v>#N/A</v>
      </c>
      <c r="BM62" s="30" t="e">
        <f>VLOOKUP(BE62,type_factors!$C$2:$D$226,2,FALSE)</f>
        <v>#N/A</v>
      </c>
      <c r="BN62" s="30" t="e">
        <f>VLOOKUP(BF62,type_factors!$C$2:$D$226,2,FALSE)</f>
        <v>#N/A</v>
      </c>
      <c r="BO62" s="32">
        <f t="shared" si="15"/>
        <v>1</v>
      </c>
      <c r="BP62" s="32">
        <f t="shared" si="16"/>
        <v>1</v>
      </c>
      <c r="BQ62" s="32" t="e">
        <f t="shared" si="17"/>
        <v>#N/A</v>
      </c>
      <c r="BR62" s="32" t="e">
        <f t="shared" si="18"/>
        <v>#N/A</v>
      </c>
      <c r="BS62">
        <f t="array" ref="BS62">MAX(IF(ISERROR(BO62:BR62),,BO62:BR62))</f>
        <v>1</v>
      </c>
      <c r="BT62">
        <f t="shared" si="23"/>
        <v>1</v>
      </c>
      <c r="BU62">
        <f t="shared" si="19"/>
        <v>0</v>
      </c>
      <c r="BV62">
        <f t="shared" si="21"/>
        <v>15</v>
      </c>
    </row>
    <row r="63" spans="1:76" x14ac:dyDescent="0.3">
      <c r="A63">
        <v>62</v>
      </c>
      <c r="B63">
        <v>27</v>
      </c>
      <c r="C63" s="35" t="s">
        <v>74</v>
      </c>
      <c r="D63" s="35" t="str">
        <f>VLOOKUP(C63,all_pokemon!$B$2:$C$151,2,FALSE)</f>
        <v>Raichu</v>
      </c>
      <c r="E63" s="35" t="s">
        <v>447</v>
      </c>
      <c r="F63" s="35" t="s">
        <v>209</v>
      </c>
      <c r="G63" s="35">
        <v>24</v>
      </c>
      <c r="H63" s="36" t="s">
        <v>76</v>
      </c>
      <c r="I63" s="36" t="s">
        <v>6</v>
      </c>
      <c r="J63" s="36" t="s">
        <v>77</v>
      </c>
      <c r="K63" s="36" t="s">
        <v>209</v>
      </c>
      <c r="L63" s="1" t="str">
        <f>VLOOKUP(H63,all_attacks!$B$2:$C$166,2,FALSE)</f>
        <v>Thunder Shock</v>
      </c>
      <c r="M63" s="1" t="str">
        <f>VLOOKUP(I63,all_attacks!$B$2:$C$166,2,FALSE)</f>
        <v>Growl</v>
      </c>
      <c r="N63" s="1" t="str">
        <f>VLOOKUP(J63,all_attacks!$B$2:$C$166,2,FALSE)</f>
        <v>Thunderbolt</v>
      </c>
      <c r="O63" s="1" t="e">
        <f>VLOOKUP(K63,all_attacks!$B$2:$C$166,2,FALSE)</f>
        <v>#N/A</v>
      </c>
      <c r="P63" t="str">
        <f>VLOOKUP(L63,all_attacks!$C$2:$H$166,2,FALSE)</f>
        <v>Electric</v>
      </c>
      <c r="Q63" t="str">
        <f>VLOOKUP(M63,all_attacks!$C$2:$H$166,2,FALSE)</f>
        <v>Normal</v>
      </c>
      <c r="R63" t="str">
        <f>VLOOKUP(N63,all_attacks!$C$2:$H$166,2,FALSE)</f>
        <v>Electric</v>
      </c>
      <c r="S63" t="e">
        <f>VLOOKUP(O63,all_attacks!$C$2:$H$166,2,FALSE)</f>
        <v>#N/A</v>
      </c>
      <c r="T63" t="str">
        <f>VLOOKUP(L63,all_attacks!$C$2:$H$166,6,FALSE)</f>
        <v>Electric</v>
      </c>
      <c r="U63" t="str">
        <f>VLOOKUP(M63,all_attacks!$C$2:$H$166,6,FALSE)</f>
        <v>no_type-specific_Damage</v>
      </c>
      <c r="V63" t="str">
        <f>VLOOKUP(N63,all_attacks!$C$2:$H$166,6,FALSE)</f>
        <v>Electric</v>
      </c>
      <c r="W63" t="e">
        <f>VLOOKUP(O63,all_attacks!$C$2:$H$166,6,FALSE)</f>
        <v>#N/A</v>
      </c>
      <c r="X63" t="s">
        <v>445</v>
      </c>
      <c r="Y63" t="s">
        <v>209</v>
      </c>
      <c r="Z63" t="str">
        <f t="shared" si="20"/>
        <v>ElectricFire</v>
      </c>
      <c r="AA63" t="str">
        <f t="shared" si="5"/>
        <v>no_type-specific_DamageFire</v>
      </c>
      <c r="AB63" t="str">
        <f t="shared" si="5"/>
        <v>ElectricFire</v>
      </c>
      <c r="AC63" t="e">
        <f t="shared" si="5"/>
        <v>#N/A</v>
      </c>
      <c r="AD63" t="str">
        <f t="shared" si="22"/>
        <v>ElectricNA</v>
      </c>
      <c r="AE63" t="str">
        <f t="shared" si="22"/>
        <v>no_type-specific_DamageNA</v>
      </c>
      <c r="AF63" t="str">
        <f t="shared" si="22"/>
        <v>ElectricNA</v>
      </c>
      <c r="AG63" t="e">
        <f t="shared" si="22"/>
        <v>#N/A</v>
      </c>
      <c r="AH63">
        <f>VLOOKUP(Z63,type_factors!$C$1:$D$226,2,FALSE)</f>
        <v>1</v>
      </c>
      <c r="AI63" t="e">
        <f>VLOOKUP(AA63,type_factors!$C$1:$D$226,2,FALSE)</f>
        <v>#N/A</v>
      </c>
      <c r="AJ63">
        <f>VLOOKUP(AB63,type_factors!$C$1:$D$226,2,FALSE)</f>
        <v>1</v>
      </c>
      <c r="AK63" t="e">
        <f>VLOOKUP(AC63,type_factors!$C$1:$D$226,2,FALSE)</f>
        <v>#N/A</v>
      </c>
      <c r="AL63" t="e">
        <f>VLOOKUP(AD63,type_factors!$C$1:$D$226,2,FALSE)</f>
        <v>#N/A</v>
      </c>
      <c r="AM63" t="e">
        <f>VLOOKUP(AE63,type_factors!$C$1:$D$226,2,FALSE)</f>
        <v>#N/A</v>
      </c>
      <c r="AN63" t="e">
        <f>VLOOKUP(AF63,type_factors!$C$1:$D$226,2,FALSE)</f>
        <v>#N/A</v>
      </c>
      <c r="AO63" t="e">
        <f>VLOOKUP(AG63,type_factors!$C$1:$D$226,2,FALSE)</f>
        <v>#N/A</v>
      </c>
      <c r="AP63" t="e">
        <f t="shared" si="6"/>
        <v>#N/A</v>
      </c>
      <c r="AQ63" t="e">
        <f t="shared" si="6"/>
        <v>#N/A</v>
      </c>
      <c r="AR63" t="e">
        <f t="shared" si="6"/>
        <v>#N/A</v>
      </c>
      <c r="AS63" t="e">
        <f t="shared" si="6"/>
        <v>#N/A</v>
      </c>
      <c r="AT63">
        <f t="array" ref="AT63">MAX(IF(ISERROR(AP63:AS63),IF(ISERROR(AH63:AK63),,AH63:AK63),AP63:AS63))</f>
        <v>1</v>
      </c>
      <c r="AU63" t="s">
        <v>421</v>
      </c>
      <c r="AV63" t="s">
        <v>445</v>
      </c>
      <c r="AW63" t="s">
        <v>455</v>
      </c>
      <c r="AX63" t="s">
        <v>209</v>
      </c>
      <c r="AY63" t="str">
        <f t="shared" si="7"/>
        <v>NormalElectric</v>
      </c>
      <c r="AZ63" t="str">
        <f t="shared" si="8"/>
        <v>FireElectric</v>
      </c>
      <c r="BA63" t="str">
        <f t="shared" si="9"/>
        <v>GroundElectric</v>
      </c>
      <c r="BB63" t="str">
        <f t="shared" si="10"/>
        <v>NAElectric</v>
      </c>
      <c r="BC63" t="str">
        <f t="shared" si="11"/>
        <v>NormalNA</v>
      </c>
      <c r="BD63" t="str">
        <f t="shared" si="12"/>
        <v>FireNA</v>
      </c>
      <c r="BE63" t="str">
        <f t="shared" si="13"/>
        <v>GroundNA</v>
      </c>
      <c r="BF63" t="str">
        <f t="shared" si="14"/>
        <v>NANA</v>
      </c>
      <c r="BG63" s="31">
        <f>VLOOKUP(AY63,type_factors!$C$2:$D$226,2,FALSE)</f>
        <v>1</v>
      </c>
      <c r="BH63" s="31">
        <f>VLOOKUP(AZ63,type_factors!$C$2:$D$226,2,FALSE)</f>
        <v>1</v>
      </c>
      <c r="BI63" s="31" t="e">
        <f>VLOOKUP(BC63,type_factors!$C$2:$D$226,2,FALSE)</f>
        <v>#N/A</v>
      </c>
      <c r="BJ63" s="31" t="e">
        <f>VLOOKUP(BD63,type_factors!$C$2:$D$226,2,FALSE)</f>
        <v>#N/A</v>
      </c>
      <c r="BK63" s="30" t="e">
        <f>VLOOKUP(BC63,type_factors!$C$2:$D$226,2,FALSE)</f>
        <v>#N/A</v>
      </c>
      <c r="BL63" s="30" t="e">
        <f>VLOOKUP(BD63,type_factors!$C$2:$D$226,2,FALSE)</f>
        <v>#N/A</v>
      </c>
      <c r="BM63" s="30" t="e">
        <f>VLOOKUP(BE63,type_factors!$C$2:$D$226,2,FALSE)</f>
        <v>#N/A</v>
      </c>
      <c r="BN63" s="30" t="e">
        <f>VLOOKUP(BF63,type_factors!$C$2:$D$226,2,FALSE)</f>
        <v>#N/A</v>
      </c>
      <c r="BO63" s="32">
        <f t="shared" si="15"/>
        <v>1</v>
      </c>
      <c r="BP63" s="32">
        <f t="shared" si="16"/>
        <v>1</v>
      </c>
      <c r="BQ63" s="32" t="e">
        <f t="shared" si="17"/>
        <v>#N/A</v>
      </c>
      <c r="BR63" s="32" t="e">
        <f t="shared" si="18"/>
        <v>#N/A</v>
      </c>
      <c r="BS63">
        <f t="array" ref="BS63">MAX(IF(ISERROR(BO63:BR63),,BO63:BR63))</f>
        <v>1</v>
      </c>
      <c r="BT63">
        <f t="shared" si="23"/>
        <v>1</v>
      </c>
      <c r="BU63">
        <f t="shared" si="19"/>
        <v>0</v>
      </c>
      <c r="BV63">
        <f t="shared" si="21"/>
        <v>15</v>
      </c>
    </row>
    <row r="64" spans="1:76" x14ac:dyDescent="0.3">
      <c r="A64">
        <v>63</v>
      </c>
      <c r="B64">
        <v>28</v>
      </c>
      <c r="C64" s="35" t="s">
        <v>55</v>
      </c>
      <c r="D64" s="35" t="str">
        <f>VLOOKUP(C64,all_pokemon!$B$2:$C$151,2,FALSE)</f>
        <v>Oddish</v>
      </c>
      <c r="E64" s="35" t="s">
        <v>449</v>
      </c>
      <c r="F64" s="35" t="s">
        <v>451</v>
      </c>
      <c r="G64" s="35">
        <v>18</v>
      </c>
      <c r="H64" s="36" t="s">
        <v>56</v>
      </c>
      <c r="I64" s="36" t="s">
        <v>79</v>
      </c>
      <c r="J64" s="36" t="s">
        <v>80</v>
      </c>
      <c r="K64" s="36" t="s">
        <v>209</v>
      </c>
      <c r="L64" s="1" t="str">
        <f>VLOOKUP(H64,all_attacks!$B$2:$C$166,2,FALSE)</f>
        <v>Absorb</v>
      </c>
      <c r="M64" s="1" t="str">
        <f>VLOOKUP(I64,all_attacks!$B$2:$C$166,2,FALSE)</f>
        <v>Poison Powder</v>
      </c>
      <c r="N64" s="1" t="str">
        <f>VLOOKUP(J64,all_attacks!$B$2:$C$166,2,FALSE)</f>
        <v>Stun Spore</v>
      </c>
      <c r="O64" s="1" t="e">
        <f>VLOOKUP(K64,all_attacks!$B$2:$C$166,2,FALSE)</f>
        <v>#N/A</v>
      </c>
      <c r="P64" t="str">
        <f>VLOOKUP(L64,all_attacks!$C$2:$H$166,2,FALSE)</f>
        <v>Grass</v>
      </c>
      <c r="Q64" t="str">
        <f>VLOOKUP(M64,all_attacks!$C$2:$H$166,2,FALSE)</f>
        <v>Poison</v>
      </c>
      <c r="R64" t="str">
        <f>VLOOKUP(N64,all_attacks!$C$2:$H$166,2,FALSE)</f>
        <v>Grass</v>
      </c>
      <c r="S64" t="e">
        <f>VLOOKUP(O64,all_attacks!$C$2:$H$166,2,FALSE)</f>
        <v>#N/A</v>
      </c>
      <c r="T64" t="str">
        <f>VLOOKUP(L64,all_attacks!$C$2:$H$166,6,FALSE)</f>
        <v>Grass</v>
      </c>
      <c r="U64" t="str">
        <f>VLOOKUP(M64,all_attacks!$C$2:$H$166,6,FALSE)</f>
        <v>no_type-specific_Damage</v>
      </c>
      <c r="V64" t="str">
        <f>VLOOKUP(N64,all_attacks!$C$2:$H$166,6,FALSE)</f>
        <v>no_type-specific_Damage</v>
      </c>
      <c r="W64" t="e">
        <f>VLOOKUP(O64,all_attacks!$C$2:$H$166,6,FALSE)</f>
        <v>#N/A</v>
      </c>
      <c r="X64" t="s">
        <v>445</v>
      </c>
      <c r="Y64" t="s">
        <v>209</v>
      </c>
      <c r="Z64" t="str">
        <f t="shared" si="20"/>
        <v>GrassFire</v>
      </c>
      <c r="AA64" t="str">
        <f t="shared" si="5"/>
        <v>no_type-specific_DamageFire</v>
      </c>
      <c r="AB64" t="str">
        <f t="shared" si="5"/>
        <v>no_type-specific_DamageFire</v>
      </c>
      <c r="AC64" t="e">
        <f t="shared" si="5"/>
        <v>#N/A</v>
      </c>
      <c r="AD64" t="str">
        <f t="shared" si="22"/>
        <v>GrassNA</v>
      </c>
      <c r="AE64" t="str">
        <f t="shared" si="22"/>
        <v>no_type-specific_DamageNA</v>
      </c>
      <c r="AF64" t="str">
        <f t="shared" si="22"/>
        <v>no_type-specific_DamageNA</v>
      </c>
      <c r="AG64" t="e">
        <f t="shared" si="22"/>
        <v>#N/A</v>
      </c>
      <c r="AH64">
        <f>VLOOKUP(Z64,type_factors!$C$1:$D$226,2,FALSE)</f>
        <v>0.5</v>
      </c>
      <c r="AI64" t="e">
        <f>VLOOKUP(AA64,type_factors!$C$1:$D$226,2,FALSE)</f>
        <v>#N/A</v>
      </c>
      <c r="AJ64" t="e">
        <f>VLOOKUP(AB64,type_factors!$C$1:$D$226,2,FALSE)</f>
        <v>#N/A</v>
      </c>
      <c r="AK64" t="e">
        <f>VLOOKUP(AC64,type_factors!$C$1:$D$226,2,FALSE)</f>
        <v>#N/A</v>
      </c>
      <c r="AL64" t="e">
        <f>VLOOKUP(AD64,type_factors!$C$1:$D$226,2,FALSE)</f>
        <v>#N/A</v>
      </c>
      <c r="AM64" t="e">
        <f>VLOOKUP(AE64,type_factors!$C$1:$D$226,2,FALSE)</f>
        <v>#N/A</v>
      </c>
      <c r="AN64" t="e">
        <f>VLOOKUP(AF64,type_factors!$C$1:$D$226,2,FALSE)</f>
        <v>#N/A</v>
      </c>
      <c r="AO64" t="e">
        <f>VLOOKUP(AG64,type_factors!$C$1:$D$226,2,FALSE)</f>
        <v>#N/A</v>
      </c>
      <c r="AP64" t="e">
        <f t="shared" si="6"/>
        <v>#N/A</v>
      </c>
      <c r="AQ64" t="e">
        <f t="shared" si="6"/>
        <v>#N/A</v>
      </c>
      <c r="AR64" t="e">
        <f t="shared" si="6"/>
        <v>#N/A</v>
      </c>
      <c r="AS64" t="e">
        <f t="shared" si="6"/>
        <v>#N/A</v>
      </c>
      <c r="AT64">
        <f t="array" ref="AT64">MAX(IF(ISERROR(AP64:AS64),IF(ISERROR(AH64:AK64),,AH64:AK64),AP64:AS64))</f>
        <v>0.5</v>
      </c>
      <c r="AU64" t="s">
        <v>421</v>
      </c>
      <c r="AV64" t="s">
        <v>445</v>
      </c>
      <c r="AW64" t="s">
        <v>455</v>
      </c>
      <c r="AX64" t="s">
        <v>209</v>
      </c>
      <c r="AY64" t="str">
        <f t="shared" si="7"/>
        <v>NormalGrass</v>
      </c>
      <c r="AZ64" t="str">
        <f t="shared" si="8"/>
        <v>FireGrass</v>
      </c>
      <c r="BA64" t="str">
        <f t="shared" si="9"/>
        <v>GroundGrass</v>
      </c>
      <c r="BB64" t="str">
        <f t="shared" si="10"/>
        <v>NAGrass</v>
      </c>
      <c r="BC64" t="str">
        <f t="shared" si="11"/>
        <v>NormalPoison</v>
      </c>
      <c r="BD64" t="str">
        <f t="shared" si="12"/>
        <v>FirePoison</v>
      </c>
      <c r="BE64" t="str">
        <f t="shared" si="13"/>
        <v>GroundPoison</v>
      </c>
      <c r="BF64" t="str">
        <f t="shared" si="14"/>
        <v>NAPoison</v>
      </c>
      <c r="BG64" s="31">
        <f>VLOOKUP(AY64,type_factors!$C$2:$D$226,2,FALSE)</f>
        <v>1</v>
      </c>
      <c r="BH64" s="31">
        <f>VLOOKUP(AZ64,type_factors!$C$2:$D$226,2,FALSE)</f>
        <v>2</v>
      </c>
      <c r="BI64" s="31">
        <f>VLOOKUP(BC64,type_factors!$C$2:$D$226,2,FALSE)</f>
        <v>1</v>
      </c>
      <c r="BJ64" s="31">
        <f>VLOOKUP(BD64,type_factors!$C$2:$D$226,2,FALSE)</f>
        <v>1</v>
      </c>
      <c r="BK64" s="30">
        <f>VLOOKUP(BC64,type_factors!$C$2:$D$226,2,FALSE)</f>
        <v>1</v>
      </c>
      <c r="BL64" s="30">
        <f>VLOOKUP(BD64,type_factors!$C$2:$D$226,2,FALSE)</f>
        <v>1</v>
      </c>
      <c r="BM64" s="30">
        <f>VLOOKUP(BE64,type_factors!$C$2:$D$226,2,FALSE)</f>
        <v>2</v>
      </c>
      <c r="BN64" s="30" t="e">
        <f>VLOOKUP(BF64,type_factors!$C$2:$D$226,2,FALSE)</f>
        <v>#N/A</v>
      </c>
      <c r="BO64" s="32">
        <f t="shared" si="15"/>
        <v>1</v>
      </c>
      <c r="BP64" s="32">
        <f t="shared" si="16"/>
        <v>2</v>
      </c>
      <c r="BQ64" s="32">
        <f t="shared" si="17"/>
        <v>2</v>
      </c>
      <c r="BR64" s="32">
        <f t="shared" si="18"/>
        <v>1</v>
      </c>
      <c r="BS64">
        <f t="array" ref="BS64">MAX(IF(ISERROR(BO64:BR64),,BO64:BR64))</f>
        <v>2</v>
      </c>
      <c r="BT64">
        <f t="shared" si="23"/>
        <v>0.5</v>
      </c>
      <c r="BU64">
        <f t="shared" si="19"/>
        <v>1.5</v>
      </c>
      <c r="BV64">
        <f t="shared" si="21"/>
        <v>16.5</v>
      </c>
      <c r="BX64" t="s">
        <v>77</v>
      </c>
    </row>
    <row r="65" spans="1:74" x14ac:dyDescent="0.3">
      <c r="A65">
        <v>64</v>
      </c>
      <c r="B65">
        <v>28</v>
      </c>
      <c r="C65" s="35" t="s">
        <v>78</v>
      </c>
      <c r="D65" s="35" t="str">
        <f>VLOOKUP(C65,all_pokemon!$B$2:$C$151,2,FALSE)</f>
        <v>Bellsprout</v>
      </c>
      <c r="E65" s="35" t="s">
        <v>449</v>
      </c>
      <c r="F65" s="35" t="s">
        <v>451</v>
      </c>
      <c r="G65" s="35">
        <v>18</v>
      </c>
      <c r="H65" s="36" t="s">
        <v>81</v>
      </c>
      <c r="I65" s="36" t="s">
        <v>22</v>
      </c>
      <c r="J65" s="36" t="s">
        <v>79</v>
      </c>
      <c r="K65" s="36" t="s">
        <v>82</v>
      </c>
      <c r="L65" s="1" t="str">
        <f>VLOOKUP(H65,all_attacks!$B$2:$C$166,2,FALSE)</f>
        <v>Growth</v>
      </c>
      <c r="M65" s="1" t="str">
        <f>VLOOKUP(I65,all_attacks!$B$2:$C$166,2,FALSE)</f>
        <v>Wrap</v>
      </c>
      <c r="N65" s="1" t="str">
        <f>VLOOKUP(J65,all_attacks!$B$2:$C$166,2,FALSE)</f>
        <v>Poison Powder</v>
      </c>
      <c r="O65" s="1" t="str">
        <f>VLOOKUP(K65,all_attacks!$B$2:$C$166,2,FALSE)</f>
        <v>Sleep Powder</v>
      </c>
      <c r="P65" t="str">
        <f>VLOOKUP(L65,all_attacks!$C$2:$H$166,2,FALSE)</f>
        <v>Normal</v>
      </c>
      <c r="Q65" t="str">
        <f>VLOOKUP(M65,all_attacks!$C$2:$H$166,2,FALSE)</f>
        <v>Normal</v>
      </c>
      <c r="R65" t="str">
        <f>VLOOKUP(N65,all_attacks!$C$2:$H$166,2,FALSE)</f>
        <v>Poison</v>
      </c>
      <c r="S65" t="str">
        <f>VLOOKUP(O65,all_attacks!$C$2:$H$166,2,FALSE)</f>
        <v>Grass</v>
      </c>
      <c r="T65" t="str">
        <f>VLOOKUP(L65,all_attacks!$C$2:$H$166,6,FALSE)</f>
        <v>no_type-specific_Damage</v>
      </c>
      <c r="U65" t="str">
        <f>VLOOKUP(M65,all_attacks!$C$2:$H$166,6,FALSE)</f>
        <v>Normal</v>
      </c>
      <c r="V65" t="str">
        <f>VLOOKUP(N65,all_attacks!$C$2:$H$166,6,FALSE)</f>
        <v>no_type-specific_Damage</v>
      </c>
      <c r="W65" t="str">
        <f>VLOOKUP(O65,all_attacks!$C$2:$H$166,6,FALSE)</f>
        <v>no_type-specific_Damage</v>
      </c>
      <c r="X65" t="s">
        <v>445</v>
      </c>
      <c r="Y65" t="s">
        <v>209</v>
      </c>
      <c r="Z65" t="str">
        <f t="shared" si="20"/>
        <v>no_type-specific_DamageFire</v>
      </c>
      <c r="AA65" t="str">
        <f t="shared" si="5"/>
        <v>NormalFire</v>
      </c>
      <c r="AB65" t="str">
        <f t="shared" si="5"/>
        <v>no_type-specific_DamageFire</v>
      </c>
      <c r="AC65" t="str">
        <f t="shared" si="5"/>
        <v>no_type-specific_DamageFire</v>
      </c>
      <c r="AD65" t="str">
        <f t="shared" si="22"/>
        <v>no_type-specific_DamageNA</v>
      </c>
      <c r="AE65" t="str">
        <f t="shared" si="22"/>
        <v>NormalNA</v>
      </c>
      <c r="AF65" t="str">
        <f t="shared" si="22"/>
        <v>no_type-specific_DamageNA</v>
      </c>
      <c r="AG65" t="str">
        <f t="shared" si="22"/>
        <v>no_type-specific_DamageNA</v>
      </c>
      <c r="AH65" t="e">
        <f>VLOOKUP(Z65,type_factors!$C$1:$D$226,2,FALSE)</f>
        <v>#N/A</v>
      </c>
      <c r="AI65">
        <f>VLOOKUP(AA65,type_factors!$C$1:$D$226,2,FALSE)</f>
        <v>1</v>
      </c>
      <c r="AJ65" t="e">
        <f>VLOOKUP(AB65,type_factors!$C$1:$D$226,2,FALSE)</f>
        <v>#N/A</v>
      </c>
      <c r="AK65" t="e">
        <f>VLOOKUP(AC65,type_factors!$C$1:$D$226,2,FALSE)</f>
        <v>#N/A</v>
      </c>
      <c r="AL65" t="e">
        <f>VLOOKUP(AD65,type_factors!$C$1:$D$226,2,FALSE)</f>
        <v>#N/A</v>
      </c>
      <c r="AM65" t="e">
        <f>VLOOKUP(AE65,type_factors!$C$1:$D$226,2,FALSE)</f>
        <v>#N/A</v>
      </c>
      <c r="AN65" t="e">
        <f>VLOOKUP(AF65,type_factors!$C$1:$D$226,2,FALSE)</f>
        <v>#N/A</v>
      </c>
      <c r="AO65" t="e">
        <f>VLOOKUP(AG65,type_factors!$C$1:$D$226,2,FALSE)</f>
        <v>#N/A</v>
      </c>
      <c r="AP65" t="e">
        <f t="shared" si="6"/>
        <v>#N/A</v>
      </c>
      <c r="AQ65" t="e">
        <f t="shared" si="6"/>
        <v>#N/A</v>
      </c>
      <c r="AR65" t="e">
        <f t="shared" si="6"/>
        <v>#N/A</v>
      </c>
      <c r="AS65" t="e">
        <f t="shared" si="6"/>
        <v>#N/A</v>
      </c>
      <c r="AT65">
        <f t="array" ref="AT65">MAX(IF(ISERROR(AP65:AS65),IF(ISERROR(AH65:AK65),,AH65:AK65),AP65:AS65))</f>
        <v>1</v>
      </c>
      <c r="AU65" t="s">
        <v>421</v>
      </c>
      <c r="AV65" t="s">
        <v>445</v>
      </c>
      <c r="AW65" t="s">
        <v>455</v>
      </c>
      <c r="AX65" t="s">
        <v>209</v>
      </c>
      <c r="AY65" t="str">
        <f t="shared" si="7"/>
        <v>NormalGrass</v>
      </c>
      <c r="AZ65" t="str">
        <f t="shared" si="8"/>
        <v>FireGrass</v>
      </c>
      <c r="BA65" t="str">
        <f t="shared" si="9"/>
        <v>GroundGrass</v>
      </c>
      <c r="BB65" t="str">
        <f t="shared" si="10"/>
        <v>NAGrass</v>
      </c>
      <c r="BC65" t="str">
        <f t="shared" si="11"/>
        <v>NormalPoison</v>
      </c>
      <c r="BD65" t="str">
        <f t="shared" si="12"/>
        <v>FirePoison</v>
      </c>
      <c r="BE65" t="str">
        <f t="shared" si="13"/>
        <v>GroundPoison</v>
      </c>
      <c r="BF65" t="str">
        <f t="shared" si="14"/>
        <v>NAPoison</v>
      </c>
      <c r="BG65" s="31">
        <f>VLOOKUP(AY65,type_factors!$C$2:$D$226,2,FALSE)</f>
        <v>1</v>
      </c>
      <c r="BH65" s="31">
        <f>VLOOKUP(AZ65,type_factors!$C$2:$D$226,2,FALSE)</f>
        <v>2</v>
      </c>
      <c r="BI65" s="31">
        <f>VLOOKUP(BC65,type_factors!$C$2:$D$226,2,FALSE)</f>
        <v>1</v>
      </c>
      <c r="BJ65" s="31">
        <f>VLOOKUP(BD65,type_factors!$C$2:$D$226,2,FALSE)</f>
        <v>1</v>
      </c>
      <c r="BK65" s="30">
        <f>VLOOKUP(BC65,type_factors!$C$2:$D$226,2,FALSE)</f>
        <v>1</v>
      </c>
      <c r="BL65" s="30">
        <f>VLOOKUP(BD65,type_factors!$C$2:$D$226,2,FALSE)</f>
        <v>1</v>
      </c>
      <c r="BM65" s="30">
        <f>VLOOKUP(BE65,type_factors!$C$2:$D$226,2,FALSE)</f>
        <v>2</v>
      </c>
      <c r="BN65" s="30" t="e">
        <f>VLOOKUP(BF65,type_factors!$C$2:$D$226,2,FALSE)</f>
        <v>#N/A</v>
      </c>
      <c r="BO65" s="32">
        <f t="shared" si="15"/>
        <v>1</v>
      </c>
      <c r="BP65" s="32">
        <f t="shared" si="16"/>
        <v>2</v>
      </c>
      <c r="BQ65" s="32">
        <f t="shared" si="17"/>
        <v>2</v>
      </c>
      <c r="BR65" s="32">
        <f t="shared" si="18"/>
        <v>1</v>
      </c>
      <c r="BS65">
        <f t="array" ref="BS65">MAX(IF(ISERROR(BO65:BR65),,BO65:BR65))</f>
        <v>2</v>
      </c>
      <c r="BT65">
        <f t="shared" si="23"/>
        <v>1</v>
      </c>
      <c r="BU65">
        <f t="shared" si="19"/>
        <v>1</v>
      </c>
      <c r="BV65">
        <f t="shared" si="21"/>
        <v>17.5</v>
      </c>
    </row>
    <row r="66" spans="1:74" x14ac:dyDescent="0.3">
      <c r="A66">
        <v>65</v>
      </c>
      <c r="B66">
        <v>28</v>
      </c>
      <c r="C66" s="35" t="s">
        <v>55</v>
      </c>
      <c r="D66" s="35" t="str">
        <f>VLOOKUP(C66,all_pokemon!$B$2:$C$151,2,FALSE)</f>
        <v>Oddish</v>
      </c>
      <c r="E66" s="35" t="s">
        <v>449</v>
      </c>
      <c r="F66" s="35" t="s">
        <v>451</v>
      </c>
      <c r="G66" s="35">
        <v>18</v>
      </c>
      <c r="H66" s="36" t="s">
        <v>56</v>
      </c>
      <c r="I66" s="36" t="s">
        <v>79</v>
      </c>
      <c r="J66" s="36" t="s">
        <v>80</v>
      </c>
      <c r="K66" s="36" t="s">
        <v>209</v>
      </c>
      <c r="L66" s="1" t="str">
        <f>VLOOKUP(H66,all_attacks!$B$2:$C$166,2,FALSE)</f>
        <v>Absorb</v>
      </c>
      <c r="M66" s="1" t="str">
        <f>VLOOKUP(I66,all_attacks!$B$2:$C$166,2,FALSE)</f>
        <v>Poison Powder</v>
      </c>
      <c r="N66" s="1" t="str">
        <f>VLOOKUP(J66,all_attacks!$B$2:$C$166,2,FALSE)</f>
        <v>Stun Spore</v>
      </c>
      <c r="O66" s="1" t="e">
        <f>VLOOKUP(K66,all_attacks!$B$2:$C$166,2,FALSE)</f>
        <v>#N/A</v>
      </c>
      <c r="P66" t="str">
        <f>VLOOKUP(L66,all_attacks!$C$2:$H$166,2,FALSE)</f>
        <v>Grass</v>
      </c>
      <c r="Q66" t="str">
        <f>VLOOKUP(M66,all_attacks!$C$2:$H$166,2,FALSE)</f>
        <v>Poison</v>
      </c>
      <c r="R66" t="str">
        <f>VLOOKUP(N66,all_attacks!$C$2:$H$166,2,FALSE)</f>
        <v>Grass</v>
      </c>
      <c r="S66" t="e">
        <f>VLOOKUP(O66,all_attacks!$C$2:$H$166,2,FALSE)</f>
        <v>#N/A</v>
      </c>
      <c r="T66" t="str">
        <f>VLOOKUP(L66,all_attacks!$C$2:$H$166,6,FALSE)</f>
        <v>Grass</v>
      </c>
      <c r="U66" t="str">
        <f>VLOOKUP(M66,all_attacks!$C$2:$H$166,6,FALSE)</f>
        <v>no_type-specific_Damage</v>
      </c>
      <c r="V66" t="str">
        <f>VLOOKUP(N66,all_attacks!$C$2:$H$166,6,FALSE)</f>
        <v>no_type-specific_Damage</v>
      </c>
      <c r="W66" t="e">
        <f>VLOOKUP(O66,all_attacks!$C$2:$H$166,6,FALSE)</f>
        <v>#N/A</v>
      </c>
      <c r="X66" t="s">
        <v>445</v>
      </c>
      <c r="Y66" t="s">
        <v>209</v>
      </c>
      <c r="Z66" t="str">
        <f t="shared" si="20"/>
        <v>GrassFire</v>
      </c>
      <c r="AA66" t="str">
        <f t="shared" si="5"/>
        <v>no_type-specific_DamageFire</v>
      </c>
      <c r="AB66" t="str">
        <f t="shared" si="5"/>
        <v>no_type-specific_DamageFire</v>
      </c>
      <c r="AC66" t="e">
        <f t="shared" si="5"/>
        <v>#N/A</v>
      </c>
      <c r="AD66" t="str">
        <f t="shared" si="22"/>
        <v>GrassNA</v>
      </c>
      <c r="AE66" t="str">
        <f t="shared" si="22"/>
        <v>no_type-specific_DamageNA</v>
      </c>
      <c r="AF66" t="str">
        <f t="shared" si="22"/>
        <v>no_type-specific_DamageNA</v>
      </c>
      <c r="AG66" t="e">
        <f t="shared" si="22"/>
        <v>#N/A</v>
      </c>
      <c r="AH66">
        <f>VLOOKUP(Z66,type_factors!$C$1:$D$226,2,FALSE)</f>
        <v>0.5</v>
      </c>
      <c r="AI66" t="e">
        <f>VLOOKUP(AA66,type_factors!$C$1:$D$226,2,FALSE)</f>
        <v>#N/A</v>
      </c>
      <c r="AJ66" t="e">
        <f>VLOOKUP(AB66,type_factors!$C$1:$D$226,2,FALSE)</f>
        <v>#N/A</v>
      </c>
      <c r="AK66" t="e">
        <f>VLOOKUP(AC66,type_factors!$C$1:$D$226,2,FALSE)</f>
        <v>#N/A</v>
      </c>
      <c r="AL66" t="e">
        <f>VLOOKUP(AD66,type_factors!$C$1:$D$226,2,FALSE)</f>
        <v>#N/A</v>
      </c>
      <c r="AM66" t="e">
        <f>VLOOKUP(AE66,type_factors!$C$1:$D$226,2,FALSE)</f>
        <v>#N/A</v>
      </c>
      <c r="AN66" t="e">
        <f>VLOOKUP(AF66,type_factors!$C$1:$D$226,2,FALSE)</f>
        <v>#N/A</v>
      </c>
      <c r="AO66" t="e">
        <f>VLOOKUP(AG66,type_factors!$C$1:$D$226,2,FALSE)</f>
        <v>#N/A</v>
      </c>
      <c r="AP66" t="e">
        <f t="shared" si="6"/>
        <v>#N/A</v>
      </c>
      <c r="AQ66" t="e">
        <f t="shared" si="6"/>
        <v>#N/A</v>
      </c>
      <c r="AR66" t="e">
        <f t="shared" si="6"/>
        <v>#N/A</v>
      </c>
      <c r="AS66" t="e">
        <f t="shared" si="6"/>
        <v>#N/A</v>
      </c>
      <c r="AT66">
        <f t="array" ref="AT66">MAX(IF(ISERROR(AP66:AS66),IF(ISERROR(AH66:AK66),,AH66:AK66),AP66:AS66))</f>
        <v>0.5</v>
      </c>
      <c r="AU66" t="s">
        <v>421</v>
      </c>
      <c r="AV66" t="s">
        <v>445</v>
      </c>
      <c r="AW66" t="s">
        <v>455</v>
      </c>
      <c r="AX66" t="s">
        <v>209</v>
      </c>
      <c r="AY66" t="str">
        <f t="shared" si="7"/>
        <v>NormalGrass</v>
      </c>
      <c r="AZ66" t="str">
        <f t="shared" si="8"/>
        <v>FireGrass</v>
      </c>
      <c r="BA66" t="str">
        <f t="shared" si="9"/>
        <v>GroundGrass</v>
      </c>
      <c r="BB66" t="str">
        <f t="shared" si="10"/>
        <v>NAGrass</v>
      </c>
      <c r="BC66" t="str">
        <f t="shared" si="11"/>
        <v>NormalPoison</v>
      </c>
      <c r="BD66" t="str">
        <f t="shared" si="12"/>
        <v>FirePoison</v>
      </c>
      <c r="BE66" t="str">
        <f t="shared" si="13"/>
        <v>GroundPoison</v>
      </c>
      <c r="BF66" t="str">
        <f t="shared" si="14"/>
        <v>NAPoison</v>
      </c>
      <c r="BG66" s="31">
        <f>VLOOKUP(AY66,type_factors!$C$2:$D$226,2,FALSE)</f>
        <v>1</v>
      </c>
      <c r="BH66" s="31">
        <f>VLOOKUP(AZ66,type_factors!$C$2:$D$226,2,FALSE)</f>
        <v>2</v>
      </c>
      <c r="BI66" s="31">
        <f>VLOOKUP(BC66,type_factors!$C$2:$D$226,2,FALSE)</f>
        <v>1</v>
      </c>
      <c r="BJ66" s="31">
        <f>VLOOKUP(BD66,type_factors!$C$2:$D$226,2,FALSE)</f>
        <v>1</v>
      </c>
      <c r="BK66" s="30">
        <f>VLOOKUP(BC66,type_factors!$C$2:$D$226,2,FALSE)</f>
        <v>1</v>
      </c>
      <c r="BL66" s="30">
        <f>VLOOKUP(BD66,type_factors!$C$2:$D$226,2,FALSE)</f>
        <v>1</v>
      </c>
      <c r="BM66" s="30">
        <f>VLOOKUP(BE66,type_factors!$C$2:$D$226,2,FALSE)</f>
        <v>2</v>
      </c>
      <c r="BN66" s="30" t="e">
        <f>VLOOKUP(BF66,type_factors!$C$2:$D$226,2,FALSE)</f>
        <v>#N/A</v>
      </c>
      <c r="BO66" s="32">
        <f t="shared" si="15"/>
        <v>1</v>
      </c>
      <c r="BP66" s="32">
        <f t="shared" si="16"/>
        <v>2</v>
      </c>
      <c r="BQ66" s="32">
        <f t="shared" si="17"/>
        <v>2</v>
      </c>
      <c r="BR66" s="32">
        <f t="shared" si="18"/>
        <v>1</v>
      </c>
      <c r="BS66">
        <f t="array" ref="BS66">MAX(IF(ISERROR(BO66:BR66),,BO66:BR66))</f>
        <v>2</v>
      </c>
      <c r="BT66">
        <f t="shared" ref="BT66:BT97" si="24">AT66</f>
        <v>0.5</v>
      </c>
      <c r="BU66">
        <f t="shared" si="19"/>
        <v>1.5</v>
      </c>
      <c r="BV66">
        <f t="shared" si="21"/>
        <v>19</v>
      </c>
    </row>
    <row r="67" spans="1:74" x14ac:dyDescent="0.3">
      <c r="A67">
        <v>66</v>
      </c>
      <c r="B67">
        <v>28</v>
      </c>
      <c r="C67" s="35" t="s">
        <v>78</v>
      </c>
      <c r="D67" s="35" t="str">
        <f>VLOOKUP(C67,all_pokemon!$B$2:$C$151,2,FALSE)</f>
        <v>Bellsprout</v>
      </c>
      <c r="E67" s="35" t="s">
        <v>449</v>
      </c>
      <c r="F67" s="35" t="s">
        <v>451</v>
      </c>
      <c r="G67" s="35">
        <v>18</v>
      </c>
      <c r="H67" s="36" t="s">
        <v>81</v>
      </c>
      <c r="I67" s="36" t="s">
        <v>22</v>
      </c>
      <c r="J67" s="36" t="s">
        <v>79</v>
      </c>
      <c r="K67" s="36" t="s">
        <v>82</v>
      </c>
      <c r="L67" s="1" t="str">
        <f>VLOOKUP(H67,all_attacks!$B$2:$C$166,2,FALSE)</f>
        <v>Growth</v>
      </c>
      <c r="M67" s="1" t="str">
        <f>VLOOKUP(I67,all_attacks!$B$2:$C$166,2,FALSE)</f>
        <v>Wrap</v>
      </c>
      <c r="N67" s="1" t="str">
        <f>VLOOKUP(J67,all_attacks!$B$2:$C$166,2,FALSE)</f>
        <v>Poison Powder</v>
      </c>
      <c r="O67" s="1" t="str">
        <f>VLOOKUP(K67,all_attacks!$B$2:$C$166,2,FALSE)</f>
        <v>Sleep Powder</v>
      </c>
      <c r="P67" t="str">
        <f>VLOOKUP(L67,all_attacks!$C$2:$H$166,2,FALSE)</f>
        <v>Normal</v>
      </c>
      <c r="Q67" t="str">
        <f>VLOOKUP(M67,all_attacks!$C$2:$H$166,2,FALSE)</f>
        <v>Normal</v>
      </c>
      <c r="R67" t="str">
        <f>VLOOKUP(N67,all_attacks!$C$2:$H$166,2,FALSE)</f>
        <v>Poison</v>
      </c>
      <c r="S67" t="str">
        <f>VLOOKUP(O67,all_attacks!$C$2:$H$166,2,FALSE)</f>
        <v>Grass</v>
      </c>
      <c r="T67" t="str">
        <f>VLOOKUP(L67,all_attacks!$C$2:$H$166,6,FALSE)</f>
        <v>no_type-specific_Damage</v>
      </c>
      <c r="U67" t="str">
        <f>VLOOKUP(M67,all_attacks!$C$2:$H$166,6,FALSE)</f>
        <v>Normal</v>
      </c>
      <c r="V67" t="str">
        <f>VLOOKUP(N67,all_attacks!$C$2:$H$166,6,FALSE)</f>
        <v>no_type-specific_Damage</v>
      </c>
      <c r="W67" t="str">
        <f>VLOOKUP(O67,all_attacks!$C$2:$H$166,6,FALSE)</f>
        <v>no_type-specific_Damage</v>
      </c>
      <c r="X67" t="s">
        <v>445</v>
      </c>
      <c r="Y67" t="s">
        <v>209</v>
      </c>
      <c r="Z67" t="str">
        <f t="shared" si="20"/>
        <v>no_type-specific_DamageFire</v>
      </c>
      <c r="AA67" t="str">
        <f t="shared" si="20"/>
        <v>NormalFire</v>
      </c>
      <c r="AB67" t="str">
        <f t="shared" si="20"/>
        <v>no_type-specific_DamageFire</v>
      </c>
      <c r="AC67" t="str">
        <f t="shared" si="20"/>
        <v>no_type-specific_DamageFire</v>
      </c>
      <c r="AD67" t="str">
        <f t="shared" ref="AD67:AG130" si="25">T67&amp;$Y67</f>
        <v>no_type-specific_DamageNA</v>
      </c>
      <c r="AE67" t="str">
        <f t="shared" si="25"/>
        <v>NormalNA</v>
      </c>
      <c r="AF67" t="str">
        <f t="shared" si="25"/>
        <v>no_type-specific_DamageNA</v>
      </c>
      <c r="AG67" t="str">
        <f t="shared" si="25"/>
        <v>no_type-specific_DamageNA</v>
      </c>
      <c r="AH67" t="e">
        <f>VLOOKUP(Z67,type_factors!$C$1:$D$226,2,FALSE)</f>
        <v>#N/A</v>
      </c>
      <c r="AI67">
        <f>VLOOKUP(AA67,type_factors!$C$1:$D$226,2,FALSE)</f>
        <v>1</v>
      </c>
      <c r="AJ67" t="e">
        <f>VLOOKUP(AB67,type_factors!$C$1:$D$226,2,FALSE)</f>
        <v>#N/A</v>
      </c>
      <c r="AK67" t="e">
        <f>VLOOKUP(AC67,type_factors!$C$1:$D$226,2,FALSE)</f>
        <v>#N/A</v>
      </c>
      <c r="AL67" t="e">
        <f>VLOOKUP(AD67,type_factors!$C$1:$D$226,2,FALSE)</f>
        <v>#N/A</v>
      </c>
      <c r="AM67" t="e">
        <f>VLOOKUP(AE67,type_factors!$C$1:$D$226,2,FALSE)</f>
        <v>#N/A</v>
      </c>
      <c r="AN67" t="e">
        <f>VLOOKUP(AF67,type_factors!$C$1:$D$226,2,FALSE)</f>
        <v>#N/A</v>
      </c>
      <c r="AO67" t="e">
        <f>VLOOKUP(AG67,type_factors!$C$1:$D$226,2,FALSE)</f>
        <v>#N/A</v>
      </c>
      <c r="AP67" t="e">
        <f t="shared" ref="AP67:AS130" si="26">AH67*AL67</f>
        <v>#N/A</v>
      </c>
      <c r="AQ67" t="e">
        <f t="shared" si="26"/>
        <v>#N/A</v>
      </c>
      <c r="AR67" t="e">
        <f t="shared" si="26"/>
        <v>#N/A</v>
      </c>
      <c r="AS67" t="e">
        <f t="shared" si="26"/>
        <v>#N/A</v>
      </c>
      <c r="AT67">
        <f t="array" ref="AT67">MAX(IF(ISERROR(AP67:AS67),IF(ISERROR(AH67:AK67),,AH67:AK67),AP67:AS67))</f>
        <v>1</v>
      </c>
      <c r="AU67" t="s">
        <v>421</v>
      </c>
      <c r="AV67" t="s">
        <v>445</v>
      </c>
      <c r="AW67" t="s">
        <v>455</v>
      </c>
      <c r="AX67" t="s">
        <v>209</v>
      </c>
      <c r="AY67" t="str">
        <f t="shared" ref="AY67:AY130" si="27">AU67&amp;$E67</f>
        <v>NormalGrass</v>
      </c>
      <c r="AZ67" t="str">
        <f t="shared" ref="AZ67:AZ130" si="28">AV67&amp;$E67</f>
        <v>FireGrass</v>
      </c>
      <c r="BA67" t="str">
        <f t="shared" ref="BA67:BA130" si="29">AW67&amp;$E67</f>
        <v>GroundGrass</v>
      </c>
      <c r="BB67" t="str">
        <f t="shared" ref="BB67:BB130" si="30">AX67&amp;$E67</f>
        <v>NAGrass</v>
      </c>
      <c r="BC67" t="str">
        <f t="shared" ref="BC67:BC130" si="31">AU67&amp;$F67</f>
        <v>NormalPoison</v>
      </c>
      <c r="BD67" t="str">
        <f t="shared" ref="BD67:BD130" si="32">AV67&amp;$F67</f>
        <v>FirePoison</v>
      </c>
      <c r="BE67" t="str">
        <f t="shared" ref="BE67:BE130" si="33">AW67&amp;$F67</f>
        <v>GroundPoison</v>
      </c>
      <c r="BF67" t="str">
        <f t="shared" ref="BF67:BF130" si="34">AX67&amp;$F67</f>
        <v>NAPoison</v>
      </c>
      <c r="BG67" s="31">
        <f>VLOOKUP(AY67,type_factors!$C$2:$D$226,2,FALSE)</f>
        <v>1</v>
      </c>
      <c r="BH67" s="31">
        <f>VLOOKUP(AZ67,type_factors!$C$2:$D$226,2,FALSE)</f>
        <v>2</v>
      </c>
      <c r="BI67" s="31">
        <f>VLOOKUP(BC67,type_factors!$C$2:$D$226,2,FALSE)</f>
        <v>1</v>
      </c>
      <c r="BJ67" s="31">
        <f>VLOOKUP(BD67,type_factors!$C$2:$D$226,2,FALSE)</f>
        <v>1</v>
      </c>
      <c r="BK67" s="30">
        <f>VLOOKUP(BC67,type_factors!$C$2:$D$226,2,FALSE)</f>
        <v>1</v>
      </c>
      <c r="BL67" s="30">
        <f>VLOOKUP(BD67,type_factors!$C$2:$D$226,2,FALSE)</f>
        <v>1</v>
      </c>
      <c r="BM67" s="30">
        <f>VLOOKUP(BE67,type_factors!$C$2:$D$226,2,FALSE)</f>
        <v>2</v>
      </c>
      <c r="BN67" s="30" t="e">
        <f>VLOOKUP(BF67,type_factors!$C$2:$D$226,2,FALSE)</f>
        <v>#N/A</v>
      </c>
      <c r="BO67" s="32">
        <f t="shared" ref="BO67:BO130" si="35">IF(AND(ISNUMBER(BG67),ISNUMBER(BK67)),BG67*BK67,BG67)</f>
        <v>1</v>
      </c>
      <c r="BP67" s="32">
        <f t="shared" ref="BP67:BP130" si="36">IF(AND(ISNUMBER(BH67),ISNUMBER(BL67)),BH67*BL67,BH67)</f>
        <v>2</v>
      </c>
      <c r="BQ67" s="32">
        <f t="shared" ref="BQ67:BQ130" si="37">IF(AND(ISNUMBER(BI67),ISNUMBER(BM67)),BI67*BM67,BI67)</f>
        <v>2</v>
      </c>
      <c r="BR67" s="32">
        <f t="shared" ref="BR67:BR130" si="38">IF(AND(ISNUMBER(BJ67),ISNUMBER(BN67)),BJ67*BN67,BJ67)</f>
        <v>1</v>
      </c>
      <c r="BS67">
        <f t="array" ref="BS67">MAX(IF(ISERROR(BO67:BR67),,BO67:BR67))</f>
        <v>2</v>
      </c>
      <c r="BT67">
        <f t="shared" si="24"/>
        <v>1</v>
      </c>
      <c r="BU67">
        <f t="shared" ref="BU67:BU130" si="39">BS67-BT67</f>
        <v>1</v>
      </c>
      <c r="BV67">
        <f t="shared" si="21"/>
        <v>20</v>
      </c>
    </row>
    <row r="68" spans="1:74" x14ac:dyDescent="0.3">
      <c r="A68">
        <v>67</v>
      </c>
      <c r="B68">
        <v>29</v>
      </c>
      <c r="C68" s="35" t="s">
        <v>17</v>
      </c>
      <c r="D68" s="35" t="str">
        <f>VLOOKUP(C68,all_pokemon!$B$2:$C$151,2,FALSE)</f>
        <v>Caterpie</v>
      </c>
      <c r="E68" s="35" t="s">
        <v>452</v>
      </c>
      <c r="F68" s="35" t="s">
        <v>209</v>
      </c>
      <c r="G68" s="35">
        <v>20</v>
      </c>
      <c r="H68" s="36" t="s">
        <v>12</v>
      </c>
      <c r="I68" s="36" t="s">
        <v>10</v>
      </c>
      <c r="J68" s="36" t="s">
        <v>209</v>
      </c>
      <c r="K68" s="36" t="s">
        <v>209</v>
      </c>
      <c r="L68" s="1" t="str">
        <f>VLOOKUP(H68,all_attacks!$B$2:$C$166,2,FALSE)</f>
        <v>Tackle</v>
      </c>
      <c r="M68" s="1" t="str">
        <f>VLOOKUP(I68,all_attacks!$B$2:$C$166,2,FALSE)</f>
        <v>String Shot</v>
      </c>
      <c r="N68" s="1" t="e">
        <f>VLOOKUP(J68,all_attacks!$B$2:$C$166,2,FALSE)</f>
        <v>#N/A</v>
      </c>
      <c r="O68" s="1" t="e">
        <f>VLOOKUP(K68,all_attacks!$B$2:$C$166,2,FALSE)</f>
        <v>#N/A</v>
      </c>
      <c r="P68" t="str">
        <f>VLOOKUP(L68,all_attacks!$C$2:$H$166,2,FALSE)</f>
        <v>Normal</v>
      </c>
      <c r="Q68" t="str">
        <f>VLOOKUP(M68,all_attacks!$C$2:$H$166,2,FALSE)</f>
        <v>Bug</v>
      </c>
      <c r="R68" t="e">
        <f>VLOOKUP(N68,all_attacks!$C$2:$H$166,2,FALSE)</f>
        <v>#N/A</v>
      </c>
      <c r="S68" t="e">
        <f>VLOOKUP(O68,all_attacks!$C$2:$H$166,2,FALSE)</f>
        <v>#N/A</v>
      </c>
      <c r="T68" t="str">
        <f>VLOOKUP(L68,all_attacks!$C$2:$H$166,6,FALSE)</f>
        <v>Normal</v>
      </c>
      <c r="U68" t="str">
        <f>VLOOKUP(M68,all_attacks!$C$2:$H$166,6,FALSE)</f>
        <v>no_type-specific_Damage</v>
      </c>
      <c r="V68" t="e">
        <f>VLOOKUP(N68,all_attacks!$C$2:$H$166,6,FALSE)</f>
        <v>#N/A</v>
      </c>
      <c r="W68" t="e">
        <f>VLOOKUP(O68,all_attacks!$C$2:$H$166,6,FALSE)</f>
        <v>#N/A</v>
      </c>
      <c r="X68" t="s">
        <v>445</v>
      </c>
      <c r="Y68" t="s">
        <v>209</v>
      </c>
      <c r="Z68" t="str">
        <f t="shared" ref="Z68:AC131" si="40">T68&amp;$X68</f>
        <v>NormalFire</v>
      </c>
      <c r="AA68" t="str">
        <f t="shared" si="40"/>
        <v>no_type-specific_DamageFire</v>
      </c>
      <c r="AB68" t="e">
        <f t="shared" si="40"/>
        <v>#N/A</v>
      </c>
      <c r="AC68" t="e">
        <f t="shared" si="40"/>
        <v>#N/A</v>
      </c>
      <c r="AD68" t="str">
        <f t="shared" si="25"/>
        <v>NormalNA</v>
      </c>
      <c r="AE68" t="str">
        <f t="shared" si="25"/>
        <v>no_type-specific_DamageNA</v>
      </c>
      <c r="AF68" t="e">
        <f t="shared" si="25"/>
        <v>#N/A</v>
      </c>
      <c r="AG68" t="e">
        <f t="shared" si="25"/>
        <v>#N/A</v>
      </c>
      <c r="AH68">
        <f>VLOOKUP(Z68,type_factors!$C$1:$D$226,2,FALSE)</f>
        <v>1</v>
      </c>
      <c r="AI68" t="e">
        <f>VLOOKUP(AA68,type_factors!$C$1:$D$226,2,FALSE)</f>
        <v>#N/A</v>
      </c>
      <c r="AJ68" t="e">
        <f>VLOOKUP(AB68,type_factors!$C$1:$D$226,2,FALSE)</f>
        <v>#N/A</v>
      </c>
      <c r="AK68" t="e">
        <f>VLOOKUP(AC68,type_factors!$C$1:$D$226,2,FALSE)</f>
        <v>#N/A</v>
      </c>
      <c r="AL68" t="e">
        <f>VLOOKUP(AD68,type_factors!$C$1:$D$226,2,FALSE)</f>
        <v>#N/A</v>
      </c>
      <c r="AM68" t="e">
        <f>VLOOKUP(AE68,type_factors!$C$1:$D$226,2,FALSE)</f>
        <v>#N/A</v>
      </c>
      <c r="AN68" t="e">
        <f>VLOOKUP(AF68,type_factors!$C$1:$D$226,2,FALSE)</f>
        <v>#N/A</v>
      </c>
      <c r="AO68" t="e">
        <f>VLOOKUP(AG68,type_factors!$C$1:$D$226,2,FALSE)</f>
        <v>#N/A</v>
      </c>
      <c r="AP68" t="e">
        <f t="shared" si="26"/>
        <v>#N/A</v>
      </c>
      <c r="AQ68" t="e">
        <f t="shared" si="26"/>
        <v>#N/A</v>
      </c>
      <c r="AR68" t="e">
        <f t="shared" si="26"/>
        <v>#N/A</v>
      </c>
      <c r="AS68" t="e">
        <f t="shared" si="26"/>
        <v>#N/A</v>
      </c>
      <c r="AT68">
        <f t="array" ref="AT68">MAX(IF(ISERROR(AP68:AS68),IF(ISERROR(AH68:AK68),,AH68:AK68),AP68:AS68))</f>
        <v>1</v>
      </c>
      <c r="AU68" t="s">
        <v>421</v>
      </c>
      <c r="AV68" t="s">
        <v>445</v>
      </c>
      <c r="AW68" t="s">
        <v>455</v>
      </c>
      <c r="AX68" t="s">
        <v>209</v>
      </c>
      <c r="AY68" t="str">
        <f t="shared" si="27"/>
        <v>NormalBug</v>
      </c>
      <c r="AZ68" t="str">
        <f t="shared" si="28"/>
        <v>FireBug</v>
      </c>
      <c r="BA68" t="str">
        <f t="shared" si="29"/>
        <v>GroundBug</v>
      </c>
      <c r="BB68" t="str">
        <f t="shared" si="30"/>
        <v>NABug</v>
      </c>
      <c r="BC68" t="str">
        <f t="shared" si="31"/>
        <v>NormalNA</v>
      </c>
      <c r="BD68" t="str">
        <f t="shared" si="32"/>
        <v>FireNA</v>
      </c>
      <c r="BE68" t="str">
        <f t="shared" si="33"/>
        <v>GroundNA</v>
      </c>
      <c r="BF68" t="str">
        <f t="shared" si="34"/>
        <v>NANA</v>
      </c>
      <c r="BG68" s="31">
        <f>VLOOKUP(AY68,type_factors!$C$2:$D$226,2,FALSE)</f>
        <v>1</v>
      </c>
      <c r="BH68" s="31">
        <f>VLOOKUP(AZ68,type_factors!$C$2:$D$226,2,FALSE)</f>
        <v>2</v>
      </c>
      <c r="BI68" s="31" t="e">
        <f>VLOOKUP(BC68,type_factors!$C$2:$D$226,2,FALSE)</f>
        <v>#N/A</v>
      </c>
      <c r="BJ68" s="31" t="e">
        <f>VLOOKUP(BD68,type_factors!$C$2:$D$226,2,FALSE)</f>
        <v>#N/A</v>
      </c>
      <c r="BK68" s="30" t="e">
        <f>VLOOKUP(BC68,type_factors!$C$2:$D$226,2,FALSE)</f>
        <v>#N/A</v>
      </c>
      <c r="BL68" s="30" t="e">
        <f>VLOOKUP(BD68,type_factors!$C$2:$D$226,2,FALSE)</f>
        <v>#N/A</v>
      </c>
      <c r="BM68" s="30" t="e">
        <f>VLOOKUP(BE68,type_factors!$C$2:$D$226,2,FALSE)</f>
        <v>#N/A</v>
      </c>
      <c r="BN68" s="30" t="e">
        <f>VLOOKUP(BF68,type_factors!$C$2:$D$226,2,FALSE)</f>
        <v>#N/A</v>
      </c>
      <c r="BO68" s="32">
        <f t="shared" si="35"/>
        <v>1</v>
      </c>
      <c r="BP68" s="32">
        <f t="shared" si="36"/>
        <v>2</v>
      </c>
      <c r="BQ68" s="32" t="e">
        <f t="shared" si="37"/>
        <v>#N/A</v>
      </c>
      <c r="BR68" s="32" t="e">
        <f t="shared" si="38"/>
        <v>#N/A</v>
      </c>
      <c r="BS68">
        <f t="array" ref="BS68">MAX(IF(ISERROR(BO68:BR68),,BO68:BR68))</f>
        <v>2</v>
      </c>
      <c r="BT68">
        <f t="shared" si="24"/>
        <v>1</v>
      </c>
      <c r="BU68">
        <f t="shared" si="39"/>
        <v>1</v>
      </c>
      <c r="BV68">
        <f t="shared" ref="BV68:BV131" si="41">BV67+BU68</f>
        <v>21</v>
      </c>
    </row>
    <row r="69" spans="1:74" x14ac:dyDescent="0.3">
      <c r="A69">
        <v>68</v>
      </c>
      <c r="B69">
        <v>29</v>
      </c>
      <c r="C69" s="35" t="s">
        <v>8</v>
      </c>
      <c r="D69" s="35" t="str">
        <f>VLOOKUP(C69,all_pokemon!$B$2:$C$151,2,FALSE)</f>
        <v>Weedle</v>
      </c>
      <c r="E69" s="35" t="s">
        <v>452</v>
      </c>
      <c r="F69" s="35" t="s">
        <v>451</v>
      </c>
      <c r="G69" s="35">
        <v>20</v>
      </c>
      <c r="H69" s="36" t="s">
        <v>9</v>
      </c>
      <c r="I69" s="36" t="s">
        <v>10</v>
      </c>
      <c r="J69" s="36" t="s">
        <v>209</v>
      </c>
      <c r="K69" s="36" t="s">
        <v>209</v>
      </c>
      <c r="L69" s="1" t="str">
        <f>VLOOKUP(H69,all_attacks!$B$2:$C$166,2,FALSE)</f>
        <v>Poison Sting</v>
      </c>
      <c r="M69" s="1" t="str">
        <f>VLOOKUP(I69,all_attacks!$B$2:$C$166,2,FALSE)</f>
        <v>String Shot</v>
      </c>
      <c r="N69" s="1" t="e">
        <f>VLOOKUP(J69,all_attacks!$B$2:$C$166,2,FALSE)</f>
        <v>#N/A</v>
      </c>
      <c r="O69" s="1" t="e">
        <f>VLOOKUP(K69,all_attacks!$B$2:$C$166,2,FALSE)</f>
        <v>#N/A</v>
      </c>
      <c r="P69" t="str">
        <f>VLOOKUP(L69,all_attacks!$C$2:$H$166,2,FALSE)</f>
        <v>Poison</v>
      </c>
      <c r="Q69" t="str">
        <f>VLOOKUP(M69,all_attacks!$C$2:$H$166,2,FALSE)</f>
        <v>Bug</v>
      </c>
      <c r="R69" t="e">
        <f>VLOOKUP(N69,all_attacks!$C$2:$H$166,2,FALSE)</f>
        <v>#N/A</v>
      </c>
      <c r="S69" t="e">
        <f>VLOOKUP(O69,all_attacks!$C$2:$H$166,2,FALSE)</f>
        <v>#N/A</v>
      </c>
      <c r="T69" t="str">
        <f>VLOOKUP(L69,all_attacks!$C$2:$H$166,6,FALSE)</f>
        <v>Poison</v>
      </c>
      <c r="U69" t="str">
        <f>VLOOKUP(M69,all_attacks!$C$2:$H$166,6,FALSE)</f>
        <v>no_type-specific_Damage</v>
      </c>
      <c r="V69" t="e">
        <f>VLOOKUP(N69,all_attacks!$C$2:$H$166,6,FALSE)</f>
        <v>#N/A</v>
      </c>
      <c r="W69" t="e">
        <f>VLOOKUP(O69,all_attacks!$C$2:$H$166,6,FALSE)</f>
        <v>#N/A</v>
      </c>
      <c r="X69" t="s">
        <v>445</v>
      </c>
      <c r="Y69" t="s">
        <v>209</v>
      </c>
      <c r="Z69" t="str">
        <f t="shared" si="40"/>
        <v>PoisonFire</v>
      </c>
      <c r="AA69" t="str">
        <f t="shared" si="40"/>
        <v>no_type-specific_DamageFire</v>
      </c>
      <c r="AB69" t="e">
        <f t="shared" si="40"/>
        <v>#N/A</v>
      </c>
      <c r="AC69" t="e">
        <f t="shared" si="40"/>
        <v>#N/A</v>
      </c>
      <c r="AD69" t="str">
        <f t="shared" si="25"/>
        <v>PoisonNA</v>
      </c>
      <c r="AE69" t="str">
        <f t="shared" si="25"/>
        <v>no_type-specific_DamageNA</v>
      </c>
      <c r="AF69" t="e">
        <f t="shared" si="25"/>
        <v>#N/A</v>
      </c>
      <c r="AG69" t="e">
        <f t="shared" si="25"/>
        <v>#N/A</v>
      </c>
      <c r="AH69">
        <f>VLOOKUP(Z69,type_factors!$C$1:$D$226,2,FALSE)</f>
        <v>1</v>
      </c>
      <c r="AI69" t="e">
        <f>VLOOKUP(AA69,type_factors!$C$1:$D$226,2,FALSE)</f>
        <v>#N/A</v>
      </c>
      <c r="AJ69" t="e">
        <f>VLOOKUP(AB69,type_factors!$C$1:$D$226,2,FALSE)</f>
        <v>#N/A</v>
      </c>
      <c r="AK69" t="e">
        <f>VLOOKUP(AC69,type_factors!$C$1:$D$226,2,FALSE)</f>
        <v>#N/A</v>
      </c>
      <c r="AL69" t="e">
        <f>VLOOKUP(AD69,type_factors!$C$1:$D$226,2,FALSE)</f>
        <v>#N/A</v>
      </c>
      <c r="AM69" t="e">
        <f>VLOOKUP(AE69,type_factors!$C$1:$D$226,2,FALSE)</f>
        <v>#N/A</v>
      </c>
      <c r="AN69" t="e">
        <f>VLOOKUP(AF69,type_factors!$C$1:$D$226,2,FALSE)</f>
        <v>#N/A</v>
      </c>
      <c r="AO69" t="e">
        <f>VLOOKUP(AG69,type_factors!$C$1:$D$226,2,FALSE)</f>
        <v>#N/A</v>
      </c>
      <c r="AP69" t="e">
        <f t="shared" si="26"/>
        <v>#N/A</v>
      </c>
      <c r="AQ69" t="e">
        <f t="shared" si="26"/>
        <v>#N/A</v>
      </c>
      <c r="AR69" t="e">
        <f t="shared" si="26"/>
        <v>#N/A</v>
      </c>
      <c r="AS69" t="e">
        <f t="shared" si="26"/>
        <v>#N/A</v>
      </c>
      <c r="AT69">
        <f t="array" ref="AT69">MAX(IF(ISERROR(AP69:AS69),IF(ISERROR(AH69:AK69),,AH69:AK69),AP69:AS69))</f>
        <v>1</v>
      </c>
      <c r="AU69" t="s">
        <v>421</v>
      </c>
      <c r="AV69" t="s">
        <v>445</v>
      </c>
      <c r="AW69" t="s">
        <v>455</v>
      </c>
      <c r="AX69" t="s">
        <v>209</v>
      </c>
      <c r="AY69" t="str">
        <f t="shared" si="27"/>
        <v>NormalBug</v>
      </c>
      <c r="AZ69" t="str">
        <f t="shared" si="28"/>
        <v>FireBug</v>
      </c>
      <c r="BA69" t="str">
        <f t="shared" si="29"/>
        <v>GroundBug</v>
      </c>
      <c r="BB69" t="str">
        <f t="shared" si="30"/>
        <v>NABug</v>
      </c>
      <c r="BC69" t="str">
        <f t="shared" si="31"/>
        <v>NormalPoison</v>
      </c>
      <c r="BD69" t="str">
        <f t="shared" si="32"/>
        <v>FirePoison</v>
      </c>
      <c r="BE69" t="str">
        <f t="shared" si="33"/>
        <v>GroundPoison</v>
      </c>
      <c r="BF69" t="str">
        <f t="shared" si="34"/>
        <v>NAPoison</v>
      </c>
      <c r="BG69" s="31">
        <f>VLOOKUP(AY69,type_factors!$C$2:$D$226,2,FALSE)</f>
        <v>1</v>
      </c>
      <c r="BH69" s="31">
        <f>VLOOKUP(AZ69,type_factors!$C$2:$D$226,2,FALSE)</f>
        <v>2</v>
      </c>
      <c r="BI69" s="31">
        <f>VLOOKUP(BC69,type_factors!$C$2:$D$226,2,FALSE)</f>
        <v>1</v>
      </c>
      <c r="BJ69" s="31">
        <f>VLOOKUP(BD69,type_factors!$C$2:$D$226,2,FALSE)</f>
        <v>1</v>
      </c>
      <c r="BK69" s="30">
        <f>VLOOKUP(BC69,type_factors!$C$2:$D$226,2,FALSE)</f>
        <v>1</v>
      </c>
      <c r="BL69" s="30">
        <f>VLOOKUP(BD69,type_factors!$C$2:$D$226,2,FALSE)</f>
        <v>1</v>
      </c>
      <c r="BM69" s="30">
        <f>VLOOKUP(BE69,type_factors!$C$2:$D$226,2,FALSE)</f>
        <v>2</v>
      </c>
      <c r="BN69" s="30" t="e">
        <f>VLOOKUP(BF69,type_factors!$C$2:$D$226,2,FALSE)</f>
        <v>#N/A</v>
      </c>
      <c r="BO69" s="32">
        <f t="shared" si="35"/>
        <v>1</v>
      </c>
      <c r="BP69" s="32">
        <f t="shared" si="36"/>
        <v>2</v>
      </c>
      <c r="BQ69" s="32">
        <f t="shared" si="37"/>
        <v>2</v>
      </c>
      <c r="BR69" s="32">
        <f t="shared" si="38"/>
        <v>1</v>
      </c>
      <c r="BS69">
        <f t="array" ref="BS69">MAX(IF(ISERROR(BO69:BR69),,BO69:BR69))</f>
        <v>2</v>
      </c>
      <c r="BT69">
        <f t="shared" si="24"/>
        <v>1</v>
      </c>
      <c r="BU69">
        <f t="shared" si="39"/>
        <v>1</v>
      </c>
      <c r="BV69">
        <f t="shared" si="41"/>
        <v>22</v>
      </c>
    </row>
    <row r="70" spans="1:74" x14ac:dyDescent="0.3">
      <c r="A70">
        <v>69</v>
      </c>
      <c r="B70">
        <v>29</v>
      </c>
      <c r="C70" s="35" t="s">
        <v>83</v>
      </c>
      <c r="D70" s="35" t="str">
        <f>VLOOKUP(C70,all_pokemon!$B$2:$C$151,2,FALSE)</f>
        <v>Venonat</v>
      </c>
      <c r="E70" s="35" t="s">
        <v>452</v>
      </c>
      <c r="F70" s="35" t="s">
        <v>451</v>
      </c>
      <c r="G70" s="35">
        <v>20</v>
      </c>
      <c r="H70" s="36" t="s">
        <v>12</v>
      </c>
      <c r="I70" s="36" t="s">
        <v>35</v>
      </c>
      <c r="J70" s="36" t="s">
        <v>209</v>
      </c>
      <c r="K70" s="36" t="s">
        <v>209</v>
      </c>
      <c r="L70" s="1" t="str">
        <f>VLOOKUP(H70,all_attacks!$B$2:$C$166,2,FALSE)</f>
        <v>Tackle</v>
      </c>
      <c r="M70" s="1" t="str">
        <f>VLOOKUP(I70,all_attacks!$B$2:$C$166,2,FALSE)</f>
        <v>Disable</v>
      </c>
      <c r="N70" s="1" t="e">
        <f>VLOOKUP(J70,all_attacks!$B$2:$C$166,2,FALSE)</f>
        <v>#N/A</v>
      </c>
      <c r="O70" s="1" t="e">
        <f>VLOOKUP(K70,all_attacks!$B$2:$C$166,2,FALSE)</f>
        <v>#N/A</v>
      </c>
      <c r="P70" t="str">
        <f>VLOOKUP(L70,all_attacks!$C$2:$H$166,2,FALSE)</f>
        <v>Normal</v>
      </c>
      <c r="Q70" t="str">
        <f>VLOOKUP(M70,all_attacks!$C$2:$H$166,2,FALSE)</f>
        <v>Normal</v>
      </c>
      <c r="R70" t="e">
        <f>VLOOKUP(N70,all_attacks!$C$2:$H$166,2,FALSE)</f>
        <v>#N/A</v>
      </c>
      <c r="S70" t="e">
        <f>VLOOKUP(O70,all_attacks!$C$2:$H$166,2,FALSE)</f>
        <v>#N/A</v>
      </c>
      <c r="T70" t="str">
        <f>VLOOKUP(L70,all_attacks!$C$2:$H$166,6,FALSE)</f>
        <v>Normal</v>
      </c>
      <c r="U70" t="str">
        <f>VLOOKUP(M70,all_attacks!$C$2:$H$166,6,FALSE)</f>
        <v>no_type-specific_Damage</v>
      </c>
      <c r="V70" t="e">
        <f>VLOOKUP(N70,all_attacks!$C$2:$H$166,6,FALSE)</f>
        <v>#N/A</v>
      </c>
      <c r="W70" t="e">
        <f>VLOOKUP(O70,all_attacks!$C$2:$H$166,6,FALSE)</f>
        <v>#N/A</v>
      </c>
      <c r="X70" t="s">
        <v>445</v>
      </c>
      <c r="Y70" t="s">
        <v>209</v>
      </c>
      <c r="Z70" t="str">
        <f t="shared" si="40"/>
        <v>NormalFire</v>
      </c>
      <c r="AA70" t="str">
        <f t="shared" si="40"/>
        <v>no_type-specific_DamageFire</v>
      </c>
      <c r="AB70" t="e">
        <f t="shared" si="40"/>
        <v>#N/A</v>
      </c>
      <c r="AC70" t="e">
        <f t="shared" si="40"/>
        <v>#N/A</v>
      </c>
      <c r="AD70" t="str">
        <f t="shared" si="25"/>
        <v>NormalNA</v>
      </c>
      <c r="AE70" t="str">
        <f t="shared" si="25"/>
        <v>no_type-specific_DamageNA</v>
      </c>
      <c r="AF70" t="e">
        <f t="shared" si="25"/>
        <v>#N/A</v>
      </c>
      <c r="AG70" t="e">
        <f t="shared" si="25"/>
        <v>#N/A</v>
      </c>
      <c r="AH70">
        <f>VLOOKUP(Z70,type_factors!$C$1:$D$226,2,FALSE)</f>
        <v>1</v>
      </c>
      <c r="AI70" t="e">
        <f>VLOOKUP(AA70,type_factors!$C$1:$D$226,2,FALSE)</f>
        <v>#N/A</v>
      </c>
      <c r="AJ70" t="e">
        <f>VLOOKUP(AB70,type_factors!$C$1:$D$226,2,FALSE)</f>
        <v>#N/A</v>
      </c>
      <c r="AK70" t="e">
        <f>VLOOKUP(AC70,type_factors!$C$1:$D$226,2,FALSE)</f>
        <v>#N/A</v>
      </c>
      <c r="AL70" t="e">
        <f>VLOOKUP(AD70,type_factors!$C$1:$D$226,2,FALSE)</f>
        <v>#N/A</v>
      </c>
      <c r="AM70" t="e">
        <f>VLOOKUP(AE70,type_factors!$C$1:$D$226,2,FALSE)</f>
        <v>#N/A</v>
      </c>
      <c r="AN70" t="e">
        <f>VLOOKUP(AF70,type_factors!$C$1:$D$226,2,FALSE)</f>
        <v>#N/A</v>
      </c>
      <c r="AO70" t="e">
        <f>VLOOKUP(AG70,type_factors!$C$1:$D$226,2,FALSE)</f>
        <v>#N/A</v>
      </c>
      <c r="AP70" t="e">
        <f t="shared" si="26"/>
        <v>#N/A</v>
      </c>
      <c r="AQ70" t="e">
        <f t="shared" si="26"/>
        <v>#N/A</v>
      </c>
      <c r="AR70" t="e">
        <f t="shared" si="26"/>
        <v>#N/A</v>
      </c>
      <c r="AS70" t="e">
        <f t="shared" si="26"/>
        <v>#N/A</v>
      </c>
      <c r="AT70">
        <f t="array" ref="AT70">MAX(IF(ISERROR(AP70:AS70),IF(ISERROR(AH70:AK70),,AH70:AK70),AP70:AS70))</f>
        <v>1</v>
      </c>
      <c r="AU70" t="s">
        <v>421</v>
      </c>
      <c r="AV70" t="s">
        <v>445</v>
      </c>
      <c r="AW70" t="s">
        <v>455</v>
      </c>
      <c r="AX70" t="s">
        <v>209</v>
      </c>
      <c r="AY70" t="str">
        <f t="shared" si="27"/>
        <v>NormalBug</v>
      </c>
      <c r="AZ70" t="str">
        <f t="shared" si="28"/>
        <v>FireBug</v>
      </c>
      <c r="BA70" t="str">
        <f t="shared" si="29"/>
        <v>GroundBug</v>
      </c>
      <c r="BB70" t="str">
        <f t="shared" si="30"/>
        <v>NABug</v>
      </c>
      <c r="BC70" t="str">
        <f t="shared" si="31"/>
        <v>NormalPoison</v>
      </c>
      <c r="BD70" t="str">
        <f t="shared" si="32"/>
        <v>FirePoison</v>
      </c>
      <c r="BE70" t="str">
        <f t="shared" si="33"/>
        <v>GroundPoison</v>
      </c>
      <c r="BF70" t="str">
        <f t="shared" si="34"/>
        <v>NAPoison</v>
      </c>
      <c r="BG70" s="31">
        <f>VLOOKUP(AY70,type_factors!$C$2:$D$226,2,FALSE)</f>
        <v>1</v>
      </c>
      <c r="BH70" s="31">
        <f>VLOOKUP(AZ70,type_factors!$C$2:$D$226,2,FALSE)</f>
        <v>2</v>
      </c>
      <c r="BI70" s="31">
        <f>VLOOKUP(BC70,type_factors!$C$2:$D$226,2,FALSE)</f>
        <v>1</v>
      </c>
      <c r="BJ70" s="31">
        <f>VLOOKUP(BD70,type_factors!$C$2:$D$226,2,FALSE)</f>
        <v>1</v>
      </c>
      <c r="BK70" s="30">
        <f>VLOOKUP(BC70,type_factors!$C$2:$D$226,2,FALSE)</f>
        <v>1</v>
      </c>
      <c r="BL70" s="30">
        <f>VLOOKUP(BD70,type_factors!$C$2:$D$226,2,FALSE)</f>
        <v>1</v>
      </c>
      <c r="BM70" s="30">
        <f>VLOOKUP(BE70,type_factors!$C$2:$D$226,2,FALSE)</f>
        <v>2</v>
      </c>
      <c r="BN70" s="30" t="e">
        <f>VLOOKUP(BF70,type_factors!$C$2:$D$226,2,FALSE)</f>
        <v>#N/A</v>
      </c>
      <c r="BO70" s="32">
        <f t="shared" si="35"/>
        <v>1</v>
      </c>
      <c r="BP70" s="32">
        <f t="shared" si="36"/>
        <v>2</v>
      </c>
      <c r="BQ70" s="32">
        <f t="shared" si="37"/>
        <v>2</v>
      </c>
      <c r="BR70" s="32">
        <f t="shared" si="38"/>
        <v>1</v>
      </c>
      <c r="BS70">
        <f t="array" ref="BS70">MAX(IF(ISERROR(BO70:BR70),,BO70:BR70))</f>
        <v>2</v>
      </c>
      <c r="BT70">
        <f t="shared" si="24"/>
        <v>1</v>
      </c>
      <c r="BU70">
        <f t="shared" si="39"/>
        <v>1</v>
      </c>
      <c r="BV70">
        <f t="shared" si="41"/>
        <v>23</v>
      </c>
    </row>
    <row r="71" spans="1:74" x14ac:dyDescent="0.3">
      <c r="A71">
        <v>70</v>
      </c>
      <c r="B71">
        <v>30</v>
      </c>
      <c r="C71" s="35" t="s">
        <v>84</v>
      </c>
      <c r="D71" s="35" t="str">
        <f>VLOOKUP(C71,all_pokemon!$B$2:$C$151,2,FALSE)</f>
        <v>Cubone</v>
      </c>
      <c r="E71" s="35" t="s">
        <v>455</v>
      </c>
      <c r="F71" s="35" t="s">
        <v>209</v>
      </c>
      <c r="G71" s="35">
        <v>23</v>
      </c>
      <c r="H71" s="36" t="s">
        <v>86</v>
      </c>
      <c r="I71" s="36" t="s">
        <v>6</v>
      </c>
      <c r="J71" s="36" t="s">
        <v>209</v>
      </c>
      <c r="K71" s="36" t="s">
        <v>209</v>
      </c>
      <c r="L71" s="1" t="str">
        <f>VLOOKUP(H71,all_attacks!$B$2:$C$166,2,FALSE)</f>
        <v>Bone Club</v>
      </c>
      <c r="M71" s="1" t="str">
        <f>VLOOKUP(I71,all_attacks!$B$2:$C$166,2,FALSE)</f>
        <v>Growl</v>
      </c>
      <c r="N71" s="1" t="e">
        <f>VLOOKUP(J71,all_attacks!$B$2:$C$166,2,FALSE)</f>
        <v>#N/A</v>
      </c>
      <c r="O71" s="1" t="e">
        <f>VLOOKUP(K71,all_attacks!$B$2:$C$166,2,FALSE)</f>
        <v>#N/A</v>
      </c>
      <c r="P71" t="str">
        <f>VLOOKUP(L71,all_attacks!$C$2:$H$166,2,FALSE)</f>
        <v>Ground</v>
      </c>
      <c r="Q71" t="str">
        <f>VLOOKUP(M71,all_attacks!$C$2:$H$166,2,FALSE)</f>
        <v>Normal</v>
      </c>
      <c r="R71" t="e">
        <f>VLOOKUP(N71,all_attacks!$C$2:$H$166,2,FALSE)</f>
        <v>#N/A</v>
      </c>
      <c r="S71" t="e">
        <f>VLOOKUP(O71,all_attacks!$C$2:$H$166,2,FALSE)</f>
        <v>#N/A</v>
      </c>
      <c r="T71" t="str">
        <f>VLOOKUP(L71,all_attacks!$C$2:$H$166,6,FALSE)</f>
        <v>Ground</v>
      </c>
      <c r="U71" t="str">
        <f>VLOOKUP(M71,all_attacks!$C$2:$H$166,6,FALSE)</f>
        <v>no_type-specific_Damage</v>
      </c>
      <c r="V71" t="e">
        <f>VLOOKUP(N71,all_attacks!$C$2:$H$166,6,FALSE)</f>
        <v>#N/A</v>
      </c>
      <c r="W71" t="e">
        <f>VLOOKUP(O71,all_attacks!$C$2:$H$166,6,FALSE)</f>
        <v>#N/A</v>
      </c>
      <c r="X71" t="s">
        <v>445</v>
      </c>
      <c r="Y71" t="s">
        <v>209</v>
      </c>
      <c r="Z71" t="str">
        <f t="shared" si="40"/>
        <v>GroundFire</v>
      </c>
      <c r="AA71" t="str">
        <f t="shared" si="40"/>
        <v>no_type-specific_DamageFire</v>
      </c>
      <c r="AB71" t="e">
        <f t="shared" si="40"/>
        <v>#N/A</v>
      </c>
      <c r="AC71" t="e">
        <f t="shared" si="40"/>
        <v>#N/A</v>
      </c>
      <c r="AD71" t="str">
        <f t="shared" si="25"/>
        <v>GroundNA</v>
      </c>
      <c r="AE71" t="str">
        <f t="shared" si="25"/>
        <v>no_type-specific_DamageNA</v>
      </c>
      <c r="AF71" t="e">
        <f t="shared" si="25"/>
        <v>#N/A</v>
      </c>
      <c r="AG71" t="e">
        <f t="shared" si="25"/>
        <v>#N/A</v>
      </c>
      <c r="AH71">
        <f>VLOOKUP(Z71,type_factors!$C$1:$D$226,2,FALSE)</f>
        <v>2</v>
      </c>
      <c r="AI71" t="e">
        <f>VLOOKUP(AA71,type_factors!$C$1:$D$226,2,FALSE)</f>
        <v>#N/A</v>
      </c>
      <c r="AJ71" t="e">
        <f>VLOOKUP(AB71,type_factors!$C$1:$D$226,2,FALSE)</f>
        <v>#N/A</v>
      </c>
      <c r="AK71" t="e">
        <f>VLOOKUP(AC71,type_factors!$C$1:$D$226,2,FALSE)</f>
        <v>#N/A</v>
      </c>
      <c r="AL71" t="e">
        <f>VLOOKUP(AD71,type_factors!$C$1:$D$226,2,FALSE)</f>
        <v>#N/A</v>
      </c>
      <c r="AM71" t="e">
        <f>VLOOKUP(AE71,type_factors!$C$1:$D$226,2,FALSE)</f>
        <v>#N/A</v>
      </c>
      <c r="AN71" t="e">
        <f>VLOOKUP(AF71,type_factors!$C$1:$D$226,2,FALSE)</f>
        <v>#N/A</v>
      </c>
      <c r="AO71" t="e">
        <f>VLOOKUP(AG71,type_factors!$C$1:$D$226,2,FALSE)</f>
        <v>#N/A</v>
      </c>
      <c r="AP71" t="e">
        <f t="shared" si="26"/>
        <v>#N/A</v>
      </c>
      <c r="AQ71" t="e">
        <f t="shared" si="26"/>
        <v>#N/A</v>
      </c>
      <c r="AR71" t="e">
        <f t="shared" si="26"/>
        <v>#N/A</v>
      </c>
      <c r="AS71" t="e">
        <f t="shared" si="26"/>
        <v>#N/A</v>
      </c>
      <c r="AT71">
        <f t="array" ref="AT71">MAX(IF(ISERROR(AP71:AS71),IF(ISERROR(AH71:AK71),,AH71:AK71),AP71:AS71))</f>
        <v>2</v>
      </c>
      <c r="AU71" t="s">
        <v>421</v>
      </c>
      <c r="AV71" t="s">
        <v>445</v>
      </c>
      <c r="AW71" t="s">
        <v>455</v>
      </c>
      <c r="AX71" t="s">
        <v>209</v>
      </c>
      <c r="AY71" t="str">
        <f t="shared" si="27"/>
        <v>NormalGround</v>
      </c>
      <c r="AZ71" t="str">
        <f t="shared" si="28"/>
        <v>FireGround</v>
      </c>
      <c r="BA71" t="str">
        <f t="shared" si="29"/>
        <v>GroundGround</v>
      </c>
      <c r="BB71" t="str">
        <f t="shared" si="30"/>
        <v>NAGround</v>
      </c>
      <c r="BC71" t="str">
        <f t="shared" si="31"/>
        <v>NormalNA</v>
      </c>
      <c r="BD71" t="str">
        <f t="shared" si="32"/>
        <v>FireNA</v>
      </c>
      <c r="BE71" t="str">
        <f t="shared" si="33"/>
        <v>GroundNA</v>
      </c>
      <c r="BF71" t="str">
        <f t="shared" si="34"/>
        <v>NANA</v>
      </c>
      <c r="BG71" s="31">
        <f>VLOOKUP(AY71,type_factors!$C$2:$D$226,2,FALSE)</f>
        <v>1</v>
      </c>
      <c r="BH71" s="31">
        <f>VLOOKUP(AZ71,type_factors!$C$2:$D$226,2,FALSE)</f>
        <v>1</v>
      </c>
      <c r="BI71" s="31" t="e">
        <f>VLOOKUP(BC71,type_factors!$C$2:$D$226,2,FALSE)</f>
        <v>#N/A</v>
      </c>
      <c r="BJ71" s="31" t="e">
        <f>VLOOKUP(BD71,type_factors!$C$2:$D$226,2,FALSE)</f>
        <v>#N/A</v>
      </c>
      <c r="BK71" s="30" t="e">
        <f>VLOOKUP(BC71,type_factors!$C$2:$D$226,2,FALSE)</f>
        <v>#N/A</v>
      </c>
      <c r="BL71" s="30" t="e">
        <f>VLOOKUP(BD71,type_factors!$C$2:$D$226,2,FALSE)</f>
        <v>#N/A</v>
      </c>
      <c r="BM71" s="30" t="e">
        <f>VLOOKUP(BE71,type_factors!$C$2:$D$226,2,FALSE)</f>
        <v>#N/A</v>
      </c>
      <c r="BN71" s="30" t="e">
        <f>VLOOKUP(BF71,type_factors!$C$2:$D$226,2,FALSE)</f>
        <v>#N/A</v>
      </c>
      <c r="BO71" s="32">
        <f t="shared" si="35"/>
        <v>1</v>
      </c>
      <c r="BP71" s="32">
        <f t="shared" si="36"/>
        <v>1</v>
      </c>
      <c r="BQ71" s="32" t="e">
        <f t="shared" si="37"/>
        <v>#N/A</v>
      </c>
      <c r="BR71" s="32" t="e">
        <f t="shared" si="38"/>
        <v>#N/A</v>
      </c>
      <c r="BS71">
        <f t="array" ref="BS71">MAX(IF(ISERROR(BO71:BR71),,BO71:BR71))</f>
        <v>1</v>
      </c>
      <c r="BT71">
        <f t="shared" si="24"/>
        <v>2</v>
      </c>
      <c r="BU71">
        <f t="shared" si="39"/>
        <v>-1</v>
      </c>
      <c r="BV71">
        <f t="shared" si="41"/>
        <v>22</v>
      </c>
    </row>
    <row r="72" spans="1:74" x14ac:dyDescent="0.3">
      <c r="A72">
        <v>71</v>
      </c>
      <c r="B72">
        <v>30</v>
      </c>
      <c r="C72" s="35" t="s">
        <v>85</v>
      </c>
      <c r="D72" s="35" t="str">
        <f>VLOOKUP(C72,all_pokemon!$B$2:$C$151,2,FALSE)</f>
        <v>Slowpoke</v>
      </c>
      <c r="E72" s="35" t="s">
        <v>453</v>
      </c>
      <c r="F72" s="35" t="s">
        <v>318</v>
      </c>
      <c r="G72" s="35">
        <v>23</v>
      </c>
      <c r="H72" s="36" t="s">
        <v>60</v>
      </c>
      <c r="I72" s="36" t="s">
        <v>35</v>
      </c>
      <c r="J72" s="36" t="s">
        <v>87</v>
      </c>
      <c r="K72" s="36" t="s">
        <v>209</v>
      </c>
      <c r="L72" s="1" t="str">
        <f>VLOOKUP(H72,all_attacks!$B$2:$C$166,2,FALSE)</f>
        <v>Confusion</v>
      </c>
      <c r="M72" s="1" t="str">
        <f>VLOOKUP(I72,all_attacks!$B$2:$C$166,2,FALSE)</f>
        <v>Disable</v>
      </c>
      <c r="N72" s="1" t="str">
        <f>VLOOKUP(J72,all_attacks!$B$2:$C$166,2,FALSE)</f>
        <v>Headbutt</v>
      </c>
      <c r="O72" s="1" t="e">
        <f>VLOOKUP(K72,all_attacks!$B$2:$C$166,2,FALSE)</f>
        <v>#N/A</v>
      </c>
      <c r="P72" t="str">
        <f>VLOOKUP(L72,all_attacks!$C$2:$H$166,2,FALSE)</f>
        <v>Psychic</v>
      </c>
      <c r="Q72" t="str">
        <f>VLOOKUP(M72,all_attacks!$C$2:$H$166,2,FALSE)</f>
        <v>Normal</v>
      </c>
      <c r="R72" t="str">
        <f>VLOOKUP(N72,all_attacks!$C$2:$H$166,2,FALSE)</f>
        <v>Normal</v>
      </c>
      <c r="S72" t="e">
        <f>VLOOKUP(O72,all_attacks!$C$2:$H$166,2,FALSE)</f>
        <v>#N/A</v>
      </c>
      <c r="T72" t="str">
        <f>VLOOKUP(L72,all_attacks!$C$2:$H$166,6,FALSE)</f>
        <v>Psychic</v>
      </c>
      <c r="U72" t="str">
        <f>VLOOKUP(M72,all_attacks!$C$2:$H$166,6,FALSE)</f>
        <v>no_type-specific_Damage</v>
      </c>
      <c r="V72" t="str">
        <f>VLOOKUP(N72,all_attacks!$C$2:$H$166,6,FALSE)</f>
        <v>Normal</v>
      </c>
      <c r="W72" t="e">
        <f>VLOOKUP(O72,all_attacks!$C$2:$H$166,6,FALSE)</f>
        <v>#N/A</v>
      </c>
      <c r="X72" t="s">
        <v>445</v>
      </c>
      <c r="Y72" t="s">
        <v>209</v>
      </c>
      <c r="Z72" t="str">
        <f t="shared" si="40"/>
        <v>PsychicFire</v>
      </c>
      <c r="AA72" t="str">
        <f t="shared" si="40"/>
        <v>no_type-specific_DamageFire</v>
      </c>
      <c r="AB72" t="str">
        <f t="shared" si="40"/>
        <v>NormalFire</v>
      </c>
      <c r="AC72" t="e">
        <f t="shared" si="40"/>
        <v>#N/A</v>
      </c>
      <c r="AD72" t="str">
        <f t="shared" si="25"/>
        <v>PsychicNA</v>
      </c>
      <c r="AE72" t="str">
        <f t="shared" si="25"/>
        <v>no_type-specific_DamageNA</v>
      </c>
      <c r="AF72" t="str">
        <f t="shared" si="25"/>
        <v>NormalNA</v>
      </c>
      <c r="AG72" t="e">
        <f t="shared" si="25"/>
        <v>#N/A</v>
      </c>
      <c r="AH72">
        <f>VLOOKUP(Z72,type_factors!$C$1:$D$226,2,FALSE)</f>
        <v>1</v>
      </c>
      <c r="AI72" t="e">
        <f>VLOOKUP(AA72,type_factors!$C$1:$D$226,2,FALSE)</f>
        <v>#N/A</v>
      </c>
      <c r="AJ72">
        <f>VLOOKUP(AB72,type_factors!$C$1:$D$226,2,FALSE)</f>
        <v>1</v>
      </c>
      <c r="AK72" t="e">
        <f>VLOOKUP(AC72,type_factors!$C$1:$D$226,2,FALSE)</f>
        <v>#N/A</v>
      </c>
      <c r="AL72" t="e">
        <f>VLOOKUP(AD72,type_factors!$C$1:$D$226,2,FALSE)</f>
        <v>#N/A</v>
      </c>
      <c r="AM72" t="e">
        <f>VLOOKUP(AE72,type_factors!$C$1:$D$226,2,FALSE)</f>
        <v>#N/A</v>
      </c>
      <c r="AN72" t="e">
        <f>VLOOKUP(AF72,type_factors!$C$1:$D$226,2,FALSE)</f>
        <v>#N/A</v>
      </c>
      <c r="AO72" t="e">
        <f>VLOOKUP(AG72,type_factors!$C$1:$D$226,2,FALSE)</f>
        <v>#N/A</v>
      </c>
      <c r="AP72" t="e">
        <f t="shared" si="26"/>
        <v>#N/A</v>
      </c>
      <c r="AQ72" t="e">
        <f t="shared" si="26"/>
        <v>#N/A</v>
      </c>
      <c r="AR72" t="e">
        <f t="shared" si="26"/>
        <v>#N/A</v>
      </c>
      <c r="AS72" t="e">
        <f t="shared" si="26"/>
        <v>#N/A</v>
      </c>
      <c r="AT72">
        <f t="array" ref="AT72">MAX(IF(ISERROR(AP72:AS72),IF(ISERROR(AH72:AK72),,AH72:AK72),AP72:AS72))</f>
        <v>1</v>
      </c>
      <c r="AU72" t="s">
        <v>421</v>
      </c>
      <c r="AV72" t="s">
        <v>445</v>
      </c>
      <c r="AW72" t="s">
        <v>455</v>
      </c>
      <c r="AX72" t="s">
        <v>209</v>
      </c>
      <c r="AY72" t="str">
        <f t="shared" si="27"/>
        <v>NormalWater</v>
      </c>
      <c r="AZ72" t="str">
        <f t="shared" si="28"/>
        <v>FireWater</v>
      </c>
      <c r="BA72" t="str">
        <f t="shared" si="29"/>
        <v>GroundWater</v>
      </c>
      <c r="BB72" t="str">
        <f t="shared" si="30"/>
        <v>NAWater</v>
      </c>
      <c r="BC72" t="str">
        <f t="shared" si="31"/>
        <v>NormalPsychic</v>
      </c>
      <c r="BD72" t="str">
        <f t="shared" si="32"/>
        <v>FirePsychic</v>
      </c>
      <c r="BE72" t="str">
        <f t="shared" si="33"/>
        <v>GroundPsychic</v>
      </c>
      <c r="BF72" t="str">
        <f t="shared" si="34"/>
        <v>NAPsychic</v>
      </c>
      <c r="BG72" s="31">
        <f>VLOOKUP(AY72,type_factors!$C$2:$D$226,2,FALSE)</f>
        <v>1</v>
      </c>
      <c r="BH72" s="31">
        <f>VLOOKUP(AZ72,type_factors!$C$2:$D$226,2,FALSE)</f>
        <v>0.5</v>
      </c>
      <c r="BI72" s="31">
        <f>VLOOKUP(BC72,type_factors!$C$2:$D$226,2,FALSE)</f>
        <v>1</v>
      </c>
      <c r="BJ72" s="31">
        <f>VLOOKUP(BD72,type_factors!$C$2:$D$226,2,FALSE)</f>
        <v>1</v>
      </c>
      <c r="BK72" s="30">
        <f>VLOOKUP(BC72,type_factors!$C$2:$D$226,2,FALSE)</f>
        <v>1</v>
      </c>
      <c r="BL72" s="30">
        <f>VLOOKUP(BD72,type_factors!$C$2:$D$226,2,FALSE)</f>
        <v>1</v>
      </c>
      <c r="BM72" s="30">
        <f>VLOOKUP(BE72,type_factors!$C$2:$D$226,2,FALSE)</f>
        <v>1</v>
      </c>
      <c r="BN72" s="30" t="e">
        <f>VLOOKUP(BF72,type_factors!$C$2:$D$226,2,FALSE)</f>
        <v>#N/A</v>
      </c>
      <c r="BO72" s="32">
        <f t="shared" si="35"/>
        <v>1</v>
      </c>
      <c r="BP72" s="32">
        <f t="shared" si="36"/>
        <v>0.5</v>
      </c>
      <c r="BQ72" s="32">
        <f t="shared" si="37"/>
        <v>1</v>
      </c>
      <c r="BR72" s="32">
        <f t="shared" si="38"/>
        <v>1</v>
      </c>
      <c r="BS72">
        <f t="array" ref="BS72">MAX(IF(ISERROR(BO72:BR72),,BO72:BR72))</f>
        <v>1</v>
      </c>
      <c r="BT72">
        <f t="shared" si="24"/>
        <v>1</v>
      </c>
      <c r="BU72">
        <f t="shared" si="39"/>
        <v>0</v>
      </c>
      <c r="BV72">
        <f t="shared" si="41"/>
        <v>22</v>
      </c>
    </row>
    <row r="73" spans="1:74" x14ac:dyDescent="0.3">
      <c r="A73">
        <v>72</v>
      </c>
      <c r="B73">
        <v>31</v>
      </c>
      <c r="C73" s="35" t="s">
        <v>85</v>
      </c>
      <c r="D73" s="35" t="str">
        <f>VLOOKUP(C73,all_pokemon!$B$2:$C$151,2,FALSE)</f>
        <v>Slowpoke</v>
      </c>
      <c r="E73" s="35" t="s">
        <v>453</v>
      </c>
      <c r="F73" s="35" t="s">
        <v>318</v>
      </c>
      <c r="G73" s="35">
        <v>25</v>
      </c>
      <c r="H73" s="36" t="s">
        <v>60</v>
      </c>
      <c r="I73" s="36" t="s">
        <v>35</v>
      </c>
      <c r="J73" s="36" t="s">
        <v>87</v>
      </c>
      <c r="K73" s="36" t="s">
        <v>209</v>
      </c>
      <c r="L73" s="1" t="str">
        <f>VLOOKUP(H73,all_attacks!$B$2:$C$166,2,FALSE)</f>
        <v>Confusion</v>
      </c>
      <c r="M73" s="1" t="str">
        <f>VLOOKUP(I73,all_attacks!$B$2:$C$166,2,FALSE)</f>
        <v>Disable</v>
      </c>
      <c r="N73" s="1" t="str">
        <f>VLOOKUP(J73,all_attacks!$B$2:$C$166,2,FALSE)</f>
        <v>Headbutt</v>
      </c>
      <c r="O73" s="1" t="e">
        <f>VLOOKUP(K73,all_attacks!$B$2:$C$166,2,FALSE)</f>
        <v>#N/A</v>
      </c>
      <c r="P73" t="str">
        <f>VLOOKUP(L73,all_attacks!$C$2:$H$166,2,FALSE)</f>
        <v>Psychic</v>
      </c>
      <c r="Q73" t="str">
        <f>VLOOKUP(M73,all_attacks!$C$2:$H$166,2,FALSE)</f>
        <v>Normal</v>
      </c>
      <c r="R73" t="str">
        <f>VLOOKUP(N73,all_attacks!$C$2:$H$166,2,FALSE)</f>
        <v>Normal</v>
      </c>
      <c r="S73" t="e">
        <f>VLOOKUP(O73,all_attacks!$C$2:$H$166,2,FALSE)</f>
        <v>#N/A</v>
      </c>
      <c r="T73" t="str">
        <f>VLOOKUP(L73,all_attacks!$C$2:$H$166,6,FALSE)</f>
        <v>Psychic</v>
      </c>
      <c r="U73" t="str">
        <f>VLOOKUP(M73,all_attacks!$C$2:$H$166,6,FALSE)</f>
        <v>no_type-specific_Damage</v>
      </c>
      <c r="V73" t="str">
        <f>VLOOKUP(N73,all_attacks!$C$2:$H$166,6,FALSE)</f>
        <v>Normal</v>
      </c>
      <c r="W73" t="e">
        <f>VLOOKUP(O73,all_attacks!$C$2:$H$166,6,FALSE)</f>
        <v>#N/A</v>
      </c>
      <c r="X73" t="s">
        <v>445</v>
      </c>
      <c r="Y73" t="s">
        <v>209</v>
      </c>
      <c r="Z73" t="str">
        <f t="shared" si="40"/>
        <v>PsychicFire</v>
      </c>
      <c r="AA73" t="str">
        <f t="shared" si="40"/>
        <v>no_type-specific_DamageFire</v>
      </c>
      <c r="AB73" t="str">
        <f t="shared" si="40"/>
        <v>NormalFire</v>
      </c>
      <c r="AC73" t="e">
        <f t="shared" si="40"/>
        <v>#N/A</v>
      </c>
      <c r="AD73" t="str">
        <f t="shared" si="25"/>
        <v>PsychicNA</v>
      </c>
      <c r="AE73" t="str">
        <f t="shared" si="25"/>
        <v>no_type-specific_DamageNA</v>
      </c>
      <c r="AF73" t="str">
        <f t="shared" si="25"/>
        <v>NormalNA</v>
      </c>
      <c r="AG73" t="e">
        <f t="shared" si="25"/>
        <v>#N/A</v>
      </c>
      <c r="AH73">
        <f>VLOOKUP(Z73,type_factors!$C$1:$D$226,2,FALSE)</f>
        <v>1</v>
      </c>
      <c r="AI73" t="e">
        <f>VLOOKUP(AA73,type_factors!$C$1:$D$226,2,FALSE)</f>
        <v>#N/A</v>
      </c>
      <c r="AJ73">
        <f>VLOOKUP(AB73,type_factors!$C$1:$D$226,2,FALSE)</f>
        <v>1</v>
      </c>
      <c r="AK73" t="e">
        <f>VLOOKUP(AC73,type_factors!$C$1:$D$226,2,FALSE)</f>
        <v>#N/A</v>
      </c>
      <c r="AL73" t="e">
        <f>VLOOKUP(AD73,type_factors!$C$1:$D$226,2,FALSE)</f>
        <v>#N/A</v>
      </c>
      <c r="AM73" t="e">
        <f>VLOOKUP(AE73,type_factors!$C$1:$D$226,2,FALSE)</f>
        <v>#N/A</v>
      </c>
      <c r="AN73" t="e">
        <f>VLOOKUP(AF73,type_factors!$C$1:$D$226,2,FALSE)</f>
        <v>#N/A</v>
      </c>
      <c r="AO73" t="e">
        <f>VLOOKUP(AG73,type_factors!$C$1:$D$226,2,FALSE)</f>
        <v>#N/A</v>
      </c>
      <c r="AP73" t="e">
        <f t="shared" si="26"/>
        <v>#N/A</v>
      </c>
      <c r="AQ73" t="e">
        <f t="shared" si="26"/>
        <v>#N/A</v>
      </c>
      <c r="AR73" t="e">
        <f t="shared" si="26"/>
        <v>#N/A</v>
      </c>
      <c r="AS73" t="e">
        <f t="shared" si="26"/>
        <v>#N/A</v>
      </c>
      <c r="AT73">
        <f t="array" ref="AT73">MAX(IF(ISERROR(AP73:AS73),IF(ISERROR(AH73:AK73),,AH73:AK73),AP73:AS73))</f>
        <v>1</v>
      </c>
      <c r="AU73" t="s">
        <v>421</v>
      </c>
      <c r="AV73" t="s">
        <v>445</v>
      </c>
      <c r="AW73" t="s">
        <v>455</v>
      </c>
      <c r="AX73" t="s">
        <v>209</v>
      </c>
      <c r="AY73" t="str">
        <f t="shared" si="27"/>
        <v>NormalWater</v>
      </c>
      <c r="AZ73" t="str">
        <f t="shared" si="28"/>
        <v>FireWater</v>
      </c>
      <c r="BA73" t="str">
        <f t="shared" si="29"/>
        <v>GroundWater</v>
      </c>
      <c r="BB73" t="str">
        <f t="shared" si="30"/>
        <v>NAWater</v>
      </c>
      <c r="BC73" t="str">
        <f t="shared" si="31"/>
        <v>NormalPsychic</v>
      </c>
      <c r="BD73" t="str">
        <f t="shared" si="32"/>
        <v>FirePsychic</v>
      </c>
      <c r="BE73" t="str">
        <f t="shared" si="33"/>
        <v>GroundPsychic</v>
      </c>
      <c r="BF73" t="str">
        <f t="shared" si="34"/>
        <v>NAPsychic</v>
      </c>
      <c r="BG73" s="31">
        <f>VLOOKUP(AY73,type_factors!$C$2:$D$226,2,FALSE)</f>
        <v>1</v>
      </c>
      <c r="BH73" s="31">
        <f>VLOOKUP(AZ73,type_factors!$C$2:$D$226,2,FALSE)</f>
        <v>0.5</v>
      </c>
      <c r="BI73" s="31">
        <f>VLOOKUP(BC73,type_factors!$C$2:$D$226,2,FALSE)</f>
        <v>1</v>
      </c>
      <c r="BJ73" s="31">
        <f>VLOOKUP(BD73,type_factors!$C$2:$D$226,2,FALSE)</f>
        <v>1</v>
      </c>
      <c r="BK73" s="30">
        <f>VLOOKUP(BC73,type_factors!$C$2:$D$226,2,FALSE)</f>
        <v>1</v>
      </c>
      <c r="BL73" s="30">
        <f>VLOOKUP(BD73,type_factors!$C$2:$D$226,2,FALSE)</f>
        <v>1</v>
      </c>
      <c r="BM73" s="30">
        <f>VLOOKUP(BE73,type_factors!$C$2:$D$226,2,FALSE)</f>
        <v>1</v>
      </c>
      <c r="BN73" s="30" t="e">
        <f>VLOOKUP(BF73,type_factors!$C$2:$D$226,2,FALSE)</f>
        <v>#N/A</v>
      </c>
      <c r="BO73" s="32">
        <f t="shared" si="35"/>
        <v>1</v>
      </c>
      <c r="BP73" s="32">
        <f t="shared" si="36"/>
        <v>0.5</v>
      </c>
      <c r="BQ73" s="32">
        <f t="shared" si="37"/>
        <v>1</v>
      </c>
      <c r="BR73" s="32">
        <f t="shared" si="38"/>
        <v>1</v>
      </c>
      <c r="BS73">
        <f t="array" ref="BS73">MAX(IF(ISERROR(BO73:BR73),,BO73:BR73))</f>
        <v>1</v>
      </c>
      <c r="BT73">
        <f t="shared" si="24"/>
        <v>1</v>
      </c>
      <c r="BU73">
        <f t="shared" si="39"/>
        <v>0</v>
      </c>
      <c r="BV73">
        <f t="shared" si="41"/>
        <v>22</v>
      </c>
    </row>
    <row r="74" spans="1:74" x14ac:dyDescent="0.3">
      <c r="A74">
        <v>73</v>
      </c>
      <c r="B74">
        <v>32</v>
      </c>
      <c r="C74" s="35" t="s">
        <v>55</v>
      </c>
      <c r="D74" s="35" t="str">
        <f>VLOOKUP(C74,all_pokemon!$B$2:$C$151,2,FALSE)</f>
        <v>Oddish</v>
      </c>
      <c r="E74" s="35" t="s">
        <v>449</v>
      </c>
      <c r="F74" s="35" t="s">
        <v>451</v>
      </c>
      <c r="G74" s="35">
        <v>22</v>
      </c>
      <c r="H74" s="36" t="s">
        <v>56</v>
      </c>
      <c r="I74" s="36" t="s">
        <v>79</v>
      </c>
      <c r="J74" s="36" t="s">
        <v>80</v>
      </c>
      <c r="K74" s="36" t="s">
        <v>82</v>
      </c>
      <c r="L74" s="1" t="str">
        <f>VLOOKUP(H74,all_attacks!$B$2:$C$166,2,FALSE)</f>
        <v>Absorb</v>
      </c>
      <c r="M74" s="1" t="str">
        <f>VLOOKUP(I74,all_attacks!$B$2:$C$166,2,FALSE)</f>
        <v>Poison Powder</v>
      </c>
      <c r="N74" s="1" t="str">
        <f>VLOOKUP(J74,all_attacks!$B$2:$C$166,2,FALSE)</f>
        <v>Stun Spore</v>
      </c>
      <c r="O74" s="1" t="str">
        <f>VLOOKUP(K74,all_attacks!$B$2:$C$166,2,FALSE)</f>
        <v>Sleep Powder</v>
      </c>
      <c r="P74" t="str">
        <f>VLOOKUP(L74,all_attacks!$C$2:$H$166,2,FALSE)</f>
        <v>Grass</v>
      </c>
      <c r="Q74" t="str">
        <f>VLOOKUP(M74,all_attacks!$C$2:$H$166,2,FALSE)</f>
        <v>Poison</v>
      </c>
      <c r="R74" t="str">
        <f>VLOOKUP(N74,all_attacks!$C$2:$H$166,2,FALSE)</f>
        <v>Grass</v>
      </c>
      <c r="S74" t="str">
        <f>VLOOKUP(O74,all_attacks!$C$2:$H$166,2,FALSE)</f>
        <v>Grass</v>
      </c>
      <c r="T74" t="str">
        <f>VLOOKUP(L74,all_attacks!$C$2:$H$166,6,FALSE)</f>
        <v>Grass</v>
      </c>
      <c r="U74" t="str">
        <f>VLOOKUP(M74,all_attacks!$C$2:$H$166,6,FALSE)</f>
        <v>no_type-specific_Damage</v>
      </c>
      <c r="V74" t="str">
        <f>VLOOKUP(N74,all_attacks!$C$2:$H$166,6,FALSE)</f>
        <v>no_type-specific_Damage</v>
      </c>
      <c r="W74" t="str">
        <f>VLOOKUP(O74,all_attacks!$C$2:$H$166,6,FALSE)</f>
        <v>no_type-specific_Damage</v>
      </c>
      <c r="X74" t="s">
        <v>445</v>
      </c>
      <c r="Y74" t="s">
        <v>209</v>
      </c>
      <c r="Z74" t="str">
        <f t="shared" si="40"/>
        <v>GrassFire</v>
      </c>
      <c r="AA74" t="str">
        <f t="shared" si="40"/>
        <v>no_type-specific_DamageFire</v>
      </c>
      <c r="AB74" t="str">
        <f t="shared" si="40"/>
        <v>no_type-specific_DamageFire</v>
      </c>
      <c r="AC74" t="str">
        <f t="shared" si="40"/>
        <v>no_type-specific_DamageFire</v>
      </c>
      <c r="AD74" t="str">
        <f t="shared" si="25"/>
        <v>GrassNA</v>
      </c>
      <c r="AE74" t="str">
        <f t="shared" si="25"/>
        <v>no_type-specific_DamageNA</v>
      </c>
      <c r="AF74" t="str">
        <f t="shared" si="25"/>
        <v>no_type-specific_DamageNA</v>
      </c>
      <c r="AG74" t="str">
        <f t="shared" si="25"/>
        <v>no_type-specific_DamageNA</v>
      </c>
      <c r="AH74">
        <f>VLOOKUP(Z74,type_factors!$C$1:$D$226,2,FALSE)</f>
        <v>0.5</v>
      </c>
      <c r="AI74" t="e">
        <f>VLOOKUP(AA74,type_factors!$C$1:$D$226,2,FALSE)</f>
        <v>#N/A</v>
      </c>
      <c r="AJ74" t="e">
        <f>VLOOKUP(AB74,type_factors!$C$1:$D$226,2,FALSE)</f>
        <v>#N/A</v>
      </c>
      <c r="AK74" t="e">
        <f>VLOOKUP(AC74,type_factors!$C$1:$D$226,2,FALSE)</f>
        <v>#N/A</v>
      </c>
      <c r="AL74" t="e">
        <f>VLOOKUP(AD74,type_factors!$C$1:$D$226,2,FALSE)</f>
        <v>#N/A</v>
      </c>
      <c r="AM74" t="e">
        <f>VLOOKUP(AE74,type_factors!$C$1:$D$226,2,FALSE)</f>
        <v>#N/A</v>
      </c>
      <c r="AN74" t="e">
        <f>VLOOKUP(AF74,type_factors!$C$1:$D$226,2,FALSE)</f>
        <v>#N/A</v>
      </c>
      <c r="AO74" t="e">
        <f>VLOOKUP(AG74,type_factors!$C$1:$D$226,2,FALSE)</f>
        <v>#N/A</v>
      </c>
      <c r="AP74" t="e">
        <f t="shared" si="26"/>
        <v>#N/A</v>
      </c>
      <c r="AQ74" t="e">
        <f t="shared" si="26"/>
        <v>#N/A</v>
      </c>
      <c r="AR74" t="e">
        <f t="shared" si="26"/>
        <v>#N/A</v>
      </c>
      <c r="AS74" t="e">
        <f t="shared" si="26"/>
        <v>#N/A</v>
      </c>
      <c r="AT74">
        <f t="array" ref="AT74">MAX(IF(ISERROR(AP74:AS74),IF(ISERROR(AH74:AK74),,AH74:AK74),AP74:AS74))</f>
        <v>0.5</v>
      </c>
      <c r="AU74" t="s">
        <v>421</v>
      </c>
      <c r="AV74" t="s">
        <v>445</v>
      </c>
      <c r="AW74" t="s">
        <v>455</v>
      </c>
      <c r="AX74" t="s">
        <v>209</v>
      </c>
      <c r="AY74" t="str">
        <f t="shared" si="27"/>
        <v>NormalGrass</v>
      </c>
      <c r="AZ74" t="str">
        <f t="shared" si="28"/>
        <v>FireGrass</v>
      </c>
      <c r="BA74" t="str">
        <f t="shared" si="29"/>
        <v>GroundGrass</v>
      </c>
      <c r="BB74" t="str">
        <f t="shared" si="30"/>
        <v>NAGrass</v>
      </c>
      <c r="BC74" t="str">
        <f t="shared" si="31"/>
        <v>NormalPoison</v>
      </c>
      <c r="BD74" t="str">
        <f t="shared" si="32"/>
        <v>FirePoison</v>
      </c>
      <c r="BE74" t="str">
        <f t="shared" si="33"/>
        <v>GroundPoison</v>
      </c>
      <c r="BF74" t="str">
        <f t="shared" si="34"/>
        <v>NAPoison</v>
      </c>
      <c r="BG74" s="31">
        <f>VLOOKUP(AY74,type_factors!$C$2:$D$226,2,FALSE)</f>
        <v>1</v>
      </c>
      <c r="BH74" s="31">
        <f>VLOOKUP(AZ74,type_factors!$C$2:$D$226,2,FALSE)</f>
        <v>2</v>
      </c>
      <c r="BI74" s="31">
        <f>VLOOKUP(BC74,type_factors!$C$2:$D$226,2,FALSE)</f>
        <v>1</v>
      </c>
      <c r="BJ74" s="31">
        <f>VLOOKUP(BD74,type_factors!$C$2:$D$226,2,FALSE)</f>
        <v>1</v>
      </c>
      <c r="BK74" s="30">
        <f>VLOOKUP(BC74,type_factors!$C$2:$D$226,2,FALSE)</f>
        <v>1</v>
      </c>
      <c r="BL74" s="30">
        <f>VLOOKUP(BD74,type_factors!$C$2:$D$226,2,FALSE)</f>
        <v>1</v>
      </c>
      <c r="BM74" s="30">
        <f>VLOOKUP(BE74,type_factors!$C$2:$D$226,2,FALSE)</f>
        <v>2</v>
      </c>
      <c r="BN74" s="30" t="e">
        <f>VLOOKUP(BF74,type_factors!$C$2:$D$226,2,FALSE)</f>
        <v>#N/A</v>
      </c>
      <c r="BO74" s="32">
        <f t="shared" si="35"/>
        <v>1</v>
      </c>
      <c r="BP74" s="32">
        <f t="shared" si="36"/>
        <v>2</v>
      </c>
      <c r="BQ74" s="32">
        <f t="shared" si="37"/>
        <v>2</v>
      </c>
      <c r="BR74" s="32">
        <f t="shared" si="38"/>
        <v>1</v>
      </c>
      <c r="BS74">
        <f t="array" ref="BS74">MAX(IF(ISERROR(BO74:BR74),,BO74:BR74))</f>
        <v>2</v>
      </c>
      <c r="BT74">
        <f t="shared" si="24"/>
        <v>0.5</v>
      </c>
      <c r="BU74">
        <f t="shared" si="39"/>
        <v>1.5</v>
      </c>
      <c r="BV74">
        <f t="shared" si="41"/>
        <v>23.5</v>
      </c>
    </row>
    <row r="75" spans="1:74" x14ac:dyDescent="0.3">
      <c r="A75">
        <v>74</v>
      </c>
      <c r="B75">
        <v>32</v>
      </c>
      <c r="C75" s="35" t="s">
        <v>40</v>
      </c>
      <c r="D75" s="35" t="str">
        <f>VLOOKUP(C75,all_pokemon!$B$2:$C$151,2,FALSE)</f>
        <v>Bulbasaur</v>
      </c>
      <c r="E75" s="35" t="s">
        <v>449</v>
      </c>
      <c r="F75" s="35" t="s">
        <v>451</v>
      </c>
      <c r="G75" s="35">
        <v>22</v>
      </c>
      <c r="H75" s="36" t="s">
        <v>6</v>
      </c>
      <c r="I75" s="36" t="s">
        <v>45</v>
      </c>
      <c r="J75" s="36" t="s">
        <v>46</v>
      </c>
      <c r="K75" s="36" t="s">
        <v>79</v>
      </c>
      <c r="L75" s="1" t="str">
        <f>VLOOKUP(H75,all_attacks!$B$2:$C$166,2,FALSE)</f>
        <v>Growl</v>
      </c>
      <c r="M75" s="1" t="str">
        <f>VLOOKUP(I75,all_attacks!$B$2:$C$166,2,FALSE)</f>
        <v>Leech Seed</v>
      </c>
      <c r="N75" s="1" t="str">
        <f>VLOOKUP(J75,all_attacks!$B$2:$C$166,2,FALSE)</f>
        <v>Vine Whip</v>
      </c>
      <c r="O75" s="1" t="str">
        <f>VLOOKUP(K75,all_attacks!$B$2:$C$166,2,FALSE)</f>
        <v>Poison Powder</v>
      </c>
      <c r="P75" t="str">
        <f>VLOOKUP(L75,all_attacks!$C$2:$H$166,2,FALSE)</f>
        <v>Normal</v>
      </c>
      <c r="Q75" t="str">
        <f>VLOOKUP(M75,all_attacks!$C$2:$H$166,2,FALSE)</f>
        <v>Grass</v>
      </c>
      <c r="R75" t="str">
        <f>VLOOKUP(N75,all_attacks!$C$2:$H$166,2,FALSE)</f>
        <v>Grass</v>
      </c>
      <c r="S75" t="str">
        <f>VLOOKUP(O75,all_attacks!$C$2:$H$166,2,FALSE)</f>
        <v>Poison</v>
      </c>
      <c r="T75" t="str">
        <f>VLOOKUP(L75,all_attacks!$C$2:$H$166,6,FALSE)</f>
        <v>no_type-specific_Damage</v>
      </c>
      <c r="U75" t="str">
        <f>VLOOKUP(M75,all_attacks!$C$2:$H$166,6,FALSE)</f>
        <v>no_type-specific_Damage</v>
      </c>
      <c r="V75" t="str">
        <f>VLOOKUP(N75,all_attacks!$C$2:$H$166,6,FALSE)</f>
        <v>Grass</v>
      </c>
      <c r="W75" t="str">
        <f>VLOOKUP(O75,all_attacks!$C$2:$H$166,6,FALSE)</f>
        <v>no_type-specific_Damage</v>
      </c>
      <c r="X75" t="s">
        <v>445</v>
      </c>
      <c r="Y75" t="s">
        <v>209</v>
      </c>
      <c r="Z75" t="str">
        <f t="shared" si="40"/>
        <v>no_type-specific_DamageFire</v>
      </c>
      <c r="AA75" t="str">
        <f t="shared" si="40"/>
        <v>no_type-specific_DamageFire</v>
      </c>
      <c r="AB75" t="str">
        <f t="shared" si="40"/>
        <v>GrassFire</v>
      </c>
      <c r="AC75" t="str">
        <f t="shared" si="40"/>
        <v>no_type-specific_DamageFire</v>
      </c>
      <c r="AD75" t="str">
        <f t="shared" si="25"/>
        <v>no_type-specific_DamageNA</v>
      </c>
      <c r="AE75" t="str">
        <f t="shared" si="25"/>
        <v>no_type-specific_DamageNA</v>
      </c>
      <c r="AF75" t="str">
        <f t="shared" si="25"/>
        <v>GrassNA</v>
      </c>
      <c r="AG75" t="str">
        <f t="shared" si="25"/>
        <v>no_type-specific_DamageNA</v>
      </c>
      <c r="AH75" t="e">
        <f>VLOOKUP(Z75,type_factors!$C$1:$D$226,2,FALSE)</f>
        <v>#N/A</v>
      </c>
      <c r="AI75" t="e">
        <f>VLOOKUP(AA75,type_factors!$C$1:$D$226,2,FALSE)</f>
        <v>#N/A</v>
      </c>
      <c r="AJ75">
        <f>VLOOKUP(AB75,type_factors!$C$1:$D$226,2,FALSE)</f>
        <v>0.5</v>
      </c>
      <c r="AK75" t="e">
        <f>VLOOKUP(AC75,type_factors!$C$1:$D$226,2,FALSE)</f>
        <v>#N/A</v>
      </c>
      <c r="AL75" t="e">
        <f>VLOOKUP(AD75,type_factors!$C$1:$D$226,2,FALSE)</f>
        <v>#N/A</v>
      </c>
      <c r="AM75" t="e">
        <f>VLOOKUP(AE75,type_factors!$C$1:$D$226,2,FALSE)</f>
        <v>#N/A</v>
      </c>
      <c r="AN75" t="e">
        <f>VLOOKUP(AF75,type_factors!$C$1:$D$226,2,FALSE)</f>
        <v>#N/A</v>
      </c>
      <c r="AO75" t="e">
        <f>VLOOKUP(AG75,type_factors!$C$1:$D$226,2,FALSE)</f>
        <v>#N/A</v>
      </c>
      <c r="AP75" t="e">
        <f t="shared" si="26"/>
        <v>#N/A</v>
      </c>
      <c r="AQ75" t="e">
        <f t="shared" si="26"/>
        <v>#N/A</v>
      </c>
      <c r="AR75" t="e">
        <f t="shared" si="26"/>
        <v>#N/A</v>
      </c>
      <c r="AS75" t="e">
        <f t="shared" si="26"/>
        <v>#N/A</v>
      </c>
      <c r="AT75">
        <f t="array" ref="AT75">MAX(IF(ISERROR(AP75:AS75),IF(ISERROR(AH75:AK75),,AH75:AK75),AP75:AS75))</f>
        <v>0.5</v>
      </c>
      <c r="AU75" t="s">
        <v>421</v>
      </c>
      <c r="AV75" t="s">
        <v>445</v>
      </c>
      <c r="AW75" t="s">
        <v>455</v>
      </c>
      <c r="AX75" t="s">
        <v>209</v>
      </c>
      <c r="AY75" t="str">
        <f t="shared" si="27"/>
        <v>NormalGrass</v>
      </c>
      <c r="AZ75" t="str">
        <f t="shared" si="28"/>
        <v>FireGrass</v>
      </c>
      <c r="BA75" t="str">
        <f t="shared" si="29"/>
        <v>GroundGrass</v>
      </c>
      <c r="BB75" t="str">
        <f t="shared" si="30"/>
        <v>NAGrass</v>
      </c>
      <c r="BC75" t="str">
        <f t="shared" si="31"/>
        <v>NormalPoison</v>
      </c>
      <c r="BD75" t="str">
        <f t="shared" si="32"/>
        <v>FirePoison</v>
      </c>
      <c r="BE75" t="str">
        <f t="shared" si="33"/>
        <v>GroundPoison</v>
      </c>
      <c r="BF75" t="str">
        <f t="shared" si="34"/>
        <v>NAPoison</v>
      </c>
      <c r="BG75" s="31">
        <f>VLOOKUP(AY75,type_factors!$C$2:$D$226,2,FALSE)</f>
        <v>1</v>
      </c>
      <c r="BH75" s="31">
        <f>VLOOKUP(AZ75,type_factors!$C$2:$D$226,2,FALSE)</f>
        <v>2</v>
      </c>
      <c r="BI75" s="31">
        <f>VLOOKUP(BC75,type_factors!$C$2:$D$226,2,FALSE)</f>
        <v>1</v>
      </c>
      <c r="BJ75" s="31">
        <f>VLOOKUP(BD75,type_factors!$C$2:$D$226,2,FALSE)</f>
        <v>1</v>
      </c>
      <c r="BK75" s="30">
        <f>VLOOKUP(BC75,type_factors!$C$2:$D$226,2,FALSE)</f>
        <v>1</v>
      </c>
      <c r="BL75" s="30">
        <f>VLOOKUP(BD75,type_factors!$C$2:$D$226,2,FALSE)</f>
        <v>1</v>
      </c>
      <c r="BM75" s="30">
        <f>VLOOKUP(BE75,type_factors!$C$2:$D$226,2,FALSE)</f>
        <v>2</v>
      </c>
      <c r="BN75" s="30" t="e">
        <f>VLOOKUP(BF75,type_factors!$C$2:$D$226,2,FALSE)</f>
        <v>#N/A</v>
      </c>
      <c r="BO75" s="32">
        <f t="shared" si="35"/>
        <v>1</v>
      </c>
      <c r="BP75" s="32">
        <f t="shared" si="36"/>
        <v>2</v>
      </c>
      <c r="BQ75" s="32">
        <f t="shared" si="37"/>
        <v>2</v>
      </c>
      <c r="BR75" s="32">
        <f t="shared" si="38"/>
        <v>1</v>
      </c>
      <c r="BS75">
        <f t="array" ref="BS75">MAX(IF(ISERROR(BO75:BR75),,BO75:BR75))</f>
        <v>2</v>
      </c>
      <c r="BT75">
        <f t="shared" si="24"/>
        <v>0.5</v>
      </c>
      <c r="BU75">
        <f t="shared" si="39"/>
        <v>1.5</v>
      </c>
      <c r="BV75">
        <f t="shared" si="41"/>
        <v>25</v>
      </c>
    </row>
    <row r="76" spans="1:74" x14ac:dyDescent="0.3">
      <c r="A76">
        <v>75</v>
      </c>
      <c r="B76">
        <v>33</v>
      </c>
      <c r="C76" s="35" t="s">
        <v>11</v>
      </c>
      <c r="D76" s="35" t="str">
        <f>VLOOKUP(C76,all_pokemon!$B$2:$C$151,2,FALSE)</f>
        <v>Geodude</v>
      </c>
      <c r="E76" s="35" t="s">
        <v>456</v>
      </c>
      <c r="F76" s="35" t="s">
        <v>455</v>
      </c>
      <c r="G76" s="35">
        <v>21</v>
      </c>
      <c r="H76" s="36" t="s">
        <v>12</v>
      </c>
      <c r="I76" s="36" t="s">
        <v>13</v>
      </c>
      <c r="J76" s="36" t="s">
        <v>106</v>
      </c>
      <c r="K76" s="36" t="s">
        <v>128</v>
      </c>
      <c r="L76" s="1" t="str">
        <f>VLOOKUP(H76,all_attacks!$B$2:$C$166,2,FALSE)</f>
        <v>Tackle</v>
      </c>
      <c r="M76" s="1" t="str">
        <f>VLOOKUP(I76,all_attacks!$B$2:$C$166,2,FALSE)</f>
        <v>Defense Curl</v>
      </c>
      <c r="N76" s="1" t="str">
        <f>VLOOKUP(J76,all_attacks!$B$2:$C$166,2,FALSE)</f>
        <v>Rock Throw</v>
      </c>
      <c r="O76" s="1" t="str">
        <f>VLOOKUP(K76,all_attacks!$B$2:$C$166,2,FALSE)</f>
        <v>Self-Destruct</v>
      </c>
      <c r="P76" t="str">
        <f>VLOOKUP(L76,all_attacks!$C$2:$H$166,2,FALSE)</f>
        <v>Normal</v>
      </c>
      <c r="Q76" t="str">
        <f>VLOOKUP(M76,all_attacks!$C$2:$H$166,2,FALSE)</f>
        <v>Normal</v>
      </c>
      <c r="R76" t="str">
        <f>VLOOKUP(N76,all_attacks!$C$2:$H$166,2,FALSE)</f>
        <v>Rock</v>
      </c>
      <c r="S76" t="str">
        <f>VLOOKUP(O76,all_attacks!$C$2:$H$166,2,FALSE)</f>
        <v>Normal</v>
      </c>
      <c r="T76" t="str">
        <f>VLOOKUP(L76,all_attacks!$C$2:$H$166,6,FALSE)</f>
        <v>Normal</v>
      </c>
      <c r="U76" t="str">
        <f>VLOOKUP(M76,all_attacks!$C$2:$H$166,6,FALSE)</f>
        <v>no_type-specific_Damage</v>
      </c>
      <c r="V76" t="str">
        <f>VLOOKUP(N76,all_attacks!$C$2:$H$166,6,FALSE)</f>
        <v>Rock</v>
      </c>
      <c r="W76" t="str">
        <f>VLOOKUP(O76,all_attacks!$C$2:$H$166,6,FALSE)</f>
        <v>Normal</v>
      </c>
      <c r="X76" t="s">
        <v>445</v>
      </c>
      <c r="Y76" t="s">
        <v>209</v>
      </c>
      <c r="Z76" t="str">
        <f t="shared" si="40"/>
        <v>NormalFire</v>
      </c>
      <c r="AA76" t="str">
        <f t="shared" si="40"/>
        <v>no_type-specific_DamageFire</v>
      </c>
      <c r="AB76" t="str">
        <f t="shared" si="40"/>
        <v>RockFire</v>
      </c>
      <c r="AC76" t="str">
        <f t="shared" si="40"/>
        <v>NormalFire</v>
      </c>
      <c r="AD76" t="str">
        <f t="shared" si="25"/>
        <v>NormalNA</v>
      </c>
      <c r="AE76" t="str">
        <f t="shared" si="25"/>
        <v>no_type-specific_DamageNA</v>
      </c>
      <c r="AF76" t="str">
        <f t="shared" si="25"/>
        <v>RockNA</v>
      </c>
      <c r="AG76" t="str">
        <f t="shared" si="25"/>
        <v>NormalNA</v>
      </c>
      <c r="AH76">
        <f>VLOOKUP(Z76,type_factors!$C$1:$D$226,2,FALSE)</f>
        <v>1</v>
      </c>
      <c r="AI76" t="e">
        <f>VLOOKUP(AA76,type_factors!$C$1:$D$226,2,FALSE)</f>
        <v>#N/A</v>
      </c>
      <c r="AJ76">
        <f>VLOOKUP(AB76,type_factors!$C$1:$D$226,2,FALSE)</f>
        <v>2</v>
      </c>
      <c r="AK76">
        <f>VLOOKUP(AC76,type_factors!$C$1:$D$226,2,FALSE)</f>
        <v>1</v>
      </c>
      <c r="AL76" t="e">
        <f>VLOOKUP(AD76,type_factors!$C$1:$D$226,2,FALSE)</f>
        <v>#N/A</v>
      </c>
      <c r="AM76" t="e">
        <f>VLOOKUP(AE76,type_factors!$C$1:$D$226,2,FALSE)</f>
        <v>#N/A</v>
      </c>
      <c r="AN76" t="e">
        <f>VLOOKUP(AF76,type_factors!$C$1:$D$226,2,FALSE)</f>
        <v>#N/A</v>
      </c>
      <c r="AO76" t="e">
        <f>VLOOKUP(AG76,type_factors!$C$1:$D$226,2,FALSE)</f>
        <v>#N/A</v>
      </c>
      <c r="AP76" t="e">
        <f t="shared" si="26"/>
        <v>#N/A</v>
      </c>
      <c r="AQ76" t="e">
        <f t="shared" si="26"/>
        <v>#N/A</v>
      </c>
      <c r="AR76" t="e">
        <f t="shared" si="26"/>
        <v>#N/A</v>
      </c>
      <c r="AS76" t="e">
        <f t="shared" si="26"/>
        <v>#N/A</v>
      </c>
      <c r="AT76">
        <f t="array" ref="AT76">MAX(IF(ISERROR(AP76:AS76),IF(ISERROR(AH76:AK76),,AH76:AK76),AP76:AS76))</f>
        <v>2</v>
      </c>
      <c r="AU76" t="s">
        <v>421</v>
      </c>
      <c r="AV76" t="s">
        <v>445</v>
      </c>
      <c r="AW76" t="s">
        <v>455</v>
      </c>
      <c r="AX76" t="s">
        <v>209</v>
      </c>
      <c r="AY76" t="str">
        <f t="shared" si="27"/>
        <v>NormalRock</v>
      </c>
      <c r="AZ76" t="str">
        <f t="shared" si="28"/>
        <v>FireRock</v>
      </c>
      <c r="BA76" t="str">
        <f t="shared" si="29"/>
        <v>GroundRock</v>
      </c>
      <c r="BB76" t="str">
        <f t="shared" si="30"/>
        <v>NARock</v>
      </c>
      <c r="BC76" t="str">
        <f t="shared" si="31"/>
        <v>NormalGround</v>
      </c>
      <c r="BD76" t="str">
        <f t="shared" si="32"/>
        <v>FireGround</v>
      </c>
      <c r="BE76" t="str">
        <f t="shared" si="33"/>
        <v>GroundGround</v>
      </c>
      <c r="BF76" t="str">
        <f t="shared" si="34"/>
        <v>NAGround</v>
      </c>
      <c r="BG76" s="31">
        <f>VLOOKUP(AY76,type_factors!$C$2:$D$226,2,FALSE)</f>
        <v>0.5</v>
      </c>
      <c r="BH76" s="31">
        <f>VLOOKUP(AZ76,type_factors!$C$2:$D$226,2,FALSE)</f>
        <v>0.5</v>
      </c>
      <c r="BI76" s="31">
        <f>VLOOKUP(BC76,type_factors!$C$2:$D$226,2,FALSE)</f>
        <v>1</v>
      </c>
      <c r="BJ76" s="31">
        <f>VLOOKUP(BD76,type_factors!$C$2:$D$226,2,FALSE)</f>
        <v>1</v>
      </c>
      <c r="BK76" s="30">
        <f>VLOOKUP(BC76,type_factors!$C$2:$D$226,2,FALSE)</f>
        <v>1</v>
      </c>
      <c r="BL76" s="30">
        <f>VLOOKUP(BD76,type_factors!$C$2:$D$226,2,FALSE)</f>
        <v>1</v>
      </c>
      <c r="BM76" s="30">
        <f>VLOOKUP(BE76,type_factors!$C$2:$D$226,2,FALSE)</f>
        <v>1</v>
      </c>
      <c r="BN76" s="30" t="e">
        <f>VLOOKUP(BF76,type_factors!$C$2:$D$226,2,FALSE)</f>
        <v>#N/A</v>
      </c>
      <c r="BO76" s="32">
        <f t="shared" si="35"/>
        <v>0.5</v>
      </c>
      <c r="BP76" s="32">
        <f t="shared" si="36"/>
        <v>0.5</v>
      </c>
      <c r="BQ76" s="32">
        <f t="shared" si="37"/>
        <v>1</v>
      </c>
      <c r="BR76" s="32">
        <f t="shared" si="38"/>
        <v>1</v>
      </c>
      <c r="BS76">
        <f t="array" ref="BS76">MAX(IF(ISERROR(BO76:BR76),,BO76:BR76))</f>
        <v>1</v>
      </c>
      <c r="BT76">
        <f t="shared" si="24"/>
        <v>2</v>
      </c>
      <c r="BU76">
        <f t="shared" si="39"/>
        <v>-1</v>
      </c>
      <c r="BV76">
        <f t="shared" si="41"/>
        <v>24</v>
      </c>
    </row>
    <row r="77" spans="1:74" x14ac:dyDescent="0.3">
      <c r="A77">
        <v>76</v>
      </c>
      <c r="B77">
        <v>33</v>
      </c>
      <c r="C77" s="35" t="s">
        <v>11</v>
      </c>
      <c r="D77" s="35" t="str">
        <f>VLOOKUP(C77,all_pokemon!$B$2:$C$151,2,FALSE)</f>
        <v>Geodude</v>
      </c>
      <c r="E77" s="35" t="s">
        <v>456</v>
      </c>
      <c r="F77" s="35" t="s">
        <v>455</v>
      </c>
      <c r="G77" s="35">
        <v>21</v>
      </c>
      <c r="H77" s="36" t="s">
        <v>12</v>
      </c>
      <c r="I77" s="36" t="s">
        <v>13</v>
      </c>
      <c r="J77" s="36" t="s">
        <v>106</v>
      </c>
      <c r="K77" s="36" t="s">
        <v>128</v>
      </c>
      <c r="L77" s="1" t="str">
        <f>VLOOKUP(H77,all_attacks!$B$2:$C$166,2,FALSE)</f>
        <v>Tackle</v>
      </c>
      <c r="M77" s="1" t="str">
        <f>VLOOKUP(I77,all_attacks!$B$2:$C$166,2,FALSE)</f>
        <v>Defense Curl</v>
      </c>
      <c r="N77" s="1" t="str">
        <f>VLOOKUP(J77,all_attacks!$B$2:$C$166,2,FALSE)</f>
        <v>Rock Throw</v>
      </c>
      <c r="O77" s="1" t="str">
        <f>VLOOKUP(K77,all_attacks!$B$2:$C$166,2,FALSE)</f>
        <v>Self-Destruct</v>
      </c>
      <c r="P77" t="str">
        <f>VLOOKUP(L77,all_attacks!$C$2:$H$166,2,FALSE)</f>
        <v>Normal</v>
      </c>
      <c r="Q77" t="str">
        <f>VLOOKUP(M77,all_attacks!$C$2:$H$166,2,FALSE)</f>
        <v>Normal</v>
      </c>
      <c r="R77" t="str">
        <f>VLOOKUP(N77,all_attacks!$C$2:$H$166,2,FALSE)</f>
        <v>Rock</v>
      </c>
      <c r="S77" t="str">
        <f>VLOOKUP(O77,all_attacks!$C$2:$H$166,2,FALSE)</f>
        <v>Normal</v>
      </c>
      <c r="T77" t="str">
        <f>VLOOKUP(L77,all_attacks!$C$2:$H$166,6,FALSE)</f>
        <v>Normal</v>
      </c>
      <c r="U77" t="str">
        <f>VLOOKUP(M77,all_attacks!$C$2:$H$166,6,FALSE)</f>
        <v>no_type-specific_Damage</v>
      </c>
      <c r="V77" t="str">
        <f>VLOOKUP(N77,all_attacks!$C$2:$H$166,6,FALSE)</f>
        <v>Rock</v>
      </c>
      <c r="W77" t="str">
        <f>VLOOKUP(O77,all_attacks!$C$2:$H$166,6,FALSE)</f>
        <v>Normal</v>
      </c>
      <c r="X77" t="s">
        <v>445</v>
      </c>
      <c r="Y77" t="s">
        <v>209</v>
      </c>
      <c r="Z77" t="str">
        <f t="shared" si="40"/>
        <v>NormalFire</v>
      </c>
      <c r="AA77" t="str">
        <f t="shared" si="40"/>
        <v>no_type-specific_DamageFire</v>
      </c>
      <c r="AB77" t="str">
        <f t="shared" si="40"/>
        <v>RockFire</v>
      </c>
      <c r="AC77" t="str">
        <f t="shared" si="40"/>
        <v>NormalFire</v>
      </c>
      <c r="AD77" t="str">
        <f t="shared" si="25"/>
        <v>NormalNA</v>
      </c>
      <c r="AE77" t="str">
        <f t="shared" si="25"/>
        <v>no_type-specific_DamageNA</v>
      </c>
      <c r="AF77" t="str">
        <f t="shared" si="25"/>
        <v>RockNA</v>
      </c>
      <c r="AG77" t="str">
        <f t="shared" si="25"/>
        <v>NormalNA</v>
      </c>
      <c r="AH77">
        <f>VLOOKUP(Z77,type_factors!$C$1:$D$226,2,FALSE)</f>
        <v>1</v>
      </c>
      <c r="AI77" t="e">
        <f>VLOOKUP(AA77,type_factors!$C$1:$D$226,2,FALSE)</f>
        <v>#N/A</v>
      </c>
      <c r="AJ77">
        <f>VLOOKUP(AB77,type_factors!$C$1:$D$226,2,FALSE)</f>
        <v>2</v>
      </c>
      <c r="AK77">
        <f>VLOOKUP(AC77,type_factors!$C$1:$D$226,2,FALSE)</f>
        <v>1</v>
      </c>
      <c r="AL77" t="e">
        <f>VLOOKUP(AD77,type_factors!$C$1:$D$226,2,FALSE)</f>
        <v>#N/A</v>
      </c>
      <c r="AM77" t="e">
        <f>VLOOKUP(AE77,type_factors!$C$1:$D$226,2,FALSE)</f>
        <v>#N/A</v>
      </c>
      <c r="AN77" t="e">
        <f>VLOOKUP(AF77,type_factors!$C$1:$D$226,2,FALSE)</f>
        <v>#N/A</v>
      </c>
      <c r="AO77" t="e">
        <f>VLOOKUP(AG77,type_factors!$C$1:$D$226,2,FALSE)</f>
        <v>#N/A</v>
      </c>
      <c r="AP77" t="e">
        <f t="shared" si="26"/>
        <v>#N/A</v>
      </c>
      <c r="AQ77" t="e">
        <f t="shared" si="26"/>
        <v>#N/A</v>
      </c>
      <c r="AR77" t="e">
        <f t="shared" si="26"/>
        <v>#N/A</v>
      </c>
      <c r="AS77" t="e">
        <f t="shared" si="26"/>
        <v>#N/A</v>
      </c>
      <c r="AT77">
        <f t="array" ref="AT77">MAX(IF(ISERROR(AP77:AS77),IF(ISERROR(AH77:AK77),,AH77:AK77),AP77:AS77))</f>
        <v>2</v>
      </c>
      <c r="AU77" t="s">
        <v>421</v>
      </c>
      <c r="AV77" t="s">
        <v>445</v>
      </c>
      <c r="AW77" t="s">
        <v>455</v>
      </c>
      <c r="AX77" t="s">
        <v>209</v>
      </c>
      <c r="AY77" t="str">
        <f t="shared" si="27"/>
        <v>NormalRock</v>
      </c>
      <c r="AZ77" t="str">
        <f t="shared" si="28"/>
        <v>FireRock</v>
      </c>
      <c r="BA77" t="str">
        <f t="shared" si="29"/>
        <v>GroundRock</v>
      </c>
      <c r="BB77" t="str">
        <f t="shared" si="30"/>
        <v>NARock</v>
      </c>
      <c r="BC77" t="str">
        <f t="shared" si="31"/>
        <v>NormalGround</v>
      </c>
      <c r="BD77" t="str">
        <f t="shared" si="32"/>
        <v>FireGround</v>
      </c>
      <c r="BE77" t="str">
        <f t="shared" si="33"/>
        <v>GroundGround</v>
      </c>
      <c r="BF77" t="str">
        <f t="shared" si="34"/>
        <v>NAGround</v>
      </c>
      <c r="BG77" s="31">
        <f>VLOOKUP(AY77,type_factors!$C$2:$D$226,2,FALSE)</f>
        <v>0.5</v>
      </c>
      <c r="BH77" s="31">
        <f>VLOOKUP(AZ77,type_factors!$C$2:$D$226,2,FALSE)</f>
        <v>0.5</v>
      </c>
      <c r="BI77" s="31">
        <f>VLOOKUP(BC77,type_factors!$C$2:$D$226,2,FALSE)</f>
        <v>1</v>
      </c>
      <c r="BJ77" s="31">
        <f>VLOOKUP(BD77,type_factors!$C$2:$D$226,2,FALSE)</f>
        <v>1</v>
      </c>
      <c r="BK77" s="30">
        <f>VLOOKUP(BC77,type_factors!$C$2:$D$226,2,FALSE)</f>
        <v>1</v>
      </c>
      <c r="BL77" s="30">
        <f>VLOOKUP(BD77,type_factors!$C$2:$D$226,2,FALSE)</f>
        <v>1</v>
      </c>
      <c r="BM77" s="30">
        <f>VLOOKUP(BE77,type_factors!$C$2:$D$226,2,FALSE)</f>
        <v>1</v>
      </c>
      <c r="BN77" s="30" t="e">
        <f>VLOOKUP(BF77,type_factors!$C$2:$D$226,2,FALSE)</f>
        <v>#N/A</v>
      </c>
      <c r="BO77" s="32">
        <f t="shared" si="35"/>
        <v>0.5</v>
      </c>
      <c r="BP77" s="32">
        <f t="shared" si="36"/>
        <v>0.5</v>
      </c>
      <c r="BQ77" s="32">
        <f t="shared" si="37"/>
        <v>1</v>
      </c>
      <c r="BR77" s="32">
        <f t="shared" si="38"/>
        <v>1</v>
      </c>
      <c r="BS77">
        <f t="array" ref="BS77">MAX(IF(ISERROR(BO77:BR77),,BO77:BR77))</f>
        <v>1</v>
      </c>
      <c r="BT77">
        <f t="shared" si="24"/>
        <v>2</v>
      </c>
      <c r="BU77">
        <f t="shared" si="39"/>
        <v>-1</v>
      </c>
      <c r="BV77">
        <f t="shared" si="41"/>
        <v>23</v>
      </c>
    </row>
    <row r="78" spans="1:74" x14ac:dyDescent="0.3">
      <c r="A78">
        <v>77</v>
      </c>
      <c r="B78">
        <v>33</v>
      </c>
      <c r="C78" s="35" t="s">
        <v>202</v>
      </c>
      <c r="D78" s="35" t="str">
        <f>VLOOKUP(C78,all_pokemon!$B$2:$C$151,2,FALSE)</f>
        <v>Graveler</v>
      </c>
      <c r="E78" s="35" t="s">
        <v>456</v>
      </c>
      <c r="F78" s="35" t="s">
        <v>455</v>
      </c>
      <c r="G78" s="35">
        <v>23</v>
      </c>
      <c r="H78" s="36" t="s">
        <v>12</v>
      </c>
      <c r="I78" s="36" t="s">
        <v>13</v>
      </c>
      <c r="J78" s="36" t="s">
        <v>106</v>
      </c>
      <c r="K78" s="36" t="s">
        <v>128</v>
      </c>
      <c r="L78" s="1" t="str">
        <f>VLOOKUP(H78,all_attacks!$B$2:$C$166,2,FALSE)</f>
        <v>Tackle</v>
      </c>
      <c r="M78" s="1" t="str">
        <f>VLOOKUP(I78,all_attacks!$B$2:$C$166,2,FALSE)</f>
        <v>Defense Curl</v>
      </c>
      <c r="N78" s="1" t="str">
        <f>VLOOKUP(J78,all_attacks!$B$2:$C$166,2,FALSE)</f>
        <v>Rock Throw</v>
      </c>
      <c r="O78" s="1" t="str">
        <f>VLOOKUP(K78,all_attacks!$B$2:$C$166,2,FALSE)</f>
        <v>Self-Destruct</v>
      </c>
      <c r="P78" t="str">
        <f>VLOOKUP(L78,all_attacks!$C$2:$H$166,2,FALSE)</f>
        <v>Normal</v>
      </c>
      <c r="Q78" t="str">
        <f>VLOOKUP(M78,all_attacks!$C$2:$H$166,2,FALSE)</f>
        <v>Normal</v>
      </c>
      <c r="R78" t="str">
        <f>VLOOKUP(N78,all_attacks!$C$2:$H$166,2,FALSE)</f>
        <v>Rock</v>
      </c>
      <c r="S78" t="str">
        <f>VLOOKUP(O78,all_attacks!$C$2:$H$166,2,FALSE)</f>
        <v>Normal</v>
      </c>
      <c r="T78" t="str">
        <f>VLOOKUP(L78,all_attacks!$C$2:$H$166,6,FALSE)</f>
        <v>Normal</v>
      </c>
      <c r="U78" t="str">
        <f>VLOOKUP(M78,all_attacks!$C$2:$H$166,6,FALSE)</f>
        <v>no_type-specific_Damage</v>
      </c>
      <c r="V78" t="str">
        <f>VLOOKUP(N78,all_attacks!$C$2:$H$166,6,FALSE)</f>
        <v>Rock</v>
      </c>
      <c r="W78" t="str">
        <f>VLOOKUP(O78,all_attacks!$C$2:$H$166,6,FALSE)</f>
        <v>Normal</v>
      </c>
      <c r="X78" t="s">
        <v>445</v>
      </c>
      <c r="Y78" t="s">
        <v>209</v>
      </c>
      <c r="Z78" t="str">
        <f t="shared" si="40"/>
        <v>NormalFire</v>
      </c>
      <c r="AA78" t="str">
        <f t="shared" si="40"/>
        <v>no_type-specific_DamageFire</v>
      </c>
      <c r="AB78" t="str">
        <f t="shared" si="40"/>
        <v>RockFire</v>
      </c>
      <c r="AC78" t="str">
        <f t="shared" si="40"/>
        <v>NormalFire</v>
      </c>
      <c r="AD78" t="str">
        <f t="shared" si="25"/>
        <v>NormalNA</v>
      </c>
      <c r="AE78" t="str">
        <f t="shared" si="25"/>
        <v>no_type-specific_DamageNA</v>
      </c>
      <c r="AF78" t="str">
        <f t="shared" si="25"/>
        <v>RockNA</v>
      </c>
      <c r="AG78" t="str">
        <f t="shared" si="25"/>
        <v>NormalNA</v>
      </c>
      <c r="AH78">
        <f>VLOOKUP(Z78,type_factors!$C$1:$D$226,2,FALSE)</f>
        <v>1</v>
      </c>
      <c r="AI78" t="e">
        <f>VLOOKUP(AA78,type_factors!$C$1:$D$226,2,FALSE)</f>
        <v>#N/A</v>
      </c>
      <c r="AJ78">
        <f>VLOOKUP(AB78,type_factors!$C$1:$D$226,2,FALSE)</f>
        <v>2</v>
      </c>
      <c r="AK78">
        <f>VLOOKUP(AC78,type_factors!$C$1:$D$226,2,FALSE)</f>
        <v>1</v>
      </c>
      <c r="AL78" t="e">
        <f>VLOOKUP(AD78,type_factors!$C$1:$D$226,2,FALSE)</f>
        <v>#N/A</v>
      </c>
      <c r="AM78" t="e">
        <f>VLOOKUP(AE78,type_factors!$C$1:$D$226,2,FALSE)</f>
        <v>#N/A</v>
      </c>
      <c r="AN78" t="e">
        <f>VLOOKUP(AF78,type_factors!$C$1:$D$226,2,FALSE)</f>
        <v>#N/A</v>
      </c>
      <c r="AO78" t="e">
        <f>VLOOKUP(AG78,type_factors!$C$1:$D$226,2,FALSE)</f>
        <v>#N/A</v>
      </c>
      <c r="AP78" t="e">
        <f t="shared" si="26"/>
        <v>#N/A</v>
      </c>
      <c r="AQ78" t="e">
        <f t="shared" si="26"/>
        <v>#N/A</v>
      </c>
      <c r="AR78" t="e">
        <f t="shared" si="26"/>
        <v>#N/A</v>
      </c>
      <c r="AS78" t="e">
        <f t="shared" si="26"/>
        <v>#N/A</v>
      </c>
      <c r="AT78">
        <f t="array" ref="AT78">MAX(IF(ISERROR(AP78:AS78),IF(ISERROR(AH78:AK78),,AH78:AK78),AP78:AS78))</f>
        <v>2</v>
      </c>
      <c r="AU78" t="s">
        <v>421</v>
      </c>
      <c r="AV78" t="s">
        <v>445</v>
      </c>
      <c r="AW78" t="s">
        <v>455</v>
      </c>
      <c r="AX78" t="s">
        <v>209</v>
      </c>
      <c r="AY78" t="str">
        <f t="shared" si="27"/>
        <v>NormalRock</v>
      </c>
      <c r="AZ78" t="str">
        <f t="shared" si="28"/>
        <v>FireRock</v>
      </c>
      <c r="BA78" t="str">
        <f t="shared" si="29"/>
        <v>GroundRock</v>
      </c>
      <c r="BB78" t="str">
        <f t="shared" si="30"/>
        <v>NARock</v>
      </c>
      <c r="BC78" t="str">
        <f t="shared" si="31"/>
        <v>NormalGround</v>
      </c>
      <c r="BD78" t="str">
        <f t="shared" si="32"/>
        <v>FireGround</v>
      </c>
      <c r="BE78" t="str">
        <f t="shared" si="33"/>
        <v>GroundGround</v>
      </c>
      <c r="BF78" t="str">
        <f t="shared" si="34"/>
        <v>NAGround</v>
      </c>
      <c r="BG78" s="31">
        <f>VLOOKUP(AY78,type_factors!$C$2:$D$226,2,FALSE)</f>
        <v>0.5</v>
      </c>
      <c r="BH78" s="31">
        <f>VLOOKUP(AZ78,type_factors!$C$2:$D$226,2,FALSE)</f>
        <v>0.5</v>
      </c>
      <c r="BI78" s="31">
        <f>VLOOKUP(BC78,type_factors!$C$2:$D$226,2,FALSE)</f>
        <v>1</v>
      </c>
      <c r="BJ78" s="31">
        <f>VLOOKUP(BD78,type_factors!$C$2:$D$226,2,FALSE)</f>
        <v>1</v>
      </c>
      <c r="BK78" s="30">
        <f>VLOOKUP(BC78,type_factors!$C$2:$D$226,2,FALSE)</f>
        <v>1</v>
      </c>
      <c r="BL78" s="30">
        <f>VLOOKUP(BD78,type_factors!$C$2:$D$226,2,FALSE)</f>
        <v>1</v>
      </c>
      <c r="BM78" s="30">
        <f>VLOOKUP(BE78,type_factors!$C$2:$D$226,2,FALSE)</f>
        <v>1</v>
      </c>
      <c r="BN78" s="30" t="e">
        <f>VLOOKUP(BF78,type_factors!$C$2:$D$226,2,FALSE)</f>
        <v>#N/A</v>
      </c>
      <c r="BO78" s="32">
        <f t="shared" si="35"/>
        <v>0.5</v>
      </c>
      <c r="BP78" s="32">
        <f t="shared" si="36"/>
        <v>0.5</v>
      </c>
      <c r="BQ78" s="32">
        <f t="shared" si="37"/>
        <v>1</v>
      </c>
      <c r="BR78" s="32">
        <f t="shared" si="38"/>
        <v>1</v>
      </c>
      <c r="BS78">
        <f t="array" ref="BS78">MAX(IF(ISERROR(BO78:BR78),,BO78:BR78))</f>
        <v>1</v>
      </c>
      <c r="BT78">
        <f t="shared" si="24"/>
        <v>2</v>
      </c>
      <c r="BU78">
        <f t="shared" si="39"/>
        <v>-1</v>
      </c>
      <c r="BV78">
        <f t="shared" si="41"/>
        <v>22</v>
      </c>
    </row>
    <row r="79" spans="1:74" x14ac:dyDescent="0.3">
      <c r="A79">
        <v>78</v>
      </c>
      <c r="B79">
        <v>34</v>
      </c>
      <c r="C79" s="35" t="s">
        <v>92</v>
      </c>
      <c r="D79" s="35" t="str">
        <f>VLOOKUP(C79,all_pokemon!$B$2:$C$151,2,FALSE)</f>
        <v>Meowth</v>
      </c>
      <c r="E79" s="35" t="s">
        <v>421</v>
      </c>
      <c r="F79" s="35" t="s">
        <v>209</v>
      </c>
      <c r="G79" s="35">
        <v>20</v>
      </c>
      <c r="H79" s="36" t="s">
        <v>5</v>
      </c>
      <c r="I79" s="36" t="s">
        <v>6</v>
      </c>
      <c r="J79" s="36" t="s">
        <v>50</v>
      </c>
      <c r="K79" s="36" t="s">
        <v>95</v>
      </c>
      <c r="L79" s="1" t="str">
        <f>VLOOKUP(H79,all_attacks!$B$2:$C$166,2,FALSE)</f>
        <v>Scratch</v>
      </c>
      <c r="M79" s="1" t="str">
        <f>VLOOKUP(I79,all_attacks!$B$2:$C$166,2,FALSE)</f>
        <v>Growl</v>
      </c>
      <c r="N79" s="1" t="str">
        <f>VLOOKUP(J79,all_attacks!$B$2:$C$166,2,FALSE)</f>
        <v>Bite</v>
      </c>
      <c r="O79" s="1" t="str">
        <f>VLOOKUP(K79,all_attacks!$B$2:$C$166,2,FALSE)</f>
        <v>Pay Day</v>
      </c>
      <c r="P79" t="str">
        <f>VLOOKUP(L79,all_attacks!$C$2:$H$166,2,FALSE)</f>
        <v>Normal</v>
      </c>
      <c r="Q79" t="str">
        <f>VLOOKUP(M79,all_attacks!$C$2:$H$166,2,FALSE)</f>
        <v>Normal</v>
      </c>
      <c r="R79" t="str">
        <f>VLOOKUP(N79,all_attacks!$C$2:$H$166,2,FALSE)</f>
        <v>Normal</v>
      </c>
      <c r="S79" t="str">
        <f>VLOOKUP(O79,all_attacks!$C$2:$H$166,2,FALSE)</f>
        <v>Normal</v>
      </c>
      <c r="T79" t="str">
        <f>VLOOKUP(L79,all_attacks!$C$2:$H$166,6,FALSE)</f>
        <v>Normal</v>
      </c>
      <c r="U79" t="str">
        <f>VLOOKUP(M79,all_attacks!$C$2:$H$166,6,FALSE)</f>
        <v>no_type-specific_Damage</v>
      </c>
      <c r="V79" t="str">
        <f>VLOOKUP(N79,all_attacks!$C$2:$H$166,6,FALSE)</f>
        <v>Normal</v>
      </c>
      <c r="W79" t="str">
        <f>VLOOKUP(O79,all_attacks!$C$2:$H$166,6,FALSE)</f>
        <v>Normal</v>
      </c>
      <c r="X79" t="s">
        <v>445</v>
      </c>
      <c r="Y79" t="s">
        <v>209</v>
      </c>
      <c r="Z79" t="str">
        <f t="shared" si="40"/>
        <v>NormalFire</v>
      </c>
      <c r="AA79" t="str">
        <f t="shared" si="40"/>
        <v>no_type-specific_DamageFire</v>
      </c>
      <c r="AB79" t="str">
        <f t="shared" si="40"/>
        <v>NormalFire</v>
      </c>
      <c r="AC79" t="str">
        <f t="shared" si="40"/>
        <v>NormalFire</v>
      </c>
      <c r="AD79" t="str">
        <f t="shared" si="25"/>
        <v>NormalNA</v>
      </c>
      <c r="AE79" t="str">
        <f t="shared" si="25"/>
        <v>no_type-specific_DamageNA</v>
      </c>
      <c r="AF79" t="str">
        <f t="shared" si="25"/>
        <v>NormalNA</v>
      </c>
      <c r="AG79" t="str">
        <f t="shared" si="25"/>
        <v>NormalNA</v>
      </c>
      <c r="AH79">
        <f>VLOOKUP(Z79,type_factors!$C$1:$D$226,2,FALSE)</f>
        <v>1</v>
      </c>
      <c r="AI79" t="e">
        <f>VLOOKUP(AA79,type_factors!$C$1:$D$226,2,FALSE)</f>
        <v>#N/A</v>
      </c>
      <c r="AJ79">
        <f>VLOOKUP(AB79,type_factors!$C$1:$D$226,2,FALSE)</f>
        <v>1</v>
      </c>
      <c r="AK79">
        <f>VLOOKUP(AC79,type_factors!$C$1:$D$226,2,FALSE)</f>
        <v>1</v>
      </c>
      <c r="AL79" t="e">
        <f>VLOOKUP(AD79,type_factors!$C$1:$D$226,2,FALSE)</f>
        <v>#N/A</v>
      </c>
      <c r="AM79" t="e">
        <f>VLOOKUP(AE79,type_factors!$C$1:$D$226,2,FALSE)</f>
        <v>#N/A</v>
      </c>
      <c r="AN79" t="e">
        <f>VLOOKUP(AF79,type_factors!$C$1:$D$226,2,FALSE)</f>
        <v>#N/A</v>
      </c>
      <c r="AO79" t="e">
        <f>VLOOKUP(AG79,type_factors!$C$1:$D$226,2,FALSE)</f>
        <v>#N/A</v>
      </c>
      <c r="AP79" t="e">
        <f t="shared" si="26"/>
        <v>#N/A</v>
      </c>
      <c r="AQ79" t="e">
        <f t="shared" si="26"/>
        <v>#N/A</v>
      </c>
      <c r="AR79" t="e">
        <f t="shared" si="26"/>
        <v>#N/A</v>
      </c>
      <c r="AS79" t="e">
        <f t="shared" si="26"/>
        <v>#N/A</v>
      </c>
      <c r="AT79">
        <f t="array" ref="AT79">MAX(IF(ISERROR(AP79:AS79),IF(ISERROR(AH79:AK79),,AH79:AK79),AP79:AS79))</f>
        <v>1</v>
      </c>
      <c r="AU79" t="s">
        <v>421</v>
      </c>
      <c r="AV79" t="s">
        <v>445</v>
      </c>
      <c r="AW79" t="s">
        <v>455</v>
      </c>
      <c r="AX79" t="s">
        <v>209</v>
      </c>
      <c r="AY79" t="str">
        <f t="shared" si="27"/>
        <v>NormalNormal</v>
      </c>
      <c r="AZ79" t="str">
        <f t="shared" si="28"/>
        <v>FireNormal</v>
      </c>
      <c r="BA79" t="str">
        <f t="shared" si="29"/>
        <v>GroundNormal</v>
      </c>
      <c r="BB79" t="str">
        <f t="shared" si="30"/>
        <v>NANormal</v>
      </c>
      <c r="BC79" t="str">
        <f t="shared" si="31"/>
        <v>NormalNA</v>
      </c>
      <c r="BD79" t="str">
        <f t="shared" si="32"/>
        <v>FireNA</v>
      </c>
      <c r="BE79" t="str">
        <f t="shared" si="33"/>
        <v>GroundNA</v>
      </c>
      <c r="BF79" t="str">
        <f t="shared" si="34"/>
        <v>NANA</v>
      </c>
      <c r="BG79" s="31">
        <f>VLOOKUP(AY79,type_factors!$C$2:$D$226,2,FALSE)</f>
        <v>1</v>
      </c>
      <c r="BH79" s="31">
        <f>VLOOKUP(AZ79,type_factors!$C$2:$D$226,2,FALSE)</f>
        <v>1</v>
      </c>
      <c r="BI79" s="31" t="e">
        <f>VLOOKUP(BC79,type_factors!$C$2:$D$226,2,FALSE)</f>
        <v>#N/A</v>
      </c>
      <c r="BJ79" s="31" t="e">
        <f>VLOOKUP(BD79,type_factors!$C$2:$D$226,2,FALSE)</f>
        <v>#N/A</v>
      </c>
      <c r="BK79" s="30" t="e">
        <f>VLOOKUP(BC79,type_factors!$C$2:$D$226,2,FALSE)</f>
        <v>#N/A</v>
      </c>
      <c r="BL79" s="30" t="e">
        <f>VLOOKUP(BD79,type_factors!$C$2:$D$226,2,FALSE)</f>
        <v>#N/A</v>
      </c>
      <c r="BM79" s="30" t="e">
        <f>VLOOKUP(BE79,type_factors!$C$2:$D$226,2,FALSE)</f>
        <v>#N/A</v>
      </c>
      <c r="BN79" s="30" t="e">
        <f>VLOOKUP(BF79,type_factors!$C$2:$D$226,2,FALSE)</f>
        <v>#N/A</v>
      </c>
      <c r="BO79" s="32">
        <f t="shared" si="35"/>
        <v>1</v>
      </c>
      <c r="BP79" s="32">
        <f t="shared" si="36"/>
        <v>1</v>
      </c>
      <c r="BQ79" s="32" t="e">
        <f t="shared" si="37"/>
        <v>#N/A</v>
      </c>
      <c r="BR79" s="32" t="e">
        <f t="shared" si="38"/>
        <v>#N/A</v>
      </c>
      <c r="BS79">
        <f t="array" ref="BS79">MAX(IF(ISERROR(BO79:BR79),,BO79:BR79))</f>
        <v>1</v>
      </c>
      <c r="BT79">
        <f t="shared" si="24"/>
        <v>1</v>
      </c>
      <c r="BU79">
        <f t="shared" si="39"/>
        <v>0</v>
      </c>
      <c r="BV79">
        <f t="shared" si="41"/>
        <v>22</v>
      </c>
    </row>
    <row r="80" spans="1:74" x14ac:dyDescent="0.3">
      <c r="A80">
        <v>79</v>
      </c>
      <c r="B80">
        <v>34</v>
      </c>
      <c r="C80" s="35" t="s">
        <v>55</v>
      </c>
      <c r="D80" s="35" t="str">
        <f>VLOOKUP(C80,all_pokemon!$B$2:$C$151,2,FALSE)</f>
        <v>Oddish</v>
      </c>
      <c r="E80" s="35" t="s">
        <v>449</v>
      </c>
      <c r="F80" s="35" t="s">
        <v>451</v>
      </c>
      <c r="G80" s="35">
        <v>20</v>
      </c>
      <c r="H80" s="36" t="s">
        <v>56</v>
      </c>
      <c r="I80" s="36" t="s">
        <v>79</v>
      </c>
      <c r="J80" s="36" t="s">
        <v>80</v>
      </c>
      <c r="K80" s="36" t="s">
        <v>82</v>
      </c>
      <c r="L80" s="1" t="str">
        <f>VLOOKUP(H80,all_attacks!$B$2:$C$166,2,FALSE)</f>
        <v>Absorb</v>
      </c>
      <c r="M80" s="1" t="str">
        <f>VLOOKUP(I80,all_attacks!$B$2:$C$166,2,FALSE)</f>
        <v>Poison Powder</v>
      </c>
      <c r="N80" s="1" t="str">
        <f>VLOOKUP(J80,all_attacks!$B$2:$C$166,2,FALSE)</f>
        <v>Stun Spore</v>
      </c>
      <c r="O80" s="1" t="str">
        <f>VLOOKUP(K80,all_attacks!$B$2:$C$166,2,FALSE)</f>
        <v>Sleep Powder</v>
      </c>
      <c r="P80" t="str">
        <f>VLOOKUP(L80,all_attacks!$C$2:$H$166,2,FALSE)</f>
        <v>Grass</v>
      </c>
      <c r="Q80" t="str">
        <f>VLOOKUP(M80,all_attacks!$C$2:$H$166,2,FALSE)</f>
        <v>Poison</v>
      </c>
      <c r="R80" t="str">
        <f>VLOOKUP(N80,all_attacks!$C$2:$H$166,2,FALSE)</f>
        <v>Grass</v>
      </c>
      <c r="S80" t="str">
        <f>VLOOKUP(O80,all_attacks!$C$2:$H$166,2,FALSE)</f>
        <v>Grass</v>
      </c>
      <c r="T80" t="str">
        <f>VLOOKUP(L80,all_attacks!$C$2:$H$166,6,FALSE)</f>
        <v>Grass</v>
      </c>
      <c r="U80" t="str">
        <f>VLOOKUP(M80,all_attacks!$C$2:$H$166,6,FALSE)</f>
        <v>no_type-specific_Damage</v>
      </c>
      <c r="V80" t="str">
        <f>VLOOKUP(N80,all_attacks!$C$2:$H$166,6,FALSE)</f>
        <v>no_type-specific_Damage</v>
      </c>
      <c r="W80" t="str">
        <f>VLOOKUP(O80,all_attacks!$C$2:$H$166,6,FALSE)</f>
        <v>no_type-specific_Damage</v>
      </c>
      <c r="X80" t="s">
        <v>445</v>
      </c>
      <c r="Y80" t="s">
        <v>209</v>
      </c>
      <c r="Z80" t="str">
        <f t="shared" si="40"/>
        <v>GrassFire</v>
      </c>
      <c r="AA80" t="str">
        <f t="shared" si="40"/>
        <v>no_type-specific_DamageFire</v>
      </c>
      <c r="AB80" t="str">
        <f t="shared" si="40"/>
        <v>no_type-specific_DamageFire</v>
      </c>
      <c r="AC80" t="str">
        <f t="shared" si="40"/>
        <v>no_type-specific_DamageFire</v>
      </c>
      <c r="AD80" t="str">
        <f t="shared" si="25"/>
        <v>GrassNA</v>
      </c>
      <c r="AE80" t="str">
        <f t="shared" si="25"/>
        <v>no_type-specific_DamageNA</v>
      </c>
      <c r="AF80" t="str">
        <f t="shared" si="25"/>
        <v>no_type-specific_DamageNA</v>
      </c>
      <c r="AG80" t="str">
        <f t="shared" si="25"/>
        <v>no_type-specific_DamageNA</v>
      </c>
      <c r="AH80">
        <f>VLOOKUP(Z80,type_factors!$C$1:$D$226,2,FALSE)</f>
        <v>0.5</v>
      </c>
      <c r="AI80" t="e">
        <f>VLOOKUP(AA80,type_factors!$C$1:$D$226,2,FALSE)</f>
        <v>#N/A</v>
      </c>
      <c r="AJ80" t="e">
        <f>VLOOKUP(AB80,type_factors!$C$1:$D$226,2,FALSE)</f>
        <v>#N/A</v>
      </c>
      <c r="AK80" t="e">
        <f>VLOOKUP(AC80,type_factors!$C$1:$D$226,2,FALSE)</f>
        <v>#N/A</v>
      </c>
      <c r="AL80" t="e">
        <f>VLOOKUP(AD80,type_factors!$C$1:$D$226,2,FALSE)</f>
        <v>#N/A</v>
      </c>
      <c r="AM80" t="e">
        <f>VLOOKUP(AE80,type_factors!$C$1:$D$226,2,FALSE)</f>
        <v>#N/A</v>
      </c>
      <c r="AN80" t="e">
        <f>VLOOKUP(AF80,type_factors!$C$1:$D$226,2,FALSE)</f>
        <v>#N/A</v>
      </c>
      <c r="AO80" t="e">
        <f>VLOOKUP(AG80,type_factors!$C$1:$D$226,2,FALSE)</f>
        <v>#N/A</v>
      </c>
      <c r="AP80" t="e">
        <f t="shared" si="26"/>
        <v>#N/A</v>
      </c>
      <c r="AQ80" t="e">
        <f t="shared" si="26"/>
        <v>#N/A</v>
      </c>
      <c r="AR80" t="e">
        <f t="shared" si="26"/>
        <v>#N/A</v>
      </c>
      <c r="AS80" t="e">
        <f t="shared" si="26"/>
        <v>#N/A</v>
      </c>
      <c r="AT80">
        <f t="array" ref="AT80">MAX(IF(ISERROR(AP80:AS80),IF(ISERROR(AH80:AK80),,AH80:AK80),AP80:AS80))</f>
        <v>0.5</v>
      </c>
      <c r="AU80" t="s">
        <v>421</v>
      </c>
      <c r="AV80" t="s">
        <v>445</v>
      </c>
      <c r="AW80" t="s">
        <v>455</v>
      </c>
      <c r="AX80" t="s">
        <v>209</v>
      </c>
      <c r="AY80" t="str">
        <f t="shared" si="27"/>
        <v>NormalGrass</v>
      </c>
      <c r="AZ80" t="str">
        <f t="shared" si="28"/>
        <v>FireGrass</v>
      </c>
      <c r="BA80" t="str">
        <f t="shared" si="29"/>
        <v>GroundGrass</v>
      </c>
      <c r="BB80" t="str">
        <f t="shared" si="30"/>
        <v>NAGrass</v>
      </c>
      <c r="BC80" t="str">
        <f t="shared" si="31"/>
        <v>NormalPoison</v>
      </c>
      <c r="BD80" t="str">
        <f t="shared" si="32"/>
        <v>FirePoison</v>
      </c>
      <c r="BE80" t="str">
        <f t="shared" si="33"/>
        <v>GroundPoison</v>
      </c>
      <c r="BF80" t="str">
        <f t="shared" si="34"/>
        <v>NAPoison</v>
      </c>
      <c r="BG80" s="31">
        <f>VLOOKUP(AY80,type_factors!$C$2:$D$226,2,FALSE)</f>
        <v>1</v>
      </c>
      <c r="BH80" s="31">
        <f>VLOOKUP(AZ80,type_factors!$C$2:$D$226,2,FALSE)</f>
        <v>2</v>
      </c>
      <c r="BI80" s="31">
        <f>VLOOKUP(BC80,type_factors!$C$2:$D$226,2,FALSE)</f>
        <v>1</v>
      </c>
      <c r="BJ80" s="31">
        <f>VLOOKUP(BD80,type_factors!$C$2:$D$226,2,FALSE)</f>
        <v>1</v>
      </c>
      <c r="BK80" s="30">
        <f>VLOOKUP(BC80,type_factors!$C$2:$D$226,2,FALSE)</f>
        <v>1</v>
      </c>
      <c r="BL80" s="30">
        <f>VLOOKUP(BD80,type_factors!$C$2:$D$226,2,FALSE)</f>
        <v>1</v>
      </c>
      <c r="BM80" s="30">
        <f>VLOOKUP(BE80,type_factors!$C$2:$D$226,2,FALSE)</f>
        <v>2</v>
      </c>
      <c r="BN80" s="30" t="e">
        <f>VLOOKUP(BF80,type_factors!$C$2:$D$226,2,FALSE)</f>
        <v>#N/A</v>
      </c>
      <c r="BO80" s="32">
        <f t="shared" si="35"/>
        <v>1</v>
      </c>
      <c r="BP80" s="32">
        <f t="shared" si="36"/>
        <v>2</v>
      </c>
      <c r="BQ80" s="32">
        <f t="shared" si="37"/>
        <v>2</v>
      </c>
      <c r="BR80" s="32">
        <f t="shared" si="38"/>
        <v>1</v>
      </c>
      <c r="BS80">
        <f t="array" ref="BS80">MAX(IF(ISERROR(BO80:BR80),,BO80:BR80))</f>
        <v>2</v>
      </c>
      <c r="BT80">
        <f t="shared" si="24"/>
        <v>0.5</v>
      </c>
      <c r="BU80">
        <f t="shared" si="39"/>
        <v>1.5</v>
      </c>
      <c r="BV80">
        <f t="shared" si="41"/>
        <v>23.5</v>
      </c>
    </row>
    <row r="81" spans="1:77" x14ac:dyDescent="0.3">
      <c r="A81">
        <v>80</v>
      </c>
      <c r="B81">
        <v>34</v>
      </c>
      <c r="C81" s="35" t="s">
        <v>47</v>
      </c>
      <c r="D81" s="35" t="str">
        <f>VLOOKUP(C81,all_pokemon!$B$2:$C$151,2,FALSE)</f>
        <v>Pidgey</v>
      </c>
      <c r="E81" s="35" t="s">
        <v>421</v>
      </c>
      <c r="F81" s="35" t="s">
        <v>448</v>
      </c>
      <c r="G81" s="35">
        <v>20</v>
      </c>
      <c r="H81" s="36" t="s">
        <v>41</v>
      </c>
      <c r="I81" s="36" t="s">
        <v>42</v>
      </c>
      <c r="J81" s="36" t="s">
        <v>21</v>
      </c>
      <c r="K81" s="36" t="s">
        <v>94</v>
      </c>
      <c r="L81" s="1" t="str">
        <f>VLOOKUP(H81,all_attacks!$B$2:$C$166,2,FALSE)</f>
        <v>Gust</v>
      </c>
      <c r="M81" s="1" t="str">
        <f>VLOOKUP(I81,all_attacks!$B$2:$C$166,2,FALSE)</f>
        <v>Sand Attack</v>
      </c>
      <c r="N81" s="1" t="str">
        <f>VLOOKUP(J81,all_attacks!$B$2:$C$166,2,FALSE)</f>
        <v>Quick Attack</v>
      </c>
      <c r="O81" s="1" t="str">
        <f>VLOOKUP(K81,all_attacks!$B$2:$C$166,2,FALSE)</f>
        <v>Whirlwind</v>
      </c>
      <c r="P81" t="str">
        <f>VLOOKUP(L81,all_attacks!$C$2:$H$166,2,FALSE)</f>
        <v>Normal</v>
      </c>
      <c r="Q81" t="str">
        <f>VLOOKUP(M81,all_attacks!$C$2:$H$166,2,FALSE)</f>
        <v>Normal</v>
      </c>
      <c r="R81" t="str">
        <f>VLOOKUP(N81,all_attacks!$C$2:$H$166,2,FALSE)</f>
        <v>Normal</v>
      </c>
      <c r="S81" t="str">
        <f>VLOOKUP(O81,all_attacks!$C$2:$H$166,2,FALSE)</f>
        <v>Normal</v>
      </c>
      <c r="T81" t="str">
        <f>VLOOKUP(L81,all_attacks!$C$2:$H$166,6,FALSE)</f>
        <v>Normal</v>
      </c>
      <c r="U81" t="str">
        <f>VLOOKUP(M81,all_attacks!$C$2:$H$166,6,FALSE)</f>
        <v>no_type-specific_Damage</v>
      </c>
      <c r="V81" t="str">
        <f>VLOOKUP(N81,all_attacks!$C$2:$H$166,6,FALSE)</f>
        <v>Normal</v>
      </c>
      <c r="W81" t="str">
        <f>VLOOKUP(O81,all_attacks!$C$2:$H$166,6,FALSE)</f>
        <v>no_type-specific_Damage</v>
      </c>
      <c r="X81" t="s">
        <v>445</v>
      </c>
      <c r="Y81" t="s">
        <v>209</v>
      </c>
      <c r="Z81" t="str">
        <f t="shared" si="40"/>
        <v>NormalFire</v>
      </c>
      <c r="AA81" t="str">
        <f t="shared" si="40"/>
        <v>no_type-specific_DamageFire</v>
      </c>
      <c r="AB81" t="str">
        <f t="shared" si="40"/>
        <v>NormalFire</v>
      </c>
      <c r="AC81" t="str">
        <f t="shared" si="40"/>
        <v>no_type-specific_DamageFire</v>
      </c>
      <c r="AD81" t="str">
        <f t="shared" si="25"/>
        <v>NormalNA</v>
      </c>
      <c r="AE81" t="str">
        <f t="shared" si="25"/>
        <v>no_type-specific_DamageNA</v>
      </c>
      <c r="AF81" t="str">
        <f t="shared" si="25"/>
        <v>NormalNA</v>
      </c>
      <c r="AG81" t="str">
        <f t="shared" si="25"/>
        <v>no_type-specific_DamageNA</v>
      </c>
      <c r="AH81">
        <f>VLOOKUP(Z81,type_factors!$C$1:$D$226,2,FALSE)</f>
        <v>1</v>
      </c>
      <c r="AI81" t="e">
        <f>VLOOKUP(AA81,type_factors!$C$1:$D$226,2,FALSE)</f>
        <v>#N/A</v>
      </c>
      <c r="AJ81">
        <f>VLOOKUP(AB81,type_factors!$C$1:$D$226,2,FALSE)</f>
        <v>1</v>
      </c>
      <c r="AK81" t="e">
        <f>VLOOKUP(AC81,type_factors!$C$1:$D$226,2,FALSE)</f>
        <v>#N/A</v>
      </c>
      <c r="AL81" t="e">
        <f>VLOOKUP(AD81,type_factors!$C$1:$D$226,2,FALSE)</f>
        <v>#N/A</v>
      </c>
      <c r="AM81" t="e">
        <f>VLOOKUP(AE81,type_factors!$C$1:$D$226,2,FALSE)</f>
        <v>#N/A</v>
      </c>
      <c r="AN81" t="e">
        <f>VLOOKUP(AF81,type_factors!$C$1:$D$226,2,FALSE)</f>
        <v>#N/A</v>
      </c>
      <c r="AO81" t="e">
        <f>VLOOKUP(AG81,type_factors!$C$1:$D$226,2,FALSE)</f>
        <v>#N/A</v>
      </c>
      <c r="AP81" t="e">
        <f t="shared" si="26"/>
        <v>#N/A</v>
      </c>
      <c r="AQ81" t="e">
        <f t="shared" si="26"/>
        <v>#N/A</v>
      </c>
      <c r="AR81" t="e">
        <f t="shared" si="26"/>
        <v>#N/A</v>
      </c>
      <c r="AS81" t="e">
        <f t="shared" si="26"/>
        <v>#N/A</v>
      </c>
      <c r="AT81">
        <f t="array" ref="AT81">MAX(IF(ISERROR(AP81:AS81),IF(ISERROR(AH81:AK81),,AH81:AK81),AP81:AS81))</f>
        <v>1</v>
      </c>
      <c r="AU81" t="s">
        <v>421</v>
      </c>
      <c r="AV81" t="s">
        <v>445</v>
      </c>
      <c r="AW81" t="s">
        <v>455</v>
      </c>
      <c r="AX81" t="s">
        <v>209</v>
      </c>
      <c r="AY81" t="str">
        <f t="shared" si="27"/>
        <v>NormalNormal</v>
      </c>
      <c r="AZ81" t="str">
        <f t="shared" si="28"/>
        <v>FireNormal</v>
      </c>
      <c r="BA81" t="str">
        <f t="shared" si="29"/>
        <v>GroundNormal</v>
      </c>
      <c r="BB81" t="str">
        <f t="shared" si="30"/>
        <v>NANormal</v>
      </c>
      <c r="BC81" t="str">
        <f t="shared" si="31"/>
        <v>NormalFlying</v>
      </c>
      <c r="BD81" t="str">
        <f t="shared" si="32"/>
        <v>FireFlying</v>
      </c>
      <c r="BE81" t="str">
        <f t="shared" si="33"/>
        <v>GroundFlying</v>
      </c>
      <c r="BF81" t="str">
        <f t="shared" si="34"/>
        <v>NAFlying</v>
      </c>
      <c r="BG81" s="31">
        <f>VLOOKUP(AY81,type_factors!$C$2:$D$226,2,FALSE)</f>
        <v>1</v>
      </c>
      <c r="BH81" s="31">
        <f>VLOOKUP(AZ81,type_factors!$C$2:$D$226,2,FALSE)</f>
        <v>1</v>
      </c>
      <c r="BI81" s="31">
        <f>VLOOKUP(BC81,type_factors!$C$2:$D$226,2,FALSE)</f>
        <v>1</v>
      </c>
      <c r="BJ81" s="31">
        <f>VLOOKUP(BD81,type_factors!$C$2:$D$226,2,FALSE)</f>
        <v>1</v>
      </c>
      <c r="BK81" s="30">
        <f>VLOOKUP(BC81,type_factors!$C$2:$D$226,2,FALSE)</f>
        <v>1</v>
      </c>
      <c r="BL81" s="30">
        <f>VLOOKUP(BD81,type_factors!$C$2:$D$226,2,FALSE)</f>
        <v>1</v>
      </c>
      <c r="BM81" s="30">
        <f>VLOOKUP(BE81,type_factors!$C$2:$D$226,2,FALSE)</f>
        <v>0</v>
      </c>
      <c r="BN81" s="30" t="e">
        <f>VLOOKUP(BF81,type_factors!$C$2:$D$226,2,FALSE)</f>
        <v>#N/A</v>
      </c>
      <c r="BO81" s="32">
        <f t="shared" si="35"/>
        <v>1</v>
      </c>
      <c r="BP81" s="32">
        <f t="shared" si="36"/>
        <v>1</v>
      </c>
      <c r="BQ81" s="32">
        <f t="shared" si="37"/>
        <v>0</v>
      </c>
      <c r="BR81" s="32">
        <f t="shared" si="38"/>
        <v>1</v>
      </c>
      <c r="BS81">
        <f t="array" ref="BS81">MAX(IF(ISERROR(BO81:BR81),,BO81:BR81))</f>
        <v>1</v>
      </c>
      <c r="BT81">
        <f t="shared" si="24"/>
        <v>1</v>
      </c>
      <c r="BU81">
        <f t="shared" si="39"/>
        <v>0</v>
      </c>
      <c r="BV81">
        <f t="shared" si="41"/>
        <v>23.5</v>
      </c>
    </row>
    <row r="82" spans="1:77" x14ac:dyDescent="0.3">
      <c r="A82">
        <v>81</v>
      </c>
      <c r="B82">
        <v>35</v>
      </c>
      <c r="C82" s="35" t="s">
        <v>96</v>
      </c>
      <c r="D82" s="35" t="str">
        <f>VLOOKUP(C82,all_pokemon!$B$2:$C$151,2,FALSE)</f>
        <v>Growlithe</v>
      </c>
      <c r="E82" s="35" t="s">
        <v>445</v>
      </c>
      <c r="F82" s="35" t="s">
        <v>209</v>
      </c>
      <c r="G82" s="35">
        <v>24</v>
      </c>
      <c r="H82" s="36" t="s">
        <v>50</v>
      </c>
      <c r="I82" s="36" t="s">
        <v>98</v>
      </c>
      <c r="J82" s="36" t="s">
        <v>89</v>
      </c>
      <c r="K82" s="36" t="s">
        <v>23</v>
      </c>
      <c r="L82" s="1" t="str">
        <f>VLOOKUP(H82,all_attacks!$B$2:$C$166,2,FALSE)</f>
        <v>Bite</v>
      </c>
      <c r="M82" s="1" t="str">
        <f>VLOOKUP(I82,all_attacks!$B$2:$C$166,2,FALSE)</f>
        <v>Roar</v>
      </c>
      <c r="N82" s="1" t="str">
        <f>VLOOKUP(J82,all_attacks!$B$2:$C$166,2,FALSE)</f>
        <v>Ember</v>
      </c>
      <c r="O82" s="1" t="str">
        <f>VLOOKUP(K82,all_attacks!$B$2:$C$166,2,FALSE)</f>
        <v>Leer</v>
      </c>
      <c r="P82" t="str">
        <f>VLOOKUP(L82,all_attacks!$C$2:$H$166,2,FALSE)</f>
        <v>Normal</v>
      </c>
      <c r="Q82" t="str">
        <f>VLOOKUP(M82,all_attacks!$C$2:$H$166,2,FALSE)</f>
        <v>Normal</v>
      </c>
      <c r="R82" t="str">
        <f>VLOOKUP(N82,all_attacks!$C$2:$H$166,2,FALSE)</f>
        <v>Fire</v>
      </c>
      <c r="S82" t="str">
        <f>VLOOKUP(O82,all_attacks!$C$2:$H$166,2,FALSE)</f>
        <v>Normal</v>
      </c>
      <c r="T82" t="str">
        <f>VLOOKUP(L82,all_attacks!$C$2:$H$166,6,FALSE)</f>
        <v>Normal</v>
      </c>
      <c r="U82" t="str">
        <f>VLOOKUP(M82,all_attacks!$C$2:$H$166,6,FALSE)</f>
        <v>no_type-specific_Damage</v>
      </c>
      <c r="V82" t="str">
        <f>VLOOKUP(N82,all_attacks!$C$2:$H$166,6,FALSE)</f>
        <v>Fire</v>
      </c>
      <c r="W82" t="str">
        <f>VLOOKUP(O82,all_attacks!$C$2:$H$166,6,FALSE)</f>
        <v>no_type-specific_Damage</v>
      </c>
      <c r="X82" t="s">
        <v>445</v>
      </c>
      <c r="Y82" t="s">
        <v>209</v>
      </c>
      <c r="Z82" t="str">
        <f t="shared" si="40"/>
        <v>NormalFire</v>
      </c>
      <c r="AA82" t="str">
        <f t="shared" si="40"/>
        <v>no_type-specific_DamageFire</v>
      </c>
      <c r="AB82" t="str">
        <f t="shared" si="40"/>
        <v>FireFire</v>
      </c>
      <c r="AC82" t="str">
        <f t="shared" si="40"/>
        <v>no_type-specific_DamageFire</v>
      </c>
      <c r="AD82" t="str">
        <f t="shared" si="25"/>
        <v>NormalNA</v>
      </c>
      <c r="AE82" t="str">
        <f t="shared" si="25"/>
        <v>no_type-specific_DamageNA</v>
      </c>
      <c r="AF82" t="str">
        <f t="shared" si="25"/>
        <v>FireNA</v>
      </c>
      <c r="AG82" t="str">
        <f t="shared" si="25"/>
        <v>no_type-specific_DamageNA</v>
      </c>
      <c r="AH82">
        <f>VLOOKUP(Z82,type_factors!$C$1:$D$226,2,FALSE)</f>
        <v>1</v>
      </c>
      <c r="AI82" t="e">
        <f>VLOOKUP(AA82,type_factors!$C$1:$D$226,2,FALSE)</f>
        <v>#N/A</v>
      </c>
      <c r="AJ82">
        <f>VLOOKUP(AB82,type_factors!$C$1:$D$226,2,FALSE)</f>
        <v>0.5</v>
      </c>
      <c r="AK82" t="e">
        <f>VLOOKUP(AC82,type_factors!$C$1:$D$226,2,FALSE)</f>
        <v>#N/A</v>
      </c>
      <c r="AL82" t="e">
        <f>VLOOKUP(AD82,type_factors!$C$1:$D$226,2,FALSE)</f>
        <v>#N/A</v>
      </c>
      <c r="AM82" t="e">
        <f>VLOOKUP(AE82,type_factors!$C$1:$D$226,2,FALSE)</f>
        <v>#N/A</v>
      </c>
      <c r="AN82" t="e">
        <f>VLOOKUP(AF82,type_factors!$C$1:$D$226,2,FALSE)</f>
        <v>#N/A</v>
      </c>
      <c r="AO82" t="e">
        <f>VLOOKUP(AG82,type_factors!$C$1:$D$226,2,FALSE)</f>
        <v>#N/A</v>
      </c>
      <c r="AP82" t="e">
        <f t="shared" si="26"/>
        <v>#N/A</v>
      </c>
      <c r="AQ82" t="e">
        <f t="shared" si="26"/>
        <v>#N/A</v>
      </c>
      <c r="AR82" t="e">
        <f t="shared" si="26"/>
        <v>#N/A</v>
      </c>
      <c r="AS82" t="e">
        <f t="shared" si="26"/>
        <v>#N/A</v>
      </c>
      <c r="AT82">
        <f t="array" ref="AT82">MAX(IF(ISERROR(AP82:AS82),IF(ISERROR(AH82:AK82),,AH82:AK82),AP82:AS82))</f>
        <v>1</v>
      </c>
      <c r="AU82" t="s">
        <v>421</v>
      </c>
      <c r="AV82" t="s">
        <v>445</v>
      </c>
      <c r="AW82" t="s">
        <v>455</v>
      </c>
      <c r="AX82" t="s">
        <v>209</v>
      </c>
      <c r="AY82" t="str">
        <f t="shared" si="27"/>
        <v>NormalFire</v>
      </c>
      <c r="AZ82" t="str">
        <f t="shared" si="28"/>
        <v>FireFire</v>
      </c>
      <c r="BA82" t="str">
        <f t="shared" si="29"/>
        <v>GroundFire</v>
      </c>
      <c r="BB82" t="str">
        <f t="shared" si="30"/>
        <v>NAFire</v>
      </c>
      <c r="BC82" t="str">
        <f t="shared" si="31"/>
        <v>NormalNA</v>
      </c>
      <c r="BD82" t="str">
        <f t="shared" si="32"/>
        <v>FireNA</v>
      </c>
      <c r="BE82" t="str">
        <f t="shared" si="33"/>
        <v>GroundNA</v>
      </c>
      <c r="BF82" t="str">
        <f t="shared" si="34"/>
        <v>NANA</v>
      </c>
      <c r="BG82" s="31">
        <f>VLOOKUP(AY82,type_factors!$C$2:$D$226,2,FALSE)</f>
        <v>1</v>
      </c>
      <c r="BH82" s="31">
        <f>VLOOKUP(AZ82,type_factors!$C$2:$D$226,2,FALSE)</f>
        <v>0.5</v>
      </c>
      <c r="BI82" s="31" t="e">
        <f>VLOOKUP(BC82,type_factors!$C$2:$D$226,2,FALSE)</f>
        <v>#N/A</v>
      </c>
      <c r="BJ82" s="31" t="e">
        <f>VLOOKUP(BD82,type_factors!$C$2:$D$226,2,FALSE)</f>
        <v>#N/A</v>
      </c>
      <c r="BK82" s="30" t="e">
        <f>VLOOKUP(BC82,type_factors!$C$2:$D$226,2,FALSE)</f>
        <v>#N/A</v>
      </c>
      <c r="BL82" s="30" t="e">
        <f>VLOOKUP(BD82,type_factors!$C$2:$D$226,2,FALSE)</f>
        <v>#N/A</v>
      </c>
      <c r="BM82" s="30" t="e">
        <f>VLOOKUP(BE82,type_factors!$C$2:$D$226,2,FALSE)</f>
        <v>#N/A</v>
      </c>
      <c r="BN82" s="30" t="e">
        <f>VLOOKUP(BF82,type_factors!$C$2:$D$226,2,FALSE)</f>
        <v>#N/A</v>
      </c>
      <c r="BO82" s="32">
        <f t="shared" si="35"/>
        <v>1</v>
      </c>
      <c r="BP82" s="32">
        <f t="shared" si="36"/>
        <v>0.5</v>
      </c>
      <c r="BQ82" s="32" t="e">
        <f t="shared" si="37"/>
        <v>#N/A</v>
      </c>
      <c r="BR82" s="32" t="e">
        <f t="shared" si="38"/>
        <v>#N/A</v>
      </c>
      <c r="BS82">
        <f t="array" ref="BS82">MAX(IF(ISERROR(BO82:BR82),,BO82:BR82))</f>
        <v>1</v>
      </c>
      <c r="BT82">
        <f t="shared" si="24"/>
        <v>1</v>
      </c>
      <c r="BU82">
        <f t="shared" si="39"/>
        <v>0</v>
      </c>
      <c r="BV82">
        <f t="shared" si="41"/>
        <v>23.5</v>
      </c>
      <c r="BX82" t="s">
        <v>52</v>
      </c>
    </row>
    <row r="83" spans="1:77" x14ac:dyDescent="0.3">
      <c r="A83">
        <v>82</v>
      </c>
      <c r="B83">
        <v>35</v>
      </c>
      <c r="C83" s="35" t="s">
        <v>97</v>
      </c>
      <c r="D83" s="35" t="str">
        <f>VLOOKUP(C83,all_pokemon!$B$2:$C$151,2,FALSE)</f>
        <v>Vulpix</v>
      </c>
      <c r="E83" s="35" t="s">
        <v>445</v>
      </c>
      <c r="F83" s="35" t="s">
        <v>209</v>
      </c>
      <c r="G83" s="35">
        <v>24</v>
      </c>
      <c r="H83" s="36" t="s">
        <v>89</v>
      </c>
      <c r="I83" s="36" t="s">
        <v>20</v>
      </c>
      <c r="J83" s="36" t="s">
        <v>21</v>
      </c>
      <c r="K83" s="36" t="s">
        <v>98</v>
      </c>
      <c r="L83" s="1" t="str">
        <f>VLOOKUP(H83,all_attacks!$B$2:$C$166,2,FALSE)</f>
        <v>Ember</v>
      </c>
      <c r="M83" s="1" t="str">
        <f>VLOOKUP(I83,all_attacks!$B$2:$C$166,2,FALSE)</f>
        <v>Tail Whip</v>
      </c>
      <c r="N83" s="1" t="str">
        <f>VLOOKUP(J83,all_attacks!$B$2:$C$166,2,FALSE)</f>
        <v>Quick Attack</v>
      </c>
      <c r="O83" s="1" t="str">
        <f>VLOOKUP(K83,all_attacks!$B$2:$C$166,2,FALSE)</f>
        <v>Roar</v>
      </c>
      <c r="P83" t="str">
        <f>VLOOKUP(L83,all_attacks!$C$2:$H$166,2,FALSE)</f>
        <v>Fire</v>
      </c>
      <c r="Q83" t="str">
        <f>VLOOKUP(M83,all_attacks!$C$2:$H$166,2,FALSE)</f>
        <v>Normal</v>
      </c>
      <c r="R83" t="str">
        <f>VLOOKUP(N83,all_attacks!$C$2:$H$166,2,FALSE)</f>
        <v>Normal</v>
      </c>
      <c r="S83" t="str">
        <f>VLOOKUP(O83,all_attacks!$C$2:$H$166,2,FALSE)</f>
        <v>Normal</v>
      </c>
      <c r="T83" t="str">
        <f>VLOOKUP(L83,all_attacks!$C$2:$H$166,6,FALSE)</f>
        <v>Fire</v>
      </c>
      <c r="U83" t="str">
        <f>VLOOKUP(M83,all_attacks!$C$2:$H$166,6,FALSE)</f>
        <v>no_type-specific_Damage</v>
      </c>
      <c r="V83" t="str">
        <f>VLOOKUP(N83,all_attacks!$C$2:$H$166,6,FALSE)</f>
        <v>Normal</v>
      </c>
      <c r="W83" t="str">
        <f>VLOOKUP(O83,all_attacks!$C$2:$H$166,6,FALSE)</f>
        <v>no_type-specific_Damage</v>
      </c>
      <c r="X83" t="s">
        <v>445</v>
      </c>
      <c r="Y83" t="s">
        <v>209</v>
      </c>
      <c r="Z83" t="str">
        <f t="shared" si="40"/>
        <v>FireFire</v>
      </c>
      <c r="AA83" t="str">
        <f t="shared" si="40"/>
        <v>no_type-specific_DamageFire</v>
      </c>
      <c r="AB83" t="str">
        <f t="shared" si="40"/>
        <v>NormalFire</v>
      </c>
      <c r="AC83" t="str">
        <f t="shared" si="40"/>
        <v>no_type-specific_DamageFire</v>
      </c>
      <c r="AD83" t="str">
        <f t="shared" si="25"/>
        <v>FireNA</v>
      </c>
      <c r="AE83" t="str">
        <f t="shared" si="25"/>
        <v>no_type-specific_DamageNA</v>
      </c>
      <c r="AF83" t="str">
        <f t="shared" si="25"/>
        <v>NormalNA</v>
      </c>
      <c r="AG83" t="str">
        <f t="shared" si="25"/>
        <v>no_type-specific_DamageNA</v>
      </c>
      <c r="AH83">
        <f>VLOOKUP(Z83,type_factors!$C$1:$D$226,2,FALSE)</f>
        <v>0.5</v>
      </c>
      <c r="AI83" t="e">
        <f>VLOOKUP(AA83,type_factors!$C$1:$D$226,2,FALSE)</f>
        <v>#N/A</v>
      </c>
      <c r="AJ83">
        <f>VLOOKUP(AB83,type_factors!$C$1:$D$226,2,FALSE)</f>
        <v>1</v>
      </c>
      <c r="AK83" t="e">
        <f>VLOOKUP(AC83,type_factors!$C$1:$D$226,2,FALSE)</f>
        <v>#N/A</v>
      </c>
      <c r="AL83" t="e">
        <f>VLOOKUP(AD83,type_factors!$C$1:$D$226,2,FALSE)</f>
        <v>#N/A</v>
      </c>
      <c r="AM83" t="e">
        <f>VLOOKUP(AE83,type_factors!$C$1:$D$226,2,FALSE)</f>
        <v>#N/A</v>
      </c>
      <c r="AN83" t="e">
        <f>VLOOKUP(AF83,type_factors!$C$1:$D$226,2,FALSE)</f>
        <v>#N/A</v>
      </c>
      <c r="AO83" t="e">
        <f>VLOOKUP(AG83,type_factors!$C$1:$D$226,2,FALSE)</f>
        <v>#N/A</v>
      </c>
      <c r="AP83" t="e">
        <f t="shared" si="26"/>
        <v>#N/A</v>
      </c>
      <c r="AQ83" t="e">
        <f t="shared" si="26"/>
        <v>#N/A</v>
      </c>
      <c r="AR83" t="e">
        <f t="shared" si="26"/>
        <v>#N/A</v>
      </c>
      <c r="AS83" t="e">
        <f t="shared" si="26"/>
        <v>#N/A</v>
      </c>
      <c r="AT83">
        <f t="array" ref="AT83">MAX(IF(ISERROR(AP83:AS83),IF(ISERROR(AH83:AK83),,AH83:AK83),AP83:AS83))</f>
        <v>1</v>
      </c>
      <c r="AU83" t="s">
        <v>421</v>
      </c>
      <c r="AV83" t="s">
        <v>445</v>
      </c>
      <c r="AW83" t="s">
        <v>455</v>
      </c>
      <c r="AX83" t="s">
        <v>209</v>
      </c>
      <c r="AY83" t="str">
        <f t="shared" si="27"/>
        <v>NormalFire</v>
      </c>
      <c r="AZ83" t="str">
        <f t="shared" si="28"/>
        <v>FireFire</v>
      </c>
      <c r="BA83" t="str">
        <f t="shared" si="29"/>
        <v>GroundFire</v>
      </c>
      <c r="BB83" t="str">
        <f t="shared" si="30"/>
        <v>NAFire</v>
      </c>
      <c r="BC83" t="str">
        <f t="shared" si="31"/>
        <v>NormalNA</v>
      </c>
      <c r="BD83" t="str">
        <f t="shared" si="32"/>
        <v>FireNA</v>
      </c>
      <c r="BE83" t="str">
        <f t="shared" si="33"/>
        <v>GroundNA</v>
      </c>
      <c r="BF83" t="str">
        <f t="shared" si="34"/>
        <v>NANA</v>
      </c>
      <c r="BG83" s="31">
        <f>VLOOKUP(AY83,type_factors!$C$2:$D$226,2,FALSE)</f>
        <v>1</v>
      </c>
      <c r="BH83" s="31">
        <f>VLOOKUP(AZ83,type_factors!$C$2:$D$226,2,FALSE)</f>
        <v>0.5</v>
      </c>
      <c r="BI83" s="31" t="e">
        <f>VLOOKUP(BC83,type_factors!$C$2:$D$226,2,FALSE)</f>
        <v>#N/A</v>
      </c>
      <c r="BJ83" s="31" t="e">
        <f>VLOOKUP(BD83,type_factors!$C$2:$D$226,2,FALSE)</f>
        <v>#N/A</v>
      </c>
      <c r="BK83" s="30" t="e">
        <f>VLOOKUP(BC83,type_factors!$C$2:$D$226,2,FALSE)</f>
        <v>#N/A</v>
      </c>
      <c r="BL83" s="30" t="e">
        <f>VLOOKUP(BD83,type_factors!$C$2:$D$226,2,FALSE)</f>
        <v>#N/A</v>
      </c>
      <c r="BM83" s="30" t="e">
        <f>VLOOKUP(BE83,type_factors!$C$2:$D$226,2,FALSE)</f>
        <v>#N/A</v>
      </c>
      <c r="BN83" s="30" t="e">
        <f>VLOOKUP(BF83,type_factors!$C$2:$D$226,2,FALSE)</f>
        <v>#N/A</v>
      </c>
      <c r="BO83" s="32">
        <f t="shared" si="35"/>
        <v>1</v>
      </c>
      <c r="BP83" s="32">
        <f t="shared" si="36"/>
        <v>0.5</v>
      </c>
      <c r="BQ83" s="32" t="e">
        <f t="shared" si="37"/>
        <v>#N/A</v>
      </c>
      <c r="BR83" s="32" t="e">
        <f t="shared" si="38"/>
        <v>#N/A</v>
      </c>
      <c r="BS83">
        <f t="array" ref="BS83">MAX(IF(ISERROR(BO83:BR83),,BO83:BR83))</f>
        <v>1</v>
      </c>
      <c r="BT83">
        <f t="shared" si="24"/>
        <v>1</v>
      </c>
      <c r="BU83">
        <f t="shared" si="39"/>
        <v>0</v>
      </c>
      <c r="BV83">
        <f t="shared" si="41"/>
        <v>23.5</v>
      </c>
    </row>
    <row r="84" spans="1:77" x14ac:dyDescent="0.3">
      <c r="A84">
        <v>83</v>
      </c>
      <c r="B84">
        <v>36</v>
      </c>
      <c r="C84" s="35" t="s">
        <v>38</v>
      </c>
      <c r="D84" s="35" t="str">
        <f>VLOOKUP(C84,all_pokemon!$B$2:$C$151,2,FALSE)</f>
        <v>Pidgeotto</v>
      </c>
      <c r="E84" s="35" t="s">
        <v>421</v>
      </c>
      <c r="F84" s="35" t="s">
        <v>448</v>
      </c>
      <c r="G84" s="35">
        <v>25</v>
      </c>
      <c r="H84" s="36" t="s">
        <v>41</v>
      </c>
      <c r="I84" s="36" t="s">
        <v>42</v>
      </c>
      <c r="J84" s="36" t="s">
        <v>21</v>
      </c>
      <c r="K84" s="36" t="s">
        <v>94</v>
      </c>
      <c r="L84" s="1" t="str">
        <f>VLOOKUP(H84,all_attacks!$B$2:$C$166,2,FALSE)</f>
        <v>Gust</v>
      </c>
      <c r="M84" s="1" t="str">
        <f>VLOOKUP(I84,all_attacks!$B$2:$C$166,2,FALSE)</f>
        <v>Sand Attack</v>
      </c>
      <c r="N84" s="1" t="str">
        <f>VLOOKUP(J84,all_attacks!$B$2:$C$166,2,FALSE)</f>
        <v>Quick Attack</v>
      </c>
      <c r="O84" s="1" t="str">
        <f>VLOOKUP(K84,all_attacks!$B$2:$C$166,2,FALSE)</f>
        <v>Whirlwind</v>
      </c>
      <c r="P84" t="str">
        <f>VLOOKUP(L84,all_attacks!$C$2:$H$166,2,FALSE)</f>
        <v>Normal</v>
      </c>
      <c r="Q84" t="str">
        <f>VLOOKUP(M84,all_attacks!$C$2:$H$166,2,FALSE)</f>
        <v>Normal</v>
      </c>
      <c r="R84" t="str">
        <f>VLOOKUP(N84,all_attacks!$C$2:$H$166,2,FALSE)</f>
        <v>Normal</v>
      </c>
      <c r="S84" t="str">
        <f>VLOOKUP(O84,all_attacks!$C$2:$H$166,2,FALSE)</f>
        <v>Normal</v>
      </c>
      <c r="T84" t="str">
        <f>VLOOKUP(L84,all_attacks!$C$2:$H$166,6,FALSE)</f>
        <v>Normal</v>
      </c>
      <c r="U84" t="str">
        <f>VLOOKUP(M84,all_attacks!$C$2:$H$166,6,FALSE)</f>
        <v>no_type-specific_Damage</v>
      </c>
      <c r="V84" t="str">
        <f>VLOOKUP(N84,all_attacks!$C$2:$H$166,6,FALSE)</f>
        <v>Normal</v>
      </c>
      <c r="W84" t="str">
        <f>VLOOKUP(O84,all_attacks!$C$2:$H$166,6,FALSE)</f>
        <v>no_type-specific_Damage</v>
      </c>
      <c r="X84" t="s">
        <v>445</v>
      </c>
      <c r="Y84" t="s">
        <v>209</v>
      </c>
      <c r="Z84" t="str">
        <f t="shared" si="40"/>
        <v>NormalFire</v>
      </c>
      <c r="AA84" t="str">
        <f t="shared" si="40"/>
        <v>no_type-specific_DamageFire</v>
      </c>
      <c r="AB84" t="str">
        <f t="shared" si="40"/>
        <v>NormalFire</v>
      </c>
      <c r="AC84" t="str">
        <f t="shared" si="40"/>
        <v>no_type-specific_DamageFire</v>
      </c>
      <c r="AD84" t="str">
        <f t="shared" si="25"/>
        <v>NormalNA</v>
      </c>
      <c r="AE84" t="str">
        <f t="shared" si="25"/>
        <v>no_type-specific_DamageNA</v>
      </c>
      <c r="AF84" t="str">
        <f t="shared" si="25"/>
        <v>NormalNA</v>
      </c>
      <c r="AG84" t="str">
        <f t="shared" si="25"/>
        <v>no_type-specific_DamageNA</v>
      </c>
      <c r="AH84">
        <f>VLOOKUP(Z84,type_factors!$C$1:$D$226,2,FALSE)</f>
        <v>1</v>
      </c>
      <c r="AI84" t="e">
        <f>VLOOKUP(AA84,type_factors!$C$1:$D$226,2,FALSE)</f>
        <v>#N/A</v>
      </c>
      <c r="AJ84">
        <f>VLOOKUP(AB84,type_factors!$C$1:$D$226,2,FALSE)</f>
        <v>1</v>
      </c>
      <c r="AK84" t="e">
        <f>VLOOKUP(AC84,type_factors!$C$1:$D$226,2,FALSE)</f>
        <v>#N/A</v>
      </c>
      <c r="AL84" t="e">
        <f>VLOOKUP(AD84,type_factors!$C$1:$D$226,2,FALSE)</f>
        <v>#N/A</v>
      </c>
      <c r="AM84" t="e">
        <f>VLOOKUP(AE84,type_factors!$C$1:$D$226,2,FALSE)</f>
        <v>#N/A</v>
      </c>
      <c r="AN84" t="e">
        <f>VLOOKUP(AF84,type_factors!$C$1:$D$226,2,FALSE)</f>
        <v>#N/A</v>
      </c>
      <c r="AO84" t="e">
        <f>VLOOKUP(AG84,type_factors!$C$1:$D$226,2,FALSE)</f>
        <v>#N/A</v>
      </c>
      <c r="AP84" t="e">
        <f t="shared" si="26"/>
        <v>#N/A</v>
      </c>
      <c r="AQ84" t="e">
        <f t="shared" si="26"/>
        <v>#N/A</v>
      </c>
      <c r="AR84" t="e">
        <f t="shared" si="26"/>
        <v>#N/A</v>
      </c>
      <c r="AS84" t="e">
        <f t="shared" si="26"/>
        <v>#N/A</v>
      </c>
      <c r="AT84">
        <f t="array" ref="AT84">MAX(IF(ISERROR(AP84:AS84),IF(ISERROR(AH84:AK84),,AH84:AK84),AP84:AS84))</f>
        <v>1</v>
      </c>
      <c r="AU84" t="s">
        <v>421</v>
      </c>
      <c r="AV84" t="s">
        <v>445</v>
      </c>
      <c r="AW84" t="s">
        <v>455</v>
      </c>
      <c r="AX84" t="s">
        <v>450</v>
      </c>
      <c r="AY84" t="str">
        <f t="shared" si="27"/>
        <v>NormalNormal</v>
      </c>
      <c r="AZ84" t="str">
        <f t="shared" si="28"/>
        <v>FireNormal</v>
      </c>
      <c r="BA84" t="str">
        <f t="shared" si="29"/>
        <v>GroundNormal</v>
      </c>
      <c r="BB84" t="str">
        <f t="shared" si="30"/>
        <v>FightingNormal</v>
      </c>
      <c r="BC84" t="str">
        <f t="shared" si="31"/>
        <v>NormalFlying</v>
      </c>
      <c r="BD84" t="str">
        <f t="shared" si="32"/>
        <v>FireFlying</v>
      </c>
      <c r="BE84" t="str">
        <f t="shared" si="33"/>
        <v>GroundFlying</v>
      </c>
      <c r="BF84" t="str">
        <f t="shared" si="34"/>
        <v>FightingFlying</v>
      </c>
      <c r="BG84" s="31">
        <f>VLOOKUP(AY84,type_factors!$C$2:$D$226,2,FALSE)</f>
        <v>1</v>
      </c>
      <c r="BH84" s="31">
        <f>VLOOKUP(AZ84,type_factors!$C$2:$D$226,2,FALSE)</f>
        <v>1</v>
      </c>
      <c r="BI84" s="31">
        <f>VLOOKUP(BC84,type_factors!$C$2:$D$226,2,FALSE)</f>
        <v>1</v>
      </c>
      <c r="BJ84" s="31">
        <f>VLOOKUP(BD84,type_factors!$C$2:$D$226,2,FALSE)</f>
        <v>1</v>
      </c>
      <c r="BK84" s="30">
        <f>VLOOKUP(BC84,type_factors!$C$2:$D$226,2,FALSE)</f>
        <v>1</v>
      </c>
      <c r="BL84" s="30">
        <f>VLOOKUP(BD84,type_factors!$C$2:$D$226,2,FALSE)</f>
        <v>1</v>
      </c>
      <c r="BM84" s="30">
        <f>VLOOKUP(BE84,type_factors!$C$2:$D$226,2,FALSE)</f>
        <v>0</v>
      </c>
      <c r="BN84" s="30">
        <f>VLOOKUP(BF84,type_factors!$C$2:$D$226,2,FALSE)</f>
        <v>0.5</v>
      </c>
      <c r="BO84" s="32">
        <f t="shared" si="35"/>
        <v>1</v>
      </c>
      <c r="BP84" s="32">
        <f t="shared" si="36"/>
        <v>1</v>
      </c>
      <c r="BQ84" s="32">
        <f t="shared" si="37"/>
        <v>0</v>
      </c>
      <c r="BR84" s="32">
        <f t="shared" si="38"/>
        <v>0.5</v>
      </c>
      <c r="BS84">
        <f t="array" ref="BS84">MAX(IF(ISERROR(BO84:BR84),,BO84:BR84))</f>
        <v>1</v>
      </c>
      <c r="BT84">
        <f t="shared" si="24"/>
        <v>1</v>
      </c>
      <c r="BU84">
        <f t="shared" si="39"/>
        <v>0</v>
      </c>
      <c r="BV84">
        <f t="shared" si="41"/>
        <v>23.5</v>
      </c>
      <c r="BX84" t="s">
        <v>195</v>
      </c>
      <c r="BY84" t="s">
        <v>203</v>
      </c>
    </row>
    <row r="85" spans="1:77" x14ac:dyDescent="0.3">
      <c r="A85">
        <v>84</v>
      </c>
      <c r="B85">
        <v>36</v>
      </c>
      <c r="C85" s="35" t="s">
        <v>71</v>
      </c>
      <c r="D85" s="35" t="str">
        <f>VLOOKUP(C85,all_pokemon!$B$2:$C$151,2,FALSE)</f>
        <v>Kadabra</v>
      </c>
      <c r="E85" s="35" t="s">
        <v>318</v>
      </c>
      <c r="F85" s="35" t="s">
        <v>209</v>
      </c>
      <c r="G85" s="35">
        <v>20</v>
      </c>
      <c r="H85" s="36" t="s">
        <v>43</v>
      </c>
      <c r="I85" s="36" t="s">
        <v>60</v>
      </c>
      <c r="J85" s="36" t="s">
        <v>35</v>
      </c>
      <c r="K85" s="36" t="s">
        <v>209</v>
      </c>
      <c r="L85" s="1" t="str">
        <f>VLOOKUP(H85,all_attacks!$B$2:$C$166,2,FALSE)</f>
        <v>Teleport</v>
      </c>
      <c r="M85" s="1" t="str">
        <f>VLOOKUP(I85,all_attacks!$B$2:$C$166,2,FALSE)</f>
        <v>Confusion</v>
      </c>
      <c r="N85" s="1" t="str">
        <f>VLOOKUP(J85,all_attacks!$B$2:$C$166,2,FALSE)</f>
        <v>Disable</v>
      </c>
      <c r="O85" s="1" t="e">
        <f>VLOOKUP(K85,all_attacks!$B$2:$C$166,2,FALSE)</f>
        <v>#N/A</v>
      </c>
      <c r="P85" t="str">
        <f>VLOOKUP(L85,all_attacks!$C$2:$H$166,2,FALSE)</f>
        <v>Psychic</v>
      </c>
      <c r="Q85" t="str">
        <f>VLOOKUP(M85,all_attacks!$C$2:$H$166,2,FALSE)</f>
        <v>Psychic</v>
      </c>
      <c r="R85" t="str">
        <f>VLOOKUP(N85,all_attacks!$C$2:$H$166,2,FALSE)</f>
        <v>Normal</v>
      </c>
      <c r="S85" t="e">
        <f>VLOOKUP(O85,all_attacks!$C$2:$H$166,2,FALSE)</f>
        <v>#N/A</v>
      </c>
      <c r="T85" t="str">
        <f>VLOOKUP(L85,all_attacks!$C$2:$H$166,6,FALSE)</f>
        <v>no_type-specific_Damage</v>
      </c>
      <c r="U85" t="str">
        <f>VLOOKUP(M85,all_attacks!$C$2:$H$166,6,FALSE)</f>
        <v>Psychic</v>
      </c>
      <c r="V85" t="str">
        <f>VLOOKUP(N85,all_attacks!$C$2:$H$166,6,FALSE)</f>
        <v>no_type-specific_Damage</v>
      </c>
      <c r="W85" t="e">
        <f>VLOOKUP(O85,all_attacks!$C$2:$H$166,6,FALSE)</f>
        <v>#N/A</v>
      </c>
      <c r="X85" t="s">
        <v>445</v>
      </c>
      <c r="Y85" t="s">
        <v>209</v>
      </c>
      <c r="Z85" t="str">
        <f t="shared" si="40"/>
        <v>no_type-specific_DamageFire</v>
      </c>
      <c r="AA85" t="str">
        <f t="shared" si="40"/>
        <v>PsychicFire</v>
      </c>
      <c r="AB85" t="str">
        <f t="shared" si="40"/>
        <v>no_type-specific_DamageFire</v>
      </c>
      <c r="AC85" t="e">
        <f t="shared" si="40"/>
        <v>#N/A</v>
      </c>
      <c r="AD85" t="str">
        <f t="shared" si="25"/>
        <v>no_type-specific_DamageNA</v>
      </c>
      <c r="AE85" t="str">
        <f t="shared" si="25"/>
        <v>PsychicNA</v>
      </c>
      <c r="AF85" t="str">
        <f t="shared" si="25"/>
        <v>no_type-specific_DamageNA</v>
      </c>
      <c r="AG85" t="e">
        <f t="shared" si="25"/>
        <v>#N/A</v>
      </c>
      <c r="AH85" t="e">
        <f>VLOOKUP(Z85,type_factors!$C$1:$D$226,2,FALSE)</f>
        <v>#N/A</v>
      </c>
      <c r="AI85">
        <f>VLOOKUP(AA85,type_factors!$C$1:$D$226,2,FALSE)</f>
        <v>1</v>
      </c>
      <c r="AJ85" t="e">
        <f>VLOOKUP(AB85,type_factors!$C$1:$D$226,2,FALSE)</f>
        <v>#N/A</v>
      </c>
      <c r="AK85" t="e">
        <f>VLOOKUP(AC85,type_factors!$C$1:$D$226,2,FALSE)</f>
        <v>#N/A</v>
      </c>
      <c r="AL85" t="e">
        <f>VLOOKUP(AD85,type_factors!$C$1:$D$226,2,FALSE)</f>
        <v>#N/A</v>
      </c>
      <c r="AM85" t="e">
        <f>VLOOKUP(AE85,type_factors!$C$1:$D$226,2,FALSE)</f>
        <v>#N/A</v>
      </c>
      <c r="AN85" t="e">
        <f>VLOOKUP(AF85,type_factors!$C$1:$D$226,2,FALSE)</f>
        <v>#N/A</v>
      </c>
      <c r="AO85" t="e">
        <f>VLOOKUP(AG85,type_factors!$C$1:$D$226,2,FALSE)</f>
        <v>#N/A</v>
      </c>
      <c r="AP85" t="e">
        <f t="shared" si="26"/>
        <v>#N/A</v>
      </c>
      <c r="AQ85" t="e">
        <f t="shared" si="26"/>
        <v>#N/A</v>
      </c>
      <c r="AR85" t="e">
        <f t="shared" si="26"/>
        <v>#N/A</v>
      </c>
      <c r="AS85" t="e">
        <f t="shared" si="26"/>
        <v>#N/A</v>
      </c>
      <c r="AT85">
        <f t="array" ref="AT85">MAX(IF(ISERROR(AP85:AS85),IF(ISERROR(AH85:AK85),,AH85:AK85),AP85:AS85))</f>
        <v>1</v>
      </c>
      <c r="AU85" t="s">
        <v>421</v>
      </c>
      <c r="AV85" t="s">
        <v>445</v>
      </c>
      <c r="AW85" t="s">
        <v>455</v>
      </c>
      <c r="AX85" t="s">
        <v>450</v>
      </c>
      <c r="AY85" t="str">
        <f t="shared" si="27"/>
        <v>NormalPsychic</v>
      </c>
      <c r="AZ85" t="str">
        <f t="shared" si="28"/>
        <v>FirePsychic</v>
      </c>
      <c r="BA85" t="str">
        <f t="shared" si="29"/>
        <v>GroundPsychic</v>
      </c>
      <c r="BB85" t="str">
        <f t="shared" si="30"/>
        <v>FightingPsychic</v>
      </c>
      <c r="BC85" t="str">
        <f t="shared" si="31"/>
        <v>NormalNA</v>
      </c>
      <c r="BD85" t="str">
        <f t="shared" si="32"/>
        <v>FireNA</v>
      </c>
      <c r="BE85" t="str">
        <f t="shared" si="33"/>
        <v>GroundNA</v>
      </c>
      <c r="BF85" t="str">
        <f t="shared" si="34"/>
        <v>FightingNA</v>
      </c>
      <c r="BG85" s="31">
        <f>VLOOKUP(AY85,type_factors!$C$2:$D$226,2,FALSE)</f>
        <v>1</v>
      </c>
      <c r="BH85" s="31">
        <f>VLOOKUP(AZ85,type_factors!$C$2:$D$226,2,FALSE)</f>
        <v>1</v>
      </c>
      <c r="BI85" s="31" t="e">
        <f>VLOOKUP(BC85,type_factors!$C$2:$D$226,2,FALSE)</f>
        <v>#N/A</v>
      </c>
      <c r="BJ85" s="31" t="e">
        <f>VLOOKUP(BD85,type_factors!$C$2:$D$226,2,FALSE)</f>
        <v>#N/A</v>
      </c>
      <c r="BK85" s="30" t="e">
        <f>VLOOKUP(BC85,type_factors!$C$2:$D$226,2,FALSE)</f>
        <v>#N/A</v>
      </c>
      <c r="BL85" s="30" t="e">
        <f>VLOOKUP(BD85,type_factors!$C$2:$D$226,2,FALSE)</f>
        <v>#N/A</v>
      </c>
      <c r="BM85" s="30" t="e">
        <f>VLOOKUP(BE85,type_factors!$C$2:$D$226,2,FALSE)</f>
        <v>#N/A</v>
      </c>
      <c r="BN85" s="30" t="e">
        <f>VLOOKUP(BF85,type_factors!$C$2:$D$226,2,FALSE)</f>
        <v>#N/A</v>
      </c>
      <c r="BO85" s="32">
        <f t="shared" si="35"/>
        <v>1</v>
      </c>
      <c r="BP85" s="32">
        <f t="shared" si="36"/>
        <v>1</v>
      </c>
      <c r="BQ85" s="32" t="e">
        <f t="shared" si="37"/>
        <v>#N/A</v>
      </c>
      <c r="BR85" s="32" t="e">
        <f t="shared" si="38"/>
        <v>#N/A</v>
      </c>
      <c r="BS85">
        <f t="array" ref="BS85">MAX(IF(ISERROR(BO85:BR85),,BO85:BR85))</f>
        <v>1</v>
      </c>
      <c r="BT85">
        <f t="shared" si="24"/>
        <v>1</v>
      </c>
      <c r="BU85">
        <f t="shared" si="39"/>
        <v>0</v>
      </c>
      <c r="BV85">
        <f t="shared" si="41"/>
        <v>23.5</v>
      </c>
    </row>
    <row r="86" spans="1:77" x14ac:dyDescent="0.3">
      <c r="A86">
        <v>85</v>
      </c>
      <c r="B86">
        <v>36</v>
      </c>
      <c r="C86" s="35" t="s">
        <v>108</v>
      </c>
      <c r="D86" s="35" t="str">
        <f>VLOOKUP(C86,all_pokemon!$B$2:$C$151,2,FALSE)</f>
        <v>Exeggcute</v>
      </c>
      <c r="E86" s="35" t="s">
        <v>449</v>
      </c>
      <c r="F86" s="35" t="s">
        <v>318</v>
      </c>
      <c r="G86" s="35">
        <v>23</v>
      </c>
      <c r="H86" s="36" t="s">
        <v>196</v>
      </c>
      <c r="I86" s="36" t="s">
        <v>59</v>
      </c>
      <c r="J86" s="36" t="s">
        <v>209</v>
      </c>
      <c r="K86" s="36" t="s">
        <v>209</v>
      </c>
      <c r="L86" s="1" t="str">
        <f>VLOOKUP(H86,all_attacks!$B$2:$C$166,2,FALSE)</f>
        <v>Barrage</v>
      </c>
      <c r="M86" s="1" t="str">
        <f>VLOOKUP(I86,all_attacks!$B$2:$C$166,2,FALSE)</f>
        <v>Hypnosis</v>
      </c>
      <c r="N86" s="1" t="e">
        <f>VLOOKUP(J86,all_attacks!$B$2:$C$166,2,FALSE)</f>
        <v>#N/A</v>
      </c>
      <c r="O86" s="1" t="e">
        <f>VLOOKUP(K86,all_attacks!$B$2:$C$166,2,FALSE)</f>
        <v>#N/A</v>
      </c>
      <c r="P86" t="str">
        <f>VLOOKUP(L86,all_attacks!$C$2:$H$166,2,FALSE)</f>
        <v>Normal</v>
      </c>
      <c r="Q86" t="str">
        <f>VLOOKUP(M86,all_attacks!$C$2:$H$166,2,FALSE)</f>
        <v>Psychic</v>
      </c>
      <c r="R86" t="e">
        <f>VLOOKUP(N86,all_attacks!$C$2:$H$166,2,FALSE)</f>
        <v>#N/A</v>
      </c>
      <c r="S86" t="e">
        <f>VLOOKUP(O86,all_attacks!$C$2:$H$166,2,FALSE)</f>
        <v>#N/A</v>
      </c>
      <c r="T86" t="str">
        <f>VLOOKUP(L86,all_attacks!$C$2:$H$166,6,FALSE)</f>
        <v>Normal</v>
      </c>
      <c r="U86" t="str">
        <f>VLOOKUP(M86,all_attacks!$C$2:$H$166,6,FALSE)</f>
        <v>no_type-specific_Damage</v>
      </c>
      <c r="V86" t="e">
        <f>VLOOKUP(N86,all_attacks!$C$2:$H$166,6,FALSE)</f>
        <v>#N/A</v>
      </c>
      <c r="W86" t="e">
        <f>VLOOKUP(O86,all_attacks!$C$2:$H$166,6,FALSE)</f>
        <v>#N/A</v>
      </c>
      <c r="X86" t="s">
        <v>445</v>
      </c>
      <c r="Y86" t="s">
        <v>209</v>
      </c>
      <c r="Z86" t="str">
        <f t="shared" si="40"/>
        <v>NormalFire</v>
      </c>
      <c r="AA86" t="str">
        <f t="shared" si="40"/>
        <v>no_type-specific_DamageFire</v>
      </c>
      <c r="AB86" t="e">
        <f t="shared" si="40"/>
        <v>#N/A</v>
      </c>
      <c r="AC86" t="e">
        <f t="shared" si="40"/>
        <v>#N/A</v>
      </c>
      <c r="AD86" t="str">
        <f t="shared" si="25"/>
        <v>NormalNA</v>
      </c>
      <c r="AE86" t="str">
        <f t="shared" si="25"/>
        <v>no_type-specific_DamageNA</v>
      </c>
      <c r="AF86" t="e">
        <f t="shared" si="25"/>
        <v>#N/A</v>
      </c>
      <c r="AG86" t="e">
        <f t="shared" si="25"/>
        <v>#N/A</v>
      </c>
      <c r="AH86">
        <f>VLOOKUP(Z86,type_factors!$C$1:$D$226,2,FALSE)</f>
        <v>1</v>
      </c>
      <c r="AI86" t="e">
        <f>VLOOKUP(AA86,type_factors!$C$1:$D$226,2,FALSE)</f>
        <v>#N/A</v>
      </c>
      <c r="AJ86" t="e">
        <f>VLOOKUP(AB86,type_factors!$C$1:$D$226,2,FALSE)</f>
        <v>#N/A</v>
      </c>
      <c r="AK86" t="e">
        <f>VLOOKUP(AC86,type_factors!$C$1:$D$226,2,FALSE)</f>
        <v>#N/A</v>
      </c>
      <c r="AL86" t="e">
        <f>VLOOKUP(AD86,type_factors!$C$1:$D$226,2,FALSE)</f>
        <v>#N/A</v>
      </c>
      <c r="AM86" t="e">
        <f>VLOOKUP(AE86,type_factors!$C$1:$D$226,2,FALSE)</f>
        <v>#N/A</v>
      </c>
      <c r="AN86" t="e">
        <f>VLOOKUP(AF86,type_factors!$C$1:$D$226,2,FALSE)</f>
        <v>#N/A</v>
      </c>
      <c r="AO86" t="e">
        <f>VLOOKUP(AG86,type_factors!$C$1:$D$226,2,FALSE)</f>
        <v>#N/A</v>
      </c>
      <c r="AP86" t="e">
        <f t="shared" si="26"/>
        <v>#N/A</v>
      </c>
      <c r="AQ86" t="e">
        <f t="shared" si="26"/>
        <v>#N/A</v>
      </c>
      <c r="AR86" t="e">
        <f t="shared" si="26"/>
        <v>#N/A</v>
      </c>
      <c r="AS86" t="e">
        <f t="shared" si="26"/>
        <v>#N/A</v>
      </c>
      <c r="AT86">
        <f t="array" ref="AT86">MAX(IF(ISERROR(AP86:AS86),IF(ISERROR(AH86:AK86),,AH86:AK86),AP86:AS86))</f>
        <v>1</v>
      </c>
      <c r="AU86" t="s">
        <v>421</v>
      </c>
      <c r="AV86" t="s">
        <v>445</v>
      </c>
      <c r="AW86" t="s">
        <v>455</v>
      </c>
      <c r="AX86" t="s">
        <v>450</v>
      </c>
      <c r="AY86" t="str">
        <f t="shared" si="27"/>
        <v>NormalGrass</v>
      </c>
      <c r="AZ86" t="str">
        <f t="shared" si="28"/>
        <v>FireGrass</v>
      </c>
      <c r="BA86" t="str">
        <f t="shared" si="29"/>
        <v>GroundGrass</v>
      </c>
      <c r="BB86" t="str">
        <f t="shared" si="30"/>
        <v>FightingGrass</v>
      </c>
      <c r="BC86" t="str">
        <f t="shared" si="31"/>
        <v>NormalPsychic</v>
      </c>
      <c r="BD86" t="str">
        <f t="shared" si="32"/>
        <v>FirePsychic</v>
      </c>
      <c r="BE86" t="str">
        <f t="shared" si="33"/>
        <v>GroundPsychic</v>
      </c>
      <c r="BF86" t="str">
        <f t="shared" si="34"/>
        <v>FightingPsychic</v>
      </c>
      <c r="BG86" s="31">
        <f>VLOOKUP(AY86,type_factors!$C$2:$D$226,2,FALSE)</f>
        <v>1</v>
      </c>
      <c r="BH86" s="31">
        <f>VLOOKUP(AZ86,type_factors!$C$2:$D$226,2,FALSE)</f>
        <v>2</v>
      </c>
      <c r="BI86" s="31">
        <f>VLOOKUP(BC86,type_factors!$C$2:$D$226,2,FALSE)</f>
        <v>1</v>
      </c>
      <c r="BJ86" s="31">
        <f>VLOOKUP(BD86,type_factors!$C$2:$D$226,2,FALSE)</f>
        <v>1</v>
      </c>
      <c r="BK86" s="30">
        <f>VLOOKUP(BC86,type_factors!$C$2:$D$226,2,FALSE)</f>
        <v>1</v>
      </c>
      <c r="BL86" s="30">
        <f>VLOOKUP(BD86,type_factors!$C$2:$D$226,2,FALSE)</f>
        <v>1</v>
      </c>
      <c r="BM86" s="30">
        <f>VLOOKUP(BE86,type_factors!$C$2:$D$226,2,FALSE)</f>
        <v>1</v>
      </c>
      <c r="BN86" s="30">
        <f>VLOOKUP(BF86,type_factors!$C$2:$D$226,2,FALSE)</f>
        <v>0.5</v>
      </c>
      <c r="BO86" s="32">
        <f t="shared" si="35"/>
        <v>1</v>
      </c>
      <c r="BP86" s="32">
        <f t="shared" si="36"/>
        <v>2</v>
      </c>
      <c r="BQ86" s="32">
        <f t="shared" si="37"/>
        <v>1</v>
      </c>
      <c r="BR86" s="32">
        <f t="shared" si="38"/>
        <v>0.5</v>
      </c>
      <c r="BS86">
        <f t="array" ref="BS86">MAX(IF(ISERROR(BO86:BR86),,BO86:BR86))</f>
        <v>2</v>
      </c>
      <c r="BT86">
        <f t="shared" si="24"/>
        <v>1</v>
      </c>
      <c r="BU86">
        <f t="shared" si="39"/>
        <v>1</v>
      </c>
      <c r="BV86">
        <f t="shared" si="41"/>
        <v>24.5</v>
      </c>
    </row>
    <row r="87" spans="1:77" x14ac:dyDescent="0.3">
      <c r="A87">
        <v>86</v>
      </c>
      <c r="B87">
        <v>36</v>
      </c>
      <c r="C87" s="35" t="s">
        <v>96</v>
      </c>
      <c r="D87" s="35" t="str">
        <f>VLOOKUP(C87,all_pokemon!$B$2:$C$151,2,FALSE)</f>
        <v>Growlithe</v>
      </c>
      <c r="E87" s="35" t="s">
        <v>445</v>
      </c>
      <c r="F87" s="35" t="s">
        <v>209</v>
      </c>
      <c r="G87" s="35">
        <v>23</v>
      </c>
      <c r="H87" s="36" t="s">
        <v>50</v>
      </c>
      <c r="I87" s="36" t="s">
        <v>98</v>
      </c>
      <c r="J87" s="36" t="s">
        <v>89</v>
      </c>
      <c r="K87" s="36" t="s">
        <v>209</v>
      </c>
      <c r="L87" s="1" t="str">
        <f>VLOOKUP(H87,all_attacks!$B$2:$C$166,2,FALSE)</f>
        <v>Bite</v>
      </c>
      <c r="M87" s="1" t="str">
        <f>VLOOKUP(I87,all_attacks!$B$2:$C$166,2,FALSE)</f>
        <v>Roar</v>
      </c>
      <c r="N87" s="1" t="str">
        <f>VLOOKUP(J87,all_attacks!$B$2:$C$166,2,FALSE)</f>
        <v>Ember</v>
      </c>
      <c r="O87" s="1" t="e">
        <f>VLOOKUP(K87,all_attacks!$B$2:$C$166,2,FALSE)</f>
        <v>#N/A</v>
      </c>
      <c r="P87" t="str">
        <f>VLOOKUP(L87,all_attacks!$C$2:$H$166,2,FALSE)</f>
        <v>Normal</v>
      </c>
      <c r="Q87" t="str">
        <f>VLOOKUP(M87,all_attacks!$C$2:$H$166,2,FALSE)</f>
        <v>Normal</v>
      </c>
      <c r="R87" t="str">
        <f>VLOOKUP(N87,all_attacks!$C$2:$H$166,2,FALSE)</f>
        <v>Fire</v>
      </c>
      <c r="S87" t="e">
        <f>VLOOKUP(O87,all_attacks!$C$2:$H$166,2,FALSE)</f>
        <v>#N/A</v>
      </c>
      <c r="T87" t="str">
        <f>VLOOKUP(L87,all_attacks!$C$2:$H$166,6,FALSE)</f>
        <v>Normal</v>
      </c>
      <c r="U87" t="str">
        <f>VLOOKUP(M87,all_attacks!$C$2:$H$166,6,FALSE)</f>
        <v>no_type-specific_Damage</v>
      </c>
      <c r="V87" t="str">
        <f>VLOOKUP(N87,all_attacks!$C$2:$H$166,6,FALSE)</f>
        <v>Fire</v>
      </c>
      <c r="W87" t="e">
        <f>VLOOKUP(O87,all_attacks!$C$2:$H$166,6,FALSE)</f>
        <v>#N/A</v>
      </c>
      <c r="X87" t="s">
        <v>445</v>
      </c>
      <c r="Y87" t="s">
        <v>209</v>
      </c>
      <c r="Z87" t="str">
        <f t="shared" si="40"/>
        <v>NormalFire</v>
      </c>
      <c r="AA87" t="str">
        <f t="shared" si="40"/>
        <v>no_type-specific_DamageFire</v>
      </c>
      <c r="AB87" t="str">
        <f t="shared" si="40"/>
        <v>FireFire</v>
      </c>
      <c r="AC87" t="e">
        <f t="shared" si="40"/>
        <v>#N/A</v>
      </c>
      <c r="AD87" t="str">
        <f t="shared" si="25"/>
        <v>NormalNA</v>
      </c>
      <c r="AE87" t="str">
        <f t="shared" si="25"/>
        <v>no_type-specific_DamageNA</v>
      </c>
      <c r="AF87" t="str">
        <f t="shared" si="25"/>
        <v>FireNA</v>
      </c>
      <c r="AG87" t="e">
        <f t="shared" si="25"/>
        <v>#N/A</v>
      </c>
      <c r="AH87">
        <f>VLOOKUP(Z87,type_factors!$C$1:$D$226,2,FALSE)</f>
        <v>1</v>
      </c>
      <c r="AI87" t="e">
        <f>VLOOKUP(AA87,type_factors!$C$1:$D$226,2,FALSE)</f>
        <v>#N/A</v>
      </c>
      <c r="AJ87">
        <f>VLOOKUP(AB87,type_factors!$C$1:$D$226,2,FALSE)</f>
        <v>0.5</v>
      </c>
      <c r="AK87" t="e">
        <f>VLOOKUP(AC87,type_factors!$C$1:$D$226,2,FALSE)</f>
        <v>#N/A</v>
      </c>
      <c r="AL87" t="e">
        <f>VLOOKUP(AD87,type_factors!$C$1:$D$226,2,FALSE)</f>
        <v>#N/A</v>
      </c>
      <c r="AM87" t="e">
        <f>VLOOKUP(AE87,type_factors!$C$1:$D$226,2,FALSE)</f>
        <v>#N/A</v>
      </c>
      <c r="AN87" t="e">
        <f>VLOOKUP(AF87,type_factors!$C$1:$D$226,2,FALSE)</f>
        <v>#N/A</v>
      </c>
      <c r="AO87" t="e">
        <f>VLOOKUP(AG87,type_factors!$C$1:$D$226,2,FALSE)</f>
        <v>#N/A</v>
      </c>
      <c r="AP87" t="e">
        <f t="shared" si="26"/>
        <v>#N/A</v>
      </c>
      <c r="AQ87" t="e">
        <f t="shared" si="26"/>
        <v>#N/A</v>
      </c>
      <c r="AR87" t="e">
        <f t="shared" si="26"/>
        <v>#N/A</v>
      </c>
      <c r="AS87" t="e">
        <f t="shared" si="26"/>
        <v>#N/A</v>
      </c>
      <c r="AT87">
        <f t="array" ref="AT87">MAX(IF(ISERROR(AP87:AS87),IF(ISERROR(AH87:AK87),,AH87:AK87),AP87:AS87))</f>
        <v>1</v>
      </c>
      <c r="AU87" t="s">
        <v>421</v>
      </c>
      <c r="AV87" t="s">
        <v>445</v>
      </c>
      <c r="AW87" t="s">
        <v>455</v>
      </c>
      <c r="AX87" t="s">
        <v>450</v>
      </c>
      <c r="AY87" t="str">
        <f t="shared" si="27"/>
        <v>NormalFire</v>
      </c>
      <c r="AZ87" t="str">
        <f t="shared" si="28"/>
        <v>FireFire</v>
      </c>
      <c r="BA87" t="str">
        <f t="shared" si="29"/>
        <v>GroundFire</v>
      </c>
      <c r="BB87" t="str">
        <f t="shared" si="30"/>
        <v>FightingFire</v>
      </c>
      <c r="BC87" t="str">
        <f t="shared" si="31"/>
        <v>NormalNA</v>
      </c>
      <c r="BD87" t="str">
        <f t="shared" si="32"/>
        <v>FireNA</v>
      </c>
      <c r="BE87" t="str">
        <f t="shared" si="33"/>
        <v>GroundNA</v>
      </c>
      <c r="BF87" t="str">
        <f t="shared" si="34"/>
        <v>FightingNA</v>
      </c>
      <c r="BG87" s="31">
        <f>VLOOKUP(AY87,type_factors!$C$2:$D$226,2,FALSE)</f>
        <v>1</v>
      </c>
      <c r="BH87" s="31">
        <f>VLOOKUP(AZ87,type_factors!$C$2:$D$226,2,FALSE)</f>
        <v>0.5</v>
      </c>
      <c r="BI87" s="31" t="e">
        <f>VLOOKUP(BC87,type_factors!$C$2:$D$226,2,FALSE)</f>
        <v>#N/A</v>
      </c>
      <c r="BJ87" s="31" t="e">
        <f>VLOOKUP(BD87,type_factors!$C$2:$D$226,2,FALSE)</f>
        <v>#N/A</v>
      </c>
      <c r="BK87" s="30" t="e">
        <f>VLOOKUP(BC87,type_factors!$C$2:$D$226,2,FALSE)</f>
        <v>#N/A</v>
      </c>
      <c r="BL87" s="30" t="e">
        <f>VLOOKUP(BD87,type_factors!$C$2:$D$226,2,FALSE)</f>
        <v>#N/A</v>
      </c>
      <c r="BM87" s="30" t="e">
        <f>VLOOKUP(BE87,type_factors!$C$2:$D$226,2,FALSE)</f>
        <v>#N/A</v>
      </c>
      <c r="BN87" s="30" t="e">
        <f>VLOOKUP(BF87,type_factors!$C$2:$D$226,2,FALSE)</f>
        <v>#N/A</v>
      </c>
      <c r="BO87" s="32">
        <f t="shared" si="35"/>
        <v>1</v>
      </c>
      <c r="BP87" s="32">
        <f t="shared" si="36"/>
        <v>0.5</v>
      </c>
      <c r="BQ87" s="32" t="e">
        <f t="shared" si="37"/>
        <v>#N/A</v>
      </c>
      <c r="BR87" s="32" t="e">
        <f t="shared" si="38"/>
        <v>#N/A</v>
      </c>
      <c r="BS87">
        <f t="array" ref="BS87">MAX(IF(ISERROR(BO87:BR87),,BO87:BR87))</f>
        <v>1</v>
      </c>
      <c r="BT87">
        <f t="shared" si="24"/>
        <v>1</v>
      </c>
      <c r="BU87">
        <f t="shared" si="39"/>
        <v>0</v>
      </c>
      <c r="BV87">
        <f t="shared" si="41"/>
        <v>24.5</v>
      </c>
    </row>
    <row r="88" spans="1:77" x14ac:dyDescent="0.3">
      <c r="A88">
        <v>87</v>
      </c>
      <c r="B88">
        <v>36</v>
      </c>
      <c r="C88" s="35" t="s">
        <v>472</v>
      </c>
      <c r="D88" s="35" t="str">
        <f>VLOOKUP(C88,all_pokemon!$B$2:$C$151,2,FALSE)</f>
        <v>Wartortle</v>
      </c>
      <c r="E88" s="35" t="s">
        <v>453</v>
      </c>
      <c r="F88" s="35" t="s">
        <v>209</v>
      </c>
      <c r="G88" s="35">
        <v>25</v>
      </c>
      <c r="H88" s="36" t="s">
        <v>20</v>
      </c>
      <c r="I88" s="36" t="s">
        <v>379</v>
      </c>
      <c r="J88" s="36" t="s">
        <v>27</v>
      </c>
      <c r="K88" s="36" t="s">
        <v>50</v>
      </c>
      <c r="L88" s="1" t="str">
        <f>VLOOKUP(H88,all_attacks!$B$2:$C$166,2,FALSE)</f>
        <v>Tail Whip</v>
      </c>
      <c r="M88" s="1" t="str">
        <f>VLOOKUP(I88,all_attacks!$B$2:$C$166,2,FALSE)</f>
        <v>Bubble</v>
      </c>
      <c r="N88" s="1" t="str">
        <f>VLOOKUP(J88,all_attacks!$B$2:$C$166,2,FALSE)</f>
        <v>Water Gun</v>
      </c>
      <c r="O88" s="1" t="str">
        <f>VLOOKUP(K88,all_attacks!$B$2:$C$166,2,FALSE)</f>
        <v>Bite</v>
      </c>
      <c r="P88" t="str">
        <f>VLOOKUP(L88,all_attacks!$C$2:$H$166,2,FALSE)</f>
        <v>Normal</v>
      </c>
      <c r="Q88" t="str">
        <f>VLOOKUP(M88,all_attacks!$C$2:$H$166,2,FALSE)</f>
        <v>Water</v>
      </c>
      <c r="R88" t="str">
        <f>VLOOKUP(N88,all_attacks!$C$2:$H$166,2,FALSE)</f>
        <v>Water</v>
      </c>
      <c r="S88" t="str">
        <f>VLOOKUP(O88,all_attacks!$C$2:$H$166,2,FALSE)</f>
        <v>Normal</v>
      </c>
      <c r="T88" t="str">
        <f>VLOOKUP(L88,all_attacks!$C$2:$H$166,6,FALSE)</f>
        <v>no_type-specific_Damage</v>
      </c>
      <c r="U88" t="str">
        <f>VLOOKUP(M88,all_attacks!$C$2:$H$166,6,FALSE)</f>
        <v>Water</v>
      </c>
      <c r="V88" t="str">
        <f>VLOOKUP(N88,all_attacks!$C$2:$H$166,6,FALSE)</f>
        <v>Water</v>
      </c>
      <c r="W88" t="str">
        <f>VLOOKUP(O88,all_attacks!$C$2:$H$166,6,FALSE)</f>
        <v>Normal</v>
      </c>
      <c r="X88" t="s">
        <v>445</v>
      </c>
      <c r="Y88" t="s">
        <v>209</v>
      </c>
      <c r="Z88" t="str">
        <f t="shared" si="40"/>
        <v>no_type-specific_DamageFire</v>
      </c>
      <c r="AA88" t="str">
        <f t="shared" si="40"/>
        <v>WaterFire</v>
      </c>
      <c r="AB88" t="str">
        <f t="shared" si="40"/>
        <v>WaterFire</v>
      </c>
      <c r="AC88" t="str">
        <f t="shared" si="40"/>
        <v>NormalFire</v>
      </c>
      <c r="AD88" t="str">
        <f t="shared" si="25"/>
        <v>no_type-specific_DamageNA</v>
      </c>
      <c r="AE88" t="str">
        <f t="shared" si="25"/>
        <v>WaterNA</v>
      </c>
      <c r="AF88" t="str">
        <f t="shared" si="25"/>
        <v>WaterNA</v>
      </c>
      <c r="AG88" t="str">
        <f t="shared" si="25"/>
        <v>NormalNA</v>
      </c>
      <c r="AH88" t="e">
        <f>VLOOKUP(Z88,type_factors!$C$1:$D$226,2,FALSE)</f>
        <v>#N/A</v>
      </c>
      <c r="AI88">
        <f>VLOOKUP(AA88,type_factors!$C$1:$D$226,2,FALSE)</f>
        <v>2</v>
      </c>
      <c r="AJ88">
        <f>VLOOKUP(AB88,type_factors!$C$1:$D$226,2,FALSE)</f>
        <v>2</v>
      </c>
      <c r="AK88">
        <f>VLOOKUP(AC88,type_factors!$C$1:$D$226,2,FALSE)</f>
        <v>1</v>
      </c>
      <c r="AL88" t="e">
        <f>VLOOKUP(AD88,type_factors!$C$1:$D$226,2,FALSE)</f>
        <v>#N/A</v>
      </c>
      <c r="AM88" t="e">
        <f>VLOOKUP(AE88,type_factors!$C$1:$D$226,2,FALSE)</f>
        <v>#N/A</v>
      </c>
      <c r="AN88" t="e">
        <f>VLOOKUP(AF88,type_factors!$C$1:$D$226,2,FALSE)</f>
        <v>#N/A</v>
      </c>
      <c r="AO88" t="e">
        <f>VLOOKUP(AG88,type_factors!$C$1:$D$226,2,FALSE)</f>
        <v>#N/A</v>
      </c>
      <c r="AP88" t="e">
        <f t="shared" si="26"/>
        <v>#N/A</v>
      </c>
      <c r="AQ88" t="e">
        <f t="shared" si="26"/>
        <v>#N/A</v>
      </c>
      <c r="AR88" t="e">
        <f t="shared" si="26"/>
        <v>#N/A</v>
      </c>
      <c r="AS88" t="e">
        <f t="shared" si="26"/>
        <v>#N/A</v>
      </c>
      <c r="AT88">
        <f t="array" ref="AT88">MAX(IF(ISERROR(AP88:AS88),IF(ISERROR(AH88:AK88),,AH88:AK88),AP88:AS88))</f>
        <v>2</v>
      </c>
      <c r="AU88" t="s">
        <v>421</v>
      </c>
      <c r="AV88" t="s">
        <v>445</v>
      </c>
      <c r="AW88" t="s">
        <v>455</v>
      </c>
      <c r="AX88" t="s">
        <v>450</v>
      </c>
      <c r="AY88" t="str">
        <f t="shared" si="27"/>
        <v>NormalWater</v>
      </c>
      <c r="AZ88" t="str">
        <f t="shared" si="28"/>
        <v>FireWater</v>
      </c>
      <c r="BA88" t="str">
        <f t="shared" si="29"/>
        <v>GroundWater</v>
      </c>
      <c r="BB88" t="str">
        <f t="shared" si="30"/>
        <v>FightingWater</v>
      </c>
      <c r="BC88" t="str">
        <f t="shared" si="31"/>
        <v>NormalNA</v>
      </c>
      <c r="BD88" t="str">
        <f t="shared" si="32"/>
        <v>FireNA</v>
      </c>
      <c r="BE88" t="str">
        <f t="shared" si="33"/>
        <v>GroundNA</v>
      </c>
      <c r="BF88" t="str">
        <f t="shared" si="34"/>
        <v>FightingNA</v>
      </c>
      <c r="BG88" s="31">
        <f>VLOOKUP(AY88,type_factors!$C$2:$D$226,2,FALSE)</f>
        <v>1</v>
      </c>
      <c r="BH88" s="31">
        <f>VLOOKUP(AZ88,type_factors!$C$2:$D$226,2,FALSE)</f>
        <v>0.5</v>
      </c>
      <c r="BI88" s="31" t="e">
        <f>VLOOKUP(BC88,type_factors!$C$2:$D$226,2,FALSE)</f>
        <v>#N/A</v>
      </c>
      <c r="BJ88" s="31" t="e">
        <f>VLOOKUP(BD88,type_factors!$C$2:$D$226,2,FALSE)</f>
        <v>#N/A</v>
      </c>
      <c r="BK88" s="30" t="e">
        <f>VLOOKUP(BC88,type_factors!$C$2:$D$226,2,FALSE)</f>
        <v>#N/A</v>
      </c>
      <c r="BL88" s="30" t="e">
        <f>VLOOKUP(BD88,type_factors!$C$2:$D$226,2,FALSE)</f>
        <v>#N/A</v>
      </c>
      <c r="BM88" s="30" t="e">
        <f>VLOOKUP(BE88,type_factors!$C$2:$D$226,2,FALSE)</f>
        <v>#N/A</v>
      </c>
      <c r="BN88" s="30" t="e">
        <f>VLOOKUP(BF88,type_factors!$C$2:$D$226,2,FALSE)</f>
        <v>#N/A</v>
      </c>
      <c r="BO88" s="32">
        <f t="shared" si="35"/>
        <v>1</v>
      </c>
      <c r="BP88" s="32">
        <f t="shared" si="36"/>
        <v>0.5</v>
      </c>
      <c r="BQ88" s="32" t="e">
        <f t="shared" si="37"/>
        <v>#N/A</v>
      </c>
      <c r="BR88" s="32" t="e">
        <f t="shared" si="38"/>
        <v>#N/A</v>
      </c>
      <c r="BS88">
        <f t="array" ref="BS88">MAX(IF(ISERROR(BO88:BR88),,BO88:BR88))</f>
        <v>1</v>
      </c>
      <c r="BT88">
        <f t="shared" si="24"/>
        <v>2</v>
      </c>
      <c r="BU88">
        <f t="shared" si="39"/>
        <v>-1</v>
      </c>
      <c r="BV88">
        <f t="shared" si="41"/>
        <v>23.5</v>
      </c>
    </row>
    <row r="89" spans="1:77" x14ac:dyDescent="0.3">
      <c r="A89">
        <v>88</v>
      </c>
      <c r="B89">
        <v>37</v>
      </c>
      <c r="C89" s="35" t="s">
        <v>112</v>
      </c>
      <c r="D89" s="35" t="str">
        <f>VLOOKUP(C89,all_pokemon!$B$2:$C$151,2,FALSE)</f>
        <v>Gastly</v>
      </c>
      <c r="E89" s="35" t="s">
        <v>457</v>
      </c>
      <c r="F89" s="35" t="s">
        <v>451</v>
      </c>
      <c r="G89" s="35">
        <v>23</v>
      </c>
      <c r="H89" s="36" t="s">
        <v>113</v>
      </c>
      <c r="I89" s="36" t="s">
        <v>104</v>
      </c>
      <c r="J89" s="36" t="s">
        <v>114</v>
      </c>
      <c r="K89" s="36" t="s">
        <v>209</v>
      </c>
      <c r="L89" s="1" t="str">
        <f>VLOOKUP(H89,all_attacks!$B$2:$C$166,2,FALSE)</f>
        <v>Lick</v>
      </c>
      <c r="M89" s="1" t="str">
        <f>VLOOKUP(I89,all_attacks!$B$2:$C$166,2,FALSE)</f>
        <v>Confuse Ray</v>
      </c>
      <c r="N89" s="1" t="str">
        <f>VLOOKUP(J89,all_attacks!$B$2:$C$166,2,FALSE)</f>
        <v>Night Shade</v>
      </c>
      <c r="O89" s="1" t="e">
        <f>VLOOKUP(K89,all_attacks!$B$2:$C$166,2,FALSE)</f>
        <v>#N/A</v>
      </c>
      <c r="P89" t="str">
        <f>VLOOKUP(L89,all_attacks!$C$2:$H$166,2,FALSE)</f>
        <v>Ghost</v>
      </c>
      <c r="Q89" t="str">
        <f>VLOOKUP(M89,all_attacks!$C$2:$H$166,2,FALSE)</f>
        <v>Ghost</v>
      </c>
      <c r="R89" t="str">
        <f>VLOOKUP(N89,all_attacks!$C$2:$H$166,2,FALSE)</f>
        <v>Ghost</v>
      </c>
      <c r="S89" t="e">
        <f>VLOOKUP(O89,all_attacks!$C$2:$H$166,2,FALSE)</f>
        <v>#N/A</v>
      </c>
      <c r="T89" t="str">
        <f>VLOOKUP(L89,all_attacks!$C$2:$H$166,6,FALSE)</f>
        <v>Ghost</v>
      </c>
      <c r="U89" t="str">
        <f>VLOOKUP(M89,all_attacks!$C$2:$H$166,6,FALSE)</f>
        <v>no_type-specific_Damage</v>
      </c>
      <c r="V89" t="str">
        <f>VLOOKUP(N89,all_attacks!$C$2:$H$166,6,FALSE)</f>
        <v>no_type-specific_Damage</v>
      </c>
      <c r="W89" t="e">
        <f>VLOOKUP(O89,all_attacks!$C$2:$H$166,6,FALSE)</f>
        <v>#N/A</v>
      </c>
      <c r="X89" t="s">
        <v>445</v>
      </c>
      <c r="Y89" t="s">
        <v>209</v>
      </c>
      <c r="Z89" t="str">
        <f t="shared" si="40"/>
        <v>GhostFire</v>
      </c>
      <c r="AA89" t="str">
        <f t="shared" si="40"/>
        <v>no_type-specific_DamageFire</v>
      </c>
      <c r="AB89" t="str">
        <f t="shared" si="40"/>
        <v>no_type-specific_DamageFire</v>
      </c>
      <c r="AC89" t="e">
        <f t="shared" si="40"/>
        <v>#N/A</v>
      </c>
      <c r="AD89" t="str">
        <f t="shared" si="25"/>
        <v>GhostNA</v>
      </c>
      <c r="AE89" t="str">
        <f t="shared" si="25"/>
        <v>no_type-specific_DamageNA</v>
      </c>
      <c r="AF89" t="str">
        <f t="shared" si="25"/>
        <v>no_type-specific_DamageNA</v>
      </c>
      <c r="AG89" t="e">
        <f t="shared" si="25"/>
        <v>#N/A</v>
      </c>
      <c r="AH89">
        <f>VLOOKUP(Z89,type_factors!$C$1:$D$226,2,FALSE)</f>
        <v>1</v>
      </c>
      <c r="AI89" t="e">
        <f>VLOOKUP(AA89,type_factors!$C$1:$D$226,2,FALSE)</f>
        <v>#N/A</v>
      </c>
      <c r="AJ89" t="e">
        <f>VLOOKUP(AB89,type_factors!$C$1:$D$226,2,FALSE)</f>
        <v>#N/A</v>
      </c>
      <c r="AK89" t="e">
        <f>VLOOKUP(AC89,type_factors!$C$1:$D$226,2,FALSE)</f>
        <v>#N/A</v>
      </c>
      <c r="AL89" t="e">
        <f>VLOOKUP(AD89,type_factors!$C$1:$D$226,2,FALSE)</f>
        <v>#N/A</v>
      </c>
      <c r="AM89" t="e">
        <f>VLOOKUP(AE89,type_factors!$C$1:$D$226,2,FALSE)</f>
        <v>#N/A</v>
      </c>
      <c r="AN89" t="e">
        <f>VLOOKUP(AF89,type_factors!$C$1:$D$226,2,FALSE)</f>
        <v>#N/A</v>
      </c>
      <c r="AO89" t="e">
        <f>VLOOKUP(AG89,type_factors!$C$1:$D$226,2,FALSE)</f>
        <v>#N/A</v>
      </c>
      <c r="AP89" t="e">
        <f t="shared" si="26"/>
        <v>#N/A</v>
      </c>
      <c r="AQ89" t="e">
        <f t="shared" si="26"/>
        <v>#N/A</v>
      </c>
      <c r="AR89" t="e">
        <f t="shared" si="26"/>
        <v>#N/A</v>
      </c>
      <c r="AS89" t="e">
        <f t="shared" si="26"/>
        <v>#N/A</v>
      </c>
      <c r="AT89">
        <f t="array" ref="AT89">MAX(IF(ISERROR(AP89:AS89),IF(ISERROR(AH89:AK89),,AH89:AK89),AP89:AS89))</f>
        <v>1</v>
      </c>
      <c r="AU89" t="s">
        <v>421</v>
      </c>
      <c r="AV89" t="s">
        <v>445</v>
      </c>
      <c r="AW89" t="s">
        <v>455</v>
      </c>
      <c r="AX89" t="s">
        <v>450</v>
      </c>
      <c r="AY89" t="str">
        <f t="shared" si="27"/>
        <v>NormalGhost</v>
      </c>
      <c r="AZ89" t="str">
        <f t="shared" si="28"/>
        <v>FireGhost</v>
      </c>
      <c r="BA89" t="str">
        <f t="shared" si="29"/>
        <v>GroundGhost</v>
      </c>
      <c r="BB89" t="str">
        <f t="shared" si="30"/>
        <v>FightingGhost</v>
      </c>
      <c r="BC89" t="str">
        <f t="shared" si="31"/>
        <v>NormalPoison</v>
      </c>
      <c r="BD89" t="str">
        <f t="shared" si="32"/>
        <v>FirePoison</v>
      </c>
      <c r="BE89" t="str">
        <f t="shared" si="33"/>
        <v>GroundPoison</v>
      </c>
      <c r="BF89" t="str">
        <f t="shared" si="34"/>
        <v>FightingPoison</v>
      </c>
      <c r="BG89" s="31">
        <f>VLOOKUP(AY89,type_factors!$C$2:$D$226,2,FALSE)</f>
        <v>0</v>
      </c>
      <c r="BH89" s="31">
        <f>VLOOKUP(AZ89,type_factors!$C$2:$D$226,2,FALSE)</f>
        <v>1</v>
      </c>
      <c r="BI89" s="31">
        <f>VLOOKUP(BC89,type_factors!$C$2:$D$226,2,FALSE)</f>
        <v>1</v>
      </c>
      <c r="BJ89" s="31">
        <f>VLOOKUP(BD89,type_factors!$C$2:$D$226,2,FALSE)</f>
        <v>1</v>
      </c>
      <c r="BK89" s="30">
        <f>VLOOKUP(BC89,type_factors!$C$2:$D$226,2,FALSE)</f>
        <v>1</v>
      </c>
      <c r="BL89" s="30">
        <f>VLOOKUP(BD89,type_factors!$C$2:$D$226,2,FALSE)</f>
        <v>1</v>
      </c>
      <c r="BM89" s="30">
        <f>VLOOKUP(BE89,type_factors!$C$2:$D$226,2,FALSE)</f>
        <v>2</v>
      </c>
      <c r="BN89" s="30">
        <f>VLOOKUP(BF89,type_factors!$C$2:$D$226,2,FALSE)</f>
        <v>0.5</v>
      </c>
      <c r="BO89" s="32">
        <f t="shared" si="35"/>
        <v>0</v>
      </c>
      <c r="BP89" s="32">
        <f t="shared" si="36"/>
        <v>1</v>
      </c>
      <c r="BQ89" s="32">
        <f t="shared" si="37"/>
        <v>2</v>
      </c>
      <c r="BR89" s="32">
        <f t="shared" si="38"/>
        <v>0.5</v>
      </c>
      <c r="BS89">
        <f t="array" ref="BS89">MAX(IF(ISERROR(BO89:BR89),,BO89:BR89))</f>
        <v>2</v>
      </c>
      <c r="BT89">
        <f t="shared" si="24"/>
        <v>1</v>
      </c>
      <c r="BU89">
        <f t="shared" si="39"/>
        <v>1</v>
      </c>
      <c r="BV89">
        <f t="shared" si="41"/>
        <v>24.5</v>
      </c>
    </row>
    <row r="90" spans="1:77" x14ac:dyDescent="0.3">
      <c r="A90">
        <v>89</v>
      </c>
      <c r="B90">
        <v>37</v>
      </c>
      <c r="C90" s="35" t="s">
        <v>112</v>
      </c>
      <c r="D90" s="35" t="str">
        <f>VLOOKUP(C90,all_pokemon!$B$2:$C$151,2,FALSE)</f>
        <v>Gastly</v>
      </c>
      <c r="E90" s="35" t="s">
        <v>457</v>
      </c>
      <c r="F90" s="35" t="s">
        <v>451</v>
      </c>
      <c r="G90" s="35">
        <v>23</v>
      </c>
      <c r="H90" s="36" t="s">
        <v>113</v>
      </c>
      <c r="I90" s="36" t="s">
        <v>104</v>
      </c>
      <c r="J90" s="36" t="s">
        <v>114</v>
      </c>
      <c r="K90" s="36" t="s">
        <v>209</v>
      </c>
      <c r="L90" s="1" t="str">
        <f>VLOOKUP(H90,all_attacks!$B$2:$C$166,2,FALSE)</f>
        <v>Lick</v>
      </c>
      <c r="M90" s="1" t="str">
        <f>VLOOKUP(I90,all_attacks!$B$2:$C$166,2,FALSE)</f>
        <v>Confuse Ray</v>
      </c>
      <c r="N90" s="1" t="str">
        <f>VLOOKUP(J90,all_attacks!$B$2:$C$166,2,FALSE)</f>
        <v>Night Shade</v>
      </c>
      <c r="O90" s="1" t="e">
        <f>VLOOKUP(K90,all_attacks!$B$2:$C$166,2,FALSE)</f>
        <v>#N/A</v>
      </c>
      <c r="P90" t="str">
        <f>VLOOKUP(L90,all_attacks!$C$2:$H$166,2,FALSE)</f>
        <v>Ghost</v>
      </c>
      <c r="Q90" t="str">
        <f>VLOOKUP(M90,all_attacks!$C$2:$H$166,2,FALSE)</f>
        <v>Ghost</v>
      </c>
      <c r="R90" t="str">
        <f>VLOOKUP(N90,all_attacks!$C$2:$H$166,2,FALSE)</f>
        <v>Ghost</v>
      </c>
      <c r="S90" t="e">
        <f>VLOOKUP(O90,all_attacks!$C$2:$H$166,2,FALSE)</f>
        <v>#N/A</v>
      </c>
      <c r="T90" t="str">
        <f>VLOOKUP(L90,all_attacks!$C$2:$H$166,6,FALSE)</f>
        <v>Ghost</v>
      </c>
      <c r="U90" t="str">
        <f>VLOOKUP(M90,all_attacks!$C$2:$H$166,6,FALSE)</f>
        <v>no_type-specific_Damage</v>
      </c>
      <c r="V90" t="str">
        <f>VLOOKUP(N90,all_attacks!$C$2:$H$166,6,FALSE)</f>
        <v>no_type-specific_Damage</v>
      </c>
      <c r="W90" t="e">
        <f>VLOOKUP(O90,all_attacks!$C$2:$H$166,6,FALSE)</f>
        <v>#N/A</v>
      </c>
      <c r="X90" t="s">
        <v>445</v>
      </c>
      <c r="Y90" t="s">
        <v>209</v>
      </c>
      <c r="Z90" t="str">
        <f t="shared" si="40"/>
        <v>GhostFire</v>
      </c>
      <c r="AA90" t="str">
        <f t="shared" si="40"/>
        <v>no_type-specific_DamageFire</v>
      </c>
      <c r="AB90" t="str">
        <f t="shared" si="40"/>
        <v>no_type-specific_DamageFire</v>
      </c>
      <c r="AC90" t="e">
        <f t="shared" si="40"/>
        <v>#N/A</v>
      </c>
      <c r="AD90" t="str">
        <f t="shared" si="25"/>
        <v>GhostNA</v>
      </c>
      <c r="AE90" t="str">
        <f t="shared" si="25"/>
        <v>no_type-specific_DamageNA</v>
      </c>
      <c r="AF90" t="str">
        <f t="shared" si="25"/>
        <v>no_type-specific_DamageNA</v>
      </c>
      <c r="AG90" t="e">
        <f t="shared" si="25"/>
        <v>#N/A</v>
      </c>
      <c r="AH90">
        <f>VLOOKUP(Z90,type_factors!$C$1:$D$226,2,FALSE)</f>
        <v>1</v>
      </c>
      <c r="AI90" t="e">
        <f>VLOOKUP(AA90,type_factors!$C$1:$D$226,2,FALSE)</f>
        <v>#N/A</v>
      </c>
      <c r="AJ90" t="e">
        <f>VLOOKUP(AB90,type_factors!$C$1:$D$226,2,FALSE)</f>
        <v>#N/A</v>
      </c>
      <c r="AK90" t="e">
        <f>VLOOKUP(AC90,type_factors!$C$1:$D$226,2,FALSE)</f>
        <v>#N/A</v>
      </c>
      <c r="AL90" t="e">
        <f>VLOOKUP(AD90,type_factors!$C$1:$D$226,2,FALSE)</f>
        <v>#N/A</v>
      </c>
      <c r="AM90" t="e">
        <f>VLOOKUP(AE90,type_factors!$C$1:$D$226,2,FALSE)</f>
        <v>#N/A</v>
      </c>
      <c r="AN90" t="e">
        <f>VLOOKUP(AF90,type_factors!$C$1:$D$226,2,FALSE)</f>
        <v>#N/A</v>
      </c>
      <c r="AO90" t="e">
        <f>VLOOKUP(AG90,type_factors!$C$1:$D$226,2,FALSE)</f>
        <v>#N/A</v>
      </c>
      <c r="AP90" t="e">
        <f t="shared" si="26"/>
        <v>#N/A</v>
      </c>
      <c r="AQ90" t="e">
        <f t="shared" si="26"/>
        <v>#N/A</v>
      </c>
      <c r="AR90" t="e">
        <f t="shared" si="26"/>
        <v>#N/A</v>
      </c>
      <c r="AS90" t="e">
        <f t="shared" si="26"/>
        <v>#N/A</v>
      </c>
      <c r="AT90">
        <f t="array" ref="AT90">MAX(IF(ISERROR(AP90:AS90),IF(ISERROR(AH90:AK90),,AH90:AK90),AP90:AS90))</f>
        <v>1</v>
      </c>
      <c r="AU90" t="s">
        <v>421</v>
      </c>
      <c r="AV90" t="s">
        <v>445</v>
      </c>
      <c r="AW90" t="s">
        <v>455</v>
      </c>
      <c r="AX90" t="s">
        <v>450</v>
      </c>
      <c r="AY90" t="str">
        <f t="shared" si="27"/>
        <v>NormalGhost</v>
      </c>
      <c r="AZ90" t="str">
        <f t="shared" si="28"/>
        <v>FireGhost</v>
      </c>
      <c r="BA90" t="str">
        <f t="shared" si="29"/>
        <v>GroundGhost</v>
      </c>
      <c r="BB90" t="str">
        <f t="shared" si="30"/>
        <v>FightingGhost</v>
      </c>
      <c r="BC90" t="str">
        <f t="shared" si="31"/>
        <v>NormalPoison</v>
      </c>
      <c r="BD90" t="str">
        <f t="shared" si="32"/>
        <v>FirePoison</v>
      </c>
      <c r="BE90" t="str">
        <f t="shared" si="33"/>
        <v>GroundPoison</v>
      </c>
      <c r="BF90" t="str">
        <f t="shared" si="34"/>
        <v>FightingPoison</v>
      </c>
      <c r="BG90" s="31">
        <f>VLOOKUP(AY90,type_factors!$C$2:$D$226,2,FALSE)</f>
        <v>0</v>
      </c>
      <c r="BH90" s="31">
        <f>VLOOKUP(AZ90,type_factors!$C$2:$D$226,2,FALSE)</f>
        <v>1</v>
      </c>
      <c r="BI90" s="31">
        <f>VLOOKUP(BC90,type_factors!$C$2:$D$226,2,FALSE)</f>
        <v>1</v>
      </c>
      <c r="BJ90" s="31">
        <f>VLOOKUP(BD90,type_factors!$C$2:$D$226,2,FALSE)</f>
        <v>1</v>
      </c>
      <c r="BK90" s="30">
        <f>VLOOKUP(BC90,type_factors!$C$2:$D$226,2,FALSE)</f>
        <v>1</v>
      </c>
      <c r="BL90" s="30">
        <f>VLOOKUP(BD90,type_factors!$C$2:$D$226,2,FALSE)</f>
        <v>1</v>
      </c>
      <c r="BM90" s="30">
        <f>VLOOKUP(BE90,type_factors!$C$2:$D$226,2,FALSE)</f>
        <v>2</v>
      </c>
      <c r="BN90" s="30">
        <f>VLOOKUP(BF90,type_factors!$C$2:$D$226,2,FALSE)</f>
        <v>0.5</v>
      </c>
      <c r="BO90" s="32">
        <f t="shared" si="35"/>
        <v>0</v>
      </c>
      <c r="BP90" s="32">
        <f t="shared" si="36"/>
        <v>1</v>
      </c>
      <c r="BQ90" s="32">
        <f t="shared" si="37"/>
        <v>2</v>
      </c>
      <c r="BR90" s="32">
        <f t="shared" si="38"/>
        <v>0.5</v>
      </c>
      <c r="BS90">
        <f t="array" ref="BS90">MAX(IF(ISERROR(BO90:BR90),,BO90:BR90))</f>
        <v>2</v>
      </c>
      <c r="BT90">
        <f t="shared" si="24"/>
        <v>1</v>
      </c>
      <c r="BU90">
        <f t="shared" si="39"/>
        <v>1</v>
      </c>
      <c r="BV90">
        <f t="shared" si="41"/>
        <v>25.5</v>
      </c>
    </row>
    <row r="91" spans="1:77" x14ac:dyDescent="0.3">
      <c r="A91">
        <v>90</v>
      </c>
      <c r="B91">
        <v>38</v>
      </c>
      <c r="C91" s="35" t="s">
        <v>112</v>
      </c>
      <c r="D91" s="35" t="str">
        <f>VLOOKUP(C91,all_pokemon!$B$2:$C$151,2,FALSE)</f>
        <v>Gastly</v>
      </c>
      <c r="E91" s="35" t="s">
        <v>457</v>
      </c>
      <c r="F91" s="35" t="s">
        <v>451</v>
      </c>
      <c r="G91" s="35">
        <v>24</v>
      </c>
      <c r="H91" s="36" t="s">
        <v>113</v>
      </c>
      <c r="I91" s="36" t="s">
        <v>104</v>
      </c>
      <c r="J91" s="36" t="s">
        <v>114</v>
      </c>
      <c r="K91" s="36" t="s">
        <v>209</v>
      </c>
      <c r="L91" s="1" t="str">
        <f>VLOOKUP(H91,all_attacks!$B$2:$C$166,2,FALSE)</f>
        <v>Lick</v>
      </c>
      <c r="M91" s="1" t="str">
        <f>VLOOKUP(I91,all_attacks!$B$2:$C$166,2,FALSE)</f>
        <v>Confuse Ray</v>
      </c>
      <c r="N91" s="1" t="str">
        <f>VLOOKUP(J91,all_attacks!$B$2:$C$166,2,FALSE)</f>
        <v>Night Shade</v>
      </c>
      <c r="O91" s="1" t="e">
        <f>VLOOKUP(K91,all_attacks!$B$2:$C$166,2,FALSE)</f>
        <v>#N/A</v>
      </c>
      <c r="P91" t="str">
        <f>VLOOKUP(L91,all_attacks!$C$2:$H$166,2,FALSE)</f>
        <v>Ghost</v>
      </c>
      <c r="Q91" t="str">
        <f>VLOOKUP(M91,all_attacks!$C$2:$H$166,2,FALSE)</f>
        <v>Ghost</v>
      </c>
      <c r="R91" t="str">
        <f>VLOOKUP(N91,all_attacks!$C$2:$H$166,2,FALSE)</f>
        <v>Ghost</v>
      </c>
      <c r="S91" t="e">
        <f>VLOOKUP(O91,all_attacks!$C$2:$H$166,2,FALSE)</f>
        <v>#N/A</v>
      </c>
      <c r="T91" t="str">
        <f>VLOOKUP(L91,all_attacks!$C$2:$H$166,6,FALSE)</f>
        <v>Ghost</v>
      </c>
      <c r="U91" t="str">
        <f>VLOOKUP(M91,all_attacks!$C$2:$H$166,6,FALSE)</f>
        <v>no_type-specific_Damage</v>
      </c>
      <c r="V91" t="str">
        <f>VLOOKUP(N91,all_attacks!$C$2:$H$166,6,FALSE)</f>
        <v>no_type-specific_Damage</v>
      </c>
      <c r="W91" t="e">
        <f>VLOOKUP(O91,all_attacks!$C$2:$H$166,6,FALSE)</f>
        <v>#N/A</v>
      </c>
      <c r="X91" t="s">
        <v>445</v>
      </c>
      <c r="Y91" t="s">
        <v>209</v>
      </c>
      <c r="Z91" t="str">
        <f t="shared" si="40"/>
        <v>GhostFire</v>
      </c>
      <c r="AA91" t="str">
        <f t="shared" si="40"/>
        <v>no_type-specific_DamageFire</v>
      </c>
      <c r="AB91" t="str">
        <f t="shared" si="40"/>
        <v>no_type-specific_DamageFire</v>
      </c>
      <c r="AC91" t="e">
        <f t="shared" si="40"/>
        <v>#N/A</v>
      </c>
      <c r="AD91" t="str">
        <f t="shared" si="25"/>
        <v>GhostNA</v>
      </c>
      <c r="AE91" t="str">
        <f t="shared" si="25"/>
        <v>no_type-specific_DamageNA</v>
      </c>
      <c r="AF91" t="str">
        <f t="shared" si="25"/>
        <v>no_type-specific_DamageNA</v>
      </c>
      <c r="AG91" t="e">
        <f t="shared" si="25"/>
        <v>#N/A</v>
      </c>
      <c r="AH91">
        <f>VLOOKUP(Z91,type_factors!$C$1:$D$226,2,FALSE)</f>
        <v>1</v>
      </c>
      <c r="AI91" t="e">
        <f>VLOOKUP(AA91,type_factors!$C$1:$D$226,2,FALSE)</f>
        <v>#N/A</v>
      </c>
      <c r="AJ91" t="e">
        <f>VLOOKUP(AB91,type_factors!$C$1:$D$226,2,FALSE)</f>
        <v>#N/A</v>
      </c>
      <c r="AK91" t="e">
        <f>VLOOKUP(AC91,type_factors!$C$1:$D$226,2,FALSE)</f>
        <v>#N/A</v>
      </c>
      <c r="AL91" t="e">
        <f>VLOOKUP(AD91,type_factors!$C$1:$D$226,2,FALSE)</f>
        <v>#N/A</v>
      </c>
      <c r="AM91" t="e">
        <f>VLOOKUP(AE91,type_factors!$C$1:$D$226,2,FALSE)</f>
        <v>#N/A</v>
      </c>
      <c r="AN91" t="e">
        <f>VLOOKUP(AF91,type_factors!$C$1:$D$226,2,FALSE)</f>
        <v>#N/A</v>
      </c>
      <c r="AO91" t="e">
        <f>VLOOKUP(AG91,type_factors!$C$1:$D$226,2,FALSE)</f>
        <v>#N/A</v>
      </c>
      <c r="AP91" t="e">
        <f t="shared" si="26"/>
        <v>#N/A</v>
      </c>
      <c r="AQ91" t="e">
        <f t="shared" si="26"/>
        <v>#N/A</v>
      </c>
      <c r="AR91" t="e">
        <f t="shared" si="26"/>
        <v>#N/A</v>
      </c>
      <c r="AS91" t="e">
        <f t="shared" si="26"/>
        <v>#N/A</v>
      </c>
      <c r="AT91">
        <f t="array" ref="AT91">MAX(IF(ISERROR(AP91:AS91),IF(ISERROR(AH91:AK91),,AH91:AK91),AP91:AS91))</f>
        <v>1</v>
      </c>
      <c r="AU91" t="s">
        <v>421</v>
      </c>
      <c r="AV91" t="s">
        <v>445</v>
      </c>
      <c r="AW91" t="s">
        <v>455</v>
      </c>
      <c r="AX91" t="s">
        <v>450</v>
      </c>
      <c r="AY91" t="str">
        <f t="shared" si="27"/>
        <v>NormalGhost</v>
      </c>
      <c r="AZ91" t="str">
        <f t="shared" si="28"/>
        <v>FireGhost</v>
      </c>
      <c r="BA91" t="str">
        <f t="shared" si="29"/>
        <v>GroundGhost</v>
      </c>
      <c r="BB91" t="str">
        <f t="shared" si="30"/>
        <v>FightingGhost</v>
      </c>
      <c r="BC91" t="str">
        <f t="shared" si="31"/>
        <v>NormalPoison</v>
      </c>
      <c r="BD91" t="str">
        <f t="shared" si="32"/>
        <v>FirePoison</v>
      </c>
      <c r="BE91" t="str">
        <f t="shared" si="33"/>
        <v>GroundPoison</v>
      </c>
      <c r="BF91" t="str">
        <f t="shared" si="34"/>
        <v>FightingPoison</v>
      </c>
      <c r="BG91" s="31">
        <f>VLOOKUP(AY91,type_factors!$C$2:$D$226,2,FALSE)</f>
        <v>0</v>
      </c>
      <c r="BH91" s="31">
        <f>VLOOKUP(AZ91,type_factors!$C$2:$D$226,2,FALSE)</f>
        <v>1</v>
      </c>
      <c r="BI91" s="31">
        <f>VLOOKUP(BC91,type_factors!$C$2:$D$226,2,FALSE)</f>
        <v>1</v>
      </c>
      <c r="BJ91" s="31">
        <f>VLOOKUP(BD91,type_factors!$C$2:$D$226,2,FALSE)</f>
        <v>1</v>
      </c>
      <c r="BK91" s="30">
        <f>VLOOKUP(BC91,type_factors!$C$2:$D$226,2,FALSE)</f>
        <v>1</v>
      </c>
      <c r="BL91" s="30">
        <f>VLOOKUP(BD91,type_factors!$C$2:$D$226,2,FALSE)</f>
        <v>1</v>
      </c>
      <c r="BM91" s="30">
        <f>VLOOKUP(BE91,type_factors!$C$2:$D$226,2,FALSE)</f>
        <v>2</v>
      </c>
      <c r="BN91" s="30">
        <f>VLOOKUP(BF91,type_factors!$C$2:$D$226,2,FALSE)</f>
        <v>0.5</v>
      </c>
      <c r="BO91" s="32">
        <f t="shared" si="35"/>
        <v>0</v>
      </c>
      <c r="BP91" s="32">
        <f t="shared" si="36"/>
        <v>1</v>
      </c>
      <c r="BQ91" s="32">
        <f t="shared" si="37"/>
        <v>2</v>
      </c>
      <c r="BR91" s="32">
        <f t="shared" si="38"/>
        <v>0.5</v>
      </c>
      <c r="BS91">
        <f t="array" ref="BS91">MAX(IF(ISERROR(BO91:BR91),,BO91:BR91))</f>
        <v>2</v>
      </c>
      <c r="BT91">
        <f t="shared" si="24"/>
        <v>1</v>
      </c>
      <c r="BU91">
        <f t="shared" si="39"/>
        <v>1</v>
      </c>
      <c r="BV91">
        <f t="shared" si="41"/>
        <v>26.5</v>
      </c>
    </row>
    <row r="92" spans="1:77" x14ac:dyDescent="0.3">
      <c r="A92">
        <v>91</v>
      </c>
      <c r="B92">
        <v>39</v>
      </c>
      <c r="C92" s="35" t="s">
        <v>112</v>
      </c>
      <c r="D92" s="35" t="str">
        <f>VLOOKUP(C92,all_pokemon!$B$2:$C$151,2,FALSE)</f>
        <v>Gastly</v>
      </c>
      <c r="E92" s="35" t="s">
        <v>457</v>
      </c>
      <c r="F92" s="35" t="s">
        <v>451</v>
      </c>
      <c r="G92" s="35">
        <v>24</v>
      </c>
      <c r="H92" s="36" t="s">
        <v>113</v>
      </c>
      <c r="I92" s="36" t="s">
        <v>104</v>
      </c>
      <c r="J92" s="36" t="s">
        <v>114</v>
      </c>
      <c r="K92" s="36" t="s">
        <v>209</v>
      </c>
      <c r="L92" s="1" t="str">
        <f>VLOOKUP(H92,all_attacks!$B$2:$C$166,2,FALSE)</f>
        <v>Lick</v>
      </c>
      <c r="M92" s="1" t="str">
        <f>VLOOKUP(I92,all_attacks!$B$2:$C$166,2,FALSE)</f>
        <v>Confuse Ray</v>
      </c>
      <c r="N92" s="1" t="str">
        <f>VLOOKUP(J92,all_attacks!$B$2:$C$166,2,FALSE)</f>
        <v>Night Shade</v>
      </c>
      <c r="O92" s="1" t="e">
        <f>VLOOKUP(K92,all_attacks!$B$2:$C$166,2,FALSE)</f>
        <v>#N/A</v>
      </c>
      <c r="P92" t="str">
        <f>VLOOKUP(L92,all_attacks!$C$2:$H$166,2,FALSE)</f>
        <v>Ghost</v>
      </c>
      <c r="Q92" t="str">
        <f>VLOOKUP(M92,all_attacks!$C$2:$H$166,2,FALSE)</f>
        <v>Ghost</v>
      </c>
      <c r="R92" t="str">
        <f>VLOOKUP(N92,all_attacks!$C$2:$H$166,2,FALSE)</f>
        <v>Ghost</v>
      </c>
      <c r="S92" t="e">
        <f>VLOOKUP(O92,all_attacks!$C$2:$H$166,2,FALSE)</f>
        <v>#N/A</v>
      </c>
      <c r="T92" t="str">
        <f>VLOOKUP(L92,all_attacks!$C$2:$H$166,6,FALSE)</f>
        <v>Ghost</v>
      </c>
      <c r="U92" t="str">
        <f>VLOOKUP(M92,all_attacks!$C$2:$H$166,6,FALSE)</f>
        <v>no_type-specific_Damage</v>
      </c>
      <c r="V92" t="str">
        <f>VLOOKUP(N92,all_attacks!$C$2:$H$166,6,FALSE)</f>
        <v>no_type-specific_Damage</v>
      </c>
      <c r="W92" t="e">
        <f>VLOOKUP(O92,all_attacks!$C$2:$H$166,6,FALSE)</f>
        <v>#N/A</v>
      </c>
      <c r="X92" t="s">
        <v>445</v>
      </c>
      <c r="Y92" t="s">
        <v>209</v>
      </c>
      <c r="Z92" t="str">
        <f t="shared" si="40"/>
        <v>GhostFire</v>
      </c>
      <c r="AA92" t="str">
        <f t="shared" si="40"/>
        <v>no_type-specific_DamageFire</v>
      </c>
      <c r="AB92" t="str">
        <f t="shared" si="40"/>
        <v>no_type-specific_DamageFire</v>
      </c>
      <c r="AC92" t="e">
        <f t="shared" si="40"/>
        <v>#N/A</v>
      </c>
      <c r="AD92" t="str">
        <f t="shared" si="25"/>
        <v>GhostNA</v>
      </c>
      <c r="AE92" t="str">
        <f t="shared" si="25"/>
        <v>no_type-specific_DamageNA</v>
      </c>
      <c r="AF92" t="str">
        <f t="shared" si="25"/>
        <v>no_type-specific_DamageNA</v>
      </c>
      <c r="AG92" t="e">
        <f t="shared" si="25"/>
        <v>#N/A</v>
      </c>
      <c r="AH92">
        <f>VLOOKUP(Z92,type_factors!$C$1:$D$226,2,FALSE)</f>
        <v>1</v>
      </c>
      <c r="AI92" t="e">
        <f>VLOOKUP(AA92,type_factors!$C$1:$D$226,2,FALSE)</f>
        <v>#N/A</v>
      </c>
      <c r="AJ92" t="e">
        <f>VLOOKUP(AB92,type_factors!$C$1:$D$226,2,FALSE)</f>
        <v>#N/A</v>
      </c>
      <c r="AK92" t="e">
        <f>VLOOKUP(AC92,type_factors!$C$1:$D$226,2,FALSE)</f>
        <v>#N/A</v>
      </c>
      <c r="AL92" t="e">
        <f>VLOOKUP(AD92,type_factors!$C$1:$D$226,2,FALSE)</f>
        <v>#N/A</v>
      </c>
      <c r="AM92" t="e">
        <f>VLOOKUP(AE92,type_factors!$C$1:$D$226,2,FALSE)</f>
        <v>#N/A</v>
      </c>
      <c r="AN92" t="e">
        <f>VLOOKUP(AF92,type_factors!$C$1:$D$226,2,FALSE)</f>
        <v>#N/A</v>
      </c>
      <c r="AO92" t="e">
        <f>VLOOKUP(AG92,type_factors!$C$1:$D$226,2,FALSE)</f>
        <v>#N/A</v>
      </c>
      <c r="AP92" t="e">
        <f t="shared" si="26"/>
        <v>#N/A</v>
      </c>
      <c r="AQ92" t="e">
        <f t="shared" si="26"/>
        <v>#N/A</v>
      </c>
      <c r="AR92" t="e">
        <f t="shared" si="26"/>
        <v>#N/A</v>
      </c>
      <c r="AS92" t="e">
        <f t="shared" si="26"/>
        <v>#N/A</v>
      </c>
      <c r="AT92">
        <f t="array" ref="AT92">MAX(IF(ISERROR(AP92:AS92),IF(ISERROR(AH92:AK92),,AH92:AK92),AP92:AS92))</f>
        <v>1</v>
      </c>
      <c r="AU92" t="s">
        <v>421</v>
      </c>
      <c r="AV92" t="s">
        <v>445</v>
      </c>
      <c r="AW92" t="s">
        <v>455</v>
      </c>
      <c r="AX92" t="s">
        <v>450</v>
      </c>
      <c r="AY92" t="str">
        <f t="shared" si="27"/>
        <v>NormalGhost</v>
      </c>
      <c r="AZ92" t="str">
        <f t="shared" si="28"/>
        <v>FireGhost</v>
      </c>
      <c r="BA92" t="str">
        <f t="shared" si="29"/>
        <v>GroundGhost</v>
      </c>
      <c r="BB92" t="str">
        <f t="shared" si="30"/>
        <v>FightingGhost</v>
      </c>
      <c r="BC92" t="str">
        <f t="shared" si="31"/>
        <v>NormalPoison</v>
      </c>
      <c r="BD92" t="str">
        <f t="shared" si="32"/>
        <v>FirePoison</v>
      </c>
      <c r="BE92" t="str">
        <f t="shared" si="33"/>
        <v>GroundPoison</v>
      </c>
      <c r="BF92" t="str">
        <f t="shared" si="34"/>
        <v>FightingPoison</v>
      </c>
      <c r="BG92" s="31">
        <f>VLOOKUP(AY92,type_factors!$C$2:$D$226,2,FALSE)</f>
        <v>0</v>
      </c>
      <c r="BH92" s="31">
        <f>VLOOKUP(AZ92,type_factors!$C$2:$D$226,2,FALSE)</f>
        <v>1</v>
      </c>
      <c r="BI92" s="31">
        <f>VLOOKUP(BC92,type_factors!$C$2:$D$226,2,FALSE)</f>
        <v>1</v>
      </c>
      <c r="BJ92" s="31">
        <f>VLOOKUP(BD92,type_factors!$C$2:$D$226,2,FALSE)</f>
        <v>1</v>
      </c>
      <c r="BK92" s="30">
        <f>VLOOKUP(BC92,type_factors!$C$2:$D$226,2,FALSE)</f>
        <v>1</v>
      </c>
      <c r="BL92" s="30">
        <f>VLOOKUP(BD92,type_factors!$C$2:$D$226,2,FALSE)</f>
        <v>1</v>
      </c>
      <c r="BM92" s="30">
        <f>VLOOKUP(BE92,type_factors!$C$2:$D$226,2,FALSE)</f>
        <v>2</v>
      </c>
      <c r="BN92" s="30">
        <f>VLOOKUP(BF92,type_factors!$C$2:$D$226,2,FALSE)</f>
        <v>0.5</v>
      </c>
      <c r="BO92" s="32">
        <f t="shared" si="35"/>
        <v>0</v>
      </c>
      <c r="BP92" s="32">
        <f t="shared" si="36"/>
        <v>1</v>
      </c>
      <c r="BQ92" s="32">
        <f t="shared" si="37"/>
        <v>2</v>
      </c>
      <c r="BR92" s="32">
        <f t="shared" si="38"/>
        <v>0.5</v>
      </c>
      <c r="BS92">
        <f t="array" ref="BS92">MAX(IF(ISERROR(BO92:BR92),,BO92:BR92))</f>
        <v>2</v>
      </c>
      <c r="BT92">
        <f t="shared" si="24"/>
        <v>1</v>
      </c>
      <c r="BU92">
        <f t="shared" si="39"/>
        <v>1</v>
      </c>
      <c r="BV92">
        <f t="shared" si="41"/>
        <v>27.5</v>
      </c>
    </row>
    <row r="93" spans="1:77" x14ac:dyDescent="0.3">
      <c r="A93">
        <v>92</v>
      </c>
      <c r="B93">
        <v>40</v>
      </c>
      <c r="C93" s="35" t="s">
        <v>28</v>
      </c>
      <c r="D93" s="35" t="str">
        <f>VLOOKUP(C93,all_pokemon!$B$2:$C$151,2,FALSE)</f>
        <v>Zubat</v>
      </c>
      <c r="E93" s="35" t="s">
        <v>451</v>
      </c>
      <c r="F93" s="35" t="s">
        <v>448</v>
      </c>
      <c r="G93" s="35">
        <v>25</v>
      </c>
      <c r="H93" s="36" t="s">
        <v>29</v>
      </c>
      <c r="I93" s="36" t="s">
        <v>30</v>
      </c>
      <c r="J93" s="36" t="s">
        <v>50</v>
      </c>
      <c r="K93" s="36" t="s">
        <v>104</v>
      </c>
      <c r="L93" s="1" t="str">
        <f>VLOOKUP(H93,all_attacks!$B$2:$C$166,2,FALSE)</f>
        <v>Leech Life</v>
      </c>
      <c r="M93" s="1" t="str">
        <f>VLOOKUP(I93,all_attacks!$B$2:$C$166,2,FALSE)</f>
        <v>Supersonic</v>
      </c>
      <c r="N93" s="1" t="str">
        <f>VLOOKUP(J93,all_attacks!$B$2:$C$166,2,FALSE)</f>
        <v>Bite</v>
      </c>
      <c r="O93" s="1" t="str">
        <f>VLOOKUP(K93,all_attacks!$B$2:$C$166,2,FALSE)</f>
        <v>Confuse Ray</v>
      </c>
      <c r="P93" t="str">
        <f>VLOOKUP(L93,all_attacks!$C$2:$H$166,2,FALSE)</f>
        <v>Bug</v>
      </c>
      <c r="Q93" t="str">
        <f>VLOOKUP(M93,all_attacks!$C$2:$H$166,2,FALSE)</f>
        <v>Normal</v>
      </c>
      <c r="R93" t="str">
        <f>VLOOKUP(N93,all_attacks!$C$2:$H$166,2,FALSE)</f>
        <v>Normal</v>
      </c>
      <c r="S93" t="str">
        <f>VLOOKUP(O93,all_attacks!$C$2:$H$166,2,FALSE)</f>
        <v>Ghost</v>
      </c>
      <c r="T93" t="str">
        <f>VLOOKUP(L93,all_attacks!$C$2:$H$166,6,FALSE)</f>
        <v>Bug</v>
      </c>
      <c r="U93" t="str">
        <f>VLOOKUP(M93,all_attacks!$C$2:$H$166,6,FALSE)</f>
        <v>no_type-specific_Damage</v>
      </c>
      <c r="V93" t="str">
        <f>VLOOKUP(N93,all_attacks!$C$2:$H$166,6,FALSE)</f>
        <v>Normal</v>
      </c>
      <c r="W93" t="str">
        <f>VLOOKUP(O93,all_attacks!$C$2:$H$166,6,FALSE)</f>
        <v>no_type-specific_Damage</v>
      </c>
      <c r="X93" t="s">
        <v>445</v>
      </c>
      <c r="Y93" t="s">
        <v>209</v>
      </c>
      <c r="Z93" t="str">
        <f t="shared" si="40"/>
        <v>BugFire</v>
      </c>
      <c r="AA93" t="str">
        <f t="shared" si="40"/>
        <v>no_type-specific_DamageFire</v>
      </c>
      <c r="AB93" t="str">
        <f t="shared" si="40"/>
        <v>NormalFire</v>
      </c>
      <c r="AC93" t="str">
        <f t="shared" si="40"/>
        <v>no_type-specific_DamageFire</v>
      </c>
      <c r="AD93" t="str">
        <f t="shared" si="25"/>
        <v>BugNA</v>
      </c>
      <c r="AE93" t="str">
        <f t="shared" si="25"/>
        <v>no_type-specific_DamageNA</v>
      </c>
      <c r="AF93" t="str">
        <f t="shared" si="25"/>
        <v>NormalNA</v>
      </c>
      <c r="AG93" t="str">
        <f t="shared" si="25"/>
        <v>no_type-specific_DamageNA</v>
      </c>
      <c r="AH93">
        <f>VLOOKUP(Z93,type_factors!$C$1:$D$226,2,FALSE)</f>
        <v>0.5</v>
      </c>
      <c r="AI93" t="e">
        <f>VLOOKUP(AA93,type_factors!$C$1:$D$226,2,FALSE)</f>
        <v>#N/A</v>
      </c>
      <c r="AJ93">
        <f>VLOOKUP(AB93,type_factors!$C$1:$D$226,2,FALSE)</f>
        <v>1</v>
      </c>
      <c r="AK93" t="e">
        <f>VLOOKUP(AC93,type_factors!$C$1:$D$226,2,FALSE)</f>
        <v>#N/A</v>
      </c>
      <c r="AL93" t="e">
        <f>VLOOKUP(AD93,type_factors!$C$1:$D$226,2,FALSE)</f>
        <v>#N/A</v>
      </c>
      <c r="AM93" t="e">
        <f>VLOOKUP(AE93,type_factors!$C$1:$D$226,2,FALSE)</f>
        <v>#N/A</v>
      </c>
      <c r="AN93" t="e">
        <f>VLOOKUP(AF93,type_factors!$C$1:$D$226,2,FALSE)</f>
        <v>#N/A</v>
      </c>
      <c r="AO93" t="e">
        <f>VLOOKUP(AG93,type_factors!$C$1:$D$226,2,FALSE)</f>
        <v>#N/A</v>
      </c>
      <c r="AP93" t="e">
        <f t="shared" si="26"/>
        <v>#N/A</v>
      </c>
      <c r="AQ93" t="e">
        <f t="shared" si="26"/>
        <v>#N/A</v>
      </c>
      <c r="AR93" t="e">
        <f t="shared" si="26"/>
        <v>#N/A</v>
      </c>
      <c r="AS93" t="e">
        <f t="shared" si="26"/>
        <v>#N/A</v>
      </c>
      <c r="AT93">
        <f t="array" ref="AT93">MAX(IF(ISERROR(AP93:AS93),IF(ISERROR(AH93:AK93),,AH93:AK93),AP93:AS93))</f>
        <v>1</v>
      </c>
      <c r="AU93" t="s">
        <v>421</v>
      </c>
      <c r="AV93" t="s">
        <v>445</v>
      </c>
      <c r="AW93" t="s">
        <v>455</v>
      </c>
      <c r="AX93" t="s">
        <v>450</v>
      </c>
      <c r="AY93" t="str">
        <f t="shared" si="27"/>
        <v>NormalPoison</v>
      </c>
      <c r="AZ93" t="str">
        <f t="shared" si="28"/>
        <v>FirePoison</v>
      </c>
      <c r="BA93" t="str">
        <f t="shared" si="29"/>
        <v>GroundPoison</v>
      </c>
      <c r="BB93" t="str">
        <f t="shared" si="30"/>
        <v>FightingPoison</v>
      </c>
      <c r="BC93" t="str">
        <f t="shared" si="31"/>
        <v>NormalFlying</v>
      </c>
      <c r="BD93" t="str">
        <f t="shared" si="32"/>
        <v>FireFlying</v>
      </c>
      <c r="BE93" t="str">
        <f t="shared" si="33"/>
        <v>GroundFlying</v>
      </c>
      <c r="BF93" t="str">
        <f t="shared" si="34"/>
        <v>FightingFlying</v>
      </c>
      <c r="BG93" s="31">
        <f>VLOOKUP(AY93,type_factors!$C$2:$D$226,2,FALSE)</f>
        <v>1</v>
      </c>
      <c r="BH93" s="31">
        <f>VLOOKUP(AZ93,type_factors!$C$2:$D$226,2,FALSE)</f>
        <v>1</v>
      </c>
      <c r="BI93" s="31">
        <f>VLOOKUP(BC93,type_factors!$C$2:$D$226,2,FALSE)</f>
        <v>1</v>
      </c>
      <c r="BJ93" s="31">
        <f>VLOOKUP(BD93,type_factors!$C$2:$D$226,2,FALSE)</f>
        <v>1</v>
      </c>
      <c r="BK93" s="30">
        <f>VLOOKUP(BC93,type_factors!$C$2:$D$226,2,FALSE)</f>
        <v>1</v>
      </c>
      <c r="BL93" s="30">
        <f>VLOOKUP(BD93,type_factors!$C$2:$D$226,2,FALSE)</f>
        <v>1</v>
      </c>
      <c r="BM93" s="30">
        <f>VLOOKUP(BE93,type_factors!$C$2:$D$226,2,FALSE)</f>
        <v>0</v>
      </c>
      <c r="BN93" s="30">
        <f>VLOOKUP(BF93,type_factors!$C$2:$D$226,2,FALSE)</f>
        <v>0.5</v>
      </c>
      <c r="BO93" s="32">
        <f t="shared" si="35"/>
        <v>1</v>
      </c>
      <c r="BP93" s="32">
        <f t="shared" si="36"/>
        <v>1</v>
      </c>
      <c r="BQ93" s="32">
        <f t="shared" si="37"/>
        <v>0</v>
      </c>
      <c r="BR93" s="32">
        <f t="shared" si="38"/>
        <v>0.5</v>
      </c>
      <c r="BS93">
        <f t="array" ref="BS93">MAX(IF(ISERROR(BO93:BR93),,BO93:BR93))</f>
        <v>1</v>
      </c>
      <c r="BT93">
        <f t="shared" si="24"/>
        <v>1</v>
      </c>
      <c r="BU93">
        <f t="shared" si="39"/>
        <v>0</v>
      </c>
      <c r="BV93">
        <f t="shared" si="41"/>
        <v>27.5</v>
      </c>
    </row>
    <row r="94" spans="1:77" x14ac:dyDescent="0.3">
      <c r="A94">
        <v>93</v>
      </c>
      <c r="B94">
        <v>40</v>
      </c>
      <c r="C94" s="35" t="s">
        <v>28</v>
      </c>
      <c r="D94" s="35" t="str">
        <f>VLOOKUP(C94,all_pokemon!$B$2:$C$151,2,FALSE)</f>
        <v>Zubat</v>
      </c>
      <c r="E94" s="35" t="s">
        <v>451</v>
      </c>
      <c r="F94" s="35" t="s">
        <v>448</v>
      </c>
      <c r="G94" s="35">
        <v>25</v>
      </c>
      <c r="H94" s="36" t="s">
        <v>29</v>
      </c>
      <c r="I94" s="36" t="s">
        <v>30</v>
      </c>
      <c r="J94" s="36" t="s">
        <v>50</v>
      </c>
      <c r="K94" s="36" t="s">
        <v>104</v>
      </c>
      <c r="L94" s="1" t="str">
        <f>VLOOKUP(H94,all_attacks!$B$2:$C$166,2,FALSE)</f>
        <v>Leech Life</v>
      </c>
      <c r="M94" s="1" t="str">
        <f>VLOOKUP(I94,all_attacks!$B$2:$C$166,2,FALSE)</f>
        <v>Supersonic</v>
      </c>
      <c r="N94" s="1" t="str">
        <f>VLOOKUP(J94,all_attacks!$B$2:$C$166,2,FALSE)</f>
        <v>Bite</v>
      </c>
      <c r="O94" s="1" t="str">
        <f>VLOOKUP(K94,all_attacks!$B$2:$C$166,2,FALSE)</f>
        <v>Confuse Ray</v>
      </c>
      <c r="P94" t="str">
        <f>VLOOKUP(L94,all_attacks!$C$2:$H$166,2,FALSE)</f>
        <v>Bug</v>
      </c>
      <c r="Q94" t="str">
        <f>VLOOKUP(M94,all_attacks!$C$2:$H$166,2,FALSE)</f>
        <v>Normal</v>
      </c>
      <c r="R94" t="str">
        <f>VLOOKUP(N94,all_attacks!$C$2:$H$166,2,FALSE)</f>
        <v>Normal</v>
      </c>
      <c r="S94" t="str">
        <f>VLOOKUP(O94,all_attacks!$C$2:$H$166,2,FALSE)</f>
        <v>Ghost</v>
      </c>
      <c r="T94" t="str">
        <f>VLOOKUP(L94,all_attacks!$C$2:$H$166,6,FALSE)</f>
        <v>Bug</v>
      </c>
      <c r="U94" t="str">
        <f>VLOOKUP(M94,all_attacks!$C$2:$H$166,6,FALSE)</f>
        <v>no_type-specific_Damage</v>
      </c>
      <c r="V94" t="str">
        <f>VLOOKUP(N94,all_attacks!$C$2:$H$166,6,FALSE)</f>
        <v>Normal</v>
      </c>
      <c r="W94" t="str">
        <f>VLOOKUP(O94,all_attacks!$C$2:$H$166,6,FALSE)</f>
        <v>no_type-specific_Damage</v>
      </c>
      <c r="X94" t="s">
        <v>445</v>
      </c>
      <c r="Y94" t="s">
        <v>209</v>
      </c>
      <c r="Z94" t="str">
        <f t="shared" si="40"/>
        <v>BugFire</v>
      </c>
      <c r="AA94" t="str">
        <f t="shared" si="40"/>
        <v>no_type-specific_DamageFire</v>
      </c>
      <c r="AB94" t="str">
        <f t="shared" si="40"/>
        <v>NormalFire</v>
      </c>
      <c r="AC94" t="str">
        <f t="shared" si="40"/>
        <v>no_type-specific_DamageFire</v>
      </c>
      <c r="AD94" t="str">
        <f t="shared" si="25"/>
        <v>BugNA</v>
      </c>
      <c r="AE94" t="str">
        <f t="shared" si="25"/>
        <v>no_type-specific_DamageNA</v>
      </c>
      <c r="AF94" t="str">
        <f t="shared" si="25"/>
        <v>NormalNA</v>
      </c>
      <c r="AG94" t="str">
        <f t="shared" si="25"/>
        <v>no_type-specific_DamageNA</v>
      </c>
      <c r="AH94">
        <f>VLOOKUP(Z94,type_factors!$C$1:$D$226,2,FALSE)</f>
        <v>0.5</v>
      </c>
      <c r="AI94" t="e">
        <f>VLOOKUP(AA94,type_factors!$C$1:$D$226,2,FALSE)</f>
        <v>#N/A</v>
      </c>
      <c r="AJ94">
        <f>VLOOKUP(AB94,type_factors!$C$1:$D$226,2,FALSE)</f>
        <v>1</v>
      </c>
      <c r="AK94" t="e">
        <f>VLOOKUP(AC94,type_factors!$C$1:$D$226,2,FALSE)</f>
        <v>#N/A</v>
      </c>
      <c r="AL94" t="e">
        <f>VLOOKUP(AD94,type_factors!$C$1:$D$226,2,FALSE)</f>
        <v>#N/A</v>
      </c>
      <c r="AM94" t="e">
        <f>VLOOKUP(AE94,type_factors!$C$1:$D$226,2,FALSE)</f>
        <v>#N/A</v>
      </c>
      <c r="AN94" t="e">
        <f>VLOOKUP(AF94,type_factors!$C$1:$D$226,2,FALSE)</f>
        <v>#N/A</v>
      </c>
      <c r="AO94" t="e">
        <f>VLOOKUP(AG94,type_factors!$C$1:$D$226,2,FALSE)</f>
        <v>#N/A</v>
      </c>
      <c r="AP94" t="e">
        <f t="shared" si="26"/>
        <v>#N/A</v>
      </c>
      <c r="AQ94" t="e">
        <f t="shared" si="26"/>
        <v>#N/A</v>
      </c>
      <c r="AR94" t="e">
        <f t="shared" si="26"/>
        <v>#N/A</v>
      </c>
      <c r="AS94" t="e">
        <f t="shared" si="26"/>
        <v>#N/A</v>
      </c>
      <c r="AT94">
        <f t="array" ref="AT94">MAX(IF(ISERROR(AP94:AS94),IF(ISERROR(AH94:AK94),,AH94:AK94),AP94:AS94))</f>
        <v>1</v>
      </c>
      <c r="AU94" t="s">
        <v>421</v>
      </c>
      <c r="AV94" t="s">
        <v>445</v>
      </c>
      <c r="AW94" t="s">
        <v>455</v>
      </c>
      <c r="AX94" t="s">
        <v>450</v>
      </c>
      <c r="AY94" t="str">
        <f t="shared" si="27"/>
        <v>NormalPoison</v>
      </c>
      <c r="AZ94" t="str">
        <f t="shared" si="28"/>
        <v>FirePoison</v>
      </c>
      <c r="BA94" t="str">
        <f t="shared" si="29"/>
        <v>GroundPoison</v>
      </c>
      <c r="BB94" t="str">
        <f t="shared" si="30"/>
        <v>FightingPoison</v>
      </c>
      <c r="BC94" t="str">
        <f t="shared" si="31"/>
        <v>NormalFlying</v>
      </c>
      <c r="BD94" t="str">
        <f t="shared" si="32"/>
        <v>FireFlying</v>
      </c>
      <c r="BE94" t="str">
        <f t="shared" si="33"/>
        <v>GroundFlying</v>
      </c>
      <c r="BF94" t="str">
        <f t="shared" si="34"/>
        <v>FightingFlying</v>
      </c>
      <c r="BG94" s="31">
        <f>VLOOKUP(AY94,type_factors!$C$2:$D$226,2,FALSE)</f>
        <v>1</v>
      </c>
      <c r="BH94" s="31">
        <f>VLOOKUP(AZ94,type_factors!$C$2:$D$226,2,FALSE)</f>
        <v>1</v>
      </c>
      <c r="BI94" s="31">
        <f>VLOOKUP(BC94,type_factors!$C$2:$D$226,2,FALSE)</f>
        <v>1</v>
      </c>
      <c r="BJ94" s="31">
        <f>VLOOKUP(BD94,type_factors!$C$2:$D$226,2,FALSE)</f>
        <v>1</v>
      </c>
      <c r="BK94" s="30">
        <f>VLOOKUP(BC94,type_factors!$C$2:$D$226,2,FALSE)</f>
        <v>1</v>
      </c>
      <c r="BL94" s="30">
        <f>VLOOKUP(BD94,type_factors!$C$2:$D$226,2,FALSE)</f>
        <v>1</v>
      </c>
      <c r="BM94" s="30">
        <f>VLOOKUP(BE94,type_factors!$C$2:$D$226,2,FALSE)</f>
        <v>0</v>
      </c>
      <c r="BN94" s="30">
        <f>VLOOKUP(BF94,type_factors!$C$2:$D$226,2,FALSE)</f>
        <v>0.5</v>
      </c>
      <c r="BO94" s="32">
        <f t="shared" si="35"/>
        <v>1</v>
      </c>
      <c r="BP94" s="32">
        <f t="shared" si="36"/>
        <v>1</v>
      </c>
      <c r="BQ94" s="32">
        <f t="shared" si="37"/>
        <v>0</v>
      </c>
      <c r="BR94" s="32">
        <f t="shared" si="38"/>
        <v>0.5</v>
      </c>
      <c r="BS94">
        <f t="array" ref="BS94">MAX(IF(ISERROR(BO94:BR94),,BO94:BR94))</f>
        <v>1</v>
      </c>
      <c r="BT94">
        <f t="shared" si="24"/>
        <v>1</v>
      </c>
      <c r="BU94">
        <f t="shared" si="39"/>
        <v>0</v>
      </c>
      <c r="BV94">
        <f t="shared" si="41"/>
        <v>27.5</v>
      </c>
    </row>
    <row r="95" spans="1:77" x14ac:dyDescent="0.3">
      <c r="A95">
        <v>94</v>
      </c>
      <c r="B95">
        <v>40</v>
      </c>
      <c r="C95" s="35" t="s">
        <v>115</v>
      </c>
      <c r="D95" s="35" t="str">
        <f>VLOOKUP(C95,all_pokemon!$B$2:$C$151,2,FALSE)</f>
        <v>Golbat</v>
      </c>
      <c r="E95" s="35" t="s">
        <v>451</v>
      </c>
      <c r="F95" s="35" t="s">
        <v>448</v>
      </c>
      <c r="G95" s="35">
        <v>25</v>
      </c>
      <c r="H95" s="36" t="s">
        <v>15</v>
      </c>
      <c r="I95" s="36" t="s">
        <v>50</v>
      </c>
      <c r="J95" s="36" t="s">
        <v>30</v>
      </c>
      <c r="K95" s="36" t="s">
        <v>104</v>
      </c>
      <c r="L95" s="1" t="str">
        <f>VLOOKUP(H95,all_attacks!$B$2:$C$166,2,FALSE)</f>
        <v>Screech</v>
      </c>
      <c r="M95" s="1" t="str">
        <f>VLOOKUP(I95,all_attacks!$B$2:$C$166,2,FALSE)</f>
        <v>Bite</v>
      </c>
      <c r="N95" s="1" t="str">
        <f>VLOOKUP(J95,all_attacks!$B$2:$C$166,2,FALSE)</f>
        <v>Supersonic</v>
      </c>
      <c r="O95" s="1" t="str">
        <f>VLOOKUP(K95,all_attacks!$B$2:$C$166,2,FALSE)</f>
        <v>Confuse Ray</v>
      </c>
      <c r="P95" t="str">
        <f>VLOOKUP(L95,all_attacks!$C$2:$H$166,2,FALSE)</f>
        <v>Normal</v>
      </c>
      <c r="Q95" t="str">
        <f>VLOOKUP(M95,all_attacks!$C$2:$H$166,2,FALSE)</f>
        <v>Normal</v>
      </c>
      <c r="R95" t="str">
        <f>VLOOKUP(N95,all_attacks!$C$2:$H$166,2,FALSE)</f>
        <v>Normal</v>
      </c>
      <c r="S95" t="str">
        <f>VLOOKUP(O95,all_attacks!$C$2:$H$166,2,FALSE)</f>
        <v>Ghost</v>
      </c>
      <c r="T95" t="str">
        <f>VLOOKUP(L95,all_attacks!$C$2:$H$166,6,FALSE)</f>
        <v>no_type-specific_Damage</v>
      </c>
      <c r="U95" t="str">
        <f>VLOOKUP(M95,all_attacks!$C$2:$H$166,6,FALSE)</f>
        <v>Normal</v>
      </c>
      <c r="V95" t="str">
        <f>VLOOKUP(N95,all_attacks!$C$2:$H$166,6,FALSE)</f>
        <v>no_type-specific_Damage</v>
      </c>
      <c r="W95" t="str">
        <f>VLOOKUP(O95,all_attacks!$C$2:$H$166,6,FALSE)</f>
        <v>no_type-specific_Damage</v>
      </c>
      <c r="X95" t="s">
        <v>445</v>
      </c>
      <c r="Y95" t="s">
        <v>209</v>
      </c>
      <c r="Z95" t="str">
        <f t="shared" si="40"/>
        <v>no_type-specific_DamageFire</v>
      </c>
      <c r="AA95" t="str">
        <f t="shared" si="40"/>
        <v>NormalFire</v>
      </c>
      <c r="AB95" t="str">
        <f t="shared" si="40"/>
        <v>no_type-specific_DamageFire</v>
      </c>
      <c r="AC95" t="str">
        <f t="shared" si="40"/>
        <v>no_type-specific_DamageFire</v>
      </c>
      <c r="AD95" t="str">
        <f t="shared" si="25"/>
        <v>no_type-specific_DamageNA</v>
      </c>
      <c r="AE95" t="str">
        <f t="shared" si="25"/>
        <v>NormalNA</v>
      </c>
      <c r="AF95" t="str">
        <f t="shared" si="25"/>
        <v>no_type-specific_DamageNA</v>
      </c>
      <c r="AG95" t="str">
        <f t="shared" si="25"/>
        <v>no_type-specific_DamageNA</v>
      </c>
      <c r="AH95" t="e">
        <f>VLOOKUP(Z95,type_factors!$C$1:$D$226,2,FALSE)</f>
        <v>#N/A</v>
      </c>
      <c r="AI95">
        <f>VLOOKUP(AA95,type_factors!$C$1:$D$226,2,FALSE)</f>
        <v>1</v>
      </c>
      <c r="AJ95" t="e">
        <f>VLOOKUP(AB95,type_factors!$C$1:$D$226,2,FALSE)</f>
        <v>#N/A</v>
      </c>
      <c r="AK95" t="e">
        <f>VLOOKUP(AC95,type_factors!$C$1:$D$226,2,FALSE)</f>
        <v>#N/A</v>
      </c>
      <c r="AL95" t="e">
        <f>VLOOKUP(AD95,type_factors!$C$1:$D$226,2,FALSE)</f>
        <v>#N/A</v>
      </c>
      <c r="AM95" t="e">
        <f>VLOOKUP(AE95,type_factors!$C$1:$D$226,2,FALSE)</f>
        <v>#N/A</v>
      </c>
      <c r="AN95" t="e">
        <f>VLOOKUP(AF95,type_factors!$C$1:$D$226,2,FALSE)</f>
        <v>#N/A</v>
      </c>
      <c r="AO95" t="e">
        <f>VLOOKUP(AG95,type_factors!$C$1:$D$226,2,FALSE)</f>
        <v>#N/A</v>
      </c>
      <c r="AP95" t="e">
        <f t="shared" si="26"/>
        <v>#N/A</v>
      </c>
      <c r="AQ95" t="e">
        <f t="shared" si="26"/>
        <v>#N/A</v>
      </c>
      <c r="AR95" t="e">
        <f t="shared" si="26"/>
        <v>#N/A</v>
      </c>
      <c r="AS95" t="e">
        <f t="shared" si="26"/>
        <v>#N/A</v>
      </c>
      <c r="AT95">
        <f t="array" ref="AT95">MAX(IF(ISERROR(AP95:AS95),IF(ISERROR(AH95:AK95),,AH95:AK95),AP95:AS95))</f>
        <v>1</v>
      </c>
      <c r="AU95" t="s">
        <v>421</v>
      </c>
      <c r="AV95" t="s">
        <v>445</v>
      </c>
      <c r="AW95" t="s">
        <v>455</v>
      </c>
      <c r="AX95" t="s">
        <v>450</v>
      </c>
      <c r="AY95" t="str">
        <f t="shared" si="27"/>
        <v>NormalPoison</v>
      </c>
      <c r="AZ95" t="str">
        <f t="shared" si="28"/>
        <v>FirePoison</v>
      </c>
      <c r="BA95" t="str">
        <f t="shared" si="29"/>
        <v>GroundPoison</v>
      </c>
      <c r="BB95" t="str">
        <f t="shared" si="30"/>
        <v>FightingPoison</v>
      </c>
      <c r="BC95" t="str">
        <f t="shared" si="31"/>
        <v>NormalFlying</v>
      </c>
      <c r="BD95" t="str">
        <f t="shared" si="32"/>
        <v>FireFlying</v>
      </c>
      <c r="BE95" t="str">
        <f t="shared" si="33"/>
        <v>GroundFlying</v>
      </c>
      <c r="BF95" t="str">
        <f t="shared" si="34"/>
        <v>FightingFlying</v>
      </c>
      <c r="BG95" s="31">
        <f>VLOOKUP(AY95,type_factors!$C$2:$D$226,2,FALSE)</f>
        <v>1</v>
      </c>
      <c r="BH95" s="31">
        <f>VLOOKUP(AZ95,type_factors!$C$2:$D$226,2,FALSE)</f>
        <v>1</v>
      </c>
      <c r="BI95" s="31">
        <f>VLOOKUP(BC95,type_factors!$C$2:$D$226,2,FALSE)</f>
        <v>1</v>
      </c>
      <c r="BJ95" s="31">
        <f>VLOOKUP(BD95,type_factors!$C$2:$D$226,2,FALSE)</f>
        <v>1</v>
      </c>
      <c r="BK95" s="30">
        <f>VLOOKUP(BC95,type_factors!$C$2:$D$226,2,FALSE)</f>
        <v>1</v>
      </c>
      <c r="BL95" s="30">
        <f>VLOOKUP(BD95,type_factors!$C$2:$D$226,2,FALSE)</f>
        <v>1</v>
      </c>
      <c r="BM95" s="30">
        <f>VLOOKUP(BE95,type_factors!$C$2:$D$226,2,FALSE)</f>
        <v>0</v>
      </c>
      <c r="BN95" s="30">
        <f>VLOOKUP(BF95,type_factors!$C$2:$D$226,2,FALSE)</f>
        <v>0.5</v>
      </c>
      <c r="BO95" s="32">
        <f t="shared" si="35"/>
        <v>1</v>
      </c>
      <c r="BP95" s="32">
        <f t="shared" si="36"/>
        <v>1</v>
      </c>
      <c r="BQ95" s="32">
        <f t="shared" si="37"/>
        <v>0</v>
      </c>
      <c r="BR95" s="32">
        <f t="shared" si="38"/>
        <v>0.5</v>
      </c>
      <c r="BS95">
        <f t="array" ref="BS95">MAX(IF(ISERROR(BO95:BR95),,BO95:BR95))</f>
        <v>1</v>
      </c>
      <c r="BT95">
        <f t="shared" si="24"/>
        <v>1</v>
      </c>
      <c r="BU95">
        <f t="shared" si="39"/>
        <v>0</v>
      </c>
      <c r="BV95">
        <f t="shared" si="41"/>
        <v>27.5</v>
      </c>
    </row>
    <row r="96" spans="1:77" x14ac:dyDescent="0.3">
      <c r="A96">
        <v>95</v>
      </c>
      <c r="B96">
        <v>41</v>
      </c>
      <c r="C96" s="35" t="s">
        <v>33</v>
      </c>
      <c r="D96" s="35" t="str">
        <f>VLOOKUP(C96,all_pokemon!$B$2:$C$151,2,FALSE)</f>
        <v>Koffing</v>
      </c>
      <c r="E96" s="35" t="s">
        <v>451</v>
      </c>
      <c r="F96" s="35" t="s">
        <v>209</v>
      </c>
      <c r="G96" s="35">
        <v>26</v>
      </c>
      <c r="H96" s="36" t="s">
        <v>12</v>
      </c>
      <c r="I96" s="36" t="s">
        <v>36</v>
      </c>
      <c r="J96" s="36" t="s">
        <v>209</v>
      </c>
      <c r="K96" s="36" t="s">
        <v>209</v>
      </c>
      <c r="L96" s="1" t="str">
        <f>VLOOKUP(H96,all_attacks!$B$2:$C$166,2,FALSE)</f>
        <v>Tackle</v>
      </c>
      <c r="M96" s="1" t="str">
        <f>VLOOKUP(I96,all_attacks!$B$2:$C$166,2,FALSE)</f>
        <v>Smog</v>
      </c>
      <c r="N96" s="1" t="e">
        <f>VLOOKUP(J96,all_attacks!$B$2:$C$166,2,FALSE)</f>
        <v>#N/A</v>
      </c>
      <c r="O96" s="1" t="e">
        <f>VLOOKUP(K96,all_attacks!$B$2:$C$166,2,FALSE)</f>
        <v>#N/A</v>
      </c>
      <c r="P96" t="str">
        <f>VLOOKUP(L96,all_attacks!$C$2:$H$166,2,FALSE)</f>
        <v>Normal</v>
      </c>
      <c r="Q96" t="str">
        <f>VLOOKUP(M96,all_attacks!$C$2:$H$166,2,FALSE)</f>
        <v>Poison</v>
      </c>
      <c r="R96" t="e">
        <f>VLOOKUP(N96,all_attacks!$C$2:$H$166,2,FALSE)</f>
        <v>#N/A</v>
      </c>
      <c r="S96" t="e">
        <f>VLOOKUP(O96,all_attacks!$C$2:$H$166,2,FALSE)</f>
        <v>#N/A</v>
      </c>
      <c r="T96" t="str">
        <f>VLOOKUP(L96,all_attacks!$C$2:$H$166,6,FALSE)</f>
        <v>Normal</v>
      </c>
      <c r="U96" t="str">
        <f>VLOOKUP(M96,all_attacks!$C$2:$H$166,6,FALSE)</f>
        <v>Poison</v>
      </c>
      <c r="V96" t="e">
        <f>VLOOKUP(N96,all_attacks!$C$2:$H$166,6,FALSE)</f>
        <v>#N/A</v>
      </c>
      <c r="W96" t="e">
        <f>VLOOKUP(O96,all_attacks!$C$2:$H$166,6,FALSE)</f>
        <v>#N/A</v>
      </c>
      <c r="X96" t="s">
        <v>445</v>
      </c>
      <c r="Y96" t="s">
        <v>209</v>
      </c>
      <c r="Z96" t="str">
        <f t="shared" si="40"/>
        <v>NormalFire</v>
      </c>
      <c r="AA96" t="str">
        <f t="shared" si="40"/>
        <v>PoisonFire</v>
      </c>
      <c r="AB96" t="e">
        <f t="shared" si="40"/>
        <v>#N/A</v>
      </c>
      <c r="AC96" t="e">
        <f t="shared" si="40"/>
        <v>#N/A</v>
      </c>
      <c r="AD96" t="str">
        <f t="shared" si="25"/>
        <v>NormalNA</v>
      </c>
      <c r="AE96" t="str">
        <f t="shared" si="25"/>
        <v>PoisonNA</v>
      </c>
      <c r="AF96" t="e">
        <f t="shared" si="25"/>
        <v>#N/A</v>
      </c>
      <c r="AG96" t="e">
        <f t="shared" si="25"/>
        <v>#N/A</v>
      </c>
      <c r="AH96">
        <f>VLOOKUP(Z96,type_factors!$C$1:$D$226,2,FALSE)</f>
        <v>1</v>
      </c>
      <c r="AI96">
        <f>VLOOKUP(AA96,type_factors!$C$1:$D$226,2,FALSE)</f>
        <v>1</v>
      </c>
      <c r="AJ96" t="e">
        <f>VLOOKUP(AB96,type_factors!$C$1:$D$226,2,FALSE)</f>
        <v>#N/A</v>
      </c>
      <c r="AK96" t="e">
        <f>VLOOKUP(AC96,type_factors!$C$1:$D$226,2,FALSE)</f>
        <v>#N/A</v>
      </c>
      <c r="AL96" t="e">
        <f>VLOOKUP(AD96,type_factors!$C$1:$D$226,2,FALSE)</f>
        <v>#N/A</v>
      </c>
      <c r="AM96" t="e">
        <f>VLOOKUP(AE96,type_factors!$C$1:$D$226,2,FALSE)</f>
        <v>#N/A</v>
      </c>
      <c r="AN96" t="e">
        <f>VLOOKUP(AF96,type_factors!$C$1:$D$226,2,FALSE)</f>
        <v>#N/A</v>
      </c>
      <c r="AO96" t="e">
        <f>VLOOKUP(AG96,type_factors!$C$1:$D$226,2,FALSE)</f>
        <v>#N/A</v>
      </c>
      <c r="AP96" t="e">
        <f t="shared" si="26"/>
        <v>#N/A</v>
      </c>
      <c r="AQ96" t="e">
        <f t="shared" si="26"/>
        <v>#N/A</v>
      </c>
      <c r="AR96" t="e">
        <f t="shared" si="26"/>
        <v>#N/A</v>
      </c>
      <c r="AS96" t="e">
        <f t="shared" si="26"/>
        <v>#N/A</v>
      </c>
      <c r="AT96">
        <f t="array" ref="AT96">MAX(IF(ISERROR(AP96:AS96),IF(ISERROR(AH96:AK96),,AH96:AK96),AP96:AS96))</f>
        <v>1</v>
      </c>
      <c r="AU96" t="s">
        <v>421</v>
      </c>
      <c r="AV96" t="s">
        <v>445</v>
      </c>
      <c r="AW96" t="s">
        <v>455</v>
      </c>
      <c r="AX96" t="s">
        <v>450</v>
      </c>
      <c r="AY96" t="str">
        <f t="shared" si="27"/>
        <v>NormalPoison</v>
      </c>
      <c r="AZ96" t="str">
        <f t="shared" si="28"/>
        <v>FirePoison</v>
      </c>
      <c r="BA96" t="str">
        <f t="shared" si="29"/>
        <v>GroundPoison</v>
      </c>
      <c r="BB96" t="str">
        <f t="shared" si="30"/>
        <v>FightingPoison</v>
      </c>
      <c r="BC96" t="str">
        <f t="shared" si="31"/>
        <v>NormalNA</v>
      </c>
      <c r="BD96" t="str">
        <f t="shared" si="32"/>
        <v>FireNA</v>
      </c>
      <c r="BE96" t="str">
        <f t="shared" si="33"/>
        <v>GroundNA</v>
      </c>
      <c r="BF96" t="str">
        <f t="shared" si="34"/>
        <v>FightingNA</v>
      </c>
      <c r="BG96" s="31">
        <f>VLOOKUP(AY96,type_factors!$C$2:$D$226,2,FALSE)</f>
        <v>1</v>
      </c>
      <c r="BH96" s="31">
        <f>VLOOKUP(AZ96,type_factors!$C$2:$D$226,2,FALSE)</f>
        <v>1</v>
      </c>
      <c r="BI96" s="31" t="e">
        <f>VLOOKUP(BC96,type_factors!$C$2:$D$226,2,FALSE)</f>
        <v>#N/A</v>
      </c>
      <c r="BJ96" s="31" t="e">
        <f>VLOOKUP(BD96,type_factors!$C$2:$D$226,2,FALSE)</f>
        <v>#N/A</v>
      </c>
      <c r="BK96" s="30" t="e">
        <f>VLOOKUP(BC96,type_factors!$C$2:$D$226,2,FALSE)</f>
        <v>#N/A</v>
      </c>
      <c r="BL96" s="30" t="e">
        <f>VLOOKUP(BD96,type_factors!$C$2:$D$226,2,FALSE)</f>
        <v>#N/A</v>
      </c>
      <c r="BM96" s="30" t="e">
        <f>VLOOKUP(BE96,type_factors!$C$2:$D$226,2,FALSE)</f>
        <v>#N/A</v>
      </c>
      <c r="BN96" s="30" t="e">
        <f>VLOOKUP(BF96,type_factors!$C$2:$D$226,2,FALSE)</f>
        <v>#N/A</v>
      </c>
      <c r="BO96" s="32">
        <f t="shared" si="35"/>
        <v>1</v>
      </c>
      <c r="BP96" s="32">
        <f t="shared" si="36"/>
        <v>1</v>
      </c>
      <c r="BQ96" s="32" t="e">
        <f t="shared" si="37"/>
        <v>#N/A</v>
      </c>
      <c r="BR96" s="32" t="e">
        <f t="shared" si="38"/>
        <v>#N/A</v>
      </c>
      <c r="BS96">
        <f t="array" ref="BS96">MAX(IF(ISERROR(BO96:BR96),,BO96:BR96))</f>
        <v>1</v>
      </c>
      <c r="BT96">
        <f t="shared" si="24"/>
        <v>1</v>
      </c>
      <c r="BU96">
        <f t="shared" si="39"/>
        <v>0</v>
      </c>
      <c r="BV96">
        <f t="shared" si="41"/>
        <v>27.5</v>
      </c>
    </row>
    <row r="97" spans="1:76" x14ac:dyDescent="0.3">
      <c r="A97">
        <v>96</v>
      </c>
      <c r="B97">
        <v>41</v>
      </c>
      <c r="C97" s="35" t="s">
        <v>58</v>
      </c>
      <c r="D97" s="35" t="str">
        <f>VLOOKUP(C97,all_pokemon!$B$2:$C$151,2,FALSE)</f>
        <v>Drowzee</v>
      </c>
      <c r="E97" s="35" t="s">
        <v>318</v>
      </c>
      <c r="F97" s="35" t="s">
        <v>209</v>
      </c>
      <c r="G97" s="35">
        <v>26</v>
      </c>
      <c r="H97" s="36" t="s">
        <v>59</v>
      </c>
      <c r="I97" s="36" t="s">
        <v>35</v>
      </c>
      <c r="J97" s="36" t="s">
        <v>60</v>
      </c>
      <c r="K97" s="36" t="s">
        <v>87</v>
      </c>
      <c r="L97" s="1" t="str">
        <f>VLOOKUP(H97,all_attacks!$B$2:$C$166,2,FALSE)</f>
        <v>Hypnosis</v>
      </c>
      <c r="M97" s="1" t="str">
        <f>VLOOKUP(I97,all_attacks!$B$2:$C$166,2,FALSE)</f>
        <v>Disable</v>
      </c>
      <c r="N97" s="1" t="str">
        <f>VLOOKUP(J97,all_attacks!$B$2:$C$166,2,FALSE)</f>
        <v>Confusion</v>
      </c>
      <c r="O97" s="1" t="str">
        <f>VLOOKUP(K97,all_attacks!$B$2:$C$166,2,FALSE)</f>
        <v>Headbutt</v>
      </c>
      <c r="P97" t="str">
        <f>VLOOKUP(L97,all_attacks!$C$2:$H$166,2,FALSE)</f>
        <v>Psychic</v>
      </c>
      <c r="Q97" t="str">
        <f>VLOOKUP(M97,all_attacks!$C$2:$H$166,2,FALSE)</f>
        <v>Normal</v>
      </c>
      <c r="R97" t="str">
        <f>VLOOKUP(N97,all_attacks!$C$2:$H$166,2,FALSE)</f>
        <v>Psychic</v>
      </c>
      <c r="S97" t="str">
        <f>VLOOKUP(O97,all_attacks!$C$2:$H$166,2,FALSE)</f>
        <v>Normal</v>
      </c>
      <c r="T97" t="str">
        <f>VLOOKUP(L97,all_attacks!$C$2:$H$166,6,FALSE)</f>
        <v>no_type-specific_Damage</v>
      </c>
      <c r="U97" t="str">
        <f>VLOOKUP(M97,all_attacks!$C$2:$H$166,6,FALSE)</f>
        <v>no_type-specific_Damage</v>
      </c>
      <c r="V97" t="str">
        <f>VLOOKUP(N97,all_attacks!$C$2:$H$166,6,FALSE)</f>
        <v>Psychic</v>
      </c>
      <c r="W97" t="str">
        <f>VLOOKUP(O97,all_attacks!$C$2:$H$166,6,FALSE)</f>
        <v>Normal</v>
      </c>
      <c r="X97" t="s">
        <v>445</v>
      </c>
      <c r="Y97" t="s">
        <v>209</v>
      </c>
      <c r="Z97" t="str">
        <f t="shared" si="40"/>
        <v>no_type-specific_DamageFire</v>
      </c>
      <c r="AA97" t="str">
        <f t="shared" si="40"/>
        <v>no_type-specific_DamageFire</v>
      </c>
      <c r="AB97" t="str">
        <f t="shared" si="40"/>
        <v>PsychicFire</v>
      </c>
      <c r="AC97" t="str">
        <f t="shared" si="40"/>
        <v>NormalFire</v>
      </c>
      <c r="AD97" t="str">
        <f t="shared" si="25"/>
        <v>no_type-specific_DamageNA</v>
      </c>
      <c r="AE97" t="str">
        <f t="shared" si="25"/>
        <v>no_type-specific_DamageNA</v>
      </c>
      <c r="AF97" t="str">
        <f t="shared" si="25"/>
        <v>PsychicNA</v>
      </c>
      <c r="AG97" t="str">
        <f t="shared" si="25"/>
        <v>NormalNA</v>
      </c>
      <c r="AH97" t="e">
        <f>VLOOKUP(Z97,type_factors!$C$1:$D$226,2,FALSE)</f>
        <v>#N/A</v>
      </c>
      <c r="AI97" t="e">
        <f>VLOOKUP(AA97,type_factors!$C$1:$D$226,2,FALSE)</f>
        <v>#N/A</v>
      </c>
      <c r="AJ97">
        <f>VLOOKUP(AB97,type_factors!$C$1:$D$226,2,FALSE)</f>
        <v>1</v>
      </c>
      <c r="AK97">
        <f>VLOOKUP(AC97,type_factors!$C$1:$D$226,2,FALSE)</f>
        <v>1</v>
      </c>
      <c r="AL97" t="e">
        <f>VLOOKUP(AD97,type_factors!$C$1:$D$226,2,FALSE)</f>
        <v>#N/A</v>
      </c>
      <c r="AM97" t="e">
        <f>VLOOKUP(AE97,type_factors!$C$1:$D$226,2,FALSE)</f>
        <v>#N/A</v>
      </c>
      <c r="AN97" t="e">
        <f>VLOOKUP(AF97,type_factors!$C$1:$D$226,2,FALSE)</f>
        <v>#N/A</v>
      </c>
      <c r="AO97" t="e">
        <f>VLOOKUP(AG97,type_factors!$C$1:$D$226,2,FALSE)</f>
        <v>#N/A</v>
      </c>
      <c r="AP97" t="e">
        <f t="shared" si="26"/>
        <v>#N/A</v>
      </c>
      <c r="AQ97" t="e">
        <f t="shared" si="26"/>
        <v>#N/A</v>
      </c>
      <c r="AR97" t="e">
        <f t="shared" si="26"/>
        <v>#N/A</v>
      </c>
      <c r="AS97" t="e">
        <f t="shared" si="26"/>
        <v>#N/A</v>
      </c>
      <c r="AT97">
        <f t="array" ref="AT97">MAX(IF(ISERROR(AP97:AS97),IF(ISERROR(AH97:AK97),,AH97:AK97),AP97:AS97))</f>
        <v>1</v>
      </c>
      <c r="AU97" t="s">
        <v>421</v>
      </c>
      <c r="AV97" t="s">
        <v>445</v>
      </c>
      <c r="AW97" t="s">
        <v>455</v>
      </c>
      <c r="AX97" t="s">
        <v>450</v>
      </c>
      <c r="AY97" t="str">
        <f t="shared" si="27"/>
        <v>NormalPsychic</v>
      </c>
      <c r="AZ97" t="str">
        <f t="shared" si="28"/>
        <v>FirePsychic</v>
      </c>
      <c r="BA97" t="str">
        <f t="shared" si="29"/>
        <v>GroundPsychic</v>
      </c>
      <c r="BB97" t="str">
        <f t="shared" si="30"/>
        <v>FightingPsychic</v>
      </c>
      <c r="BC97" t="str">
        <f t="shared" si="31"/>
        <v>NormalNA</v>
      </c>
      <c r="BD97" t="str">
        <f t="shared" si="32"/>
        <v>FireNA</v>
      </c>
      <c r="BE97" t="str">
        <f t="shared" si="33"/>
        <v>GroundNA</v>
      </c>
      <c r="BF97" t="str">
        <f t="shared" si="34"/>
        <v>FightingNA</v>
      </c>
      <c r="BG97" s="31">
        <f>VLOOKUP(AY97,type_factors!$C$2:$D$226,2,FALSE)</f>
        <v>1</v>
      </c>
      <c r="BH97" s="31">
        <f>VLOOKUP(AZ97,type_factors!$C$2:$D$226,2,FALSE)</f>
        <v>1</v>
      </c>
      <c r="BI97" s="31" t="e">
        <f>VLOOKUP(BC97,type_factors!$C$2:$D$226,2,FALSE)</f>
        <v>#N/A</v>
      </c>
      <c r="BJ97" s="31" t="e">
        <f>VLOOKUP(BD97,type_factors!$C$2:$D$226,2,FALSE)</f>
        <v>#N/A</v>
      </c>
      <c r="BK97" s="30" t="e">
        <f>VLOOKUP(BC97,type_factors!$C$2:$D$226,2,FALSE)</f>
        <v>#N/A</v>
      </c>
      <c r="BL97" s="30" t="e">
        <f>VLOOKUP(BD97,type_factors!$C$2:$D$226,2,FALSE)</f>
        <v>#N/A</v>
      </c>
      <c r="BM97" s="30" t="e">
        <f>VLOOKUP(BE97,type_factors!$C$2:$D$226,2,FALSE)</f>
        <v>#N/A</v>
      </c>
      <c r="BN97" s="30" t="e">
        <f>VLOOKUP(BF97,type_factors!$C$2:$D$226,2,FALSE)</f>
        <v>#N/A</v>
      </c>
      <c r="BO97" s="32">
        <f t="shared" si="35"/>
        <v>1</v>
      </c>
      <c r="BP97" s="32">
        <f t="shared" si="36"/>
        <v>1</v>
      </c>
      <c r="BQ97" s="32" t="e">
        <f t="shared" si="37"/>
        <v>#N/A</v>
      </c>
      <c r="BR97" s="32" t="e">
        <f t="shared" si="38"/>
        <v>#N/A</v>
      </c>
      <c r="BS97">
        <f t="array" ref="BS97">MAX(IF(ISERROR(BO97:BR97),,BO97:BR97))</f>
        <v>1</v>
      </c>
      <c r="BT97">
        <f t="shared" si="24"/>
        <v>1</v>
      </c>
      <c r="BU97">
        <f t="shared" si="39"/>
        <v>0</v>
      </c>
      <c r="BV97">
        <f t="shared" si="41"/>
        <v>27.5</v>
      </c>
    </row>
    <row r="98" spans="1:76" x14ac:dyDescent="0.3">
      <c r="A98">
        <v>97</v>
      </c>
      <c r="B98">
        <v>42</v>
      </c>
      <c r="C98" s="35" t="s">
        <v>28</v>
      </c>
      <c r="D98" s="35" t="str">
        <f>VLOOKUP(C98,all_pokemon!$B$2:$C$151,2,FALSE)</f>
        <v>Zubat</v>
      </c>
      <c r="E98" s="35" t="s">
        <v>451</v>
      </c>
      <c r="F98" s="35" t="s">
        <v>448</v>
      </c>
      <c r="G98" s="35">
        <v>23</v>
      </c>
      <c r="H98" s="36" t="s">
        <v>29</v>
      </c>
      <c r="I98" s="36" t="s">
        <v>30</v>
      </c>
      <c r="J98" s="36" t="s">
        <v>50</v>
      </c>
      <c r="K98" s="36" t="s">
        <v>104</v>
      </c>
      <c r="L98" s="1" t="str">
        <f>VLOOKUP(H98,all_attacks!$B$2:$C$166,2,FALSE)</f>
        <v>Leech Life</v>
      </c>
      <c r="M98" s="1" t="str">
        <f>VLOOKUP(I98,all_attacks!$B$2:$C$166,2,FALSE)</f>
        <v>Supersonic</v>
      </c>
      <c r="N98" s="1" t="str">
        <f>VLOOKUP(J98,all_attacks!$B$2:$C$166,2,FALSE)</f>
        <v>Bite</v>
      </c>
      <c r="O98" s="1" t="str">
        <f>VLOOKUP(K98,all_attacks!$B$2:$C$166,2,FALSE)</f>
        <v>Confuse Ray</v>
      </c>
      <c r="P98" t="str">
        <f>VLOOKUP(L98,all_attacks!$C$2:$H$166,2,FALSE)</f>
        <v>Bug</v>
      </c>
      <c r="Q98" t="str">
        <f>VLOOKUP(M98,all_attacks!$C$2:$H$166,2,FALSE)</f>
        <v>Normal</v>
      </c>
      <c r="R98" t="str">
        <f>VLOOKUP(N98,all_attacks!$C$2:$H$166,2,FALSE)</f>
        <v>Normal</v>
      </c>
      <c r="S98" t="str">
        <f>VLOOKUP(O98,all_attacks!$C$2:$H$166,2,FALSE)</f>
        <v>Ghost</v>
      </c>
      <c r="T98" t="str">
        <f>VLOOKUP(L98,all_attacks!$C$2:$H$166,6,FALSE)</f>
        <v>Bug</v>
      </c>
      <c r="U98" t="str">
        <f>VLOOKUP(M98,all_attacks!$C$2:$H$166,6,FALSE)</f>
        <v>no_type-specific_Damage</v>
      </c>
      <c r="V98" t="str">
        <f>VLOOKUP(N98,all_attacks!$C$2:$H$166,6,FALSE)</f>
        <v>Normal</v>
      </c>
      <c r="W98" t="str">
        <f>VLOOKUP(O98,all_attacks!$C$2:$H$166,6,FALSE)</f>
        <v>no_type-specific_Damage</v>
      </c>
      <c r="X98" t="s">
        <v>445</v>
      </c>
      <c r="Y98" t="s">
        <v>209</v>
      </c>
      <c r="Z98" t="str">
        <f t="shared" si="40"/>
        <v>BugFire</v>
      </c>
      <c r="AA98" t="str">
        <f t="shared" si="40"/>
        <v>no_type-specific_DamageFire</v>
      </c>
      <c r="AB98" t="str">
        <f t="shared" si="40"/>
        <v>NormalFire</v>
      </c>
      <c r="AC98" t="str">
        <f t="shared" si="40"/>
        <v>no_type-specific_DamageFire</v>
      </c>
      <c r="AD98" t="str">
        <f t="shared" si="25"/>
        <v>BugNA</v>
      </c>
      <c r="AE98" t="str">
        <f t="shared" si="25"/>
        <v>no_type-specific_DamageNA</v>
      </c>
      <c r="AF98" t="str">
        <f t="shared" si="25"/>
        <v>NormalNA</v>
      </c>
      <c r="AG98" t="str">
        <f t="shared" si="25"/>
        <v>no_type-specific_DamageNA</v>
      </c>
      <c r="AH98">
        <f>VLOOKUP(Z98,type_factors!$C$1:$D$226,2,FALSE)</f>
        <v>0.5</v>
      </c>
      <c r="AI98" t="e">
        <f>VLOOKUP(AA98,type_factors!$C$1:$D$226,2,FALSE)</f>
        <v>#N/A</v>
      </c>
      <c r="AJ98">
        <f>VLOOKUP(AB98,type_factors!$C$1:$D$226,2,FALSE)</f>
        <v>1</v>
      </c>
      <c r="AK98" t="e">
        <f>VLOOKUP(AC98,type_factors!$C$1:$D$226,2,FALSE)</f>
        <v>#N/A</v>
      </c>
      <c r="AL98" t="e">
        <f>VLOOKUP(AD98,type_factors!$C$1:$D$226,2,FALSE)</f>
        <v>#N/A</v>
      </c>
      <c r="AM98" t="e">
        <f>VLOOKUP(AE98,type_factors!$C$1:$D$226,2,FALSE)</f>
        <v>#N/A</v>
      </c>
      <c r="AN98" t="e">
        <f>VLOOKUP(AF98,type_factors!$C$1:$D$226,2,FALSE)</f>
        <v>#N/A</v>
      </c>
      <c r="AO98" t="e">
        <f>VLOOKUP(AG98,type_factors!$C$1:$D$226,2,FALSE)</f>
        <v>#N/A</v>
      </c>
      <c r="AP98" t="e">
        <f t="shared" si="26"/>
        <v>#N/A</v>
      </c>
      <c r="AQ98" t="e">
        <f t="shared" si="26"/>
        <v>#N/A</v>
      </c>
      <c r="AR98" t="e">
        <f t="shared" si="26"/>
        <v>#N/A</v>
      </c>
      <c r="AS98" t="e">
        <f t="shared" si="26"/>
        <v>#N/A</v>
      </c>
      <c r="AT98">
        <f t="array" ref="AT98">MAX(IF(ISERROR(AP98:AS98),IF(ISERROR(AH98:AK98),,AH98:AK98),AP98:AS98))</f>
        <v>1</v>
      </c>
      <c r="AU98" t="s">
        <v>421</v>
      </c>
      <c r="AV98" t="s">
        <v>445</v>
      </c>
      <c r="AW98" t="s">
        <v>455</v>
      </c>
      <c r="AX98" t="s">
        <v>450</v>
      </c>
      <c r="AY98" t="str">
        <f t="shared" si="27"/>
        <v>NormalPoison</v>
      </c>
      <c r="AZ98" t="str">
        <f t="shared" si="28"/>
        <v>FirePoison</v>
      </c>
      <c r="BA98" t="str">
        <f t="shared" si="29"/>
        <v>GroundPoison</v>
      </c>
      <c r="BB98" t="str">
        <f t="shared" si="30"/>
        <v>FightingPoison</v>
      </c>
      <c r="BC98" t="str">
        <f t="shared" si="31"/>
        <v>NormalFlying</v>
      </c>
      <c r="BD98" t="str">
        <f t="shared" si="32"/>
        <v>FireFlying</v>
      </c>
      <c r="BE98" t="str">
        <f t="shared" si="33"/>
        <v>GroundFlying</v>
      </c>
      <c r="BF98" t="str">
        <f t="shared" si="34"/>
        <v>FightingFlying</v>
      </c>
      <c r="BG98" s="31">
        <f>VLOOKUP(AY98,type_factors!$C$2:$D$226,2,FALSE)</f>
        <v>1</v>
      </c>
      <c r="BH98" s="31">
        <f>VLOOKUP(AZ98,type_factors!$C$2:$D$226,2,FALSE)</f>
        <v>1</v>
      </c>
      <c r="BI98" s="31">
        <f>VLOOKUP(BC98,type_factors!$C$2:$D$226,2,FALSE)</f>
        <v>1</v>
      </c>
      <c r="BJ98" s="31">
        <f>VLOOKUP(BD98,type_factors!$C$2:$D$226,2,FALSE)</f>
        <v>1</v>
      </c>
      <c r="BK98" s="30">
        <f>VLOOKUP(BC98,type_factors!$C$2:$D$226,2,FALSE)</f>
        <v>1</v>
      </c>
      <c r="BL98" s="30">
        <f>VLOOKUP(BD98,type_factors!$C$2:$D$226,2,FALSE)</f>
        <v>1</v>
      </c>
      <c r="BM98" s="30">
        <f>VLOOKUP(BE98,type_factors!$C$2:$D$226,2,FALSE)</f>
        <v>0</v>
      </c>
      <c r="BN98" s="30">
        <f>VLOOKUP(BF98,type_factors!$C$2:$D$226,2,FALSE)</f>
        <v>0.5</v>
      </c>
      <c r="BO98" s="32">
        <f t="shared" si="35"/>
        <v>1</v>
      </c>
      <c r="BP98" s="32">
        <f t="shared" si="36"/>
        <v>1</v>
      </c>
      <c r="BQ98" s="32">
        <f t="shared" si="37"/>
        <v>0</v>
      </c>
      <c r="BR98" s="32">
        <f t="shared" si="38"/>
        <v>0.5</v>
      </c>
      <c r="BS98">
        <f t="array" ref="BS98">MAX(IF(ISERROR(BO98:BR98),,BO98:BR98))</f>
        <v>1</v>
      </c>
      <c r="BT98">
        <f t="shared" ref="BT98:BT129" si="42">AT98</f>
        <v>1</v>
      </c>
      <c r="BU98">
        <f t="shared" si="39"/>
        <v>0</v>
      </c>
      <c r="BV98">
        <f t="shared" si="41"/>
        <v>27.5</v>
      </c>
    </row>
    <row r="99" spans="1:76" x14ac:dyDescent="0.3">
      <c r="A99">
        <v>98</v>
      </c>
      <c r="B99">
        <v>42</v>
      </c>
      <c r="C99" s="35" t="s">
        <v>18</v>
      </c>
      <c r="D99" s="35" t="str">
        <f>VLOOKUP(C99,all_pokemon!$B$2:$C$151,2,FALSE)</f>
        <v>Rattata</v>
      </c>
      <c r="E99" s="35" t="s">
        <v>421</v>
      </c>
      <c r="F99" s="35" t="s">
        <v>209</v>
      </c>
      <c r="G99" s="35">
        <v>23</v>
      </c>
      <c r="H99" s="36" t="s">
        <v>20</v>
      </c>
      <c r="I99" s="36" t="s">
        <v>21</v>
      </c>
      <c r="J99" s="36" t="s">
        <v>44</v>
      </c>
      <c r="K99" s="36" t="s">
        <v>116</v>
      </c>
      <c r="L99" s="1" t="str">
        <f>VLOOKUP(H99,all_attacks!$B$2:$C$166,2,FALSE)</f>
        <v>Tail Whip</v>
      </c>
      <c r="M99" s="1" t="str">
        <f>VLOOKUP(I99,all_attacks!$B$2:$C$166,2,FALSE)</f>
        <v>Quick Attack</v>
      </c>
      <c r="N99" s="1" t="str">
        <f>VLOOKUP(J99,all_attacks!$B$2:$C$166,2,FALSE)</f>
        <v>Hyper Fang</v>
      </c>
      <c r="O99" s="1" t="str">
        <f>VLOOKUP(K99,all_attacks!$B$2:$C$166,2,FALSE)</f>
        <v>Focus Energy</v>
      </c>
      <c r="P99" t="str">
        <f>VLOOKUP(L99,all_attacks!$C$2:$H$166,2,FALSE)</f>
        <v>Normal</v>
      </c>
      <c r="Q99" t="str">
        <f>VLOOKUP(M99,all_attacks!$C$2:$H$166,2,FALSE)</f>
        <v>Normal</v>
      </c>
      <c r="R99" t="str">
        <f>VLOOKUP(N99,all_attacks!$C$2:$H$166,2,FALSE)</f>
        <v>Normal</v>
      </c>
      <c r="S99" t="str">
        <f>VLOOKUP(O99,all_attacks!$C$2:$H$166,2,FALSE)</f>
        <v>Normal</v>
      </c>
      <c r="T99" t="str">
        <f>VLOOKUP(L99,all_attacks!$C$2:$H$166,6,FALSE)</f>
        <v>no_type-specific_Damage</v>
      </c>
      <c r="U99" t="str">
        <f>VLOOKUP(M99,all_attacks!$C$2:$H$166,6,FALSE)</f>
        <v>Normal</v>
      </c>
      <c r="V99" t="str">
        <f>VLOOKUP(N99,all_attacks!$C$2:$H$166,6,FALSE)</f>
        <v>Normal</v>
      </c>
      <c r="W99" t="str">
        <f>VLOOKUP(O99,all_attacks!$C$2:$H$166,6,FALSE)</f>
        <v>no_type-specific_Damage</v>
      </c>
      <c r="X99" t="s">
        <v>445</v>
      </c>
      <c r="Y99" t="s">
        <v>209</v>
      </c>
      <c r="Z99" t="str">
        <f t="shared" si="40"/>
        <v>no_type-specific_DamageFire</v>
      </c>
      <c r="AA99" t="str">
        <f t="shared" si="40"/>
        <v>NormalFire</v>
      </c>
      <c r="AB99" t="str">
        <f t="shared" si="40"/>
        <v>NormalFire</v>
      </c>
      <c r="AC99" t="str">
        <f t="shared" si="40"/>
        <v>no_type-specific_DamageFire</v>
      </c>
      <c r="AD99" t="str">
        <f t="shared" si="25"/>
        <v>no_type-specific_DamageNA</v>
      </c>
      <c r="AE99" t="str">
        <f t="shared" si="25"/>
        <v>NormalNA</v>
      </c>
      <c r="AF99" t="str">
        <f t="shared" si="25"/>
        <v>NormalNA</v>
      </c>
      <c r="AG99" t="str">
        <f t="shared" si="25"/>
        <v>no_type-specific_DamageNA</v>
      </c>
      <c r="AH99" t="e">
        <f>VLOOKUP(Z99,type_factors!$C$1:$D$226,2,FALSE)</f>
        <v>#N/A</v>
      </c>
      <c r="AI99">
        <f>VLOOKUP(AA99,type_factors!$C$1:$D$226,2,FALSE)</f>
        <v>1</v>
      </c>
      <c r="AJ99">
        <f>VLOOKUP(AB99,type_factors!$C$1:$D$226,2,FALSE)</f>
        <v>1</v>
      </c>
      <c r="AK99" t="e">
        <f>VLOOKUP(AC99,type_factors!$C$1:$D$226,2,FALSE)</f>
        <v>#N/A</v>
      </c>
      <c r="AL99" t="e">
        <f>VLOOKUP(AD99,type_factors!$C$1:$D$226,2,FALSE)</f>
        <v>#N/A</v>
      </c>
      <c r="AM99" t="e">
        <f>VLOOKUP(AE99,type_factors!$C$1:$D$226,2,FALSE)</f>
        <v>#N/A</v>
      </c>
      <c r="AN99" t="e">
        <f>VLOOKUP(AF99,type_factors!$C$1:$D$226,2,FALSE)</f>
        <v>#N/A</v>
      </c>
      <c r="AO99" t="e">
        <f>VLOOKUP(AG99,type_factors!$C$1:$D$226,2,FALSE)</f>
        <v>#N/A</v>
      </c>
      <c r="AP99" t="e">
        <f t="shared" si="26"/>
        <v>#N/A</v>
      </c>
      <c r="AQ99" t="e">
        <f t="shared" si="26"/>
        <v>#N/A</v>
      </c>
      <c r="AR99" t="e">
        <f t="shared" si="26"/>
        <v>#N/A</v>
      </c>
      <c r="AS99" t="e">
        <f t="shared" si="26"/>
        <v>#N/A</v>
      </c>
      <c r="AT99">
        <f t="array" ref="AT99">MAX(IF(ISERROR(AP99:AS99),IF(ISERROR(AH99:AK99),,AH99:AK99),AP99:AS99))</f>
        <v>1</v>
      </c>
      <c r="AU99" t="s">
        <v>421</v>
      </c>
      <c r="AV99" t="s">
        <v>445</v>
      </c>
      <c r="AW99" t="s">
        <v>455</v>
      </c>
      <c r="AX99" t="s">
        <v>450</v>
      </c>
      <c r="AY99" t="str">
        <f t="shared" si="27"/>
        <v>NormalNormal</v>
      </c>
      <c r="AZ99" t="str">
        <f t="shared" si="28"/>
        <v>FireNormal</v>
      </c>
      <c r="BA99" t="str">
        <f t="shared" si="29"/>
        <v>GroundNormal</v>
      </c>
      <c r="BB99" t="str">
        <f t="shared" si="30"/>
        <v>FightingNormal</v>
      </c>
      <c r="BC99" t="str">
        <f t="shared" si="31"/>
        <v>NormalNA</v>
      </c>
      <c r="BD99" t="str">
        <f t="shared" si="32"/>
        <v>FireNA</v>
      </c>
      <c r="BE99" t="str">
        <f t="shared" si="33"/>
        <v>GroundNA</v>
      </c>
      <c r="BF99" t="str">
        <f t="shared" si="34"/>
        <v>FightingNA</v>
      </c>
      <c r="BG99" s="31">
        <f>VLOOKUP(AY99,type_factors!$C$2:$D$226,2,FALSE)</f>
        <v>1</v>
      </c>
      <c r="BH99" s="31">
        <f>VLOOKUP(AZ99,type_factors!$C$2:$D$226,2,FALSE)</f>
        <v>1</v>
      </c>
      <c r="BI99" s="31" t="e">
        <f>VLOOKUP(BC99,type_factors!$C$2:$D$226,2,FALSE)</f>
        <v>#N/A</v>
      </c>
      <c r="BJ99" s="31" t="e">
        <f>VLOOKUP(BD99,type_factors!$C$2:$D$226,2,FALSE)</f>
        <v>#N/A</v>
      </c>
      <c r="BK99" s="30" t="e">
        <f>VLOOKUP(BC99,type_factors!$C$2:$D$226,2,FALSE)</f>
        <v>#N/A</v>
      </c>
      <c r="BL99" s="30" t="e">
        <f>VLOOKUP(BD99,type_factors!$C$2:$D$226,2,FALSE)</f>
        <v>#N/A</v>
      </c>
      <c r="BM99" s="30" t="e">
        <f>VLOOKUP(BE99,type_factors!$C$2:$D$226,2,FALSE)</f>
        <v>#N/A</v>
      </c>
      <c r="BN99" s="30" t="e">
        <f>VLOOKUP(BF99,type_factors!$C$2:$D$226,2,FALSE)</f>
        <v>#N/A</v>
      </c>
      <c r="BO99" s="32">
        <f t="shared" si="35"/>
        <v>1</v>
      </c>
      <c r="BP99" s="32">
        <f t="shared" si="36"/>
        <v>1</v>
      </c>
      <c r="BQ99" s="32" t="e">
        <f t="shared" si="37"/>
        <v>#N/A</v>
      </c>
      <c r="BR99" s="32" t="e">
        <f t="shared" si="38"/>
        <v>#N/A</v>
      </c>
      <c r="BS99">
        <f t="array" ref="BS99">MAX(IF(ISERROR(BO99:BR99),,BO99:BR99))</f>
        <v>1</v>
      </c>
      <c r="BT99">
        <f t="shared" si="42"/>
        <v>1</v>
      </c>
      <c r="BU99">
        <f t="shared" si="39"/>
        <v>0</v>
      </c>
      <c r="BV99">
        <f t="shared" si="41"/>
        <v>27.5</v>
      </c>
    </row>
    <row r="100" spans="1:76" x14ac:dyDescent="0.3">
      <c r="A100">
        <v>99</v>
      </c>
      <c r="B100">
        <v>42</v>
      </c>
      <c r="C100" s="35" t="s">
        <v>67</v>
      </c>
      <c r="D100" s="35" t="str">
        <f>VLOOKUP(C100,all_pokemon!$B$2:$C$151,2,FALSE)</f>
        <v>Raticate</v>
      </c>
      <c r="E100" s="35" t="s">
        <v>421</v>
      </c>
      <c r="F100" s="35" t="s">
        <v>209</v>
      </c>
      <c r="G100" s="35">
        <v>23</v>
      </c>
      <c r="H100" s="36" t="s">
        <v>12</v>
      </c>
      <c r="I100" s="36" t="s">
        <v>20</v>
      </c>
      <c r="J100" s="36" t="s">
        <v>21</v>
      </c>
      <c r="K100" s="36" t="s">
        <v>44</v>
      </c>
      <c r="L100" s="1" t="str">
        <f>VLOOKUP(H100,all_attacks!$B$2:$C$166,2,FALSE)</f>
        <v>Tackle</v>
      </c>
      <c r="M100" s="1" t="str">
        <f>VLOOKUP(I100,all_attacks!$B$2:$C$166,2,FALSE)</f>
        <v>Tail Whip</v>
      </c>
      <c r="N100" s="1" t="str">
        <f>VLOOKUP(J100,all_attacks!$B$2:$C$166,2,FALSE)</f>
        <v>Quick Attack</v>
      </c>
      <c r="O100" s="1" t="str">
        <f>VLOOKUP(K100,all_attacks!$B$2:$C$166,2,FALSE)</f>
        <v>Hyper Fang</v>
      </c>
      <c r="P100" t="str">
        <f>VLOOKUP(L100,all_attacks!$C$2:$H$166,2,FALSE)</f>
        <v>Normal</v>
      </c>
      <c r="Q100" t="str">
        <f>VLOOKUP(M100,all_attacks!$C$2:$H$166,2,FALSE)</f>
        <v>Normal</v>
      </c>
      <c r="R100" t="str">
        <f>VLOOKUP(N100,all_attacks!$C$2:$H$166,2,FALSE)</f>
        <v>Normal</v>
      </c>
      <c r="S100" t="str">
        <f>VLOOKUP(O100,all_attacks!$C$2:$H$166,2,FALSE)</f>
        <v>Normal</v>
      </c>
      <c r="T100" t="str">
        <f>VLOOKUP(L100,all_attacks!$C$2:$H$166,6,FALSE)</f>
        <v>Normal</v>
      </c>
      <c r="U100" t="str">
        <f>VLOOKUP(M100,all_attacks!$C$2:$H$166,6,FALSE)</f>
        <v>no_type-specific_Damage</v>
      </c>
      <c r="V100" t="str">
        <f>VLOOKUP(N100,all_attacks!$C$2:$H$166,6,FALSE)</f>
        <v>Normal</v>
      </c>
      <c r="W100" t="str">
        <f>VLOOKUP(O100,all_attacks!$C$2:$H$166,6,FALSE)</f>
        <v>Normal</v>
      </c>
      <c r="X100" t="s">
        <v>445</v>
      </c>
      <c r="Y100" t="s">
        <v>209</v>
      </c>
      <c r="Z100" t="str">
        <f t="shared" si="40"/>
        <v>NormalFire</v>
      </c>
      <c r="AA100" t="str">
        <f t="shared" si="40"/>
        <v>no_type-specific_DamageFire</v>
      </c>
      <c r="AB100" t="str">
        <f t="shared" si="40"/>
        <v>NormalFire</v>
      </c>
      <c r="AC100" t="str">
        <f t="shared" si="40"/>
        <v>NormalFire</v>
      </c>
      <c r="AD100" t="str">
        <f t="shared" si="25"/>
        <v>NormalNA</v>
      </c>
      <c r="AE100" t="str">
        <f t="shared" si="25"/>
        <v>no_type-specific_DamageNA</v>
      </c>
      <c r="AF100" t="str">
        <f t="shared" si="25"/>
        <v>NormalNA</v>
      </c>
      <c r="AG100" t="str">
        <f t="shared" si="25"/>
        <v>NormalNA</v>
      </c>
      <c r="AH100">
        <f>VLOOKUP(Z100,type_factors!$C$1:$D$226,2,FALSE)</f>
        <v>1</v>
      </c>
      <c r="AI100" t="e">
        <f>VLOOKUP(AA100,type_factors!$C$1:$D$226,2,FALSE)</f>
        <v>#N/A</v>
      </c>
      <c r="AJ100">
        <f>VLOOKUP(AB100,type_factors!$C$1:$D$226,2,FALSE)</f>
        <v>1</v>
      </c>
      <c r="AK100">
        <f>VLOOKUP(AC100,type_factors!$C$1:$D$226,2,FALSE)</f>
        <v>1</v>
      </c>
      <c r="AL100" t="e">
        <f>VLOOKUP(AD100,type_factors!$C$1:$D$226,2,FALSE)</f>
        <v>#N/A</v>
      </c>
      <c r="AM100" t="e">
        <f>VLOOKUP(AE100,type_factors!$C$1:$D$226,2,FALSE)</f>
        <v>#N/A</v>
      </c>
      <c r="AN100" t="e">
        <f>VLOOKUP(AF100,type_factors!$C$1:$D$226,2,FALSE)</f>
        <v>#N/A</v>
      </c>
      <c r="AO100" t="e">
        <f>VLOOKUP(AG100,type_factors!$C$1:$D$226,2,FALSE)</f>
        <v>#N/A</v>
      </c>
      <c r="AP100" t="e">
        <f t="shared" si="26"/>
        <v>#N/A</v>
      </c>
      <c r="AQ100" t="e">
        <f t="shared" si="26"/>
        <v>#N/A</v>
      </c>
      <c r="AR100" t="e">
        <f t="shared" si="26"/>
        <v>#N/A</v>
      </c>
      <c r="AS100" t="e">
        <f t="shared" si="26"/>
        <v>#N/A</v>
      </c>
      <c r="AT100">
        <f t="array" ref="AT100">MAX(IF(ISERROR(AP100:AS100),IF(ISERROR(AH100:AK100),,AH100:AK100),AP100:AS100))</f>
        <v>1</v>
      </c>
      <c r="AU100" t="s">
        <v>421</v>
      </c>
      <c r="AV100" t="s">
        <v>445</v>
      </c>
      <c r="AW100" t="s">
        <v>455</v>
      </c>
      <c r="AX100" t="s">
        <v>450</v>
      </c>
      <c r="AY100" t="str">
        <f t="shared" si="27"/>
        <v>NormalNormal</v>
      </c>
      <c r="AZ100" t="str">
        <f t="shared" si="28"/>
        <v>FireNormal</v>
      </c>
      <c r="BA100" t="str">
        <f t="shared" si="29"/>
        <v>GroundNormal</v>
      </c>
      <c r="BB100" t="str">
        <f t="shared" si="30"/>
        <v>FightingNormal</v>
      </c>
      <c r="BC100" t="str">
        <f t="shared" si="31"/>
        <v>NormalNA</v>
      </c>
      <c r="BD100" t="str">
        <f t="shared" si="32"/>
        <v>FireNA</v>
      </c>
      <c r="BE100" t="str">
        <f t="shared" si="33"/>
        <v>GroundNA</v>
      </c>
      <c r="BF100" t="str">
        <f t="shared" si="34"/>
        <v>FightingNA</v>
      </c>
      <c r="BG100" s="31">
        <f>VLOOKUP(AY100,type_factors!$C$2:$D$226,2,FALSE)</f>
        <v>1</v>
      </c>
      <c r="BH100" s="31">
        <f>VLOOKUP(AZ100,type_factors!$C$2:$D$226,2,FALSE)</f>
        <v>1</v>
      </c>
      <c r="BI100" s="31" t="e">
        <f>VLOOKUP(BC100,type_factors!$C$2:$D$226,2,FALSE)</f>
        <v>#N/A</v>
      </c>
      <c r="BJ100" s="31" t="e">
        <f>VLOOKUP(BD100,type_factors!$C$2:$D$226,2,FALSE)</f>
        <v>#N/A</v>
      </c>
      <c r="BK100" s="30" t="e">
        <f>VLOOKUP(BC100,type_factors!$C$2:$D$226,2,FALSE)</f>
        <v>#N/A</v>
      </c>
      <c r="BL100" s="30" t="e">
        <f>VLOOKUP(BD100,type_factors!$C$2:$D$226,2,FALSE)</f>
        <v>#N/A</v>
      </c>
      <c r="BM100" s="30" t="e">
        <f>VLOOKUP(BE100,type_factors!$C$2:$D$226,2,FALSE)</f>
        <v>#N/A</v>
      </c>
      <c r="BN100" s="30" t="e">
        <f>VLOOKUP(BF100,type_factors!$C$2:$D$226,2,FALSE)</f>
        <v>#N/A</v>
      </c>
      <c r="BO100" s="32">
        <f t="shared" si="35"/>
        <v>1</v>
      </c>
      <c r="BP100" s="32">
        <f t="shared" si="36"/>
        <v>1</v>
      </c>
      <c r="BQ100" s="32" t="e">
        <f t="shared" si="37"/>
        <v>#N/A</v>
      </c>
      <c r="BR100" s="32" t="e">
        <f t="shared" si="38"/>
        <v>#N/A</v>
      </c>
      <c r="BS100">
        <f t="array" ref="BS100">MAX(IF(ISERROR(BO100:BR100),,BO100:BR100))</f>
        <v>1</v>
      </c>
      <c r="BT100">
        <f t="shared" si="42"/>
        <v>1</v>
      </c>
      <c r="BU100">
        <f t="shared" si="39"/>
        <v>0</v>
      </c>
      <c r="BV100">
        <f t="shared" si="41"/>
        <v>27.5</v>
      </c>
    </row>
    <row r="101" spans="1:76" x14ac:dyDescent="0.3">
      <c r="A101">
        <v>100</v>
      </c>
      <c r="B101">
        <v>42</v>
      </c>
      <c r="C101" s="35" t="s">
        <v>28</v>
      </c>
      <c r="D101" s="35" t="str">
        <f>VLOOKUP(C101,all_pokemon!$B$2:$C$151,2,FALSE)</f>
        <v>Zubat</v>
      </c>
      <c r="E101" s="35" t="s">
        <v>451</v>
      </c>
      <c r="F101" s="35" t="s">
        <v>448</v>
      </c>
      <c r="G101" s="35">
        <v>23</v>
      </c>
      <c r="H101" s="36" t="s">
        <v>29</v>
      </c>
      <c r="I101" s="36" t="s">
        <v>30</v>
      </c>
      <c r="J101" s="36" t="s">
        <v>50</v>
      </c>
      <c r="K101" s="36" t="s">
        <v>104</v>
      </c>
      <c r="L101" s="1" t="str">
        <f>VLOOKUP(H101,all_attacks!$B$2:$C$166,2,FALSE)</f>
        <v>Leech Life</v>
      </c>
      <c r="M101" s="1" t="str">
        <f>VLOOKUP(I101,all_attacks!$B$2:$C$166,2,FALSE)</f>
        <v>Supersonic</v>
      </c>
      <c r="N101" s="1" t="str">
        <f>VLOOKUP(J101,all_attacks!$B$2:$C$166,2,FALSE)</f>
        <v>Bite</v>
      </c>
      <c r="O101" s="1" t="str">
        <f>VLOOKUP(K101,all_attacks!$B$2:$C$166,2,FALSE)</f>
        <v>Confuse Ray</v>
      </c>
      <c r="P101" t="str">
        <f>VLOOKUP(L101,all_attacks!$C$2:$H$166,2,FALSE)</f>
        <v>Bug</v>
      </c>
      <c r="Q101" t="str">
        <f>VLOOKUP(M101,all_attacks!$C$2:$H$166,2,FALSE)</f>
        <v>Normal</v>
      </c>
      <c r="R101" t="str">
        <f>VLOOKUP(N101,all_attacks!$C$2:$H$166,2,FALSE)</f>
        <v>Normal</v>
      </c>
      <c r="S101" t="str">
        <f>VLOOKUP(O101,all_attacks!$C$2:$H$166,2,FALSE)</f>
        <v>Ghost</v>
      </c>
      <c r="T101" t="str">
        <f>VLOOKUP(L101,all_attacks!$C$2:$H$166,6,FALSE)</f>
        <v>Bug</v>
      </c>
      <c r="U101" t="str">
        <f>VLOOKUP(M101,all_attacks!$C$2:$H$166,6,FALSE)</f>
        <v>no_type-specific_Damage</v>
      </c>
      <c r="V101" t="str">
        <f>VLOOKUP(N101,all_attacks!$C$2:$H$166,6,FALSE)</f>
        <v>Normal</v>
      </c>
      <c r="W101" t="str">
        <f>VLOOKUP(O101,all_attacks!$C$2:$H$166,6,FALSE)</f>
        <v>no_type-specific_Damage</v>
      </c>
      <c r="X101" t="s">
        <v>445</v>
      </c>
      <c r="Y101" t="s">
        <v>209</v>
      </c>
      <c r="Z101" t="str">
        <f t="shared" si="40"/>
        <v>BugFire</v>
      </c>
      <c r="AA101" t="str">
        <f t="shared" si="40"/>
        <v>no_type-specific_DamageFire</v>
      </c>
      <c r="AB101" t="str">
        <f t="shared" si="40"/>
        <v>NormalFire</v>
      </c>
      <c r="AC101" t="str">
        <f t="shared" si="40"/>
        <v>no_type-specific_DamageFire</v>
      </c>
      <c r="AD101" t="str">
        <f t="shared" si="25"/>
        <v>BugNA</v>
      </c>
      <c r="AE101" t="str">
        <f t="shared" si="25"/>
        <v>no_type-specific_DamageNA</v>
      </c>
      <c r="AF101" t="str">
        <f t="shared" si="25"/>
        <v>NormalNA</v>
      </c>
      <c r="AG101" t="str">
        <f t="shared" si="25"/>
        <v>no_type-specific_DamageNA</v>
      </c>
      <c r="AH101">
        <f>VLOOKUP(Z101,type_factors!$C$1:$D$226,2,FALSE)</f>
        <v>0.5</v>
      </c>
      <c r="AI101" t="e">
        <f>VLOOKUP(AA101,type_factors!$C$1:$D$226,2,FALSE)</f>
        <v>#N/A</v>
      </c>
      <c r="AJ101">
        <f>VLOOKUP(AB101,type_factors!$C$1:$D$226,2,FALSE)</f>
        <v>1</v>
      </c>
      <c r="AK101" t="e">
        <f>VLOOKUP(AC101,type_factors!$C$1:$D$226,2,FALSE)</f>
        <v>#N/A</v>
      </c>
      <c r="AL101" t="e">
        <f>VLOOKUP(AD101,type_factors!$C$1:$D$226,2,FALSE)</f>
        <v>#N/A</v>
      </c>
      <c r="AM101" t="e">
        <f>VLOOKUP(AE101,type_factors!$C$1:$D$226,2,FALSE)</f>
        <v>#N/A</v>
      </c>
      <c r="AN101" t="e">
        <f>VLOOKUP(AF101,type_factors!$C$1:$D$226,2,FALSE)</f>
        <v>#N/A</v>
      </c>
      <c r="AO101" t="e">
        <f>VLOOKUP(AG101,type_factors!$C$1:$D$226,2,FALSE)</f>
        <v>#N/A</v>
      </c>
      <c r="AP101" t="e">
        <f t="shared" si="26"/>
        <v>#N/A</v>
      </c>
      <c r="AQ101" t="e">
        <f t="shared" si="26"/>
        <v>#N/A</v>
      </c>
      <c r="AR101" t="e">
        <f t="shared" si="26"/>
        <v>#N/A</v>
      </c>
      <c r="AS101" t="e">
        <f t="shared" si="26"/>
        <v>#N/A</v>
      </c>
      <c r="AT101">
        <f t="array" ref="AT101">MAX(IF(ISERROR(AP101:AS101),IF(ISERROR(AH101:AK101),,AH101:AK101),AP101:AS101))</f>
        <v>1</v>
      </c>
      <c r="AU101" t="s">
        <v>421</v>
      </c>
      <c r="AV101" t="s">
        <v>445</v>
      </c>
      <c r="AW101" t="s">
        <v>455</v>
      </c>
      <c r="AX101" t="s">
        <v>450</v>
      </c>
      <c r="AY101" t="str">
        <f t="shared" si="27"/>
        <v>NormalPoison</v>
      </c>
      <c r="AZ101" t="str">
        <f t="shared" si="28"/>
        <v>FirePoison</v>
      </c>
      <c r="BA101" t="str">
        <f t="shared" si="29"/>
        <v>GroundPoison</v>
      </c>
      <c r="BB101" t="str">
        <f t="shared" si="30"/>
        <v>FightingPoison</v>
      </c>
      <c r="BC101" t="str">
        <f t="shared" si="31"/>
        <v>NormalFlying</v>
      </c>
      <c r="BD101" t="str">
        <f t="shared" si="32"/>
        <v>FireFlying</v>
      </c>
      <c r="BE101" t="str">
        <f t="shared" si="33"/>
        <v>GroundFlying</v>
      </c>
      <c r="BF101" t="str">
        <f t="shared" si="34"/>
        <v>FightingFlying</v>
      </c>
      <c r="BG101" s="31">
        <f>VLOOKUP(AY101,type_factors!$C$2:$D$226,2,FALSE)</f>
        <v>1</v>
      </c>
      <c r="BH101" s="31">
        <f>VLOOKUP(AZ101,type_factors!$C$2:$D$226,2,FALSE)</f>
        <v>1</v>
      </c>
      <c r="BI101" s="31">
        <f>VLOOKUP(BC101,type_factors!$C$2:$D$226,2,FALSE)</f>
        <v>1</v>
      </c>
      <c r="BJ101" s="31">
        <f>VLOOKUP(BD101,type_factors!$C$2:$D$226,2,FALSE)</f>
        <v>1</v>
      </c>
      <c r="BK101" s="30">
        <f>VLOOKUP(BC101,type_factors!$C$2:$D$226,2,FALSE)</f>
        <v>1</v>
      </c>
      <c r="BL101" s="30">
        <f>VLOOKUP(BD101,type_factors!$C$2:$D$226,2,FALSE)</f>
        <v>1</v>
      </c>
      <c r="BM101" s="30">
        <f>VLOOKUP(BE101,type_factors!$C$2:$D$226,2,FALSE)</f>
        <v>0</v>
      </c>
      <c r="BN101" s="30">
        <f>VLOOKUP(BF101,type_factors!$C$2:$D$226,2,FALSE)</f>
        <v>0.5</v>
      </c>
      <c r="BO101" s="32">
        <f t="shared" si="35"/>
        <v>1</v>
      </c>
      <c r="BP101" s="32">
        <f t="shared" si="36"/>
        <v>1</v>
      </c>
      <c r="BQ101" s="32">
        <f t="shared" si="37"/>
        <v>0</v>
      </c>
      <c r="BR101" s="32">
        <f t="shared" si="38"/>
        <v>0.5</v>
      </c>
      <c r="BS101">
        <f t="array" ref="BS101">MAX(IF(ISERROR(BO101:BR101),,BO101:BR101))</f>
        <v>1</v>
      </c>
      <c r="BT101">
        <f t="shared" si="42"/>
        <v>1</v>
      </c>
      <c r="BU101">
        <f t="shared" si="39"/>
        <v>0</v>
      </c>
      <c r="BV101">
        <f t="shared" si="41"/>
        <v>27.5</v>
      </c>
      <c r="BX101" t="s">
        <v>139</v>
      </c>
    </row>
    <row r="102" spans="1:76" x14ac:dyDescent="0.3">
      <c r="A102">
        <v>101</v>
      </c>
      <c r="B102">
        <v>43</v>
      </c>
      <c r="C102" s="35" t="s">
        <v>101</v>
      </c>
      <c r="D102" s="35" t="str">
        <f>VLOOKUP(C102,all_pokemon!$B$2:$C$151,2,FALSE)</f>
        <v>Arbok</v>
      </c>
      <c r="E102" s="35" t="s">
        <v>451</v>
      </c>
      <c r="F102" s="35" t="s">
        <v>209</v>
      </c>
      <c r="G102" s="35">
        <v>33</v>
      </c>
      <c r="H102" s="36" t="s">
        <v>23</v>
      </c>
      <c r="I102" s="36" t="s">
        <v>9</v>
      </c>
      <c r="J102" s="36" t="s">
        <v>50</v>
      </c>
      <c r="K102" s="36" t="s">
        <v>129</v>
      </c>
      <c r="L102" s="1" t="str">
        <f>VLOOKUP(H102,all_attacks!$B$2:$C$166,2,FALSE)</f>
        <v>Leer</v>
      </c>
      <c r="M102" s="1" t="str">
        <f>VLOOKUP(I102,all_attacks!$B$2:$C$166,2,FALSE)</f>
        <v>Poison Sting</v>
      </c>
      <c r="N102" s="1" t="str">
        <f>VLOOKUP(J102,all_attacks!$B$2:$C$166,2,FALSE)</f>
        <v>Bite</v>
      </c>
      <c r="O102" s="1" t="str">
        <f>VLOOKUP(K102,all_attacks!$B$2:$C$166,2,FALSE)</f>
        <v>Glare</v>
      </c>
      <c r="P102" t="str">
        <f>VLOOKUP(L102,all_attacks!$C$2:$H$166,2,FALSE)</f>
        <v>Normal</v>
      </c>
      <c r="Q102" t="str">
        <f>VLOOKUP(M102,all_attacks!$C$2:$H$166,2,FALSE)</f>
        <v>Poison</v>
      </c>
      <c r="R102" t="str">
        <f>VLOOKUP(N102,all_attacks!$C$2:$H$166,2,FALSE)</f>
        <v>Normal</v>
      </c>
      <c r="S102" t="str">
        <f>VLOOKUP(O102,all_attacks!$C$2:$H$166,2,FALSE)</f>
        <v>Normal</v>
      </c>
      <c r="T102" t="str">
        <f>VLOOKUP(L102,all_attacks!$C$2:$H$166,6,FALSE)</f>
        <v>no_type-specific_Damage</v>
      </c>
      <c r="U102" t="str">
        <f>VLOOKUP(M102,all_attacks!$C$2:$H$166,6,FALSE)</f>
        <v>Poison</v>
      </c>
      <c r="V102" t="str">
        <f>VLOOKUP(N102,all_attacks!$C$2:$H$166,6,FALSE)</f>
        <v>Normal</v>
      </c>
      <c r="W102" t="str">
        <f>VLOOKUP(O102,all_attacks!$C$2:$H$166,6,FALSE)</f>
        <v>no_type-specific_Damage</v>
      </c>
      <c r="X102" t="s">
        <v>445</v>
      </c>
      <c r="Y102" t="s">
        <v>209</v>
      </c>
      <c r="Z102" t="str">
        <f t="shared" si="40"/>
        <v>no_type-specific_DamageFire</v>
      </c>
      <c r="AA102" t="str">
        <f t="shared" si="40"/>
        <v>PoisonFire</v>
      </c>
      <c r="AB102" t="str">
        <f t="shared" si="40"/>
        <v>NormalFire</v>
      </c>
      <c r="AC102" t="str">
        <f t="shared" si="40"/>
        <v>no_type-specific_DamageFire</v>
      </c>
      <c r="AD102" t="str">
        <f t="shared" si="25"/>
        <v>no_type-specific_DamageNA</v>
      </c>
      <c r="AE102" t="str">
        <f t="shared" si="25"/>
        <v>PoisonNA</v>
      </c>
      <c r="AF102" t="str">
        <f t="shared" si="25"/>
        <v>NormalNA</v>
      </c>
      <c r="AG102" t="str">
        <f t="shared" si="25"/>
        <v>no_type-specific_DamageNA</v>
      </c>
      <c r="AH102" t="e">
        <f>VLOOKUP(Z102,type_factors!$C$1:$D$226,2,FALSE)</f>
        <v>#N/A</v>
      </c>
      <c r="AI102">
        <f>VLOOKUP(AA102,type_factors!$C$1:$D$226,2,FALSE)</f>
        <v>1</v>
      </c>
      <c r="AJ102">
        <f>VLOOKUP(AB102,type_factors!$C$1:$D$226,2,FALSE)</f>
        <v>1</v>
      </c>
      <c r="AK102" t="e">
        <f>VLOOKUP(AC102,type_factors!$C$1:$D$226,2,FALSE)</f>
        <v>#N/A</v>
      </c>
      <c r="AL102" t="e">
        <f>VLOOKUP(AD102,type_factors!$C$1:$D$226,2,FALSE)</f>
        <v>#N/A</v>
      </c>
      <c r="AM102" t="e">
        <f>VLOOKUP(AE102,type_factors!$C$1:$D$226,2,FALSE)</f>
        <v>#N/A</v>
      </c>
      <c r="AN102" t="e">
        <f>VLOOKUP(AF102,type_factors!$C$1:$D$226,2,FALSE)</f>
        <v>#N/A</v>
      </c>
      <c r="AO102" t="e">
        <f>VLOOKUP(AG102,type_factors!$C$1:$D$226,2,FALSE)</f>
        <v>#N/A</v>
      </c>
      <c r="AP102" t="e">
        <f t="shared" si="26"/>
        <v>#N/A</v>
      </c>
      <c r="AQ102" t="e">
        <f t="shared" si="26"/>
        <v>#N/A</v>
      </c>
      <c r="AR102" t="e">
        <f t="shared" si="26"/>
        <v>#N/A</v>
      </c>
      <c r="AS102" t="e">
        <f t="shared" si="26"/>
        <v>#N/A</v>
      </c>
      <c r="AT102">
        <f t="array" ref="AT102">MAX(IF(ISERROR(AP102:AS102),IF(ISERROR(AH102:AK102),,AH102:AK102),AP102:AS102))</f>
        <v>1</v>
      </c>
      <c r="AU102" t="s">
        <v>421</v>
      </c>
      <c r="AV102" t="s">
        <v>445</v>
      </c>
      <c r="AW102" t="s">
        <v>455</v>
      </c>
      <c r="AX102" t="s">
        <v>450</v>
      </c>
      <c r="AY102" t="str">
        <f t="shared" si="27"/>
        <v>NormalPoison</v>
      </c>
      <c r="AZ102" t="str">
        <f t="shared" si="28"/>
        <v>FirePoison</v>
      </c>
      <c r="BA102" t="str">
        <f t="shared" si="29"/>
        <v>GroundPoison</v>
      </c>
      <c r="BB102" t="str">
        <f t="shared" si="30"/>
        <v>FightingPoison</v>
      </c>
      <c r="BC102" t="str">
        <f t="shared" si="31"/>
        <v>NormalNA</v>
      </c>
      <c r="BD102" t="str">
        <f t="shared" si="32"/>
        <v>FireNA</v>
      </c>
      <c r="BE102" t="str">
        <f t="shared" si="33"/>
        <v>GroundNA</v>
      </c>
      <c r="BF102" t="str">
        <f t="shared" si="34"/>
        <v>FightingNA</v>
      </c>
      <c r="BG102" s="31">
        <f>VLOOKUP(AY102,type_factors!$C$2:$D$226,2,FALSE)</f>
        <v>1</v>
      </c>
      <c r="BH102" s="31">
        <f>VLOOKUP(AZ102,type_factors!$C$2:$D$226,2,FALSE)</f>
        <v>1</v>
      </c>
      <c r="BI102" s="31" t="e">
        <f>VLOOKUP(BC102,type_factors!$C$2:$D$226,2,FALSE)</f>
        <v>#N/A</v>
      </c>
      <c r="BJ102" s="31" t="e">
        <f>VLOOKUP(BD102,type_factors!$C$2:$D$226,2,FALSE)</f>
        <v>#N/A</v>
      </c>
      <c r="BK102" s="30" t="e">
        <f>VLOOKUP(BC102,type_factors!$C$2:$D$226,2,FALSE)</f>
        <v>#N/A</v>
      </c>
      <c r="BL102" s="30" t="e">
        <f>VLOOKUP(BD102,type_factors!$C$2:$D$226,2,FALSE)</f>
        <v>#N/A</v>
      </c>
      <c r="BM102" s="30" t="e">
        <f>VLOOKUP(BE102,type_factors!$C$2:$D$226,2,FALSE)</f>
        <v>#N/A</v>
      </c>
      <c r="BN102" s="30" t="e">
        <f>VLOOKUP(BF102,type_factors!$C$2:$D$226,2,FALSE)</f>
        <v>#N/A</v>
      </c>
      <c r="BO102" s="32">
        <f t="shared" si="35"/>
        <v>1</v>
      </c>
      <c r="BP102" s="32">
        <f t="shared" si="36"/>
        <v>1</v>
      </c>
      <c r="BQ102" s="32" t="e">
        <f t="shared" si="37"/>
        <v>#N/A</v>
      </c>
      <c r="BR102" s="32" t="e">
        <f t="shared" si="38"/>
        <v>#N/A</v>
      </c>
      <c r="BS102">
        <f t="array" ref="BS102">MAX(IF(ISERROR(BO102:BR102),,BO102:BR102))</f>
        <v>1</v>
      </c>
      <c r="BT102">
        <f t="shared" si="42"/>
        <v>1</v>
      </c>
      <c r="BU102">
        <f t="shared" si="39"/>
        <v>0</v>
      </c>
      <c r="BV102">
        <f t="shared" si="41"/>
        <v>27.5</v>
      </c>
    </row>
    <row r="103" spans="1:76" x14ac:dyDescent="0.3">
      <c r="A103">
        <v>102</v>
      </c>
      <c r="B103">
        <v>44</v>
      </c>
      <c r="C103" s="35" t="s">
        <v>133</v>
      </c>
      <c r="D103" s="35" t="str">
        <f>VLOOKUP(C103,all_pokemon!$B$2:$C$151,2,FALSE)</f>
        <v>Pidgeot</v>
      </c>
      <c r="E103" s="35" t="s">
        <v>421</v>
      </c>
      <c r="F103" s="35" t="s">
        <v>448</v>
      </c>
      <c r="G103" s="35">
        <v>37</v>
      </c>
      <c r="H103" s="36" t="s">
        <v>42</v>
      </c>
      <c r="I103" s="36" t="s">
        <v>21</v>
      </c>
      <c r="J103" s="36" t="s">
        <v>94</v>
      </c>
      <c r="K103" s="36" t="s">
        <v>136</v>
      </c>
      <c r="L103" s="1" t="str">
        <f>VLOOKUP(H103,all_attacks!$B$2:$C$166,2,FALSE)</f>
        <v>Sand Attack</v>
      </c>
      <c r="M103" s="1" t="str">
        <f>VLOOKUP(I103,all_attacks!$B$2:$C$166,2,FALSE)</f>
        <v>Quick Attack</v>
      </c>
      <c r="N103" s="1" t="str">
        <f>VLOOKUP(J103,all_attacks!$B$2:$C$166,2,FALSE)</f>
        <v>Whirlwind</v>
      </c>
      <c r="O103" s="1" t="str">
        <f>VLOOKUP(K103,all_attacks!$B$2:$C$166,2,FALSE)</f>
        <v>Wing Attack</v>
      </c>
      <c r="P103" t="str">
        <f>VLOOKUP(L103,all_attacks!$C$2:$H$166,2,FALSE)</f>
        <v>Normal</v>
      </c>
      <c r="Q103" t="str">
        <f>VLOOKUP(M103,all_attacks!$C$2:$H$166,2,FALSE)</f>
        <v>Normal</v>
      </c>
      <c r="R103" t="str">
        <f>VLOOKUP(N103,all_attacks!$C$2:$H$166,2,FALSE)</f>
        <v>Normal</v>
      </c>
      <c r="S103" t="str">
        <f>VLOOKUP(O103,all_attacks!$C$2:$H$166,2,FALSE)</f>
        <v>Flying</v>
      </c>
      <c r="T103" t="str">
        <f>VLOOKUP(L103,all_attacks!$C$2:$H$166,6,FALSE)</f>
        <v>no_type-specific_Damage</v>
      </c>
      <c r="U103" t="str">
        <f>VLOOKUP(M103,all_attacks!$C$2:$H$166,6,FALSE)</f>
        <v>Normal</v>
      </c>
      <c r="V103" t="str">
        <f>VLOOKUP(N103,all_attacks!$C$2:$H$166,6,FALSE)</f>
        <v>no_type-specific_Damage</v>
      </c>
      <c r="W103" t="str">
        <f>VLOOKUP(O103,all_attacks!$C$2:$H$166,6,FALSE)</f>
        <v>Flying</v>
      </c>
      <c r="X103" t="s">
        <v>445</v>
      </c>
      <c r="Y103" t="s">
        <v>448</v>
      </c>
      <c r="Z103" t="str">
        <f t="shared" si="40"/>
        <v>no_type-specific_DamageFire</v>
      </c>
      <c r="AA103" t="str">
        <f t="shared" si="40"/>
        <v>NormalFire</v>
      </c>
      <c r="AB103" t="str">
        <f t="shared" si="40"/>
        <v>no_type-specific_DamageFire</v>
      </c>
      <c r="AC103" t="str">
        <f t="shared" si="40"/>
        <v>FlyingFire</v>
      </c>
      <c r="AD103" t="str">
        <f t="shared" si="25"/>
        <v>no_type-specific_DamageFlying</v>
      </c>
      <c r="AE103" t="str">
        <f t="shared" si="25"/>
        <v>NormalFlying</v>
      </c>
      <c r="AF103" t="str">
        <f t="shared" si="25"/>
        <v>no_type-specific_DamageFlying</v>
      </c>
      <c r="AG103" t="str">
        <f t="shared" si="25"/>
        <v>FlyingFlying</v>
      </c>
      <c r="AH103" t="e">
        <f>VLOOKUP(Z103,type_factors!$C$1:$D$226,2,FALSE)</f>
        <v>#N/A</v>
      </c>
      <c r="AI103">
        <f>VLOOKUP(AA103,type_factors!$C$1:$D$226,2,FALSE)</f>
        <v>1</v>
      </c>
      <c r="AJ103" t="e">
        <f>VLOOKUP(AB103,type_factors!$C$1:$D$226,2,FALSE)</f>
        <v>#N/A</v>
      </c>
      <c r="AK103">
        <f>VLOOKUP(AC103,type_factors!$C$1:$D$226,2,FALSE)</f>
        <v>1</v>
      </c>
      <c r="AL103" t="e">
        <f>VLOOKUP(AD103,type_factors!$C$1:$D$226,2,FALSE)</f>
        <v>#N/A</v>
      </c>
      <c r="AM103">
        <f>VLOOKUP(AE103,type_factors!$C$1:$D$226,2,FALSE)</f>
        <v>1</v>
      </c>
      <c r="AN103" t="e">
        <f>VLOOKUP(AF103,type_factors!$C$1:$D$226,2,FALSE)</f>
        <v>#N/A</v>
      </c>
      <c r="AO103">
        <f>VLOOKUP(AG103,type_factors!$C$1:$D$226,2,FALSE)</f>
        <v>1</v>
      </c>
      <c r="AP103" t="e">
        <f t="shared" si="26"/>
        <v>#N/A</v>
      </c>
      <c r="AQ103">
        <f t="shared" si="26"/>
        <v>1</v>
      </c>
      <c r="AR103" t="e">
        <f t="shared" si="26"/>
        <v>#N/A</v>
      </c>
      <c r="AS103">
        <f t="shared" si="26"/>
        <v>1</v>
      </c>
      <c r="AT103">
        <f t="array" ref="AT103">MAX(IF(ISERROR(AP103:AS103),IF(ISERROR(AH103:AK103),,AH103:AK103),AP103:AS103))</f>
        <v>1</v>
      </c>
      <c r="AU103" t="s">
        <v>421</v>
      </c>
      <c r="AV103" t="s">
        <v>445</v>
      </c>
      <c r="AW103" t="s">
        <v>455</v>
      </c>
      <c r="AX103" t="s">
        <v>450</v>
      </c>
      <c r="AY103" t="str">
        <f t="shared" si="27"/>
        <v>NormalNormal</v>
      </c>
      <c r="AZ103" t="str">
        <f t="shared" si="28"/>
        <v>FireNormal</v>
      </c>
      <c r="BA103" t="str">
        <f t="shared" si="29"/>
        <v>GroundNormal</v>
      </c>
      <c r="BB103" t="str">
        <f t="shared" si="30"/>
        <v>FightingNormal</v>
      </c>
      <c r="BC103" t="str">
        <f t="shared" si="31"/>
        <v>NormalFlying</v>
      </c>
      <c r="BD103" t="str">
        <f t="shared" si="32"/>
        <v>FireFlying</v>
      </c>
      <c r="BE103" t="str">
        <f t="shared" si="33"/>
        <v>GroundFlying</v>
      </c>
      <c r="BF103" t="str">
        <f t="shared" si="34"/>
        <v>FightingFlying</v>
      </c>
      <c r="BG103" s="31">
        <f>VLOOKUP(AY103,type_factors!$C$2:$D$226,2,FALSE)</f>
        <v>1</v>
      </c>
      <c r="BH103" s="31">
        <f>VLOOKUP(AZ103,type_factors!$C$2:$D$226,2,FALSE)</f>
        <v>1</v>
      </c>
      <c r="BI103" s="31">
        <f>VLOOKUP(BC103,type_factors!$C$2:$D$226,2,FALSE)</f>
        <v>1</v>
      </c>
      <c r="BJ103" s="31">
        <f>VLOOKUP(BD103,type_factors!$C$2:$D$226,2,FALSE)</f>
        <v>1</v>
      </c>
      <c r="BK103" s="30">
        <f>VLOOKUP(BC103,type_factors!$C$2:$D$226,2,FALSE)</f>
        <v>1</v>
      </c>
      <c r="BL103" s="30">
        <f>VLOOKUP(BD103,type_factors!$C$2:$D$226,2,FALSE)</f>
        <v>1</v>
      </c>
      <c r="BM103" s="30">
        <f>VLOOKUP(BE103,type_factors!$C$2:$D$226,2,FALSE)</f>
        <v>0</v>
      </c>
      <c r="BN103" s="30">
        <f>VLOOKUP(BF103,type_factors!$C$2:$D$226,2,FALSE)</f>
        <v>0.5</v>
      </c>
      <c r="BO103" s="32">
        <f t="shared" si="35"/>
        <v>1</v>
      </c>
      <c r="BP103" s="32">
        <f t="shared" si="36"/>
        <v>1</v>
      </c>
      <c r="BQ103" s="32">
        <f t="shared" si="37"/>
        <v>0</v>
      </c>
      <c r="BR103" s="32">
        <f t="shared" si="38"/>
        <v>0.5</v>
      </c>
      <c r="BS103">
        <f t="array" ref="BS103">MAX(IF(ISERROR(BO103:BR103),,BO103:BR103))</f>
        <v>1</v>
      </c>
      <c r="BT103">
        <f t="shared" si="42"/>
        <v>1</v>
      </c>
      <c r="BU103">
        <f t="shared" si="39"/>
        <v>0</v>
      </c>
      <c r="BV103">
        <f t="shared" si="41"/>
        <v>27.5</v>
      </c>
    </row>
    <row r="104" spans="1:76" x14ac:dyDescent="0.3">
      <c r="A104">
        <v>103</v>
      </c>
      <c r="B104">
        <v>44</v>
      </c>
      <c r="C104" s="35" t="s">
        <v>134</v>
      </c>
      <c r="D104" s="35" t="str">
        <f>VLOOKUP(C104,all_pokemon!$B$2:$C$151,2,FALSE)</f>
        <v>Alakazam</v>
      </c>
      <c r="E104" s="35" t="s">
        <v>318</v>
      </c>
      <c r="F104" s="35" t="s">
        <v>209</v>
      </c>
      <c r="G104" s="35">
        <v>35</v>
      </c>
      <c r="H104" s="36" t="s">
        <v>60</v>
      </c>
      <c r="I104" s="36" t="s">
        <v>35</v>
      </c>
      <c r="J104" s="36" t="s">
        <v>121</v>
      </c>
      <c r="K104" s="36" t="s">
        <v>122</v>
      </c>
      <c r="L104" s="1" t="str">
        <f>VLOOKUP(H104,all_attacks!$B$2:$C$166,2,FALSE)</f>
        <v>Confusion</v>
      </c>
      <c r="M104" s="1" t="str">
        <f>VLOOKUP(I104,all_attacks!$B$2:$C$166,2,FALSE)</f>
        <v>Disable</v>
      </c>
      <c r="N104" s="1" t="str">
        <f>VLOOKUP(J104,all_attacks!$B$2:$C$166,2,FALSE)</f>
        <v>Psybeam</v>
      </c>
      <c r="O104" s="1" t="str">
        <f>VLOOKUP(K104,all_attacks!$B$2:$C$166,2,FALSE)</f>
        <v>Recover</v>
      </c>
      <c r="P104" t="str">
        <f>VLOOKUP(L104,all_attacks!$C$2:$H$166,2,FALSE)</f>
        <v>Psychic</v>
      </c>
      <c r="Q104" t="str">
        <f>VLOOKUP(M104,all_attacks!$C$2:$H$166,2,FALSE)</f>
        <v>Normal</v>
      </c>
      <c r="R104" t="str">
        <f>VLOOKUP(N104,all_attacks!$C$2:$H$166,2,FALSE)</f>
        <v>Psychic</v>
      </c>
      <c r="S104" t="str">
        <f>VLOOKUP(O104,all_attacks!$C$2:$H$166,2,FALSE)</f>
        <v>Normal</v>
      </c>
      <c r="T104" t="str">
        <f>VLOOKUP(L104,all_attacks!$C$2:$H$166,6,FALSE)</f>
        <v>Psychic</v>
      </c>
      <c r="U104" t="str">
        <f>VLOOKUP(M104,all_attacks!$C$2:$H$166,6,FALSE)</f>
        <v>no_type-specific_Damage</v>
      </c>
      <c r="V104" t="str">
        <f>VLOOKUP(N104,all_attacks!$C$2:$H$166,6,FALSE)</f>
        <v>Psychic</v>
      </c>
      <c r="W104" t="str">
        <f>VLOOKUP(O104,all_attacks!$C$2:$H$166,6,FALSE)</f>
        <v>no_type-specific_Damage</v>
      </c>
      <c r="X104" t="s">
        <v>445</v>
      </c>
      <c r="Y104" t="s">
        <v>448</v>
      </c>
      <c r="Z104" t="str">
        <f t="shared" si="40"/>
        <v>PsychicFire</v>
      </c>
      <c r="AA104" t="str">
        <f t="shared" si="40"/>
        <v>no_type-specific_DamageFire</v>
      </c>
      <c r="AB104" t="str">
        <f t="shared" si="40"/>
        <v>PsychicFire</v>
      </c>
      <c r="AC104" t="str">
        <f t="shared" si="40"/>
        <v>no_type-specific_DamageFire</v>
      </c>
      <c r="AD104" t="str">
        <f t="shared" si="25"/>
        <v>PsychicFlying</v>
      </c>
      <c r="AE104" t="str">
        <f t="shared" si="25"/>
        <v>no_type-specific_DamageFlying</v>
      </c>
      <c r="AF104" t="str">
        <f t="shared" si="25"/>
        <v>PsychicFlying</v>
      </c>
      <c r="AG104" t="str">
        <f t="shared" si="25"/>
        <v>no_type-specific_DamageFlying</v>
      </c>
      <c r="AH104">
        <f>VLOOKUP(Z104,type_factors!$C$1:$D$226,2,FALSE)</f>
        <v>1</v>
      </c>
      <c r="AI104" t="e">
        <f>VLOOKUP(AA104,type_factors!$C$1:$D$226,2,FALSE)</f>
        <v>#N/A</v>
      </c>
      <c r="AJ104">
        <f>VLOOKUP(AB104,type_factors!$C$1:$D$226,2,FALSE)</f>
        <v>1</v>
      </c>
      <c r="AK104" t="e">
        <f>VLOOKUP(AC104,type_factors!$C$1:$D$226,2,FALSE)</f>
        <v>#N/A</v>
      </c>
      <c r="AL104">
        <f>VLOOKUP(AD104,type_factors!$C$1:$D$226,2,FALSE)</f>
        <v>1</v>
      </c>
      <c r="AM104" t="e">
        <f>VLOOKUP(AE104,type_factors!$C$1:$D$226,2,FALSE)</f>
        <v>#N/A</v>
      </c>
      <c r="AN104">
        <f>VLOOKUP(AF104,type_factors!$C$1:$D$226,2,FALSE)</f>
        <v>1</v>
      </c>
      <c r="AO104" t="e">
        <f>VLOOKUP(AG104,type_factors!$C$1:$D$226,2,FALSE)</f>
        <v>#N/A</v>
      </c>
      <c r="AP104">
        <f t="shared" si="26"/>
        <v>1</v>
      </c>
      <c r="AQ104" t="e">
        <f t="shared" si="26"/>
        <v>#N/A</v>
      </c>
      <c r="AR104">
        <f t="shared" si="26"/>
        <v>1</v>
      </c>
      <c r="AS104" t="e">
        <f t="shared" si="26"/>
        <v>#N/A</v>
      </c>
      <c r="AT104">
        <f t="array" ref="AT104">MAX(IF(ISERROR(AP104:AS104),IF(ISERROR(AH104:AK104),,AH104:AK104),AP104:AS104))</f>
        <v>1</v>
      </c>
      <c r="AU104" t="s">
        <v>421</v>
      </c>
      <c r="AV104" t="s">
        <v>445</v>
      </c>
      <c r="AW104" t="s">
        <v>455</v>
      </c>
      <c r="AX104" t="s">
        <v>450</v>
      </c>
      <c r="AY104" t="str">
        <f t="shared" si="27"/>
        <v>NormalPsychic</v>
      </c>
      <c r="AZ104" t="str">
        <f t="shared" si="28"/>
        <v>FirePsychic</v>
      </c>
      <c r="BA104" t="str">
        <f t="shared" si="29"/>
        <v>GroundPsychic</v>
      </c>
      <c r="BB104" t="str">
        <f t="shared" si="30"/>
        <v>FightingPsychic</v>
      </c>
      <c r="BC104" t="str">
        <f t="shared" si="31"/>
        <v>NormalNA</v>
      </c>
      <c r="BD104" t="str">
        <f t="shared" si="32"/>
        <v>FireNA</v>
      </c>
      <c r="BE104" t="str">
        <f t="shared" si="33"/>
        <v>GroundNA</v>
      </c>
      <c r="BF104" t="str">
        <f t="shared" si="34"/>
        <v>FightingNA</v>
      </c>
      <c r="BG104" s="31">
        <f>VLOOKUP(AY104,type_factors!$C$2:$D$226,2,FALSE)</f>
        <v>1</v>
      </c>
      <c r="BH104" s="31">
        <f>VLOOKUP(AZ104,type_factors!$C$2:$D$226,2,FALSE)</f>
        <v>1</v>
      </c>
      <c r="BI104" s="31" t="e">
        <f>VLOOKUP(BC104,type_factors!$C$2:$D$226,2,FALSE)</f>
        <v>#N/A</v>
      </c>
      <c r="BJ104" s="31" t="e">
        <f>VLOOKUP(BD104,type_factors!$C$2:$D$226,2,FALSE)</f>
        <v>#N/A</v>
      </c>
      <c r="BK104" s="30" t="e">
        <f>VLOOKUP(BC104,type_factors!$C$2:$D$226,2,FALSE)</f>
        <v>#N/A</v>
      </c>
      <c r="BL104" s="30" t="e">
        <f>VLOOKUP(BD104,type_factors!$C$2:$D$226,2,FALSE)</f>
        <v>#N/A</v>
      </c>
      <c r="BM104" s="30" t="e">
        <f>VLOOKUP(BE104,type_factors!$C$2:$D$226,2,FALSE)</f>
        <v>#N/A</v>
      </c>
      <c r="BN104" s="30" t="e">
        <f>VLOOKUP(BF104,type_factors!$C$2:$D$226,2,FALSE)</f>
        <v>#N/A</v>
      </c>
      <c r="BO104" s="32">
        <f t="shared" si="35"/>
        <v>1</v>
      </c>
      <c r="BP104" s="32">
        <f t="shared" si="36"/>
        <v>1</v>
      </c>
      <c r="BQ104" s="32" t="e">
        <f t="shared" si="37"/>
        <v>#N/A</v>
      </c>
      <c r="BR104" s="32" t="e">
        <f t="shared" si="38"/>
        <v>#N/A</v>
      </c>
      <c r="BS104">
        <f t="array" ref="BS104">MAX(IF(ISERROR(BO104:BR104),,BO104:BR104))</f>
        <v>1</v>
      </c>
      <c r="BT104">
        <f t="shared" si="42"/>
        <v>1</v>
      </c>
      <c r="BU104">
        <f t="shared" si="39"/>
        <v>0</v>
      </c>
      <c r="BV104">
        <f t="shared" si="41"/>
        <v>27.5</v>
      </c>
    </row>
    <row r="105" spans="1:76" x14ac:dyDescent="0.3">
      <c r="A105">
        <v>104</v>
      </c>
      <c r="B105">
        <v>44</v>
      </c>
      <c r="C105" s="35" t="s">
        <v>96</v>
      </c>
      <c r="D105" s="35" t="str">
        <f>VLOOKUP(C105,all_pokemon!$B$2:$C$151,2,FALSE)</f>
        <v>Growlithe</v>
      </c>
      <c r="E105" s="35" t="s">
        <v>445</v>
      </c>
      <c r="F105" s="35" t="s">
        <v>209</v>
      </c>
      <c r="G105" s="35">
        <v>38</v>
      </c>
      <c r="H105" s="36" t="s">
        <v>98</v>
      </c>
      <c r="I105" s="36" t="s">
        <v>89</v>
      </c>
      <c r="J105" s="36" t="s">
        <v>23</v>
      </c>
      <c r="K105" s="36" t="s">
        <v>137</v>
      </c>
      <c r="L105" s="1" t="str">
        <f>VLOOKUP(H105,all_attacks!$B$2:$C$166,2,FALSE)</f>
        <v>Roar</v>
      </c>
      <c r="M105" s="1" t="str">
        <f>VLOOKUP(I105,all_attacks!$B$2:$C$166,2,FALSE)</f>
        <v>Ember</v>
      </c>
      <c r="N105" s="1" t="str">
        <f>VLOOKUP(J105,all_attacks!$B$2:$C$166,2,FALSE)</f>
        <v>Leer</v>
      </c>
      <c r="O105" s="1" t="str">
        <f>VLOOKUP(K105,all_attacks!$B$2:$C$166,2,FALSE)</f>
        <v>Take Down</v>
      </c>
      <c r="P105" t="str">
        <f>VLOOKUP(L105,all_attacks!$C$2:$H$166,2,FALSE)</f>
        <v>Normal</v>
      </c>
      <c r="Q105" t="str">
        <f>VLOOKUP(M105,all_attacks!$C$2:$H$166,2,FALSE)</f>
        <v>Fire</v>
      </c>
      <c r="R105" t="str">
        <f>VLOOKUP(N105,all_attacks!$C$2:$H$166,2,FALSE)</f>
        <v>Normal</v>
      </c>
      <c r="S105" t="str">
        <f>VLOOKUP(O105,all_attacks!$C$2:$H$166,2,FALSE)</f>
        <v>Normal</v>
      </c>
      <c r="T105" t="str">
        <f>VLOOKUP(L105,all_attacks!$C$2:$H$166,6,FALSE)</f>
        <v>no_type-specific_Damage</v>
      </c>
      <c r="U105" t="str">
        <f>VLOOKUP(M105,all_attacks!$C$2:$H$166,6,FALSE)</f>
        <v>Fire</v>
      </c>
      <c r="V105" t="str">
        <f>VLOOKUP(N105,all_attacks!$C$2:$H$166,6,FALSE)</f>
        <v>no_type-specific_Damage</v>
      </c>
      <c r="W105" t="str">
        <f>VLOOKUP(O105,all_attacks!$C$2:$H$166,6,FALSE)</f>
        <v>Normal</v>
      </c>
      <c r="X105" t="s">
        <v>445</v>
      </c>
      <c r="Y105" t="s">
        <v>448</v>
      </c>
      <c r="Z105" t="str">
        <f t="shared" si="40"/>
        <v>no_type-specific_DamageFire</v>
      </c>
      <c r="AA105" t="str">
        <f t="shared" si="40"/>
        <v>FireFire</v>
      </c>
      <c r="AB105" t="str">
        <f t="shared" si="40"/>
        <v>no_type-specific_DamageFire</v>
      </c>
      <c r="AC105" t="str">
        <f t="shared" si="40"/>
        <v>NormalFire</v>
      </c>
      <c r="AD105" t="str">
        <f t="shared" si="25"/>
        <v>no_type-specific_DamageFlying</v>
      </c>
      <c r="AE105" t="str">
        <f t="shared" si="25"/>
        <v>FireFlying</v>
      </c>
      <c r="AF105" t="str">
        <f t="shared" si="25"/>
        <v>no_type-specific_DamageFlying</v>
      </c>
      <c r="AG105" t="str">
        <f t="shared" si="25"/>
        <v>NormalFlying</v>
      </c>
      <c r="AH105" t="e">
        <f>VLOOKUP(Z105,type_factors!$C$1:$D$226,2,FALSE)</f>
        <v>#N/A</v>
      </c>
      <c r="AI105">
        <f>VLOOKUP(AA105,type_factors!$C$1:$D$226,2,FALSE)</f>
        <v>0.5</v>
      </c>
      <c r="AJ105" t="e">
        <f>VLOOKUP(AB105,type_factors!$C$1:$D$226,2,FALSE)</f>
        <v>#N/A</v>
      </c>
      <c r="AK105">
        <f>VLOOKUP(AC105,type_factors!$C$1:$D$226,2,FALSE)</f>
        <v>1</v>
      </c>
      <c r="AL105" t="e">
        <f>VLOOKUP(AD105,type_factors!$C$1:$D$226,2,FALSE)</f>
        <v>#N/A</v>
      </c>
      <c r="AM105">
        <f>VLOOKUP(AE105,type_factors!$C$1:$D$226,2,FALSE)</f>
        <v>1</v>
      </c>
      <c r="AN105" t="e">
        <f>VLOOKUP(AF105,type_factors!$C$1:$D$226,2,FALSE)</f>
        <v>#N/A</v>
      </c>
      <c r="AO105">
        <f>VLOOKUP(AG105,type_factors!$C$1:$D$226,2,FALSE)</f>
        <v>1</v>
      </c>
      <c r="AP105" t="e">
        <f t="shared" si="26"/>
        <v>#N/A</v>
      </c>
      <c r="AQ105">
        <f t="shared" si="26"/>
        <v>0.5</v>
      </c>
      <c r="AR105" t="e">
        <f t="shared" si="26"/>
        <v>#N/A</v>
      </c>
      <c r="AS105">
        <f t="shared" si="26"/>
        <v>1</v>
      </c>
      <c r="AT105">
        <f t="array" ref="AT105">MAX(IF(ISERROR(AP105:AS105),IF(ISERROR(AH105:AK105),,AH105:AK105),AP105:AS105))</f>
        <v>1</v>
      </c>
      <c r="AU105" t="s">
        <v>421</v>
      </c>
      <c r="AV105" t="s">
        <v>445</v>
      </c>
      <c r="AW105" t="s">
        <v>455</v>
      </c>
      <c r="AX105" t="s">
        <v>450</v>
      </c>
      <c r="AY105" t="str">
        <f t="shared" si="27"/>
        <v>NormalFire</v>
      </c>
      <c r="AZ105" t="str">
        <f t="shared" si="28"/>
        <v>FireFire</v>
      </c>
      <c r="BA105" t="str">
        <f t="shared" si="29"/>
        <v>GroundFire</v>
      </c>
      <c r="BB105" t="str">
        <f t="shared" si="30"/>
        <v>FightingFire</v>
      </c>
      <c r="BC105" t="str">
        <f t="shared" si="31"/>
        <v>NormalNA</v>
      </c>
      <c r="BD105" t="str">
        <f t="shared" si="32"/>
        <v>FireNA</v>
      </c>
      <c r="BE105" t="str">
        <f t="shared" si="33"/>
        <v>GroundNA</v>
      </c>
      <c r="BF105" t="str">
        <f t="shared" si="34"/>
        <v>FightingNA</v>
      </c>
      <c r="BG105" s="31">
        <f>VLOOKUP(AY105,type_factors!$C$2:$D$226,2,FALSE)</f>
        <v>1</v>
      </c>
      <c r="BH105" s="31">
        <f>VLOOKUP(AZ105,type_factors!$C$2:$D$226,2,FALSE)</f>
        <v>0.5</v>
      </c>
      <c r="BI105" s="31" t="e">
        <f>VLOOKUP(BC105,type_factors!$C$2:$D$226,2,FALSE)</f>
        <v>#N/A</v>
      </c>
      <c r="BJ105" s="31" t="e">
        <f>VLOOKUP(BD105,type_factors!$C$2:$D$226,2,FALSE)</f>
        <v>#N/A</v>
      </c>
      <c r="BK105" s="30" t="e">
        <f>VLOOKUP(BC105,type_factors!$C$2:$D$226,2,FALSE)</f>
        <v>#N/A</v>
      </c>
      <c r="BL105" s="30" t="e">
        <f>VLOOKUP(BD105,type_factors!$C$2:$D$226,2,FALSE)</f>
        <v>#N/A</v>
      </c>
      <c r="BM105" s="30" t="e">
        <f>VLOOKUP(BE105,type_factors!$C$2:$D$226,2,FALSE)</f>
        <v>#N/A</v>
      </c>
      <c r="BN105" s="30" t="e">
        <f>VLOOKUP(BF105,type_factors!$C$2:$D$226,2,FALSE)</f>
        <v>#N/A</v>
      </c>
      <c r="BO105" s="32">
        <f t="shared" si="35"/>
        <v>1</v>
      </c>
      <c r="BP105" s="32">
        <f t="shared" si="36"/>
        <v>0.5</v>
      </c>
      <c r="BQ105" s="32" t="e">
        <f t="shared" si="37"/>
        <v>#N/A</v>
      </c>
      <c r="BR105" s="32" t="e">
        <f t="shared" si="38"/>
        <v>#N/A</v>
      </c>
      <c r="BS105">
        <f t="array" ref="BS105">MAX(IF(ISERROR(BO105:BR105),,BO105:BR105))</f>
        <v>1</v>
      </c>
      <c r="BT105">
        <f t="shared" si="42"/>
        <v>1</v>
      </c>
      <c r="BU105">
        <f t="shared" si="39"/>
        <v>0</v>
      </c>
      <c r="BV105">
        <f t="shared" si="41"/>
        <v>27.5</v>
      </c>
    </row>
    <row r="106" spans="1:76" x14ac:dyDescent="0.3">
      <c r="A106">
        <v>105</v>
      </c>
      <c r="B106">
        <v>44</v>
      </c>
      <c r="C106" s="35" t="s">
        <v>108</v>
      </c>
      <c r="D106" s="35" t="str">
        <f>VLOOKUP(C106,all_pokemon!$B$2:$C$151,2,FALSE)</f>
        <v>Exeggcute</v>
      </c>
      <c r="E106" s="35" t="s">
        <v>449</v>
      </c>
      <c r="F106" s="35" t="s">
        <v>318</v>
      </c>
      <c r="G106" s="35">
        <v>38</v>
      </c>
      <c r="H106" s="36" t="s">
        <v>150</v>
      </c>
      <c r="I106" s="36" t="s">
        <v>59</v>
      </c>
      <c r="J106" s="36" t="s">
        <v>45</v>
      </c>
      <c r="K106" s="36" t="s">
        <v>80</v>
      </c>
      <c r="L106" s="1" t="str">
        <f>VLOOKUP(H106,all_attacks!$B$2:$C$166,2,FALSE)</f>
        <v>Reflect</v>
      </c>
      <c r="M106" s="1" t="str">
        <f>VLOOKUP(I106,all_attacks!$B$2:$C$166,2,FALSE)</f>
        <v>Hypnosis</v>
      </c>
      <c r="N106" s="1" t="str">
        <f>VLOOKUP(J106,all_attacks!$B$2:$C$166,2,FALSE)</f>
        <v>Leech Seed</v>
      </c>
      <c r="O106" s="1" t="str">
        <f>VLOOKUP(K106,all_attacks!$B$2:$C$166,2,FALSE)</f>
        <v>Stun Spore</v>
      </c>
      <c r="P106" t="str">
        <f>VLOOKUP(L106,all_attacks!$C$2:$H$166,2,FALSE)</f>
        <v>Psychic</v>
      </c>
      <c r="Q106" t="str">
        <f>VLOOKUP(M106,all_attacks!$C$2:$H$166,2,FALSE)</f>
        <v>Psychic</v>
      </c>
      <c r="R106" t="str">
        <f>VLOOKUP(N106,all_attacks!$C$2:$H$166,2,FALSE)</f>
        <v>Grass</v>
      </c>
      <c r="S106" t="str">
        <f>VLOOKUP(O106,all_attacks!$C$2:$H$166,2,FALSE)</f>
        <v>Grass</v>
      </c>
      <c r="T106" t="str">
        <f>VLOOKUP(L106,all_attacks!$C$2:$H$166,6,FALSE)</f>
        <v>no_type-specific_Damage</v>
      </c>
      <c r="U106" t="str">
        <f>VLOOKUP(M106,all_attacks!$C$2:$H$166,6,FALSE)</f>
        <v>no_type-specific_Damage</v>
      </c>
      <c r="V106" t="str">
        <f>VLOOKUP(N106,all_attacks!$C$2:$H$166,6,FALSE)</f>
        <v>no_type-specific_Damage</v>
      </c>
      <c r="W106" t="str">
        <f>VLOOKUP(O106,all_attacks!$C$2:$H$166,6,FALSE)</f>
        <v>no_type-specific_Damage</v>
      </c>
      <c r="X106" t="s">
        <v>445</v>
      </c>
      <c r="Y106" t="s">
        <v>448</v>
      </c>
      <c r="Z106" t="str">
        <f t="shared" si="40"/>
        <v>no_type-specific_DamageFire</v>
      </c>
      <c r="AA106" t="str">
        <f t="shared" si="40"/>
        <v>no_type-specific_DamageFire</v>
      </c>
      <c r="AB106" t="str">
        <f t="shared" si="40"/>
        <v>no_type-specific_DamageFire</v>
      </c>
      <c r="AC106" t="str">
        <f t="shared" si="40"/>
        <v>no_type-specific_DamageFire</v>
      </c>
      <c r="AD106" t="str">
        <f t="shared" si="25"/>
        <v>no_type-specific_DamageFlying</v>
      </c>
      <c r="AE106" t="str">
        <f t="shared" si="25"/>
        <v>no_type-specific_DamageFlying</v>
      </c>
      <c r="AF106" t="str">
        <f t="shared" si="25"/>
        <v>no_type-specific_DamageFlying</v>
      </c>
      <c r="AG106" t="str">
        <f t="shared" si="25"/>
        <v>no_type-specific_DamageFlying</v>
      </c>
      <c r="AH106" t="e">
        <f>VLOOKUP(Z106,type_factors!$C$1:$D$226,2,FALSE)</f>
        <v>#N/A</v>
      </c>
      <c r="AI106" t="e">
        <f>VLOOKUP(AA106,type_factors!$C$1:$D$226,2,FALSE)</f>
        <v>#N/A</v>
      </c>
      <c r="AJ106" t="e">
        <f>VLOOKUP(AB106,type_factors!$C$1:$D$226,2,FALSE)</f>
        <v>#N/A</v>
      </c>
      <c r="AK106" t="e">
        <f>VLOOKUP(AC106,type_factors!$C$1:$D$226,2,FALSE)</f>
        <v>#N/A</v>
      </c>
      <c r="AL106" t="e">
        <f>VLOOKUP(AD106,type_factors!$C$1:$D$226,2,FALSE)</f>
        <v>#N/A</v>
      </c>
      <c r="AM106" t="e">
        <f>VLOOKUP(AE106,type_factors!$C$1:$D$226,2,FALSE)</f>
        <v>#N/A</v>
      </c>
      <c r="AN106" t="e">
        <f>VLOOKUP(AF106,type_factors!$C$1:$D$226,2,FALSE)</f>
        <v>#N/A</v>
      </c>
      <c r="AO106" t="e">
        <f>VLOOKUP(AG106,type_factors!$C$1:$D$226,2,FALSE)</f>
        <v>#N/A</v>
      </c>
      <c r="AP106" t="e">
        <f t="shared" si="26"/>
        <v>#N/A</v>
      </c>
      <c r="AQ106" t="e">
        <f t="shared" si="26"/>
        <v>#N/A</v>
      </c>
      <c r="AR106" t="e">
        <f t="shared" si="26"/>
        <v>#N/A</v>
      </c>
      <c r="AS106" t="e">
        <f t="shared" si="26"/>
        <v>#N/A</v>
      </c>
      <c r="AT106">
        <f t="array" ref="AT106">MAX(IF(ISERROR(AP106:AS106),IF(ISERROR(AH106:AK106),,AH106:AK106),AP106:AS106))</f>
        <v>0</v>
      </c>
      <c r="AU106" t="s">
        <v>421</v>
      </c>
      <c r="AV106" t="s">
        <v>445</v>
      </c>
      <c r="AW106" t="s">
        <v>455</v>
      </c>
      <c r="AX106" t="s">
        <v>450</v>
      </c>
      <c r="AY106" t="str">
        <f t="shared" si="27"/>
        <v>NormalGrass</v>
      </c>
      <c r="AZ106" t="str">
        <f t="shared" si="28"/>
        <v>FireGrass</v>
      </c>
      <c r="BA106" t="str">
        <f t="shared" si="29"/>
        <v>GroundGrass</v>
      </c>
      <c r="BB106" t="str">
        <f t="shared" si="30"/>
        <v>FightingGrass</v>
      </c>
      <c r="BC106" t="str">
        <f t="shared" si="31"/>
        <v>NormalPsychic</v>
      </c>
      <c r="BD106" t="str">
        <f t="shared" si="32"/>
        <v>FirePsychic</v>
      </c>
      <c r="BE106" t="str">
        <f t="shared" si="33"/>
        <v>GroundPsychic</v>
      </c>
      <c r="BF106" t="str">
        <f t="shared" si="34"/>
        <v>FightingPsychic</v>
      </c>
      <c r="BG106" s="31">
        <f>VLOOKUP(AY106,type_factors!$C$2:$D$226,2,FALSE)</f>
        <v>1</v>
      </c>
      <c r="BH106" s="31">
        <f>VLOOKUP(AZ106,type_factors!$C$2:$D$226,2,FALSE)</f>
        <v>2</v>
      </c>
      <c r="BI106" s="31">
        <f>VLOOKUP(BC106,type_factors!$C$2:$D$226,2,FALSE)</f>
        <v>1</v>
      </c>
      <c r="BJ106" s="31">
        <f>VLOOKUP(BD106,type_factors!$C$2:$D$226,2,FALSE)</f>
        <v>1</v>
      </c>
      <c r="BK106" s="30">
        <f>VLOOKUP(BC106,type_factors!$C$2:$D$226,2,FALSE)</f>
        <v>1</v>
      </c>
      <c r="BL106" s="30">
        <f>VLOOKUP(BD106,type_factors!$C$2:$D$226,2,FALSE)</f>
        <v>1</v>
      </c>
      <c r="BM106" s="30">
        <f>VLOOKUP(BE106,type_factors!$C$2:$D$226,2,FALSE)</f>
        <v>1</v>
      </c>
      <c r="BN106" s="30">
        <f>VLOOKUP(BF106,type_factors!$C$2:$D$226,2,FALSE)</f>
        <v>0.5</v>
      </c>
      <c r="BO106" s="32">
        <f t="shared" si="35"/>
        <v>1</v>
      </c>
      <c r="BP106" s="32">
        <f t="shared" si="36"/>
        <v>2</v>
      </c>
      <c r="BQ106" s="32">
        <f t="shared" si="37"/>
        <v>1</v>
      </c>
      <c r="BR106" s="32">
        <f t="shared" si="38"/>
        <v>0.5</v>
      </c>
      <c r="BS106">
        <f t="array" ref="BS106">MAX(IF(ISERROR(BO106:BR106),,BO106:BR106))</f>
        <v>2</v>
      </c>
      <c r="BT106">
        <f t="shared" si="42"/>
        <v>0</v>
      </c>
      <c r="BU106">
        <f t="shared" si="39"/>
        <v>2</v>
      </c>
      <c r="BV106">
        <f t="shared" si="41"/>
        <v>29.5</v>
      </c>
    </row>
    <row r="107" spans="1:76" x14ac:dyDescent="0.3">
      <c r="A107">
        <v>106</v>
      </c>
      <c r="B107">
        <v>44</v>
      </c>
      <c r="C107" s="35" t="s">
        <v>474</v>
      </c>
      <c r="D107" s="35" t="str">
        <f>VLOOKUP(C107,all_pokemon!$B$2:$C$151,2,FALSE)</f>
        <v>Blastoise</v>
      </c>
      <c r="E107" s="35" t="s">
        <v>453</v>
      </c>
      <c r="F107" s="35" t="s">
        <v>209</v>
      </c>
      <c r="G107" s="35">
        <v>40</v>
      </c>
      <c r="H107" s="36" t="s">
        <v>379</v>
      </c>
      <c r="I107" s="36" t="s">
        <v>27</v>
      </c>
      <c r="J107" s="36" t="s">
        <v>50</v>
      </c>
      <c r="K107" s="36" t="s">
        <v>177</v>
      </c>
      <c r="L107" s="1" t="str">
        <f>VLOOKUP(H107,all_attacks!$B$2:$C$166,2,FALSE)</f>
        <v>Bubble</v>
      </c>
      <c r="M107" s="1" t="str">
        <f>VLOOKUP(I107,all_attacks!$B$2:$C$166,2,FALSE)</f>
        <v>Water Gun</v>
      </c>
      <c r="N107" s="1" t="str">
        <f>VLOOKUP(J107,all_attacks!$B$2:$C$166,2,FALSE)</f>
        <v>Bite</v>
      </c>
      <c r="O107" s="1" t="str">
        <f>VLOOKUP(K107,all_attacks!$B$2:$C$166,2,FALSE)</f>
        <v>Withdraw</v>
      </c>
      <c r="P107" t="str">
        <f>VLOOKUP(L107,all_attacks!$C$2:$H$166,2,FALSE)</f>
        <v>Water</v>
      </c>
      <c r="Q107" t="str">
        <f>VLOOKUP(M107,all_attacks!$C$2:$H$166,2,FALSE)</f>
        <v>Water</v>
      </c>
      <c r="R107" t="str">
        <f>VLOOKUP(N107,all_attacks!$C$2:$H$166,2,FALSE)</f>
        <v>Normal</v>
      </c>
      <c r="S107" t="str">
        <f>VLOOKUP(O107,all_attacks!$C$2:$H$166,2,FALSE)</f>
        <v>Water</v>
      </c>
      <c r="T107" t="str">
        <f>VLOOKUP(L107,all_attacks!$C$2:$H$166,6,FALSE)</f>
        <v>Water</v>
      </c>
      <c r="U107" t="str">
        <f>VLOOKUP(M107,all_attacks!$C$2:$H$166,6,FALSE)</f>
        <v>Water</v>
      </c>
      <c r="V107" t="str">
        <f>VLOOKUP(N107,all_attacks!$C$2:$H$166,6,FALSE)</f>
        <v>Normal</v>
      </c>
      <c r="W107" t="str">
        <f>VLOOKUP(O107,all_attacks!$C$2:$H$166,6,FALSE)</f>
        <v>no_type-specific_Damage</v>
      </c>
      <c r="X107" t="s">
        <v>445</v>
      </c>
      <c r="Y107" t="s">
        <v>448</v>
      </c>
      <c r="Z107" t="str">
        <f t="shared" si="40"/>
        <v>WaterFire</v>
      </c>
      <c r="AA107" t="str">
        <f t="shared" si="40"/>
        <v>WaterFire</v>
      </c>
      <c r="AB107" t="str">
        <f t="shared" si="40"/>
        <v>NormalFire</v>
      </c>
      <c r="AC107" t="str">
        <f t="shared" si="40"/>
        <v>no_type-specific_DamageFire</v>
      </c>
      <c r="AD107" t="str">
        <f t="shared" si="25"/>
        <v>WaterFlying</v>
      </c>
      <c r="AE107" t="str">
        <f t="shared" si="25"/>
        <v>WaterFlying</v>
      </c>
      <c r="AF107" t="str">
        <f t="shared" si="25"/>
        <v>NormalFlying</v>
      </c>
      <c r="AG107" t="str">
        <f t="shared" si="25"/>
        <v>no_type-specific_DamageFlying</v>
      </c>
      <c r="AH107">
        <f>VLOOKUP(Z107,type_factors!$C$1:$D$226,2,FALSE)</f>
        <v>2</v>
      </c>
      <c r="AI107">
        <f>VLOOKUP(AA107,type_factors!$C$1:$D$226,2,FALSE)</f>
        <v>2</v>
      </c>
      <c r="AJ107">
        <f>VLOOKUP(AB107,type_factors!$C$1:$D$226,2,FALSE)</f>
        <v>1</v>
      </c>
      <c r="AK107" t="e">
        <f>VLOOKUP(AC107,type_factors!$C$1:$D$226,2,FALSE)</f>
        <v>#N/A</v>
      </c>
      <c r="AL107">
        <f>VLOOKUP(AD107,type_factors!$C$1:$D$226,2,FALSE)</f>
        <v>1</v>
      </c>
      <c r="AM107">
        <f>VLOOKUP(AE107,type_factors!$C$1:$D$226,2,FALSE)</f>
        <v>1</v>
      </c>
      <c r="AN107">
        <f>VLOOKUP(AF107,type_factors!$C$1:$D$226,2,FALSE)</f>
        <v>1</v>
      </c>
      <c r="AO107" t="e">
        <f>VLOOKUP(AG107,type_factors!$C$1:$D$226,2,FALSE)</f>
        <v>#N/A</v>
      </c>
      <c r="AP107">
        <f t="shared" si="26"/>
        <v>2</v>
      </c>
      <c r="AQ107">
        <f t="shared" si="26"/>
        <v>2</v>
      </c>
      <c r="AR107">
        <f t="shared" si="26"/>
        <v>1</v>
      </c>
      <c r="AS107" t="e">
        <f t="shared" si="26"/>
        <v>#N/A</v>
      </c>
      <c r="AT107">
        <f t="array" ref="AT107">MAX(IF(ISERROR(AP107:AS107),IF(ISERROR(AH107:AK107),,AH107:AK107),AP107:AS107))</f>
        <v>2</v>
      </c>
      <c r="AU107" t="s">
        <v>421</v>
      </c>
      <c r="AV107" t="s">
        <v>445</v>
      </c>
      <c r="AW107" t="s">
        <v>455</v>
      </c>
      <c r="AX107" t="s">
        <v>450</v>
      </c>
      <c r="AY107" t="str">
        <f t="shared" si="27"/>
        <v>NormalWater</v>
      </c>
      <c r="AZ107" t="str">
        <f t="shared" si="28"/>
        <v>FireWater</v>
      </c>
      <c r="BA107" t="str">
        <f t="shared" si="29"/>
        <v>GroundWater</v>
      </c>
      <c r="BB107" t="str">
        <f t="shared" si="30"/>
        <v>FightingWater</v>
      </c>
      <c r="BC107" t="str">
        <f t="shared" si="31"/>
        <v>NormalNA</v>
      </c>
      <c r="BD107" t="str">
        <f t="shared" si="32"/>
        <v>FireNA</v>
      </c>
      <c r="BE107" t="str">
        <f t="shared" si="33"/>
        <v>GroundNA</v>
      </c>
      <c r="BF107" t="str">
        <f t="shared" si="34"/>
        <v>FightingNA</v>
      </c>
      <c r="BG107" s="31">
        <f>VLOOKUP(AY107,type_factors!$C$2:$D$226,2,FALSE)</f>
        <v>1</v>
      </c>
      <c r="BH107" s="31">
        <f>VLOOKUP(AZ107,type_factors!$C$2:$D$226,2,FALSE)</f>
        <v>0.5</v>
      </c>
      <c r="BI107" s="31" t="e">
        <f>VLOOKUP(BC107,type_factors!$C$2:$D$226,2,FALSE)</f>
        <v>#N/A</v>
      </c>
      <c r="BJ107" s="31" t="e">
        <f>VLOOKUP(BD107,type_factors!$C$2:$D$226,2,FALSE)</f>
        <v>#N/A</v>
      </c>
      <c r="BK107" s="30" t="e">
        <f>VLOOKUP(BC107,type_factors!$C$2:$D$226,2,FALSE)</f>
        <v>#N/A</v>
      </c>
      <c r="BL107" s="30" t="e">
        <f>VLOOKUP(BD107,type_factors!$C$2:$D$226,2,FALSE)</f>
        <v>#N/A</v>
      </c>
      <c r="BM107" s="30" t="e">
        <f>VLOOKUP(BE107,type_factors!$C$2:$D$226,2,FALSE)</f>
        <v>#N/A</v>
      </c>
      <c r="BN107" s="30" t="e">
        <f>VLOOKUP(BF107,type_factors!$C$2:$D$226,2,FALSE)</f>
        <v>#N/A</v>
      </c>
      <c r="BO107" s="32">
        <f t="shared" si="35"/>
        <v>1</v>
      </c>
      <c r="BP107" s="32">
        <f t="shared" si="36"/>
        <v>0.5</v>
      </c>
      <c r="BQ107" s="32" t="e">
        <f t="shared" si="37"/>
        <v>#N/A</v>
      </c>
      <c r="BR107" s="32" t="e">
        <f t="shared" si="38"/>
        <v>#N/A</v>
      </c>
      <c r="BS107">
        <f t="array" ref="BS107">MAX(IF(ISERROR(BO107:BR107),,BO107:BR107))</f>
        <v>1</v>
      </c>
      <c r="BT107">
        <f t="shared" si="42"/>
        <v>2</v>
      </c>
      <c r="BU107">
        <f t="shared" si="39"/>
        <v>-1</v>
      </c>
      <c r="BV107">
        <f t="shared" si="41"/>
        <v>28.5</v>
      </c>
    </row>
    <row r="108" spans="1:76" x14ac:dyDescent="0.3">
      <c r="A108">
        <v>107</v>
      </c>
      <c r="B108">
        <v>45</v>
      </c>
      <c r="C108" s="35" t="s">
        <v>84</v>
      </c>
      <c r="D108" s="35" t="str">
        <f>VLOOKUP(C108,all_pokemon!$B$2:$C$151,2,FALSE)</f>
        <v>Cubone</v>
      </c>
      <c r="E108" s="35" t="s">
        <v>455</v>
      </c>
      <c r="F108" s="35" t="s">
        <v>209</v>
      </c>
      <c r="G108" s="35">
        <v>32</v>
      </c>
      <c r="H108" s="36" t="s">
        <v>86</v>
      </c>
      <c r="I108" s="36" t="s">
        <v>6</v>
      </c>
      <c r="J108" s="36" t="s">
        <v>23</v>
      </c>
      <c r="K108" s="36" t="s">
        <v>116</v>
      </c>
      <c r="L108" s="1" t="str">
        <f>VLOOKUP(H108,all_attacks!$B$2:$C$166,2,FALSE)</f>
        <v>Bone Club</v>
      </c>
      <c r="M108" s="1" t="str">
        <f>VLOOKUP(I108,all_attacks!$B$2:$C$166,2,FALSE)</f>
        <v>Growl</v>
      </c>
      <c r="N108" s="1" t="str">
        <f>VLOOKUP(J108,all_attacks!$B$2:$C$166,2,FALSE)</f>
        <v>Leer</v>
      </c>
      <c r="O108" s="1" t="str">
        <f>VLOOKUP(K108,all_attacks!$B$2:$C$166,2,FALSE)</f>
        <v>Focus Energy</v>
      </c>
      <c r="P108" t="str">
        <f>VLOOKUP(L108,all_attacks!$C$2:$H$166,2,FALSE)</f>
        <v>Ground</v>
      </c>
      <c r="Q108" t="str">
        <f>VLOOKUP(M108,all_attacks!$C$2:$H$166,2,FALSE)</f>
        <v>Normal</v>
      </c>
      <c r="R108" t="str">
        <f>VLOOKUP(N108,all_attacks!$C$2:$H$166,2,FALSE)</f>
        <v>Normal</v>
      </c>
      <c r="S108" t="str">
        <f>VLOOKUP(O108,all_attacks!$C$2:$H$166,2,FALSE)</f>
        <v>Normal</v>
      </c>
      <c r="T108" t="str">
        <f>VLOOKUP(L108,all_attacks!$C$2:$H$166,6,FALSE)</f>
        <v>Ground</v>
      </c>
      <c r="U108" t="str">
        <f>VLOOKUP(M108,all_attacks!$C$2:$H$166,6,FALSE)</f>
        <v>no_type-specific_Damage</v>
      </c>
      <c r="V108" t="str">
        <f>VLOOKUP(N108,all_attacks!$C$2:$H$166,6,FALSE)</f>
        <v>no_type-specific_Damage</v>
      </c>
      <c r="W108" t="str">
        <f>VLOOKUP(O108,all_attacks!$C$2:$H$166,6,FALSE)</f>
        <v>no_type-specific_Damage</v>
      </c>
      <c r="X108" t="s">
        <v>445</v>
      </c>
      <c r="Y108" t="s">
        <v>448</v>
      </c>
      <c r="Z108" t="str">
        <f t="shared" si="40"/>
        <v>GroundFire</v>
      </c>
      <c r="AA108" t="str">
        <f t="shared" si="40"/>
        <v>no_type-specific_DamageFire</v>
      </c>
      <c r="AB108" t="str">
        <f t="shared" si="40"/>
        <v>no_type-specific_DamageFire</v>
      </c>
      <c r="AC108" t="str">
        <f t="shared" si="40"/>
        <v>no_type-specific_DamageFire</v>
      </c>
      <c r="AD108" t="str">
        <f t="shared" si="25"/>
        <v>GroundFlying</v>
      </c>
      <c r="AE108" t="str">
        <f t="shared" si="25"/>
        <v>no_type-specific_DamageFlying</v>
      </c>
      <c r="AF108" t="str">
        <f t="shared" si="25"/>
        <v>no_type-specific_DamageFlying</v>
      </c>
      <c r="AG108" t="str">
        <f t="shared" si="25"/>
        <v>no_type-specific_DamageFlying</v>
      </c>
      <c r="AH108">
        <f>VLOOKUP(Z108,type_factors!$C$1:$D$226,2,FALSE)</f>
        <v>2</v>
      </c>
      <c r="AI108" t="e">
        <f>VLOOKUP(AA108,type_factors!$C$1:$D$226,2,FALSE)</f>
        <v>#N/A</v>
      </c>
      <c r="AJ108" t="e">
        <f>VLOOKUP(AB108,type_factors!$C$1:$D$226,2,FALSE)</f>
        <v>#N/A</v>
      </c>
      <c r="AK108" t="e">
        <f>VLOOKUP(AC108,type_factors!$C$1:$D$226,2,FALSE)</f>
        <v>#N/A</v>
      </c>
      <c r="AL108">
        <f>VLOOKUP(AD108,type_factors!$C$1:$D$226,2,FALSE)</f>
        <v>0</v>
      </c>
      <c r="AM108" t="e">
        <f>VLOOKUP(AE108,type_factors!$C$1:$D$226,2,FALSE)</f>
        <v>#N/A</v>
      </c>
      <c r="AN108" t="e">
        <f>VLOOKUP(AF108,type_factors!$C$1:$D$226,2,FALSE)</f>
        <v>#N/A</v>
      </c>
      <c r="AO108" t="e">
        <f>VLOOKUP(AG108,type_factors!$C$1:$D$226,2,FALSE)</f>
        <v>#N/A</v>
      </c>
      <c r="AP108">
        <f t="shared" si="26"/>
        <v>0</v>
      </c>
      <c r="AQ108" t="e">
        <f t="shared" si="26"/>
        <v>#N/A</v>
      </c>
      <c r="AR108" t="e">
        <f t="shared" si="26"/>
        <v>#N/A</v>
      </c>
      <c r="AS108" t="e">
        <f t="shared" si="26"/>
        <v>#N/A</v>
      </c>
      <c r="AT108">
        <f t="array" ref="AT108">MAX(IF(ISERROR(AP108:AS108),IF(ISERROR(AH108:AK108),,AH108:AK108),AP108:AS108))</f>
        <v>0</v>
      </c>
      <c r="AU108" t="s">
        <v>421</v>
      </c>
      <c r="AV108" t="s">
        <v>445</v>
      </c>
      <c r="AW108" t="s">
        <v>455</v>
      </c>
      <c r="AX108" t="s">
        <v>450</v>
      </c>
      <c r="AY108" t="str">
        <f t="shared" si="27"/>
        <v>NormalGround</v>
      </c>
      <c r="AZ108" t="str">
        <f t="shared" si="28"/>
        <v>FireGround</v>
      </c>
      <c r="BA108" t="str">
        <f t="shared" si="29"/>
        <v>GroundGround</v>
      </c>
      <c r="BB108" t="str">
        <f t="shared" si="30"/>
        <v>FightingGround</v>
      </c>
      <c r="BC108" t="str">
        <f t="shared" si="31"/>
        <v>NormalNA</v>
      </c>
      <c r="BD108" t="str">
        <f t="shared" si="32"/>
        <v>FireNA</v>
      </c>
      <c r="BE108" t="str">
        <f t="shared" si="33"/>
        <v>GroundNA</v>
      </c>
      <c r="BF108" t="str">
        <f t="shared" si="34"/>
        <v>FightingNA</v>
      </c>
      <c r="BG108" s="31">
        <f>VLOOKUP(AY108,type_factors!$C$2:$D$226,2,FALSE)</f>
        <v>1</v>
      </c>
      <c r="BH108" s="31">
        <f>VLOOKUP(AZ108,type_factors!$C$2:$D$226,2,FALSE)</f>
        <v>1</v>
      </c>
      <c r="BI108" s="31" t="e">
        <f>VLOOKUP(BC108,type_factors!$C$2:$D$226,2,FALSE)</f>
        <v>#N/A</v>
      </c>
      <c r="BJ108" s="31" t="e">
        <f>VLOOKUP(BD108,type_factors!$C$2:$D$226,2,FALSE)</f>
        <v>#N/A</v>
      </c>
      <c r="BK108" s="30" t="e">
        <f>VLOOKUP(BC108,type_factors!$C$2:$D$226,2,FALSE)</f>
        <v>#N/A</v>
      </c>
      <c r="BL108" s="30" t="e">
        <f>VLOOKUP(BD108,type_factors!$C$2:$D$226,2,FALSE)</f>
        <v>#N/A</v>
      </c>
      <c r="BM108" s="30" t="e">
        <f>VLOOKUP(BE108,type_factors!$C$2:$D$226,2,FALSE)</f>
        <v>#N/A</v>
      </c>
      <c r="BN108" s="30" t="e">
        <f>VLOOKUP(BF108,type_factors!$C$2:$D$226,2,FALSE)</f>
        <v>#N/A</v>
      </c>
      <c r="BO108" s="32">
        <f t="shared" si="35"/>
        <v>1</v>
      </c>
      <c r="BP108" s="32">
        <f t="shared" si="36"/>
        <v>1</v>
      </c>
      <c r="BQ108" s="32" t="e">
        <f t="shared" si="37"/>
        <v>#N/A</v>
      </c>
      <c r="BR108" s="32" t="e">
        <f t="shared" si="38"/>
        <v>#N/A</v>
      </c>
      <c r="BS108">
        <f t="array" ref="BS108">MAX(IF(ISERROR(BO108:BR108),,BO108:BR108))</f>
        <v>1</v>
      </c>
      <c r="BT108">
        <f t="shared" si="42"/>
        <v>0</v>
      </c>
      <c r="BU108">
        <f t="shared" si="39"/>
        <v>1</v>
      </c>
      <c r="BV108">
        <f t="shared" si="41"/>
        <v>29.5</v>
      </c>
    </row>
    <row r="109" spans="1:76" x14ac:dyDescent="0.3">
      <c r="A109">
        <v>108</v>
      </c>
      <c r="B109">
        <v>45</v>
      </c>
      <c r="C109" s="35" t="s">
        <v>58</v>
      </c>
      <c r="D109" s="35" t="str">
        <f>VLOOKUP(C109,all_pokemon!$B$2:$C$151,2,FALSE)</f>
        <v>Drowzee</v>
      </c>
      <c r="E109" s="35" t="s">
        <v>318</v>
      </c>
      <c r="F109" s="35" t="s">
        <v>209</v>
      </c>
      <c r="G109" s="35">
        <v>32</v>
      </c>
      <c r="H109" s="36" t="s">
        <v>60</v>
      </c>
      <c r="I109" s="36" t="s">
        <v>87</v>
      </c>
      <c r="J109" s="36" t="s">
        <v>120</v>
      </c>
      <c r="K109" s="36" t="s">
        <v>123</v>
      </c>
      <c r="L109" s="1" t="str">
        <f>VLOOKUP(H109,all_attacks!$B$2:$C$166,2,FALSE)</f>
        <v>Confusion</v>
      </c>
      <c r="M109" s="1" t="str">
        <f>VLOOKUP(I109,all_attacks!$B$2:$C$166,2,FALSE)</f>
        <v>Headbutt</v>
      </c>
      <c r="N109" s="1" t="str">
        <f>VLOOKUP(J109,all_attacks!$B$2:$C$166,2,FALSE)</f>
        <v>Poison Gas</v>
      </c>
      <c r="O109" s="1" t="str">
        <f>VLOOKUP(K109,all_attacks!$B$2:$C$166,2,FALSE)</f>
        <v>Psychic</v>
      </c>
      <c r="P109" t="str">
        <f>VLOOKUP(L109,all_attacks!$C$2:$H$166,2,FALSE)</f>
        <v>Psychic</v>
      </c>
      <c r="Q109" t="str">
        <f>VLOOKUP(M109,all_attacks!$C$2:$H$166,2,FALSE)</f>
        <v>Normal</v>
      </c>
      <c r="R109" t="str">
        <f>VLOOKUP(N109,all_attacks!$C$2:$H$166,2,FALSE)</f>
        <v>Poison</v>
      </c>
      <c r="S109" t="str">
        <f>VLOOKUP(O109,all_attacks!$C$2:$H$166,2,FALSE)</f>
        <v>Psychic</v>
      </c>
      <c r="T109" t="str">
        <f>VLOOKUP(L109,all_attacks!$C$2:$H$166,6,FALSE)</f>
        <v>Psychic</v>
      </c>
      <c r="U109" t="str">
        <f>VLOOKUP(M109,all_attacks!$C$2:$H$166,6,FALSE)</f>
        <v>Normal</v>
      </c>
      <c r="V109" t="str">
        <f>VLOOKUP(N109,all_attacks!$C$2:$H$166,6,FALSE)</f>
        <v>no_type-specific_Damage</v>
      </c>
      <c r="W109" t="str">
        <f>VLOOKUP(O109,all_attacks!$C$2:$H$166,6,FALSE)</f>
        <v>Psychic</v>
      </c>
      <c r="X109" t="s">
        <v>445</v>
      </c>
      <c r="Y109" t="s">
        <v>448</v>
      </c>
      <c r="Z109" t="str">
        <f t="shared" si="40"/>
        <v>PsychicFire</v>
      </c>
      <c r="AA109" t="str">
        <f t="shared" si="40"/>
        <v>NormalFire</v>
      </c>
      <c r="AB109" t="str">
        <f t="shared" si="40"/>
        <v>no_type-specific_DamageFire</v>
      </c>
      <c r="AC109" t="str">
        <f t="shared" si="40"/>
        <v>PsychicFire</v>
      </c>
      <c r="AD109" t="str">
        <f t="shared" si="25"/>
        <v>PsychicFlying</v>
      </c>
      <c r="AE109" t="str">
        <f t="shared" si="25"/>
        <v>NormalFlying</v>
      </c>
      <c r="AF109" t="str">
        <f t="shared" si="25"/>
        <v>no_type-specific_DamageFlying</v>
      </c>
      <c r="AG109" t="str">
        <f t="shared" si="25"/>
        <v>PsychicFlying</v>
      </c>
      <c r="AH109">
        <f>VLOOKUP(Z109,type_factors!$C$1:$D$226,2,FALSE)</f>
        <v>1</v>
      </c>
      <c r="AI109">
        <f>VLOOKUP(AA109,type_factors!$C$1:$D$226,2,FALSE)</f>
        <v>1</v>
      </c>
      <c r="AJ109" t="e">
        <f>VLOOKUP(AB109,type_factors!$C$1:$D$226,2,FALSE)</f>
        <v>#N/A</v>
      </c>
      <c r="AK109">
        <f>VLOOKUP(AC109,type_factors!$C$1:$D$226,2,FALSE)</f>
        <v>1</v>
      </c>
      <c r="AL109">
        <f>VLOOKUP(AD109,type_factors!$C$1:$D$226,2,FALSE)</f>
        <v>1</v>
      </c>
      <c r="AM109">
        <f>VLOOKUP(AE109,type_factors!$C$1:$D$226,2,FALSE)</f>
        <v>1</v>
      </c>
      <c r="AN109" t="e">
        <f>VLOOKUP(AF109,type_factors!$C$1:$D$226,2,FALSE)</f>
        <v>#N/A</v>
      </c>
      <c r="AO109">
        <f>VLOOKUP(AG109,type_factors!$C$1:$D$226,2,FALSE)</f>
        <v>1</v>
      </c>
      <c r="AP109">
        <f t="shared" si="26"/>
        <v>1</v>
      </c>
      <c r="AQ109">
        <f t="shared" si="26"/>
        <v>1</v>
      </c>
      <c r="AR109" t="e">
        <f t="shared" si="26"/>
        <v>#N/A</v>
      </c>
      <c r="AS109">
        <f t="shared" si="26"/>
        <v>1</v>
      </c>
      <c r="AT109">
        <f t="array" ref="AT109">MAX(IF(ISERROR(AP109:AS109),IF(ISERROR(AH109:AK109),,AH109:AK109),AP109:AS109))</f>
        <v>1</v>
      </c>
      <c r="AU109" t="s">
        <v>421</v>
      </c>
      <c r="AV109" t="s">
        <v>445</v>
      </c>
      <c r="AW109" t="s">
        <v>455</v>
      </c>
      <c r="AX109" t="s">
        <v>450</v>
      </c>
      <c r="AY109" t="str">
        <f t="shared" si="27"/>
        <v>NormalPsychic</v>
      </c>
      <c r="AZ109" t="str">
        <f t="shared" si="28"/>
        <v>FirePsychic</v>
      </c>
      <c r="BA109" t="str">
        <f t="shared" si="29"/>
        <v>GroundPsychic</v>
      </c>
      <c r="BB109" t="str">
        <f t="shared" si="30"/>
        <v>FightingPsychic</v>
      </c>
      <c r="BC109" t="str">
        <f t="shared" si="31"/>
        <v>NormalNA</v>
      </c>
      <c r="BD109" t="str">
        <f t="shared" si="32"/>
        <v>FireNA</v>
      </c>
      <c r="BE109" t="str">
        <f t="shared" si="33"/>
        <v>GroundNA</v>
      </c>
      <c r="BF109" t="str">
        <f t="shared" si="34"/>
        <v>FightingNA</v>
      </c>
      <c r="BG109" s="31">
        <f>VLOOKUP(AY109,type_factors!$C$2:$D$226,2,FALSE)</f>
        <v>1</v>
      </c>
      <c r="BH109" s="31">
        <f>VLOOKUP(AZ109,type_factors!$C$2:$D$226,2,FALSE)</f>
        <v>1</v>
      </c>
      <c r="BI109" s="31" t="e">
        <f>VLOOKUP(BC109,type_factors!$C$2:$D$226,2,FALSE)</f>
        <v>#N/A</v>
      </c>
      <c r="BJ109" s="31" t="e">
        <f>VLOOKUP(BD109,type_factors!$C$2:$D$226,2,FALSE)</f>
        <v>#N/A</v>
      </c>
      <c r="BK109" s="30" t="e">
        <f>VLOOKUP(BC109,type_factors!$C$2:$D$226,2,FALSE)</f>
        <v>#N/A</v>
      </c>
      <c r="BL109" s="30" t="e">
        <f>VLOOKUP(BD109,type_factors!$C$2:$D$226,2,FALSE)</f>
        <v>#N/A</v>
      </c>
      <c r="BM109" s="30" t="e">
        <f>VLOOKUP(BE109,type_factors!$C$2:$D$226,2,FALSE)</f>
        <v>#N/A</v>
      </c>
      <c r="BN109" s="30" t="e">
        <f>VLOOKUP(BF109,type_factors!$C$2:$D$226,2,FALSE)</f>
        <v>#N/A</v>
      </c>
      <c r="BO109" s="32">
        <f t="shared" si="35"/>
        <v>1</v>
      </c>
      <c r="BP109" s="32">
        <f t="shared" si="36"/>
        <v>1</v>
      </c>
      <c r="BQ109" s="32" t="e">
        <f t="shared" si="37"/>
        <v>#N/A</v>
      </c>
      <c r="BR109" s="32" t="e">
        <f t="shared" si="38"/>
        <v>#N/A</v>
      </c>
      <c r="BS109">
        <f t="array" ref="BS109">MAX(IF(ISERROR(BO109:BR109),,BO109:BR109))</f>
        <v>1</v>
      </c>
      <c r="BT109">
        <f t="shared" si="42"/>
        <v>1</v>
      </c>
      <c r="BU109">
        <f t="shared" si="39"/>
        <v>0</v>
      </c>
      <c r="BV109">
        <f t="shared" si="41"/>
        <v>29.5</v>
      </c>
    </row>
    <row r="110" spans="1:76" x14ac:dyDescent="0.3">
      <c r="A110">
        <v>109</v>
      </c>
      <c r="B110">
        <v>45</v>
      </c>
      <c r="C110" s="35" t="s">
        <v>130</v>
      </c>
      <c r="D110" s="35" t="str">
        <f>VLOOKUP(C110,all_pokemon!$B$2:$C$151,2,FALSE)</f>
        <v>Marowak</v>
      </c>
      <c r="E110" s="35" t="s">
        <v>455</v>
      </c>
      <c r="F110" s="35" t="s">
        <v>209</v>
      </c>
      <c r="G110" s="35">
        <v>32</v>
      </c>
      <c r="H110" s="36" t="s">
        <v>86</v>
      </c>
      <c r="I110" s="36" t="s">
        <v>6</v>
      </c>
      <c r="J110" s="36" t="s">
        <v>23</v>
      </c>
      <c r="K110" s="36" t="s">
        <v>116</v>
      </c>
      <c r="L110" s="1" t="str">
        <f>VLOOKUP(H110,all_attacks!$B$2:$C$166,2,FALSE)</f>
        <v>Bone Club</v>
      </c>
      <c r="M110" s="1" t="str">
        <f>VLOOKUP(I110,all_attacks!$B$2:$C$166,2,FALSE)</f>
        <v>Growl</v>
      </c>
      <c r="N110" s="1" t="str">
        <f>VLOOKUP(J110,all_attacks!$B$2:$C$166,2,FALSE)</f>
        <v>Leer</v>
      </c>
      <c r="O110" s="1" t="str">
        <f>VLOOKUP(K110,all_attacks!$B$2:$C$166,2,FALSE)</f>
        <v>Focus Energy</v>
      </c>
      <c r="P110" t="str">
        <f>VLOOKUP(L110,all_attacks!$C$2:$H$166,2,FALSE)</f>
        <v>Ground</v>
      </c>
      <c r="Q110" t="str">
        <f>VLOOKUP(M110,all_attacks!$C$2:$H$166,2,FALSE)</f>
        <v>Normal</v>
      </c>
      <c r="R110" t="str">
        <f>VLOOKUP(N110,all_attacks!$C$2:$H$166,2,FALSE)</f>
        <v>Normal</v>
      </c>
      <c r="S110" t="str">
        <f>VLOOKUP(O110,all_attacks!$C$2:$H$166,2,FALSE)</f>
        <v>Normal</v>
      </c>
      <c r="T110" t="str">
        <f>VLOOKUP(L110,all_attacks!$C$2:$H$166,6,FALSE)</f>
        <v>Ground</v>
      </c>
      <c r="U110" t="str">
        <f>VLOOKUP(M110,all_attacks!$C$2:$H$166,6,FALSE)</f>
        <v>no_type-specific_Damage</v>
      </c>
      <c r="V110" t="str">
        <f>VLOOKUP(N110,all_attacks!$C$2:$H$166,6,FALSE)</f>
        <v>no_type-specific_Damage</v>
      </c>
      <c r="W110" t="str">
        <f>VLOOKUP(O110,all_attacks!$C$2:$H$166,6,FALSE)</f>
        <v>no_type-specific_Damage</v>
      </c>
      <c r="X110" t="s">
        <v>445</v>
      </c>
      <c r="Y110" t="s">
        <v>448</v>
      </c>
      <c r="Z110" t="str">
        <f t="shared" si="40"/>
        <v>GroundFire</v>
      </c>
      <c r="AA110" t="str">
        <f t="shared" si="40"/>
        <v>no_type-specific_DamageFire</v>
      </c>
      <c r="AB110" t="str">
        <f t="shared" si="40"/>
        <v>no_type-specific_DamageFire</v>
      </c>
      <c r="AC110" t="str">
        <f t="shared" si="40"/>
        <v>no_type-specific_DamageFire</v>
      </c>
      <c r="AD110" t="str">
        <f t="shared" si="25"/>
        <v>GroundFlying</v>
      </c>
      <c r="AE110" t="str">
        <f t="shared" si="25"/>
        <v>no_type-specific_DamageFlying</v>
      </c>
      <c r="AF110" t="str">
        <f t="shared" si="25"/>
        <v>no_type-specific_DamageFlying</v>
      </c>
      <c r="AG110" t="str">
        <f t="shared" si="25"/>
        <v>no_type-specific_DamageFlying</v>
      </c>
      <c r="AH110">
        <f>VLOOKUP(Z110,type_factors!$C$1:$D$226,2,FALSE)</f>
        <v>2</v>
      </c>
      <c r="AI110" t="e">
        <f>VLOOKUP(AA110,type_factors!$C$1:$D$226,2,FALSE)</f>
        <v>#N/A</v>
      </c>
      <c r="AJ110" t="e">
        <f>VLOOKUP(AB110,type_factors!$C$1:$D$226,2,FALSE)</f>
        <v>#N/A</v>
      </c>
      <c r="AK110" t="e">
        <f>VLOOKUP(AC110,type_factors!$C$1:$D$226,2,FALSE)</f>
        <v>#N/A</v>
      </c>
      <c r="AL110">
        <f>VLOOKUP(AD110,type_factors!$C$1:$D$226,2,FALSE)</f>
        <v>0</v>
      </c>
      <c r="AM110" t="e">
        <f>VLOOKUP(AE110,type_factors!$C$1:$D$226,2,FALSE)</f>
        <v>#N/A</v>
      </c>
      <c r="AN110" t="e">
        <f>VLOOKUP(AF110,type_factors!$C$1:$D$226,2,FALSE)</f>
        <v>#N/A</v>
      </c>
      <c r="AO110" t="e">
        <f>VLOOKUP(AG110,type_factors!$C$1:$D$226,2,FALSE)</f>
        <v>#N/A</v>
      </c>
      <c r="AP110">
        <f t="shared" si="26"/>
        <v>0</v>
      </c>
      <c r="AQ110" t="e">
        <f t="shared" si="26"/>
        <v>#N/A</v>
      </c>
      <c r="AR110" t="e">
        <f t="shared" si="26"/>
        <v>#N/A</v>
      </c>
      <c r="AS110" t="e">
        <f t="shared" si="26"/>
        <v>#N/A</v>
      </c>
      <c r="AT110">
        <f t="array" ref="AT110">MAX(IF(ISERROR(AP110:AS110),IF(ISERROR(AH110:AK110),,AH110:AK110),AP110:AS110))</f>
        <v>0</v>
      </c>
      <c r="AU110" t="s">
        <v>421</v>
      </c>
      <c r="AV110" t="s">
        <v>445</v>
      </c>
      <c r="AW110" t="s">
        <v>455</v>
      </c>
      <c r="AX110" t="s">
        <v>450</v>
      </c>
      <c r="AY110" t="str">
        <f t="shared" si="27"/>
        <v>NormalGround</v>
      </c>
      <c r="AZ110" t="str">
        <f t="shared" si="28"/>
        <v>FireGround</v>
      </c>
      <c r="BA110" t="str">
        <f t="shared" si="29"/>
        <v>GroundGround</v>
      </c>
      <c r="BB110" t="str">
        <f t="shared" si="30"/>
        <v>FightingGround</v>
      </c>
      <c r="BC110" t="str">
        <f t="shared" si="31"/>
        <v>NormalNA</v>
      </c>
      <c r="BD110" t="str">
        <f t="shared" si="32"/>
        <v>FireNA</v>
      </c>
      <c r="BE110" t="str">
        <f t="shared" si="33"/>
        <v>GroundNA</v>
      </c>
      <c r="BF110" t="str">
        <f t="shared" si="34"/>
        <v>FightingNA</v>
      </c>
      <c r="BG110" s="31">
        <f>VLOOKUP(AY110,type_factors!$C$2:$D$226,2,FALSE)</f>
        <v>1</v>
      </c>
      <c r="BH110" s="31">
        <f>VLOOKUP(AZ110,type_factors!$C$2:$D$226,2,FALSE)</f>
        <v>1</v>
      </c>
      <c r="BI110" s="31" t="e">
        <f>VLOOKUP(BC110,type_factors!$C$2:$D$226,2,FALSE)</f>
        <v>#N/A</v>
      </c>
      <c r="BJ110" s="31" t="e">
        <f>VLOOKUP(BD110,type_factors!$C$2:$D$226,2,FALSE)</f>
        <v>#N/A</v>
      </c>
      <c r="BK110" s="30" t="e">
        <f>VLOOKUP(BC110,type_factors!$C$2:$D$226,2,FALSE)</f>
        <v>#N/A</v>
      </c>
      <c r="BL110" s="30" t="e">
        <f>VLOOKUP(BD110,type_factors!$C$2:$D$226,2,FALSE)</f>
        <v>#N/A</v>
      </c>
      <c r="BM110" s="30" t="e">
        <f>VLOOKUP(BE110,type_factors!$C$2:$D$226,2,FALSE)</f>
        <v>#N/A</v>
      </c>
      <c r="BN110" s="30" t="e">
        <f>VLOOKUP(BF110,type_factors!$C$2:$D$226,2,FALSE)</f>
        <v>#N/A</v>
      </c>
      <c r="BO110" s="32">
        <f t="shared" si="35"/>
        <v>1</v>
      </c>
      <c r="BP110" s="32">
        <f t="shared" si="36"/>
        <v>1</v>
      </c>
      <c r="BQ110" s="32" t="e">
        <f t="shared" si="37"/>
        <v>#N/A</v>
      </c>
      <c r="BR110" s="32" t="e">
        <f t="shared" si="38"/>
        <v>#N/A</v>
      </c>
      <c r="BS110">
        <f t="array" ref="BS110">MAX(IF(ISERROR(BO110:BR110),,BO110:BR110))</f>
        <v>1</v>
      </c>
      <c r="BT110">
        <f t="shared" si="42"/>
        <v>0</v>
      </c>
      <c r="BU110">
        <f t="shared" si="39"/>
        <v>1</v>
      </c>
      <c r="BV110">
        <f t="shared" si="41"/>
        <v>30.5</v>
      </c>
    </row>
    <row r="111" spans="1:76" x14ac:dyDescent="0.3">
      <c r="A111">
        <v>110</v>
      </c>
      <c r="B111">
        <v>46</v>
      </c>
      <c r="C111" s="35" t="s">
        <v>131</v>
      </c>
      <c r="D111" s="35" t="str">
        <f>VLOOKUP(C111,all_pokemon!$B$2:$C$151,2,FALSE)</f>
        <v>Nidorino</v>
      </c>
      <c r="E111" s="35" t="s">
        <v>451</v>
      </c>
      <c r="F111" s="35" t="s">
        <v>209</v>
      </c>
      <c r="G111" s="35">
        <v>37</v>
      </c>
      <c r="H111" s="36" t="s">
        <v>53</v>
      </c>
      <c r="I111" s="36" t="s">
        <v>9</v>
      </c>
      <c r="J111" s="36" t="s">
        <v>116</v>
      </c>
      <c r="K111" s="36" t="s">
        <v>68</v>
      </c>
      <c r="L111" s="1" t="str">
        <f>VLOOKUP(H111,all_attacks!$B$2:$C$166,2,FALSE)</f>
        <v>Horn Attack</v>
      </c>
      <c r="M111" s="1" t="str">
        <f>VLOOKUP(I111,all_attacks!$B$2:$C$166,2,FALSE)</f>
        <v>Poison Sting</v>
      </c>
      <c r="N111" s="1" t="str">
        <f>VLOOKUP(J111,all_attacks!$B$2:$C$166,2,FALSE)</f>
        <v>Focus Energy</v>
      </c>
      <c r="O111" s="1" t="str">
        <f>VLOOKUP(K111,all_attacks!$B$2:$C$166,2,FALSE)</f>
        <v>Fury Attack</v>
      </c>
      <c r="P111" t="str">
        <f>VLOOKUP(L111,all_attacks!$C$2:$H$166,2,FALSE)</f>
        <v>Normal</v>
      </c>
      <c r="Q111" t="str">
        <f>VLOOKUP(M111,all_attacks!$C$2:$H$166,2,FALSE)</f>
        <v>Poison</v>
      </c>
      <c r="R111" t="str">
        <f>VLOOKUP(N111,all_attacks!$C$2:$H$166,2,FALSE)</f>
        <v>Normal</v>
      </c>
      <c r="S111" t="str">
        <f>VLOOKUP(O111,all_attacks!$C$2:$H$166,2,FALSE)</f>
        <v>Normal</v>
      </c>
      <c r="T111" t="str">
        <f>VLOOKUP(L111,all_attacks!$C$2:$H$166,6,FALSE)</f>
        <v>Normal</v>
      </c>
      <c r="U111" t="str">
        <f>VLOOKUP(M111,all_attacks!$C$2:$H$166,6,FALSE)</f>
        <v>Poison</v>
      </c>
      <c r="V111" t="str">
        <f>VLOOKUP(N111,all_attacks!$C$2:$H$166,6,FALSE)</f>
        <v>no_type-specific_Damage</v>
      </c>
      <c r="W111" t="str">
        <f>VLOOKUP(O111,all_attacks!$C$2:$H$166,6,FALSE)</f>
        <v>Normal</v>
      </c>
      <c r="X111" t="s">
        <v>445</v>
      </c>
      <c r="Y111" t="s">
        <v>448</v>
      </c>
      <c r="Z111" t="str">
        <f t="shared" si="40"/>
        <v>NormalFire</v>
      </c>
      <c r="AA111" t="str">
        <f t="shared" si="40"/>
        <v>PoisonFire</v>
      </c>
      <c r="AB111" t="str">
        <f t="shared" si="40"/>
        <v>no_type-specific_DamageFire</v>
      </c>
      <c r="AC111" t="str">
        <f t="shared" si="40"/>
        <v>NormalFire</v>
      </c>
      <c r="AD111" t="str">
        <f t="shared" si="25"/>
        <v>NormalFlying</v>
      </c>
      <c r="AE111" t="str">
        <f t="shared" si="25"/>
        <v>PoisonFlying</v>
      </c>
      <c r="AF111" t="str">
        <f t="shared" si="25"/>
        <v>no_type-specific_DamageFlying</v>
      </c>
      <c r="AG111" t="str">
        <f t="shared" si="25"/>
        <v>NormalFlying</v>
      </c>
      <c r="AH111">
        <f>VLOOKUP(Z111,type_factors!$C$1:$D$226,2,FALSE)</f>
        <v>1</v>
      </c>
      <c r="AI111">
        <f>VLOOKUP(AA111,type_factors!$C$1:$D$226,2,FALSE)</f>
        <v>1</v>
      </c>
      <c r="AJ111" t="e">
        <f>VLOOKUP(AB111,type_factors!$C$1:$D$226,2,FALSE)</f>
        <v>#N/A</v>
      </c>
      <c r="AK111">
        <f>VLOOKUP(AC111,type_factors!$C$1:$D$226,2,FALSE)</f>
        <v>1</v>
      </c>
      <c r="AL111">
        <f>VLOOKUP(AD111,type_factors!$C$1:$D$226,2,FALSE)</f>
        <v>1</v>
      </c>
      <c r="AM111">
        <f>VLOOKUP(AE111,type_factors!$C$1:$D$226,2,FALSE)</f>
        <v>1</v>
      </c>
      <c r="AN111" t="e">
        <f>VLOOKUP(AF111,type_factors!$C$1:$D$226,2,FALSE)</f>
        <v>#N/A</v>
      </c>
      <c r="AO111">
        <f>VLOOKUP(AG111,type_factors!$C$1:$D$226,2,FALSE)</f>
        <v>1</v>
      </c>
      <c r="AP111">
        <f t="shared" si="26"/>
        <v>1</v>
      </c>
      <c r="AQ111">
        <f t="shared" si="26"/>
        <v>1</v>
      </c>
      <c r="AR111" t="e">
        <f t="shared" si="26"/>
        <v>#N/A</v>
      </c>
      <c r="AS111">
        <f t="shared" si="26"/>
        <v>1</v>
      </c>
      <c r="AT111">
        <f t="array" ref="AT111">MAX(IF(ISERROR(AP111:AS111),IF(ISERROR(AH111:AK111),,AH111:AK111),AP111:AS111))</f>
        <v>1</v>
      </c>
      <c r="AU111" t="s">
        <v>421</v>
      </c>
      <c r="AV111" t="s">
        <v>445</v>
      </c>
      <c r="AW111" t="s">
        <v>455</v>
      </c>
      <c r="AX111" t="s">
        <v>450</v>
      </c>
      <c r="AY111" t="str">
        <f t="shared" si="27"/>
        <v>NormalPoison</v>
      </c>
      <c r="AZ111" t="str">
        <f t="shared" si="28"/>
        <v>FirePoison</v>
      </c>
      <c r="BA111" t="str">
        <f t="shared" si="29"/>
        <v>GroundPoison</v>
      </c>
      <c r="BB111" t="str">
        <f t="shared" si="30"/>
        <v>FightingPoison</v>
      </c>
      <c r="BC111" t="str">
        <f t="shared" si="31"/>
        <v>NormalNA</v>
      </c>
      <c r="BD111" t="str">
        <f t="shared" si="32"/>
        <v>FireNA</v>
      </c>
      <c r="BE111" t="str">
        <f t="shared" si="33"/>
        <v>GroundNA</v>
      </c>
      <c r="BF111" t="str">
        <f t="shared" si="34"/>
        <v>FightingNA</v>
      </c>
      <c r="BG111" s="31">
        <f>VLOOKUP(AY111,type_factors!$C$2:$D$226,2,FALSE)</f>
        <v>1</v>
      </c>
      <c r="BH111" s="31">
        <f>VLOOKUP(AZ111,type_factors!$C$2:$D$226,2,FALSE)</f>
        <v>1</v>
      </c>
      <c r="BI111" s="31" t="e">
        <f>VLOOKUP(BC111,type_factors!$C$2:$D$226,2,FALSE)</f>
        <v>#N/A</v>
      </c>
      <c r="BJ111" s="31" t="e">
        <f>VLOOKUP(BD111,type_factors!$C$2:$D$226,2,FALSE)</f>
        <v>#N/A</v>
      </c>
      <c r="BK111" s="30" t="e">
        <f>VLOOKUP(BC111,type_factors!$C$2:$D$226,2,FALSE)</f>
        <v>#N/A</v>
      </c>
      <c r="BL111" s="30" t="e">
        <f>VLOOKUP(BD111,type_factors!$C$2:$D$226,2,FALSE)</f>
        <v>#N/A</v>
      </c>
      <c r="BM111" s="30" t="e">
        <f>VLOOKUP(BE111,type_factors!$C$2:$D$226,2,FALSE)</f>
        <v>#N/A</v>
      </c>
      <c r="BN111" s="30" t="e">
        <f>VLOOKUP(BF111,type_factors!$C$2:$D$226,2,FALSE)</f>
        <v>#N/A</v>
      </c>
      <c r="BO111" s="32">
        <f t="shared" si="35"/>
        <v>1</v>
      </c>
      <c r="BP111" s="32">
        <f t="shared" si="36"/>
        <v>1</v>
      </c>
      <c r="BQ111" s="32" t="e">
        <f t="shared" si="37"/>
        <v>#N/A</v>
      </c>
      <c r="BR111" s="32" t="e">
        <f t="shared" si="38"/>
        <v>#N/A</v>
      </c>
      <c r="BS111">
        <f t="array" ref="BS111">MAX(IF(ISERROR(BO111:BR111),,BO111:BR111))</f>
        <v>1</v>
      </c>
      <c r="BT111">
        <f t="shared" si="42"/>
        <v>1</v>
      </c>
      <c r="BU111">
        <f t="shared" si="39"/>
        <v>0</v>
      </c>
      <c r="BV111">
        <f t="shared" si="41"/>
        <v>30.5</v>
      </c>
    </row>
    <row r="112" spans="1:76" x14ac:dyDescent="0.3">
      <c r="A112">
        <v>111</v>
      </c>
      <c r="B112">
        <v>46</v>
      </c>
      <c r="C112" s="35" t="s">
        <v>103</v>
      </c>
      <c r="D112" s="35" t="str">
        <f>VLOOKUP(C112,all_pokemon!$B$2:$C$151,2,FALSE)</f>
        <v>Kangaskhan</v>
      </c>
      <c r="E112" s="35" t="s">
        <v>421</v>
      </c>
      <c r="F112" s="35" t="s">
        <v>209</v>
      </c>
      <c r="G112" s="35">
        <v>35</v>
      </c>
      <c r="H112" s="36" t="s">
        <v>107</v>
      </c>
      <c r="I112" s="36" t="s">
        <v>90</v>
      </c>
      <c r="J112" s="36" t="s">
        <v>50</v>
      </c>
      <c r="K112" s="36" t="s">
        <v>20</v>
      </c>
      <c r="L112" s="1" t="str">
        <f>VLOOKUP(H112,all_attacks!$B$2:$C$166,2,FALSE)</f>
        <v>Comet Punch</v>
      </c>
      <c r="M112" s="1" t="str">
        <f>VLOOKUP(I112,all_attacks!$B$2:$C$166,2,FALSE)</f>
        <v>Rage</v>
      </c>
      <c r="N112" s="1" t="str">
        <f>VLOOKUP(J112,all_attacks!$B$2:$C$166,2,FALSE)</f>
        <v>Bite</v>
      </c>
      <c r="O112" s="1" t="str">
        <f>VLOOKUP(K112,all_attacks!$B$2:$C$166,2,FALSE)</f>
        <v>Tail Whip</v>
      </c>
      <c r="P112" t="str">
        <f>VLOOKUP(L112,all_attacks!$C$2:$H$166,2,FALSE)</f>
        <v>Normal</v>
      </c>
      <c r="Q112" t="str">
        <f>VLOOKUP(M112,all_attacks!$C$2:$H$166,2,FALSE)</f>
        <v>Normal</v>
      </c>
      <c r="R112" t="str">
        <f>VLOOKUP(N112,all_attacks!$C$2:$H$166,2,FALSE)</f>
        <v>Normal</v>
      </c>
      <c r="S112" t="str">
        <f>VLOOKUP(O112,all_attacks!$C$2:$H$166,2,FALSE)</f>
        <v>Normal</v>
      </c>
      <c r="T112" t="str">
        <f>VLOOKUP(L112,all_attacks!$C$2:$H$166,6,FALSE)</f>
        <v>Normal</v>
      </c>
      <c r="U112" t="str">
        <f>VLOOKUP(M112,all_attacks!$C$2:$H$166,6,FALSE)</f>
        <v>Normal</v>
      </c>
      <c r="V112" t="str">
        <f>VLOOKUP(N112,all_attacks!$C$2:$H$166,6,FALSE)</f>
        <v>Normal</v>
      </c>
      <c r="W112" t="str">
        <f>VLOOKUP(O112,all_attacks!$C$2:$H$166,6,FALSE)</f>
        <v>no_type-specific_Damage</v>
      </c>
      <c r="X112" t="s">
        <v>445</v>
      </c>
      <c r="Y112" t="s">
        <v>448</v>
      </c>
      <c r="Z112" t="str">
        <f t="shared" si="40"/>
        <v>NormalFire</v>
      </c>
      <c r="AA112" t="str">
        <f t="shared" si="40"/>
        <v>NormalFire</v>
      </c>
      <c r="AB112" t="str">
        <f t="shared" si="40"/>
        <v>NormalFire</v>
      </c>
      <c r="AC112" t="str">
        <f t="shared" si="40"/>
        <v>no_type-specific_DamageFire</v>
      </c>
      <c r="AD112" t="str">
        <f t="shared" si="25"/>
        <v>NormalFlying</v>
      </c>
      <c r="AE112" t="str">
        <f t="shared" si="25"/>
        <v>NormalFlying</v>
      </c>
      <c r="AF112" t="str">
        <f t="shared" si="25"/>
        <v>NormalFlying</v>
      </c>
      <c r="AG112" t="str">
        <f t="shared" si="25"/>
        <v>no_type-specific_DamageFlying</v>
      </c>
      <c r="AH112">
        <f>VLOOKUP(Z112,type_factors!$C$1:$D$226,2,FALSE)</f>
        <v>1</v>
      </c>
      <c r="AI112">
        <f>VLOOKUP(AA112,type_factors!$C$1:$D$226,2,FALSE)</f>
        <v>1</v>
      </c>
      <c r="AJ112">
        <f>VLOOKUP(AB112,type_factors!$C$1:$D$226,2,FALSE)</f>
        <v>1</v>
      </c>
      <c r="AK112" t="e">
        <f>VLOOKUP(AC112,type_factors!$C$1:$D$226,2,FALSE)</f>
        <v>#N/A</v>
      </c>
      <c r="AL112">
        <f>VLOOKUP(AD112,type_factors!$C$1:$D$226,2,FALSE)</f>
        <v>1</v>
      </c>
      <c r="AM112">
        <f>VLOOKUP(AE112,type_factors!$C$1:$D$226,2,FALSE)</f>
        <v>1</v>
      </c>
      <c r="AN112">
        <f>VLOOKUP(AF112,type_factors!$C$1:$D$226,2,FALSE)</f>
        <v>1</v>
      </c>
      <c r="AO112" t="e">
        <f>VLOOKUP(AG112,type_factors!$C$1:$D$226,2,FALSE)</f>
        <v>#N/A</v>
      </c>
      <c r="AP112">
        <f t="shared" si="26"/>
        <v>1</v>
      </c>
      <c r="AQ112">
        <f t="shared" si="26"/>
        <v>1</v>
      </c>
      <c r="AR112">
        <f t="shared" si="26"/>
        <v>1</v>
      </c>
      <c r="AS112" t="e">
        <f t="shared" si="26"/>
        <v>#N/A</v>
      </c>
      <c r="AT112">
        <f t="array" ref="AT112">MAX(IF(ISERROR(AP112:AS112),IF(ISERROR(AH112:AK112),,AH112:AK112),AP112:AS112))</f>
        <v>1</v>
      </c>
      <c r="AU112" t="s">
        <v>421</v>
      </c>
      <c r="AV112" t="s">
        <v>445</v>
      </c>
      <c r="AW112" t="s">
        <v>455</v>
      </c>
      <c r="AX112" t="s">
        <v>450</v>
      </c>
      <c r="AY112" t="str">
        <f t="shared" si="27"/>
        <v>NormalNormal</v>
      </c>
      <c r="AZ112" t="str">
        <f t="shared" si="28"/>
        <v>FireNormal</v>
      </c>
      <c r="BA112" t="str">
        <f t="shared" si="29"/>
        <v>GroundNormal</v>
      </c>
      <c r="BB112" t="str">
        <f t="shared" si="30"/>
        <v>FightingNormal</v>
      </c>
      <c r="BC112" t="str">
        <f t="shared" si="31"/>
        <v>NormalNA</v>
      </c>
      <c r="BD112" t="str">
        <f t="shared" si="32"/>
        <v>FireNA</v>
      </c>
      <c r="BE112" t="str">
        <f t="shared" si="33"/>
        <v>GroundNA</v>
      </c>
      <c r="BF112" t="str">
        <f t="shared" si="34"/>
        <v>FightingNA</v>
      </c>
      <c r="BG112" s="31">
        <f>VLOOKUP(AY112,type_factors!$C$2:$D$226,2,FALSE)</f>
        <v>1</v>
      </c>
      <c r="BH112" s="31">
        <f>VLOOKUP(AZ112,type_factors!$C$2:$D$226,2,FALSE)</f>
        <v>1</v>
      </c>
      <c r="BI112" s="31" t="e">
        <f>VLOOKUP(BC112,type_factors!$C$2:$D$226,2,FALSE)</f>
        <v>#N/A</v>
      </c>
      <c r="BJ112" s="31" t="e">
        <f>VLOOKUP(BD112,type_factors!$C$2:$D$226,2,FALSE)</f>
        <v>#N/A</v>
      </c>
      <c r="BK112" s="30" t="e">
        <f>VLOOKUP(BC112,type_factors!$C$2:$D$226,2,FALSE)</f>
        <v>#N/A</v>
      </c>
      <c r="BL112" s="30" t="e">
        <f>VLOOKUP(BD112,type_factors!$C$2:$D$226,2,FALSE)</f>
        <v>#N/A</v>
      </c>
      <c r="BM112" s="30" t="e">
        <f>VLOOKUP(BE112,type_factors!$C$2:$D$226,2,FALSE)</f>
        <v>#N/A</v>
      </c>
      <c r="BN112" s="30" t="e">
        <f>VLOOKUP(BF112,type_factors!$C$2:$D$226,2,FALSE)</f>
        <v>#N/A</v>
      </c>
      <c r="BO112" s="32">
        <f t="shared" si="35"/>
        <v>1</v>
      </c>
      <c r="BP112" s="32">
        <f t="shared" si="36"/>
        <v>1</v>
      </c>
      <c r="BQ112" s="32" t="e">
        <f t="shared" si="37"/>
        <v>#N/A</v>
      </c>
      <c r="BR112" s="32" t="e">
        <f t="shared" si="38"/>
        <v>#N/A</v>
      </c>
      <c r="BS112">
        <f t="array" ref="BS112">MAX(IF(ISERROR(BO112:BR112),,BO112:BR112))</f>
        <v>1</v>
      </c>
      <c r="BT112">
        <f t="shared" si="42"/>
        <v>1</v>
      </c>
      <c r="BU112">
        <f t="shared" si="39"/>
        <v>0</v>
      </c>
      <c r="BV112">
        <f t="shared" si="41"/>
        <v>30.5</v>
      </c>
    </row>
    <row r="113" spans="1:76" x14ac:dyDescent="0.3">
      <c r="A113">
        <v>112</v>
      </c>
      <c r="B113">
        <v>46</v>
      </c>
      <c r="C113" s="35" t="s">
        <v>102</v>
      </c>
      <c r="D113" s="35" t="str">
        <f>VLOOKUP(C113,all_pokemon!$B$2:$C$151,2,FALSE)</f>
        <v>Rhyhorn</v>
      </c>
      <c r="E113" s="35" t="s">
        <v>455</v>
      </c>
      <c r="F113" s="35" t="s">
        <v>456</v>
      </c>
      <c r="G113" s="35">
        <v>37</v>
      </c>
      <c r="H113" s="36" t="s">
        <v>53</v>
      </c>
      <c r="I113" s="36" t="s">
        <v>140</v>
      </c>
      <c r="J113" s="36" t="s">
        <v>20</v>
      </c>
      <c r="K113" s="36" t="s">
        <v>209</v>
      </c>
      <c r="L113" s="1" t="str">
        <f>VLOOKUP(H113,all_attacks!$B$2:$C$166,2,FALSE)</f>
        <v>Horn Attack</v>
      </c>
      <c r="M113" s="1" t="str">
        <f>VLOOKUP(I113,all_attacks!$B$2:$C$166,2,FALSE)</f>
        <v>Stomp</v>
      </c>
      <c r="N113" s="1" t="str">
        <f>VLOOKUP(J113,all_attacks!$B$2:$C$166,2,FALSE)</f>
        <v>Tail Whip</v>
      </c>
      <c r="O113" s="1" t="e">
        <f>VLOOKUP(K113,all_attacks!$B$2:$C$166,2,FALSE)</f>
        <v>#N/A</v>
      </c>
      <c r="P113" t="str">
        <f>VLOOKUP(L113,all_attacks!$C$2:$H$166,2,FALSE)</f>
        <v>Normal</v>
      </c>
      <c r="Q113" t="str">
        <f>VLOOKUP(M113,all_attacks!$C$2:$H$166,2,FALSE)</f>
        <v>Normal</v>
      </c>
      <c r="R113" t="str">
        <f>VLOOKUP(N113,all_attacks!$C$2:$H$166,2,FALSE)</f>
        <v>Normal</v>
      </c>
      <c r="S113" t="e">
        <f>VLOOKUP(O113,all_attacks!$C$2:$H$166,2,FALSE)</f>
        <v>#N/A</v>
      </c>
      <c r="T113" t="str">
        <f>VLOOKUP(L113,all_attacks!$C$2:$H$166,6,FALSE)</f>
        <v>Normal</v>
      </c>
      <c r="U113" t="str">
        <f>VLOOKUP(M113,all_attacks!$C$2:$H$166,6,FALSE)</f>
        <v>Normal</v>
      </c>
      <c r="V113" t="str">
        <f>VLOOKUP(N113,all_attacks!$C$2:$H$166,6,FALSE)</f>
        <v>no_type-specific_Damage</v>
      </c>
      <c r="W113" t="e">
        <f>VLOOKUP(O113,all_attacks!$C$2:$H$166,6,FALSE)</f>
        <v>#N/A</v>
      </c>
      <c r="X113" t="s">
        <v>445</v>
      </c>
      <c r="Y113" t="s">
        <v>448</v>
      </c>
      <c r="Z113" t="str">
        <f t="shared" si="40"/>
        <v>NormalFire</v>
      </c>
      <c r="AA113" t="str">
        <f t="shared" si="40"/>
        <v>NormalFire</v>
      </c>
      <c r="AB113" t="str">
        <f t="shared" si="40"/>
        <v>no_type-specific_DamageFire</v>
      </c>
      <c r="AC113" t="e">
        <f t="shared" si="40"/>
        <v>#N/A</v>
      </c>
      <c r="AD113" t="str">
        <f t="shared" si="25"/>
        <v>NormalFlying</v>
      </c>
      <c r="AE113" t="str">
        <f t="shared" si="25"/>
        <v>NormalFlying</v>
      </c>
      <c r="AF113" t="str">
        <f t="shared" si="25"/>
        <v>no_type-specific_DamageFlying</v>
      </c>
      <c r="AG113" t="e">
        <f t="shared" si="25"/>
        <v>#N/A</v>
      </c>
      <c r="AH113">
        <f>VLOOKUP(Z113,type_factors!$C$1:$D$226,2,FALSE)</f>
        <v>1</v>
      </c>
      <c r="AI113">
        <f>VLOOKUP(AA113,type_factors!$C$1:$D$226,2,FALSE)</f>
        <v>1</v>
      </c>
      <c r="AJ113" t="e">
        <f>VLOOKUP(AB113,type_factors!$C$1:$D$226,2,FALSE)</f>
        <v>#N/A</v>
      </c>
      <c r="AK113" t="e">
        <f>VLOOKUP(AC113,type_factors!$C$1:$D$226,2,FALSE)</f>
        <v>#N/A</v>
      </c>
      <c r="AL113">
        <f>VLOOKUP(AD113,type_factors!$C$1:$D$226,2,FALSE)</f>
        <v>1</v>
      </c>
      <c r="AM113">
        <f>VLOOKUP(AE113,type_factors!$C$1:$D$226,2,FALSE)</f>
        <v>1</v>
      </c>
      <c r="AN113" t="e">
        <f>VLOOKUP(AF113,type_factors!$C$1:$D$226,2,FALSE)</f>
        <v>#N/A</v>
      </c>
      <c r="AO113" t="e">
        <f>VLOOKUP(AG113,type_factors!$C$1:$D$226,2,FALSE)</f>
        <v>#N/A</v>
      </c>
      <c r="AP113">
        <f t="shared" si="26"/>
        <v>1</v>
      </c>
      <c r="AQ113">
        <f t="shared" si="26"/>
        <v>1</v>
      </c>
      <c r="AR113" t="e">
        <f t="shared" si="26"/>
        <v>#N/A</v>
      </c>
      <c r="AS113" t="e">
        <f t="shared" si="26"/>
        <v>#N/A</v>
      </c>
      <c r="AT113">
        <f t="array" ref="AT113">MAX(IF(ISERROR(AP113:AS113),IF(ISERROR(AH113:AK113),,AH113:AK113),AP113:AS113))</f>
        <v>1</v>
      </c>
      <c r="AU113" t="s">
        <v>421</v>
      </c>
      <c r="AV113" t="s">
        <v>445</v>
      </c>
      <c r="AW113" t="s">
        <v>455</v>
      </c>
      <c r="AX113" t="s">
        <v>450</v>
      </c>
      <c r="AY113" t="str">
        <f t="shared" si="27"/>
        <v>NormalGround</v>
      </c>
      <c r="AZ113" t="str">
        <f t="shared" si="28"/>
        <v>FireGround</v>
      </c>
      <c r="BA113" t="str">
        <f t="shared" si="29"/>
        <v>GroundGround</v>
      </c>
      <c r="BB113" t="str">
        <f t="shared" si="30"/>
        <v>FightingGround</v>
      </c>
      <c r="BC113" t="str">
        <f t="shared" si="31"/>
        <v>NormalRock</v>
      </c>
      <c r="BD113" t="str">
        <f t="shared" si="32"/>
        <v>FireRock</v>
      </c>
      <c r="BE113" t="str">
        <f t="shared" si="33"/>
        <v>GroundRock</v>
      </c>
      <c r="BF113" t="str">
        <f t="shared" si="34"/>
        <v>FightingRock</v>
      </c>
      <c r="BG113" s="31">
        <f>VLOOKUP(AY113,type_factors!$C$2:$D$226,2,FALSE)</f>
        <v>1</v>
      </c>
      <c r="BH113" s="31">
        <f>VLOOKUP(AZ113,type_factors!$C$2:$D$226,2,FALSE)</f>
        <v>1</v>
      </c>
      <c r="BI113" s="31">
        <f>VLOOKUP(BC113,type_factors!$C$2:$D$226,2,FALSE)</f>
        <v>0.5</v>
      </c>
      <c r="BJ113" s="31">
        <f>VLOOKUP(BD113,type_factors!$C$2:$D$226,2,FALSE)</f>
        <v>0.5</v>
      </c>
      <c r="BK113" s="30">
        <f>VLOOKUP(BC113,type_factors!$C$2:$D$226,2,FALSE)</f>
        <v>0.5</v>
      </c>
      <c r="BL113" s="30">
        <f>VLOOKUP(BD113,type_factors!$C$2:$D$226,2,FALSE)</f>
        <v>0.5</v>
      </c>
      <c r="BM113" s="30">
        <f>VLOOKUP(BE113,type_factors!$C$2:$D$226,2,FALSE)</f>
        <v>2</v>
      </c>
      <c r="BN113" s="30">
        <f>VLOOKUP(BF113,type_factors!$C$2:$D$226,2,FALSE)</f>
        <v>2</v>
      </c>
      <c r="BO113" s="32">
        <f t="shared" si="35"/>
        <v>0.5</v>
      </c>
      <c r="BP113" s="32">
        <f t="shared" si="36"/>
        <v>0.5</v>
      </c>
      <c r="BQ113" s="32">
        <f t="shared" si="37"/>
        <v>1</v>
      </c>
      <c r="BR113" s="32">
        <f t="shared" si="38"/>
        <v>1</v>
      </c>
      <c r="BS113">
        <f t="array" ref="BS113">MAX(IF(ISERROR(BO113:BR113),,BO113:BR113))</f>
        <v>1</v>
      </c>
      <c r="BT113">
        <f t="shared" si="42"/>
        <v>1</v>
      </c>
      <c r="BU113">
        <f t="shared" si="39"/>
        <v>0</v>
      </c>
      <c r="BV113">
        <f t="shared" si="41"/>
        <v>30.5</v>
      </c>
    </row>
    <row r="114" spans="1:76" x14ac:dyDescent="0.3">
      <c r="A114">
        <v>113</v>
      </c>
      <c r="B114">
        <v>46</v>
      </c>
      <c r="C114" s="35" t="s">
        <v>132</v>
      </c>
      <c r="D114" s="35" t="str">
        <f>VLOOKUP(C114,all_pokemon!$B$2:$C$151,2,FALSE)</f>
        <v>Nidoqueen</v>
      </c>
      <c r="E114" s="35" t="s">
        <v>451</v>
      </c>
      <c r="F114" s="35" t="s">
        <v>455</v>
      </c>
      <c r="G114" s="35">
        <v>41</v>
      </c>
      <c r="H114" s="36" t="s">
        <v>5</v>
      </c>
      <c r="I114" s="36" t="s">
        <v>20</v>
      </c>
      <c r="J114" s="36" t="s">
        <v>69</v>
      </c>
      <c r="K114" s="36" t="s">
        <v>9</v>
      </c>
      <c r="L114" s="1" t="str">
        <f>VLOOKUP(H114,all_attacks!$B$2:$C$166,2,FALSE)</f>
        <v>Scratch</v>
      </c>
      <c r="M114" s="1" t="str">
        <f>VLOOKUP(I114,all_attacks!$B$2:$C$166,2,FALSE)</f>
        <v>Tail Whip</v>
      </c>
      <c r="N114" s="1" t="str">
        <f>VLOOKUP(J114,all_attacks!$B$2:$C$166,2,FALSE)</f>
        <v>Body Slam</v>
      </c>
      <c r="O114" s="1" t="str">
        <f>VLOOKUP(K114,all_attacks!$B$2:$C$166,2,FALSE)</f>
        <v>Poison Sting</v>
      </c>
      <c r="P114" t="str">
        <f>VLOOKUP(L114,all_attacks!$C$2:$H$166,2,FALSE)</f>
        <v>Normal</v>
      </c>
      <c r="Q114" t="str">
        <f>VLOOKUP(M114,all_attacks!$C$2:$H$166,2,FALSE)</f>
        <v>Normal</v>
      </c>
      <c r="R114" t="str">
        <f>VLOOKUP(N114,all_attacks!$C$2:$H$166,2,FALSE)</f>
        <v>Normal</v>
      </c>
      <c r="S114" t="str">
        <f>VLOOKUP(O114,all_attacks!$C$2:$H$166,2,FALSE)</f>
        <v>Poison</v>
      </c>
      <c r="T114" t="str">
        <f>VLOOKUP(L114,all_attacks!$C$2:$H$166,6,FALSE)</f>
        <v>Normal</v>
      </c>
      <c r="U114" t="str">
        <f>VLOOKUP(M114,all_attacks!$C$2:$H$166,6,FALSE)</f>
        <v>no_type-specific_Damage</v>
      </c>
      <c r="V114" t="str">
        <f>VLOOKUP(N114,all_attacks!$C$2:$H$166,6,FALSE)</f>
        <v>Normal</v>
      </c>
      <c r="W114" t="str">
        <f>VLOOKUP(O114,all_attacks!$C$2:$H$166,6,FALSE)</f>
        <v>Poison</v>
      </c>
      <c r="X114" t="s">
        <v>445</v>
      </c>
      <c r="Y114" t="s">
        <v>448</v>
      </c>
      <c r="Z114" t="str">
        <f t="shared" si="40"/>
        <v>NormalFire</v>
      </c>
      <c r="AA114" t="str">
        <f t="shared" si="40"/>
        <v>no_type-specific_DamageFire</v>
      </c>
      <c r="AB114" t="str">
        <f t="shared" si="40"/>
        <v>NormalFire</v>
      </c>
      <c r="AC114" t="str">
        <f t="shared" si="40"/>
        <v>PoisonFire</v>
      </c>
      <c r="AD114" t="str">
        <f t="shared" si="25"/>
        <v>NormalFlying</v>
      </c>
      <c r="AE114" t="str">
        <f t="shared" si="25"/>
        <v>no_type-specific_DamageFlying</v>
      </c>
      <c r="AF114" t="str">
        <f t="shared" si="25"/>
        <v>NormalFlying</v>
      </c>
      <c r="AG114" t="str">
        <f t="shared" si="25"/>
        <v>PoisonFlying</v>
      </c>
      <c r="AH114">
        <f>VLOOKUP(Z114,type_factors!$C$1:$D$226,2,FALSE)</f>
        <v>1</v>
      </c>
      <c r="AI114" t="e">
        <f>VLOOKUP(AA114,type_factors!$C$1:$D$226,2,FALSE)</f>
        <v>#N/A</v>
      </c>
      <c r="AJ114">
        <f>VLOOKUP(AB114,type_factors!$C$1:$D$226,2,FALSE)</f>
        <v>1</v>
      </c>
      <c r="AK114">
        <f>VLOOKUP(AC114,type_factors!$C$1:$D$226,2,FALSE)</f>
        <v>1</v>
      </c>
      <c r="AL114">
        <f>VLOOKUP(AD114,type_factors!$C$1:$D$226,2,FALSE)</f>
        <v>1</v>
      </c>
      <c r="AM114" t="e">
        <f>VLOOKUP(AE114,type_factors!$C$1:$D$226,2,FALSE)</f>
        <v>#N/A</v>
      </c>
      <c r="AN114">
        <f>VLOOKUP(AF114,type_factors!$C$1:$D$226,2,FALSE)</f>
        <v>1</v>
      </c>
      <c r="AO114">
        <f>VLOOKUP(AG114,type_factors!$C$1:$D$226,2,FALSE)</f>
        <v>1</v>
      </c>
      <c r="AP114">
        <f t="shared" si="26"/>
        <v>1</v>
      </c>
      <c r="AQ114" t="e">
        <f t="shared" si="26"/>
        <v>#N/A</v>
      </c>
      <c r="AR114">
        <f t="shared" si="26"/>
        <v>1</v>
      </c>
      <c r="AS114">
        <f t="shared" si="26"/>
        <v>1</v>
      </c>
      <c r="AT114">
        <f t="array" ref="AT114">MAX(IF(ISERROR(AP114:AS114),IF(ISERROR(AH114:AK114),,AH114:AK114),AP114:AS114))</f>
        <v>1</v>
      </c>
      <c r="AU114" t="s">
        <v>421</v>
      </c>
      <c r="AV114" t="s">
        <v>445</v>
      </c>
      <c r="AW114" t="s">
        <v>455</v>
      </c>
      <c r="AX114" t="s">
        <v>450</v>
      </c>
      <c r="AY114" t="str">
        <f t="shared" si="27"/>
        <v>NormalPoison</v>
      </c>
      <c r="AZ114" t="str">
        <f t="shared" si="28"/>
        <v>FirePoison</v>
      </c>
      <c r="BA114" t="str">
        <f t="shared" si="29"/>
        <v>GroundPoison</v>
      </c>
      <c r="BB114" t="str">
        <f t="shared" si="30"/>
        <v>FightingPoison</v>
      </c>
      <c r="BC114" t="str">
        <f t="shared" si="31"/>
        <v>NormalGround</v>
      </c>
      <c r="BD114" t="str">
        <f t="shared" si="32"/>
        <v>FireGround</v>
      </c>
      <c r="BE114" t="str">
        <f t="shared" si="33"/>
        <v>GroundGround</v>
      </c>
      <c r="BF114" t="str">
        <f t="shared" si="34"/>
        <v>FightingGround</v>
      </c>
      <c r="BG114" s="31">
        <f>VLOOKUP(AY114,type_factors!$C$2:$D$226,2,FALSE)</f>
        <v>1</v>
      </c>
      <c r="BH114" s="31">
        <f>VLOOKUP(AZ114,type_factors!$C$2:$D$226,2,FALSE)</f>
        <v>1</v>
      </c>
      <c r="BI114" s="31">
        <f>VLOOKUP(BC114,type_factors!$C$2:$D$226,2,FALSE)</f>
        <v>1</v>
      </c>
      <c r="BJ114" s="31">
        <f>VLOOKUP(BD114,type_factors!$C$2:$D$226,2,FALSE)</f>
        <v>1</v>
      </c>
      <c r="BK114" s="30">
        <f>VLOOKUP(BC114,type_factors!$C$2:$D$226,2,FALSE)</f>
        <v>1</v>
      </c>
      <c r="BL114" s="30">
        <f>VLOOKUP(BD114,type_factors!$C$2:$D$226,2,FALSE)</f>
        <v>1</v>
      </c>
      <c r="BM114" s="30">
        <f>VLOOKUP(BE114,type_factors!$C$2:$D$226,2,FALSE)</f>
        <v>1</v>
      </c>
      <c r="BN114" s="30">
        <f>VLOOKUP(BF114,type_factors!$C$2:$D$226,2,FALSE)</f>
        <v>1</v>
      </c>
      <c r="BO114" s="32">
        <f t="shared" si="35"/>
        <v>1</v>
      </c>
      <c r="BP114" s="32">
        <f t="shared" si="36"/>
        <v>1</v>
      </c>
      <c r="BQ114" s="32">
        <f t="shared" si="37"/>
        <v>1</v>
      </c>
      <c r="BR114" s="32">
        <f t="shared" si="38"/>
        <v>1</v>
      </c>
      <c r="BS114">
        <f t="array" ref="BS114">MAX(IF(ISERROR(BO114:BR114),,BO114:BR114))</f>
        <v>1</v>
      </c>
      <c r="BT114">
        <f t="shared" si="42"/>
        <v>1</v>
      </c>
      <c r="BU114">
        <f t="shared" si="39"/>
        <v>0</v>
      </c>
      <c r="BV114">
        <f t="shared" si="41"/>
        <v>30.5</v>
      </c>
    </row>
    <row r="115" spans="1:76" x14ac:dyDescent="0.3">
      <c r="A115">
        <v>114</v>
      </c>
      <c r="B115">
        <v>47</v>
      </c>
      <c r="C115" s="35" t="s">
        <v>58</v>
      </c>
      <c r="D115" s="35" t="str">
        <f>VLOOKUP(C115,all_pokemon!$B$2:$C$151,2,FALSE)</f>
        <v>Drowzee</v>
      </c>
      <c r="E115" s="35" t="s">
        <v>318</v>
      </c>
      <c r="F115" s="35" t="s">
        <v>209</v>
      </c>
      <c r="G115" s="35">
        <v>31</v>
      </c>
      <c r="H115" s="36" t="s">
        <v>35</v>
      </c>
      <c r="I115" s="36" t="s">
        <v>60</v>
      </c>
      <c r="J115" s="36" t="s">
        <v>87</v>
      </c>
      <c r="K115" s="36" t="s">
        <v>120</v>
      </c>
      <c r="L115" s="1" t="str">
        <f>VLOOKUP(H115,all_attacks!$B$2:$C$166,2,FALSE)</f>
        <v>Disable</v>
      </c>
      <c r="M115" s="1" t="str">
        <f>VLOOKUP(I115,all_attacks!$B$2:$C$166,2,FALSE)</f>
        <v>Confusion</v>
      </c>
      <c r="N115" s="1" t="str">
        <f>VLOOKUP(J115,all_attacks!$B$2:$C$166,2,FALSE)</f>
        <v>Headbutt</v>
      </c>
      <c r="O115" s="1" t="str">
        <f>VLOOKUP(K115,all_attacks!$B$2:$C$166,2,FALSE)</f>
        <v>Poison Gas</v>
      </c>
      <c r="P115" t="str">
        <f>VLOOKUP(L115,all_attacks!$C$2:$H$166,2,FALSE)</f>
        <v>Normal</v>
      </c>
      <c r="Q115" t="str">
        <f>VLOOKUP(M115,all_attacks!$C$2:$H$166,2,FALSE)</f>
        <v>Psychic</v>
      </c>
      <c r="R115" t="str">
        <f>VLOOKUP(N115,all_attacks!$C$2:$H$166,2,FALSE)</f>
        <v>Normal</v>
      </c>
      <c r="S115" t="str">
        <f>VLOOKUP(O115,all_attacks!$C$2:$H$166,2,FALSE)</f>
        <v>Poison</v>
      </c>
      <c r="T115" t="str">
        <f>VLOOKUP(L115,all_attacks!$C$2:$H$166,6,FALSE)</f>
        <v>no_type-specific_Damage</v>
      </c>
      <c r="U115" t="str">
        <f>VLOOKUP(M115,all_attacks!$C$2:$H$166,6,FALSE)</f>
        <v>Psychic</v>
      </c>
      <c r="V115" t="str">
        <f>VLOOKUP(N115,all_attacks!$C$2:$H$166,6,FALSE)</f>
        <v>Normal</v>
      </c>
      <c r="W115" t="str">
        <f>VLOOKUP(O115,all_attacks!$C$2:$H$166,6,FALSE)</f>
        <v>no_type-specific_Damage</v>
      </c>
      <c r="X115" t="s">
        <v>445</v>
      </c>
      <c r="Y115" t="s">
        <v>448</v>
      </c>
      <c r="Z115" t="str">
        <f t="shared" si="40"/>
        <v>no_type-specific_DamageFire</v>
      </c>
      <c r="AA115" t="str">
        <f t="shared" si="40"/>
        <v>PsychicFire</v>
      </c>
      <c r="AB115" t="str">
        <f t="shared" si="40"/>
        <v>NormalFire</v>
      </c>
      <c r="AC115" t="str">
        <f t="shared" si="40"/>
        <v>no_type-specific_DamageFire</v>
      </c>
      <c r="AD115" t="str">
        <f t="shared" si="25"/>
        <v>no_type-specific_DamageFlying</v>
      </c>
      <c r="AE115" t="str">
        <f t="shared" si="25"/>
        <v>PsychicFlying</v>
      </c>
      <c r="AF115" t="str">
        <f t="shared" si="25"/>
        <v>NormalFlying</v>
      </c>
      <c r="AG115" t="str">
        <f t="shared" si="25"/>
        <v>no_type-specific_DamageFlying</v>
      </c>
      <c r="AH115" t="e">
        <f>VLOOKUP(Z115,type_factors!$C$1:$D$226,2,FALSE)</f>
        <v>#N/A</v>
      </c>
      <c r="AI115">
        <f>VLOOKUP(AA115,type_factors!$C$1:$D$226,2,FALSE)</f>
        <v>1</v>
      </c>
      <c r="AJ115">
        <f>VLOOKUP(AB115,type_factors!$C$1:$D$226,2,FALSE)</f>
        <v>1</v>
      </c>
      <c r="AK115" t="e">
        <f>VLOOKUP(AC115,type_factors!$C$1:$D$226,2,FALSE)</f>
        <v>#N/A</v>
      </c>
      <c r="AL115" t="e">
        <f>VLOOKUP(AD115,type_factors!$C$1:$D$226,2,FALSE)</f>
        <v>#N/A</v>
      </c>
      <c r="AM115">
        <f>VLOOKUP(AE115,type_factors!$C$1:$D$226,2,FALSE)</f>
        <v>1</v>
      </c>
      <c r="AN115">
        <f>VLOOKUP(AF115,type_factors!$C$1:$D$226,2,FALSE)</f>
        <v>1</v>
      </c>
      <c r="AO115" t="e">
        <f>VLOOKUP(AG115,type_factors!$C$1:$D$226,2,FALSE)</f>
        <v>#N/A</v>
      </c>
      <c r="AP115" t="e">
        <f t="shared" si="26"/>
        <v>#N/A</v>
      </c>
      <c r="AQ115">
        <f t="shared" si="26"/>
        <v>1</v>
      </c>
      <c r="AR115">
        <f t="shared" si="26"/>
        <v>1</v>
      </c>
      <c r="AS115" t="e">
        <f t="shared" si="26"/>
        <v>#N/A</v>
      </c>
      <c r="AT115">
        <f t="array" ref="AT115">MAX(IF(ISERROR(AP115:AS115),IF(ISERROR(AH115:AK115),,AH115:AK115),AP115:AS115))</f>
        <v>1</v>
      </c>
      <c r="AU115" t="s">
        <v>421</v>
      </c>
      <c r="AV115" t="s">
        <v>445</v>
      </c>
      <c r="AW115" t="s">
        <v>455</v>
      </c>
      <c r="AX115" t="s">
        <v>450</v>
      </c>
      <c r="AY115" t="str">
        <f t="shared" si="27"/>
        <v>NormalPsychic</v>
      </c>
      <c r="AZ115" t="str">
        <f t="shared" si="28"/>
        <v>FirePsychic</v>
      </c>
      <c r="BA115" t="str">
        <f t="shared" si="29"/>
        <v>GroundPsychic</v>
      </c>
      <c r="BB115" t="str">
        <f t="shared" si="30"/>
        <v>FightingPsychic</v>
      </c>
      <c r="BC115" t="str">
        <f t="shared" si="31"/>
        <v>NormalNA</v>
      </c>
      <c r="BD115" t="str">
        <f t="shared" si="32"/>
        <v>FireNA</v>
      </c>
      <c r="BE115" t="str">
        <f t="shared" si="33"/>
        <v>GroundNA</v>
      </c>
      <c r="BF115" t="str">
        <f t="shared" si="34"/>
        <v>FightingNA</v>
      </c>
      <c r="BG115" s="31">
        <f>VLOOKUP(AY115,type_factors!$C$2:$D$226,2,FALSE)</f>
        <v>1</v>
      </c>
      <c r="BH115" s="31">
        <f>VLOOKUP(AZ115,type_factors!$C$2:$D$226,2,FALSE)</f>
        <v>1</v>
      </c>
      <c r="BI115" s="31" t="e">
        <f>VLOOKUP(BC115,type_factors!$C$2:$D$226,2,FALSE)</f>
        <v>#N/A</v>
      </c>
      <c r="BJ115" s="31" t="e">
        <f>VLOOKUP(BD115,type_factors!$C$2:$D$226,2,FALSE)</f>
        <v>#N/A</v>
      </c>
      <c r="BK115" s="30" t="e">
        <f>VLOOKUP(BC115,type_factors!$C$2:$D$226,2,FALSE)</f>
        <v>#N/A</v>
      </c>
      <c r="BL115" s="30" t="e">
        <f>VLOOKUP(BD115,type_factors!$C$2:$D$226,2,FALSE)</f>
        <v>#N/A</v>
      </c>
      <c r="BM115" s="30" t="e">
        <f>VLOOKUP(BE115,type_factors!$C$2:$D$226,2,FALSE)</f>
        <v>#N/A</v>
      </c>
      <c r="BN115" s="30" t="e">
        <f>VLOOKUP(BF115,type_factors!$C$2:$D$226,2,FALSE)</f>
        <v>#N/A</v>
      </c>
      <c r="BO115" s="32">
        <f t="shared" si="35"/>
        <v>1</v>
      </c>
      <c r="BP115" s="32">
        <f t="shared" si="36"/>
        <v>1</v>
      </c>
      <c r="BQ115" s="32" t="e">
        <f t="shared" si="37"/>
        <v>#N/A</v>
      </c>
      <c r="BR115" s="32" t="e">
        <f t="shared" si="38"/>
        <v>#N/A</v>
      </c>
      <c r="BS115">
        <f t="array" ref="BS115">MAX(IF(ISERROR(BO115:BR115),,BO115:BR115))</f>
        <v>1</v>
      </c>
      <c r="BT115">
        <f t="shared" si="42"/>
        <v>1</v>
      </c>
      <c r="BU115">
        <f t="shared" si="39"/>
        <v>0</v>
      </c>
      <c r="BV115">
        <f t="shared" si="41"/>
        <v>30.5</v>
      </c>
    </row>
    <row r="116" spans="1:76" x14ac:dyDescent="0.3">
      <c r="A116">
        <v>115</v>
      </c>
      <c r="B116">
        <v>47</v>
      </c>
      <c r="C116" s="35" t="s">
        <v>58</v>
      </c>
      <c r="D116" s="35" t="str">
        <f>VLOOKUP(C116,all_pokemon!$B$2:$C$151,2,FALSE)</f>
        <v>Drowzee</v>
      </c>
      <c r="E116" s="35" t="s">
        <v>318</v>
      </c>
      <c r="F116" s="35" t="s">
        <v>209</v>
      </c>
      <c r="G116" s="35">
        <v>31</v>
      </c>
      <c r="H116" s="36" t="s">
        <v>35</v>
      </c>
      <c r="I116" s="36" t="s">
        <v>60</v>
      </c>
      <c r="J116" s="36" t="s">
        <v>87</v>
      </c>
      <c r="K116" s="36" t="s">
        <v>120</v>
      </c>
      <c r="L116" s="1" t="str">
        <f>VLOOKUP(H116,all_attacks!$B$2:$C$166,2,FALSE)</f>
        <v>Disable</v>
      </c>
      <c r="M116" s="1" t="str">
        <f>VLOOKUP(I116,all_attacks!$B$2:$C$166,2,FALSE)</f>
        <v>Confusion</v>
      </c>
      <c r="N116" s="1" t="str">
        <f>VLOOKUP(J116,all_attacks!$B$2:$C$166,2,FALSE)</f>
        <v>Headbutt</v>
      </c>
      <c r="O116" s="1" t="str">
        <f>VLOOKUP(K116,all_attacks!$B$2:$C$166,2,FALSE)</f>
        <v>Poison Gas</v>
      </c>
      <c r="P116" t="str">
        <f>VLOOKUP(L116,all_attacks!$C$2:$H$166,2,FALSE)</f>
        <v>Normal</v>
      </c>
      <c r="Q116" t="str">
        <f>VLOOKUP(M116,all_attacks!$C$2:$H$166,2,FALSE)</f>
        <v>Psychic</v>
      </c>
      <c r="R116" t="str">
        <f>VLOOKUP(N116,all_attacks!$C$2:$H$166,2,FALSE)</f>
        <v>Normal</v>
      </c>
      <c r="S116" t="str">
        <f>VLOOKUP(O116,all_attacks!$C$2:$H$166,2,FALSE)</f>
        <v>Poison</v>
      </c>
      <c r="T116" t="str">
        <f>VLOOKUP(L116,all_attacks!$C$2:$H$166,6,FALSE)</f>
        <v>no_type-specific_Damage</v>
      </c>
      <c r="U116" t="str">
        <f>VLOOKUP(M116,all_attacks!$C$2:$H$166,6,FALSE)</f>
        <v>Psychic</v>
      </c>
      <c r="V116" t="str">
        <f>VLOOKUP(N116,all_attacks!$C$2:$H$166,6,FALSE)</f>
        <v>Normal</v>
      </c>
      <c r="W116" t="str">
        <f>VLOOKUP(O116,all_attacks!$C$2:$H$166,6,FALSE)</f>
        <v>no_type-specific_Damage</v>
      </c>
      <c r="X116" t="s">
        <v>445</v>
      </c>
      <c r="Y116" t="s">
        <v>448</v>
      </c>
      <c r="Z116" t="str">
        <f t="shared" si="40"/>
        <v>no_type-specific_DamageFire</v>
      </c>
      <c r="AA116" t="str">
        <f t="shared" si="40"/>
        <v>PsychicFire</v>
      </c>
      <c r="AB116" t="str">
        <f t="shared" si="40"/>
        <v>NormalFire</v>
      </c>
      <c r="AC116" t="str">
        <f t="shared" si="40"/>
        <v>no_type-specific_DamageFire</v>
      </c>
      <c r="AD116" t="str">
        <f t="shared" si="25"/>
        <v>no_type-specific_DamageFlying</v>
      </c>
      <c r="AE116" t="str">
        <f t="shared" si="25"/>
        <v>PsychicFlying</v>
      </c>
      <c r="AF116" t="str">
        <f t="shared" si="25"/>
        <v>NormalFlying</v>
      </c>
      <c r="AG116" t="str">
        <f t="shared" si="25"/>
        <v>no_type-specific_DamageFlying</v>
      </c>
      <c r="AH116" t="e">
        <f>VLOOKUP(Z116,type_factors!$C$1:$D$226,2,FALSE)</f>
        <v>#N/A</v>
      </c>
      <c r="AI116">
        <f>VLOOKUP(AA116,type_factors!$C$1:$D$226,2,FALSE)</f>
        <v>1</v>
      </c>
      <c r="AJ116">
        <f>VLOOKUP(AB116,type_factors!$C$1:$D$226,2,FALSE)</f>
        <v>1</v>
      </c>
      <c r="AK116" t="e">
        <f>VLOOKUP(AC116,type_factors!$C$1:$D$226,2,FALSE)</f>
        <v>#N/A</v>
      </c>
      <c r="AL116" t="e">
        <f>VLOOKUP(AD116,type_factors!$C$1:$D$226,2,FALSE)</f>
        <v>#N/A</v>
      </c>
      <c r="AM116">
        <f>VLOOKUP(AE116,type_factors!$C$1:$D$226,2,FALSE)</f>
        <v>1</v>
      </c>
      <c r="AN116">
        <f>VLOOKUP(AF116,type_factors!$C$1:$D$226,2,FALSE)</f>
        <v>1</v>
      </c>
      <c r="AO116" t="e">
        <f>VLOOKUP(AG116,type_factors!$C$1:$D$226,2,FALSE)</f>
        <v>#N/A</v>
      </c>
      <c r="AP116" t="e">
        <f t="shared" si="26"/>
        <v>#N/A</v>
      </c>
      <c r="AQ116">
        <f t="shared" si="26"/>
        <v>1</v>
      </c>
      <c r="AR116">
        <f t="shared" si="26"/>
        <v>1</v>
      </c>
      <c r="AS116" t="e">
        <f t="shared" si="26"/>
        <v>#N/A</v>
      </c>
      <c r="AT116">
        <f t="array" ref="AT116">MAX(IF(ISERROR(AP116:AS116),IF(ISERROR(AH116:AK116),,AH116:AK116),AP116:AS116))</f>
        <v>1</v>
      </c>
      <c r="AU116" t="s">
        <v>421</v>
      </c>
      <c r="AV116" t="s">
        <v>445</v>
      </c>
      <c r="AW116" t="s">
        <v>455</v>
      </c>
      <c r="AX116" t="s">
        <v>450</v>
      </c>
      <c r="AY116" t="str">
        <f t="shared" si="27"/>
        <v>NormalPsychic</v>
      </c>
      <c r="AZ116" t="str">
        <f t="shared" si="28"/>
        <v>FirePsychic</v>
      </c>
      <c r="BA116" t="str">
        <f t="shared" si="29"/>
        <v>GroundPsychic</v>
      </c>
      <c r="BB116" t="str">
        <f t="shared" si="30"/>
        <v>FightingPsychic</v>
      </c>
      <c r="BC116" t="str">
        <f t="shared" si="31"/>
        <v>NormalNA</v>
      </c>
      <c r="BD116" t="str">
        <f t="shared" si="32"/>
        <v>FireNA</v>
      </c>
      <c r="BE116" t="str">
        <f t="shared" si="33"/>
        <v>GroundNA</v>
      </c>
      <c r="BF116" t="str">
        <f t="shared" si="34"/>
        <v>FightingNA</v>
      </c>
      <c r="BG116" s="31">
        <f>VLOOKUP(AY116,type_factors!$C$2:$D$226,2,FALSE)</f>
        <v>1</v>
      </c>
      <c r="BH116" s="31">
        <f>VLOOKUP(AZ116,type_factors!$C$2:$D$226,2,FALSE)</f>
        <v>1</v>
      </c>
      <c r="BI116" s="31" t="e">
        <f>VLOOKUP(BC116,type_factors!$C$2:$D$226,2,FALSE)</f>
        <v>#N/A</v>
      </c>
      <c r="BJ116" s="31" t="e">
        <f>VLOOKUP(BD116,type_factors!$C$2:$D$226,2,FALSE)</f>
        <v>#N/A</v>
      </c>
      <c r="BK116" s="30" t="e">
        <f>VLOOKUP(BC116,type_factors!$C$2:$D$226,2,FALSE)</f>
        <v>#N/A</v>
      </c>
      <c r="BL116" s="30" t="e">
        <f>VLOOKUP(BD116,type_factors!$C$2:$D$226,2,FALSE)</f>
        <v>#N/A</v>
      </c>
      <c r="BM116" s="30" t="e">
        <f>VLOOKUP(BE116,type_factors!$C$2:$D$226,2,FALSE)</f>
        <v>#N/A</v>
      </c>
      <c r="BN116" s="30" t="e">
        <f>VLOOKUP(BF116,type_factors!$C$2:$D$226,2,FALSE)</f>
        <v>#N/A</v>
      </c>
      <c r="BO116" s="32">
        <f t="shared" si="35"/>
        <v>1</v>
      </c>
      <c r="BP116" s="32">
        <f t="shared" si="36"/>
        <v>1</v>
      </c>
      <c r="BQ116" s="32" t="e">
        <f t="shared" si="37"/>
        <v>#N/A</v>
      </c>
      <c r="BR116" s="32" t="e">
        <f t="shared" si="38"/>
        <v>#N/A</v>
      </c>
      <c r="BS116">
        <f t="array" ref="BS116">MAX(IF(ISERROR(BO116:BR116),,BO116:BR116))</f>
        <v>1</v>
      </c>
      <c r="BT116">
        <f t="shared" si="42"/>
        <v>1</v>
      </c>
      <c r="BU116">
        <f t="shared" si="39"/>
        <v>0</v>
      </c>
      <c r="BV116">
        <f t="shared" si="41"/>
        <v>30.5</v>
      </c>
    </row>
    <row r="117" spans="1:76" x14ac:dyDescent="0.3">
      <c r="A117">
        <v>116</v>
      </c>
      <c r="B117">
        <v>47</v>
      </c>
      <c r="C117" s="35" t="s">
        <v>58</v>
      </c>
      <c r="D117" s="35" t="str">
        <f>VLOOKUP(C117,all_pokemon!$B$2:$C$151,2,FALSE)</f>
        <v>Drowzee</v>
      </c>
      <c r="E117" s="35" t="s">
        <v>318</v>
      </c>
      <c r="F117" s="35" t="s">
        <v>209</v>
      </c>
      <c r="G117" s="35">
        <v>31</v>
      </c>
      <c r="H117" s="36" t="s">
        <v>35</v>
      </c>
      <c r="I117" s="36" t="s">
        <v>60</v>
      </c>
      <c r="J117" s="36" t="s">
        <v>87</v>
      </c>
      <c r="K117" s="36" t="s">
        <v>120</v>
      </c>
      <c r="L117" s="1" t="str">
        <f>VLOOKUP(H117,all_attacks!$B$2:$C$166,2,FALSE)</f>
        <v>Disable</v>
      </c>
      <c r="M117" s="1" t="str">
        <f>VLOOKUP(I117,all_attacks!$B$2:$C$166,2,FALSE)</f>
        <v>Confusion</v>
      </c>
      <c r="N117" s="1" t="str">
        <f>VLOOKUP(J117,all_attacks!$B$2:$C$166,2,FALSE)</f>
        <v>Headbutt</v>
      </c>
      <c r="O117" s="1" t="str">
        <f>VLOOKUP(K117,all_attacks!$B$2:$C$166,2,FALSE)</f>
        <v>Poison Gas</v>
      </c>
      <c r="P117" t="str">
        <f>VLOOKUP(L117,all_attacks!$C$2:$H$166,2,FALSE)</f>
        <v>Normal</v>
      </c>
      <c r="Q117" t="str">
        <f>VLOOKUP(M117,all_attacks!$C$2:$H$166,2,FALSE)</f>
        <v>Psychic</v>
      </c>
      <c r="R117" t="str">
        <f>VLOOKUP(N117,all_attacks!$C$2:$H$166,2,FALSE)</f>
        <v>Normal</v>
      </c>
      <c r="S117" t="str">
        <f>VLOOKUP(O117,all_attacks!$C$2:$H$166,2,FALSE)</f>
        <v>Poison</v>
      </c>
      <c r="T117" t="str">
        <f>VLOOKUP(L117,all_attacks!$C$2:$H$166,6,FALSE)</f>
        <v>no_type-specific_Damage</v>
      </c>
      <c r="U117" t="str">
        <f>VLOOKUP(M117,all_attacks!$C$2:$H$166,6,FALSE)</f>
        <v>Psychic</v>
      </c>
      <c r="V117" t="str">
        <f>VLOOKUP(N117,all_attacks!$C$2:$H$166,6,FALSE)</f>
        <v>Normal</v>
      </c>
      <c r="W117" t="str">
        <f>VLOOKUP(O117,all_attacks!$C$2:$H$166,6,FALSE)</f>
        <v>no_type-specific_Damage</v>
      </c>
      <c r="X117" t="s">
        <v>445</v>
      </c>
      <c r="Y117" t="s">
        <v>448</v>
      </c>
      <c r="Z117" t="str">
        <f t="shared" si="40"/>
        <v>no_type-specific_DamageFire</v>
      </c>
      <c r="AA117" t="str">
        <f t="shared" si="40"/>
        <v>PsychicFire</v>
      </c>
      <c r="AB117" t="str">
        <f t="shared" si="40"/>
        <v>NormalFire</v>
      </c>
      <c r="AC117" t="str">
        <f t="shared" si="40"/>
        <v>no_type-specific_DamageFire</v>
      </c>
      <c r="AD117" t="str">
        <f t="shared" si="25"/>
        <v>no_type-specific_DamageFlying</v>
      </c>
      <c r="AE117" t="str">
        <f t="shared" si="25"/>
        <v>PsychicFlying</v>
      </c>
      <c r="AF117" t="str">
        <f t="shared" si="25"/>
        <v>NormalFlying</v>
      </c>
      <c r="AG117" t="str">
        <f t="shared" si="25"/>
        <v>no_type-specific_DamageFlying</v>
      </c>
      <c r="AH117" t="e">
        <f>VLOOKUP(Z117,type_factors!$C$1:$D$226,2,FALSE)</f>
        <v>#N/A</v>
      </c>
      <c r="AI117">
        <f>VLOOKUP(AA117,type_factors!$C$1:$D$226,2,FALSE)</f>
        <v>1</v>
      </c>
      <c r="AJ117">
        <f>VLOOKUP(AB117,type_factors!$C$1:$D$226,2,FALSE)</f>
        <v>1</v>
      </c>
      <c r="AK117" t="e">
        <f>VLOOKUP(AC117,type_factors!$C$1:$D$226,2,FALSE)</f>
        <v>#N/A</v>
      </c>
      <c r="AL117" t="e">
        <f>VLOOKUP(AD117,type_factors!$C$1:$D$226,2,FALSE)</f>
        <v>#N/A</v>
      </c>
      <c r="AM117">
        <f>VLOOKUP(AE117,type_factors!$C$1:$D$226,2,FALSE)</f>
        <v>1</v>
      </c>
      <c r="AN117">
        <f>VLOOKUP(AF117,type_factors!$C$1:$D$226,2,FALSE)</f>
        <v>1</v>
      </c>
      <c r="AO117" t="e">
        <f>VLOOKUP(AG117,type_factors!$C$1:$D$226,2,FALSE)</f>
        <v>#N/A</v>
      </c>
      <c r="AP117" t="e">
        <f t="shared" si="26"/>
        <v>#N/A</v>
      </c>
      <c r="AQ117">
        <f t="shared" si="26"/>
        <v>1</v>
      </c>
      <c r="AR117">
        <f t="shared" si="26"/>
        <v>1</v>
      </c>
      <c r="AS117" t="e">
        <f t="shared" si="26"/>
        <v>#N/A</v>
      </c>
      <c r="AT117">
        <f t="array" ref="AT117">MAX(IF(ISERROR(AP117:AS117),IF(ISERROR(AH117:AK117),,AH117:AK117),AP117:AS117))</f>
        <v>1</v>
      </c>
      <c r="AU117" t="s">
        <v>421</v>
      </c>
      <c r="AV117" t="s">
        <v>445</v>
      </c>
      <c r="AW117" t="s">
        <v>455</v>
      </c>
      <c r="AX117" t="s">
        <v>450</v>
      </c>
      <c r="AY117" t="str">
        <f t="shared" si="27"/>
        <v>NormalPsychic</v>
      </c>
      <c r="AZ117" t="str">
        <f t="shared" si="28"/>
        <v>FirePsychic</v>
      </c>
      <c r="BA117" t="str">
        <f t="shared" si="29"/>
        <v>GroundPsychic</v>
      </c>
      <c r="BB117" t="str">
        <f t="shared" si="30"/>
        <v>FightingPsychic</v>
      </c>
      <c r="BC117" t="str">
        <f t="shared" si="31"/>
        <v>NormalNA</v>
      </c>
      <c r="BD117" t="str">
        <f t="shared" si="32"/>
        <v>FireNA</v>
      </c>
      <c r="BE117" t="str">
        <f t="shared" si="33"/>
        <v>GroundNA</v>
      </c>
      <c r="BF117" t="str">
        <f t="shared" si="34"/>
        <v>FightingNA</v>
      </c>
      <c r="BG117" s="31">
        <f>VLOOKUP(AY117,type_factors!$C$2:$D$226,2,FALSE)</f>
        <v>1</v>
      </c>
      <c r="BH117" s="31">
        <f>VLOOKUP(AZ117,type_factors!$C$2:$D$226,2,FALSE)</f>
        <v>1</v>
      </c>
      <c r="BI117" s="31" t="e">
        <f>VLOOKUP(BC117,type_factors!$C$2:$D$226,2,FALSE)</f>
        <v>#N/A</v>
      </c>
      <c r="BJ117" s="31" t="e">
        <f>VLOOKUP(BD117,type_factors!$C$2:$D$226,2,FALSE)</f>
        <v>#N/A</v>
      </c>
      <c r="BK117" s="30" t="e">
        <f>VLOOKUP(BC117,type_factors!$C$2:$D$226,2,FALSE)</f>
        <v>#N/A</v>
      </c>
      <c r="BL117" s="30" t="e">
        <f>VLOOKUP(BD117,type_factors!$C$2:$D$226,2,FALSE)</f>
        <v>#N/A</v>
      </c>
      <c r="BM117" s="30" t="e">
        <f>VLOOKUP(BE117,type_factors!$C$2:$D$226,2,FALSE)</f>
        <v>#N/A</v>
      </c>
      <c r="BN117" s="30" t="e">
        <f>VLOOKUP(BF117,type_factors!$C$2:$D$226,2,FALSE)</f>
        <v>#N/A</v>
      </c>
      <c r="BO117" s="32">
        <f t="shared" si="35"/>
        <v>1</v>
      </c>
      <c r="BP117" s="32">
        <f t="shared" si="36"/>
        <v>1</v>
      </c>
      <c r="BQ117" s="32" t="e">
        <f t="shared" si="37"/>
        <v>#N/A</v>
      </c>
      <c r="BR117" s="32" t="e">
        <f t="shared" si="38"/>
        <v>#N/A</v>
      </c>
      <c r="BS117">
        <f t="array" ref="BS117">MAX(IF(ISERROR(BO117:BR117),,BO117:BR117))</f>
        <v>1</v>
      </c>
      <c r="BT117">
        <f t="shared" si="42"/>
        <v>1</v>
      </c>
      <c r="BU117">
        <f t="shared" si="39"/>
        <v>0</v>
      </c>
      <c r="BV117">
        <f t="shared" si="41"/>
        <v>30.5</v>
      </c>
    </row>
    <row r="118" spans="1:76" x14ac:dyDescent="0.3">
      <c r="A118">
        <v>117</v>
      </c>
      <c r="B118">
        <v>47</v>
      </c>
      <c r="C118" s="35" t="s">
        <v>71</v>
      </c>
      <c r="D118" s="35" t="str">
        <f>VLOOKUP(C118,all_pokemon!$B$2:$C$151,2,FALSE)</f>
        <v>Kadabra</v>
      </c>
      <c r="E118" s="35" t="s">
        <v>318</v>
      </c>
      <c r="F118" s="35" t="s">
        <v>209</v>
      </c>
      <c r="G118" s="35">
        <v>31</v>
      </c>
      <c r="H118" s="36" t="s">
        <v>60</v>
      </c>
      <c r="I118" s="36" t="s">
        <v>35</v>
      </c>
      <c r="J118" s="36" t="s">
        <v>121</v>
      </c>
      <c r="K118" s="36" t="s">
        <v>122</v>
      </c>
      <c r="L118" s="1" t="str">
        <f>VLOOKUP(H118,all_attacks!$B$2:$C$166,2,FALSE)</f>
        <v>Confusion</v>
      </c>
      <c r="M118" s="1" t="str">
        <f>VLOOKUP(I118,all_attacks!$B$2:$C$166,2,FALSE)</f>
        <v>Disable</v>
      </c>
      <c r="N118" s="1" t="str">
        <f>VLOOKUP(J118,all_attacks!$B$2:$C$166,2,FALSE)</f>
        <v>Psybeam</v>
      </c>
      <c r="O118" s="1" t="str">
        <f>VLOOKUP(K118,all_attacks!$B$2:$C$166,2,FALSE)</f>
        <v>Recover</v>
      </c>
      <c r="P118" t="str">
        <f>VLOOKUP(L118,all_attacks!$C$2:$H$166,2,FALSE)</f>
        <v>Psychic</v>
      </c>
      <c r="Q118" t="str">
        <f>VLOOKUP(M118,all_attacks!$C$2:$H$166,2,FALSE)</f>
        <v>Normal</v>
      </c>
      <c r="R118" t="str">
        <f>VLOOKUP(N118,all_attacks!$C$2:$H$166,2,FALSE)</f>
        <v>Psychic</v>
      </c>
      <c r="S118" t="str">
        <f>VLOOKUP(O118,all_attacks!$C$2:$H$166,2,FALSE)</f>
        <v>Normal</v>
      </c>
      <c r="T118" t="str">
        <f>VLOOKUP(L118,all_attacks!$C$2:$H$166,6,FALSE)</f>
        <v>Psychic</v>
      </c>
      <c r="U118" t="str">
        <f>VLOOKUP(M118,all_attacks!$C$2:$H$166,6,FALSE)</f>
        <v>no_type-specific_Damage</v>
      </c>
      <c r="V118" t="str">
        <f>VLOOKUP(N118,all_attacks!$C$2:$H$166,6,FALSE)</f>
        <v>Psychic</v>
      </c>
      <c r="W118" t="str">
        <f>VLOOKUP(O118,all_attacks!$C$2:$H$166,6,FALSE)</f>
        <v>no_type-specific_Damage</v>
      </c>
      <c r="X118" t="s">
        <v>445</v>
      </c>
      <c r="Y118" t="s">
        <v>448</v>
      </c>
      <c r="Z118" t="str">
        <f t="shared" si="40"/>
        <v>PsychicFire</v>
      </c>
      <c r="AA118" t="str">
        <f t="shared" si="40"/>
        <v>no_type-specific_DamageFire</v>
      </c>
      <c r="AB118" t="str">
        <f t="shared" si="40"/>
        <v>PsychicFire</v>
      </c>
      <c r="AC118" t="str">
        <f t="shared" si="40"/>
        <v>no_type-specific_DamageFire</v>
      </c>
      <c r="AD118" t="str">
        <f t="shared" si="25"/>
        <v>PsychicFlying</v>
      </c>
      <c r="AE118" t="str">
        <f t="shared" si="25"/>
        <v>no_type-specific_DamageFlying</v>
      </c>
      <c r="AF118" t="str">
        <f t="shared" si="25"/>
        <v>PsychicFlying</v>
      </c>
      <c r="AG118" t="str">
        <f t="shared" si="25"/>
        <v>no_type-specific_DamageFlying</v>
      </c>
      <c r="AH118">
        <f>VLOOKUP(Z118,type_factors!$C$1:$D$226,2,FALSE)</f>
        <v>1</v>
      </c>
      <c r="AI118" t="e">
        <f>VLOOKUP(AA118,type_factors!$C$1:$D$226,2,FALSE)</f>
        <v>#N/A</v>
      </c>
      <c r="AJ118">
        <f>VLOOKUP(AB118,type_factors!$C$1:$D$226,2,FALSE)</f>
        <v>1</v>
      </c>
      <c r="AK118" t="e">
        <f>VLOOKUP(AC118,type_factors!$C$1:$D$226,2,FALSE)</f>
        <v>#N/A</v>
      </c>
      <c r="AL118">
        <f>VLOOKUP(AD118,type_factors!$C$1:$D$226,2,FALSE)</f>
        <v>1</v>
      </c>
      <c r="AM118" t="e">
        <f>VLOOKUP(AE118,type_factors!$C$1:$D$226,2,FALSE)</f>
        <v>#N/A</v>
      </c>
      <c r="AN118">
        <f>VLOOKUP(AF118,type_factors!$C$1:$D$226,2,FALSE)</f>
        <v>1</v>
      </c>
      <c r="AO118" t="e">
        <f>VLOOKUP(AG118,type_factors!$C$1:$D$226,2,FALSE)</f>
        <v>#N/A</v>
      </c>
      <c r="AP118">
        <f t="shared" si="26"/>
        <v>1</v>
      </c>
      <c r="AQ118" t="e">
        <f t="shared" si="26"/>
        <v>#N/A</v>
      </c>
      <c r="AR118">
        <f t="shared" si="26"/>
        <v>1</v>
      </c>
      <c r="AS118" t="e">
        <f t="shared" si="26"/>
        <v>#N/A</v>
      </c>
      <c r="AT118">
        <f t="array" ref="AT118">MAX(IF(ISERROR(AP118:AS118),IF(ISERROR(AH118:AK118),,AH118:AK118),AP118:AS118))</f>
        <v>1</v>
      </c>
      <c r="AU118" t="s">
        <v>421</v>
      </c>
      <c r="AV118" t="s">
        <v>445</v>
      </c>
      <c r="AW118" t="s">
        <v>455</v>
      </c>
      <c r="AX118" t="s">
        <v>450</v>
      </c>
      <c r="AY118" t="str">
        <f t="shared" si="27"/>
        <v>NormalPsychic</v>
      </c>
      <c r="AZ118" t="str">
        <f t="shared" si="28"/>
        <v>FirePsychic</v>
      </c>
      <c r="BA118" t="str">
        <f t="shared" si="29"/>
        <v>GroundPsychic</v>
      </c>
      <c r="BB118" t="str">
        <f t="shared" si="30"/>
        <v>FightingPsychic</v>
      </c>
      <c r="BC118" t="str">
        <f t="shared" si="31"/>
        <v>NormalNA</v>
      </c>
      <c r="BD118" t="str">
        <f t="shared" si="32"/>
        <v>FireNA</v>
      </c>
      <c r="BE118" t="str">
        <f t="shared" si="33"/>
        <v>GroundNA</v>
      </c>
      <c r="BF118" t="str">
        <f t="shared" si="34"/>
        <v>FightingNA</v>
      </c>
      <c r="BG118" s="31">
        <f>VLOOKUP(AY118,type_factors!$C$2:$D$226,2,FALSE)</f>
        <v>1</v>
      </c>
      <c r="BH118" s="31">
        <f>VLOOKUP(AZ118,type_factors!$C$2:$D$226,2,FALSE)</f>
        <v>1</v>
      </c>
      <c r="BI118" s="31" t="e">
        <f>VLOOKUP(BC118,type_factors!$C$2:$D$226,2,FALSE)</f>
        <v>#N/A</v>
      </c>
      <c r="BJ118" s="31" t="e">
        <f>VLOOKUP(BD118,type_factors!$C$2:$D$226,2,FALSE)</f>
        <v>#N/A</v>
      </c>
      <c r="BK118" s="30" t="e">
        <f>VLOOKUP(BC118,type_factors!$C$2:$D$226,2,FALSE)</f>
        <v>#N/A</v>
      </c>
      <c r="BL118" s="30" t="e">
        <f>VLOOKUP(BD118,type_factors!$C$2:$D$226,2,FALSE)</f>
        <v>#N/A</v>
      </c>
      <c r="BM118" s="30" t="e">
        <f>VLOOKUP(BE118,type_factors!$C$2:$D$226,2,FALSE)</f>
        <v>#N/A</v>
      </c>
      <c r="BN118" s="30" t="e">
        <f>VLOOKUP(BF118,type_factors!$C$2:$D$226,2,FALSE)</f>
        <v>#N/A</v>
      </c>
      <c r="BO118" s="32">
        <f t="shared" si="35"/>
        <v>1</v>
      </c>
      <c r="BP118" s="32">
        <f t="shared" si="36"/>
        <v>1</v>
      </c>
      <c r="BQ118" s="32" t="e">
        <f t="shared" si="37"/>
        <v>#N/A</v>
      </c>
      <c r="BR118" s="32" t="e">
        <f t="shared" si="38"/>
        <v>#N/A</v>
      </c>
      <c r="BS118">
        <f t="array" ref="BS118">MAX(IF(ISERROR(BO118:BR118),,BO118:BR118))</f>
        <v>1</v>
      </c>
      <c r="BT118">
        <f t="shared" si="42"/>
        <v>1</v>
      </c>
      <c r="BU118">
        <f t="shared" si="39"/>
        <v>0</v>
      </c>
      <c r="BV118">
        <f t="shared" si="41"/>
        <v>30.5</v>
      </c>
    </row>
    <row r="119" spans="1:76" x14ac:dyDescent="0.3">
      <c r="A119">
        <v>118</v>
      </c>
      <c r="B119">
        <v>48</v>
      </c>
      <c r="C119" s="35" t="s">
        <v>58</v>
      </c>
      <c r="D119" s="35" t="str">
        <f>VLOOKUP(C119,all_pokemon!$B$2:$C$151,2,FALSE)</f>
        <v>Drowzee</v>
      </c>
      <c r="E119" s="35" t="s">
        <v>318</v>
      </c>
      <c r="F119" s="35" t="s">
        <v>209</v>
      </c>
      <c r="G119" s="35">
        <v>34</v>
      </c>
      <c r="H119" s="36" t="s">
        <v>60</v>
      </c>
      <c r="I119" s="36" t="s">
        <v>87</v>
      </c>
      <c r="J119" s="36" t="s">
        <v>120</v>
      </c>
      <c r="K119" s="36" t="s">
        <v>123</v>
      </c>
      <c r="L119" s="1" t="str">
        <f>VLOOKUP(H119,all_attacks!$B$2:$C$166,2,FALSE)</f>
        <v>Confusion</v>
      </c>
      <c r="M119" s="1" t="str">
        <f>VLOOKUP(I119,all_attacks!$B$2:$C$166,2,FALSE)</f>
        <v>Headbutt</v>
      </c>
      <c r="N119" s="1" t="str">
        <f>VLOOKUP(J119,all_attacks!$B$2:$C$166,2,FALSE)</f>
        <v>Poison Gas</v>
      </c>
      <c r="O119" s="1" t="str">
        <f>VLOOKUP(K119,all_attacks!$B$2:$C$166,2,FALSE)</f>
        <v>Psychic</v>
      </c>
      <c r="P119" t="str">
        <f>VLOOKUP(L119,all_attacks!$C$2:$H$166,2,FALSE)</f>
        <v>Psychic</v>
      </c>
      <c r="Q119" t="str">
        <f>VLOOKUP(M119,all_attacks!$C$2:$H$166,2,FALSE)</f>
        <v>Normal</v>
      </c>
      <c r="R119" t="str">
        <f>VLOOKUP(N119,all_attacks!$C$2:$H$166,2,FALSE)</f>
        <v>Poison</v>
      </c>
      <c r="S119" t="str">
        <f>VLOOKUP(O119,all_attacks!$C$2:$H$166,2,FALSE)</f>
        <v>Psychic</v>
      </c>
      <c r="T119" t="str">
        <f>VLOOKUP(L119,all_attacks!$C$2:$H$166,6,FALSE)</f>
        <v>Psychic</v>
      </c>
      <c r="U119" t="str">
        <f>VLOOKUP(M119,all_attacks!$C$2:$H$166,6,FALSE)</f>
        <v>Normal</v>
      </c>
      <c r="V119" t="str">
        <f>VLOOKUP(N119,all_attacks!$C$2:$H$166,6,FALSE)</f>
        <v>no_type-specific_Damage</v>
      </c>
      <c r="W119" t="str">
        <f>VLOOKUP(O119,all_attacks!$C$2:$H$166,6,FALSE)</f>
        <v>Psychic</v>
      </c>
      <c r="X119" t="s">
        <v>445</v>
      </c>
      <c r="Y119" t="s">
        <v>448</v>
      </c>
      <c r="Z119" t="str">
        <f t="shared" si="40"/>
        <v>PsychicFire</v>
      </c>
      <c r="AA119" t="str">
        <f t="shared" si="40"/>
        <v>NormalFire</v>
      </c>
      <c r="AB119" t="str">
        <f t="shared" si="40"/>
        <v>no_type-specific_DamageFire</v>
      </c>
      <c r="AC119" t="str">
        <f t="shared" si="40"/>
        <v>PsychicFire</v>
      </c>
      <c r="AD119" t="str">
        <f t="shared" si="25"/>
        <v>PsychicFlying</v>
      </c>
      <c r="AE119" t="str">
        <f t="shared" si="25"/>
        <v>NormalFlying</v>
      </c>
      <c r="AF119" t="str">
        <f t="shared" si="25"/>
        <v>no_type-specific_DamageFlying</v>
      </c>
      <c r="AG119" t="str">
        <f t="shared" si="25"/>
        <v>PsychicFlying</v>
      </c>
      <c r="AH119">
        <f>VLOOKUP(Z119,type_factors!$C$1:$D$226,2,FALSE)</f>
        <v>1</v>
      </c>
      <c r="AI119">
        <f>VLOOKUP(AA119,type_factors!$C$1:$D$226,2,FALSE)</f>
        <v>1</v>
      </c>
      <c r="AJ119" t="e">
        <f>VLOOKUP(AB119,type_factors!$C$1:$D$226,2,FALSE)</f>
        <v>#N/A</v>
      </c>
      <c r="AK119">
        <f>VLOOKUP(AC119,type_factors!$C$1:$D$226,2,FALSE)</f>
        <v>1</v>
      </c>
      <c r="AL119">
        <f>VLOOKUP(AD119,type_factors!$C$1:$D$226,2,FALSE)</f>
        <v>1</v>
      </c>
      <c r="AM119">
        <f>VLOOKUP(AE119,type_factors!$C$1:$D$226,2,FALSE)</f>
        <v>1</v>
      </c>
      <c r="AN119" t="e">
        <f>VLOOKUP(AF119,type_factors!$C$1:$D$226,2,FALSE)</f>
        <v>#N/A</v>
      </c>
      <c r="AO119">
        <f>VLOOKUP(AG119,type_factors!$C$1:$D$226,2,FALSE)</f>
        <v>1</v>
      </c>
      <c r="AP119">
        <f t="shared" si="26"/>
        <v>1</v>
      </c>
      <c r="AQ119">
        <f t="shared" si="26"/>
        <v>1</v>
      </c>
      <c r="AR119" t="e">
        <f t="shared" si="26"/>
        <v>#N/A</v>
      </c>
      <c r="AS119">
        <f t="shared" si="26"/>
        <v>1</v>
      </c>
      <c r="AT119">
        <f t="array" ref="AT119">MAX(IF(ISERROR(AP119:AS119),IF(ISERROR(AH119:AK119),,AH119:AK119),AP119:AS119))</f>
        <v>1</v>
      </c>
      <c r="AU119" t="s">
        <v>421</v>
      </c>
      <c r="AV119" t="s">
        <v>445</v>
      </c>
      <c r="AW119" t="s">
        <v>455</v>
      </c>
      <c r="AX119" t="s">
        <v>450</v>
      </c>
      <c r="AY119" t="str">
        <f t="shared" si="27"/>
        <v>NormalPsychic</v>
      </c>
      <c r="AZ119" t="str">
        <f t="shared" si="28"/>
        <v>FirePsychic</v>
      </c>
      <c r="BA119" t="str">
        <f t="shared" si="29"/>
        <v>GroundPsychic</v>
      </c>
      <c r="BB119" t="str">
        <f t="shared" si="30"/>
        <v>FightingPsychic</v>
      </c>
      <c r="BC119" t="str">
        <f t="shared" si="31"/>
        <v>NormalNA</v>
      </c>
      <c r="BD119" t="str">
        <f t="shared" si="32"/>
        <v>FireNA</v>
      </c>
      <c r="BE119" t="str">
        <f t="shared" si="33"/>
        <v>GroundNA</v>
      </c>
      <c r="BF119" t="str">
        <f t="shared" si="34"/>
        <v>FightingNA</v>
      </c>
      <c r="BG119" s="31">
        <f>VLOOKUP(AY119,type_factors!$C$2:$D$226,2,FALSE)</f>
        <v>1</v>
      </c>
      <c r="BH119" s="31">
        <f>VLOOKUP(AZ119,type_factors!$C$2:$D$226,2,FALSE)</f>
        <v>1</v>
      </c>
      <c r="BI119" s="31" t="e">
        <f>VLOOKUP(BC119,type_factors!$C$2:$D$226,2,FALSE)</f>
        <v>#N/A</v>
      </c>
      <c r="BJ119" s="31" t="e">
        <f>VLOOKUP(BD119,type_factors!$C$2:$D$226,2,FALSE)</f>
        <v>#N/A</v>
      </c>
      <c r="BK119" s="30" t="e">
        <f>VLOOKUP(BC119,type_factors!$C$2:$D$226,2,FALSE)</f>
        <v>#N/A</v>
      </c>
      <c r="BL119" s="30" t="e">
        <f>VLOOKUP(BD119,type_factors!$C$2:$D$226,2,FALSE)</f>
        <v>#N/A</v>
      </c>
      <c r="BM119" s="30" t="e">
        <f>VLOOKUP(BE119,type_factors!$C$2:$D$226,2,FALSE)</f>
        <v>#N/A</v>
      </c>
      <c r="BN119" s="30" t="e">
        <f>VLOOKUP(BF119,type_factors!$C$2:$D$226,2,FALSE)</f>
        <v>#N/A</v>
      </c>
      <c r="BO119" s="32">
        <f t="shared" si="35"/>
        <v>1</v>
      </c>
      <c r="BP119" s="32">
        <f t="shared" si="36"/>
        <v>1</v>
      </c>
      <c r="BQ119" s="32" t="e">
        <f t="shared" si="37"/>
        <v>#N/A</v>
      </c>
      <c r="BR119" s="32" t="e">
        <f t="shared" si="38"/>
        <v>#N/A</v>
      </c>
      <c r="BS119">
        <f t="array" ref="BS119">MAX(IF(ISERROR(BO119:BR119),,BO119:BR119))</f>
        <v>1</v>
      </c>
      <c r="BT119">
        <f t="shared" si="42"/>
        <v>1</v>
      </c>
      <c r="BU119">
        <f t="shared" si="39"/>
        <v>0</v>
      </c>
      <c r="BV119">
        <f t="shared" si="41"/>
        <v>30.5</v>
      </c>
    </row>
    <row r="120" spans="1:76" x14ac:dyDescent="0.3">
      <c r="A120">
        <v>119</v>
      </c>
      <c r="B120">
        <v>48</v>
      </c>
      <c r="C120" s="35" t="s">
        <v>117</v>
      </c>
      <c r="D120" s="35" t="str">
        <f>VLOOKUP(C120,all_pokemon!$B$2:$C$151,2,FALSE)</f>
        <v>Hypno</v>
      </c>
      <c r="E120" s="35" t="s">
        <v>318</v>
      </c>
      <c r="F120" s="35" t="s">
        <v>209</v>
      </c>
      <c r="G120" s="35">
        <v>34</v>
      </c>
      <c r="H120" s="36" t="s">
        <v>35</v>
      </c>
      <c r="I120" s="36" t="s">
        <v>60</v>
      </c>
      <c r="J120" s="36" t="s">
        <v>87</v>
      </c>
      <c r="K120" s="36" t="s">
        <v>120</v>
      </c>
      <c r="L120" s="1" t="str">
        <f>VLOOKUP(H120,all_attacks!$B$2:$C$166,2,FALSE)</f>
        <v>Disable</v>
      </c>
      <c r="M120" s="1" t="str">
        <f>VLOOKUP(I120,all_attacks!$B$2:$C$166,2,FALSE)</f>
        <v>Confusion</v>
      </c>
      <c r="N120" s="1" t="str">
        <f>VLOOKUP(J120,all_attacks!$B$2:$C$166,2,FALSE)</f>
        <v>Headbutt</v>
      </c>
      <c r="O120" s="1" t="str">
        <f>VLOOKUP(K120,all_attacks!$B$2:$C$166,2,FALSE)</f>
        <v>Poison Gas</v>
      </c>
      <c r="P120" t="str">
        <f>VLOOKUP(L120,all_attacks!$C$2:$H$166,2,FALSE)</f>
        <v>Normal</v>
      </c>
      <c r="Q120" t="str">
        <f>VLOOKUP(M120,all_attacks!$C$2:$H$166,2,FALSE)</f>
        <v>Psychic</v>
      </c>
      <c r="R120" t="str">
        <f>VLOOKUP(N120,all_attacks!$C$2:$H$166,2,FALSE)</f>
        <v>Normal</v>
      </c>
      <c r="S120" t="str">
        <f>VLOOKUP(O120,all_attacks!$C$2:$H$166,2,FALSE)</f>
        <v>Poison</v>
      </c>
      <c r="T120" t="str">
        <f>VLOOKUP(L120,all_attacks!$C$2:$H$166,6,FALSE)</f>
        <v>no_type-specific_Damage</v>
      </c>
      <c r="U120" t="str">
        <f>VLOOKUP(M120,all_attacks!$C$2:$H$166,6,FALSE)</f>
        <v>Psychic</v>
      </c>
      <c r="V120" t="str">
        <f>VLOOKUP(N120,all_attacks!$C$2:$H$166,6,FALSE)</f>
        <v>Normal</v>
      </c>
      <c r="W120" t="str">
        <f>VLOOKUP(O120,all_attacks!$C$2:$H$166,6,FALSE)</f>
        <v>no_type-specific_Damage</v>
      </c>
      <c r="X120" t="s">
        <v>445</v>
      </c>
      <c r="Y120" t="s">
        <v>448</v>
      </c>
      <c r="Z120" t="str">
        <f t="shared" si="40"/>
        <v>no_type-specific_DamageFire</v>
      </c>
      <c r="AA120" t="str">
        <f t="shared" si="40"/>
        <v>PsychicFire</v>
      </c>
      <c r="AB120" t="str">
        <f t="shared" si="40"/>
        <v>NormalFire</v>
      </c>
      <c r="AC120" t="str">
        <f t="shared" si="40"/>
        <v>no_type-specific_DamageFire</v>
      </c>
      <c r="AD120" t="str">
        <f t="shared" si="25"/>
        <v>no_type-specific_DamageFlying</v>
      </c>
      <c r="AE120" t="str">
        <f t="shared" si="25"/>
        <v>PsychicFlying</v>
      </c>
      <c r="AF120" t="str">
        <f t="shared" si="25"/>
        <v>NormalFlying</v>
      </c>
      <c r="AG120" t="str">
        <f t="shared" si="25"/>
        <v>no_type-specific_DamageFlying</v>
      </c>
      <c r="AH120" t="e">
        <f>VLOOKUP(Z120,type_factors!$C$1:$D$226,2,FALSE)</f>
        <v>#N/A</v>
      </c>
      <c r="AI120">
        <f>VLOOKUP(AA120,type_factors!$C$1:$D$226,2,FALSE)</f>
        <v>1</v>
      </c>
      <c r="AJ120">
        <f>VLOOKUP(AB120,type_factors!$C$1:$D$226,2,FALSE)</f>
        <v>1</v>
      </c>
      <c r="AK120" t="e">
        <f>VLOOKUP(AC120,type_factors!$C$1:$D$226,2,FALSE)</f>
        <v>#N/A</v>
      </c>
      <c r="AL120" t="e">
        <f>VLOOKUP(AD120,type_factors!$C$1:$D$226,2,FALSE)</f>
        <v>#N/A</v>
      </c>
      <c r="AM120">
        <f>VLOOKUP(AE120,type_factors!$C$1:$D$226,2,FALSE)</f>
        <v>1</v>
      </c>
      <c r="AN120">
        <f>VLOOKUP(AF120,type_factors!$C$1:$D$226,2,FALSE)</f>
        <v>1</v>
      </c>
      <c r="AO120" t="e">
        <f>VLOOKUP(AG120,type_factors!$C$1:$D$226,2,FALSE)</f>
        <v>#N/A</v>
      </c>
      <c r="AP120" t="e">
        <f t="shared" si="26"/>
        <v>#N/A</v>
      </c>
      <c r="AQ120">
        <f t="shared" si="26"/>
        <v>1</v>
      </c>
      <c r="AR120">
        <f t="shared" si="26"/>
        <v>1</v>
      </c>
      <c r="AS120" t="e">
        <f t="shared" si="26"/>
        <v>#N/A</v>
      </c>
      <c r="AT120">
        <f t="array" ref="AT120">MAX(IF(ISERROR(AP120:AS120),IF(ISERROR(AH120:AK120),,AH120:AK120),AP120:AS120))</f>
        <v>1</v>
      </c>
      <c r="AU120" t="s">
        <v>421</v>
      </c>
      <c r="AV120" t="s">
        <v>445</v>
      </c>
      <c r="AW120" t="s">
        <v>455</v>
      </c>
      <c r="AX120" t="s">
        <v>450</v>
      </c>
      <c r="AY120" t="str">
        <f t="shared" si="27"/>
        <v>NormalPsychic</v>
      </c>
      <c r="AZ120" t="str">
        <f t="shared" si="28"/>
        <v>FirePsychic</v>
      </c>
      <c r="BA120" t="str">
        <f t="shared" si="29"/>
        <v>GroundPsychic</v>
      </c>
      <c r="BB120" t="str">
        <f t="shared" si="30"/>
        <v>FightingPsychic</v>
      </c>
      <c r="BC120" t="str">
        <f t="shared" si="31"/>
        <v>NormalNA</v>
      </c>
      <c r="BD120" t="str">
        <f t="shared" si="32"/>
        <v>FireNA</v>
      </c>
      <c r="BE120" t="str">
        <f t="shared" si="33"/>
        <v>GroundNA</v>
      </c>
      <c r="BF120" t="str">
        <f t="shared" si="34"/>
        <v>FightingNA</v>
      </c>
      <c r="BG120" s="31">
        <f>VLOOKUP(AY120,type_factors!$C$2:$D$226,2,FALSE)</f>
        <v>1</v>
      </c>
      <c r="BH120" s="31">
        <f>VLOOKUP(AZ120,type_factors!$C$2:$D$226,2,FALSE)</f>
        <v>1</v>
      </c>
      <c r="BI120" s="31" t="e">
        <f>VLOOKUP(BC120,type_factors!$C$2:$D$226,2,FALSE)</f>
        <v>#N/A</v>
      </c>
      <c r="BJ120" s="31" t="e">
        <f>VLOOKUP(BD120,type_factors!$C$2:$D$226,2,FALSE)</f>
        <v>#N/A</v>
      </c>
      <c r="BK120" s="30" t="e">
        <f>VLOOKUP(BC120,type_factors!$C$2:$D$226,2,FALSE)</f>
        <v>#N/A</v>
      </c>
      <c r="BL120" s="30" t="e">
        <f>VLOOKUP(BD120,type_factors!$C$2:$D$226,2,FALSE)</f>
        <v>#N/A</v>
      </c>
      <c r="BM120" s="30" t="e">
        <f>VLOOKUP(BE120,type_factors!$C$2:$D$226,2,FALSE)</f>
        <v>#N/A</v>
      </c>
      <c r="BN120" s="30" t="e">
        <f>VLOOKUP(BF120,type_factors!$C$2:$D$226,2,FALSE)</f>
        <v>#N/A</v>
      </c>
      <c r="BO120" s="32">
        <f t="shared" si="35"/>
        <v>1</v>
      </c>
      <c r="BP120" s="32">
        <f t="shared" si="36"/>
        <v>1</v>
      </c>
      <c r="BQ120" s="32" t="e">
        <f t="shared" si="37"/>
        <v>#N/A</v>
      </c>
      <c r="BR120" s="32" t="e">
        <f t="shared" si="38"/>
        <v>#N/A</v>
      </c>
      <c r="BS120">
        <f t="array" ref="BS120">MAX(IF(ISERROR(BO120:BR120),,BO120:BR120))</f>
        <v>1</v>
      </c>
      <c r="BT120">
        <f t="shared" si="42"/>
        <v>1</v>
      </c>
      <c r="BU120">
        <f t="shared" si="39"/>
        <v>0</v>
      </c>
      <c r="BV120">
        <f t="shared" si="41"/>
        <v>30.5</v>
      </c>
    </row>
    <row r="121" spans="1:76" x14ac:dyDescent="0.3">
      <c r="A121">
        <v>120</v>
      </c>
      <c r="B121">
        <v>49</v>
      </c>
      <c r="C121" s="35" t="s">
        <v>33</v>
      </c>
      <c r="D121" s="35" t="str">
        <f>VLOOKUP(C121,all_pokemon!$B$2:$C$151,2,FALSE)</f>
        <v>Koffing</v>
      </c>
      <c r="E121" s="35" t="s">
        <v>451</v>
      </c>
      <c r="F121" s="35" t="s">
        <v>209</v>
      </c>
      <c r="G121" s="35">
        <v>37</v>
      </c>
      <c r="H121" s="36" t="s">
        <v>12</v>
      </c>
      <c r="I121" s="36" t="s">
        <v>36</v>
      </c>
      <c r="J121" s="36" t="s">
        <v>125</v>
      </c>
      <c r="K121" s="36" t="s">
        <v>124</v>
      </c>
      <c r="L121" s="1" t="str">
        <f>VLOOKUP(H121,all_attacks!$B$2:$C$166,2,FALSE)</f>
        <v>Tackle</v>
      </c>
      <c r="M121" s="1" t="str">
        <f>VLOOKUP(I121,all_attacks!$B$2:$C$166,2,FALSE)</f>
        <v>Smog</v>
      </c>
      <c r="N121" s="1" t="str">
        <f>VLOOKUP(J121,all_attacks!$B$2:$C$166,2,FALSE)</f>
        <v>Sludge</v>
      </c>
      <c r="O121" s="1" t="str">
        <f>VLOOKUP(K121,all_attacks!$B$2:$C$166,2,FALSE)</f>
        <v>Smokescreen</v>
      </c>
      <c r="P121" t="str">
        <f>VLOOKUP(L121,all_attacks!$C$2:$H$166,2,FALSE)</f>
        <v>Normal</v>
      </c>
      <c r="Q121" t="str">
        <f>VLOOKUP(M121,all_attacks!$C$2:$H$166,2,FALSE)</f>
        <v>Poison</v>
      </c>
      <c r="R121" t="str">
        <f>VLOOKUP(N121,all_attacks!$C$2:$H$166,2,FALSE)</f>
        <v>Poison</v>
      </c>
      <c r="S121" t="str">
        <f>VLOOKUP(O121,all_attacks!$C$2:$H$166,2,FALSE)</f>
        <v>Normal</v>
      </c>
      <c r="T121" t="str">
        <f>VLOOKUP(L121,all_attacks!$C$2:$H$166,6,FALSE)</f>
        <v>Normal</v>
      </c>
      <c r="U121" t="str">
        <f>VLOOKUP(M121,all_attacks!$C$2:$H$166,6,FALSE)</f>
        <v>Poison</v>
      </c>
      <c r="V121" t="str">
        <f>VLOOKUP(N121,all_attacks!$C$2:$H$166,6,FALSE)</f>
        <v>Poison</v>
      </c>
      <c r="W121" t="str">
        <f>VLOOKUP(O121,all_attacks!$C$2:$H$166,6,FALSE)</f>
        <v>no_type-specific_Damage</v>
      </c>
      <c r="X121" t="s">
        <v>445</v>
      </c>
      <c r="Y121" t="s">
        <v>448</v>
      </c>
      <c r="Z121" t="str">
        <f t="shared" si="40"/>
        <v>NormalFire</v>
      </c>
      <c r="AA121" t="str">
        <f t="shared" si="40"/>
        <v>PoisonFire</v>
      </c>
      <c r="AB121" t="str">
        <f t="shared" si="40"/>
        <v>PoisonFire</v>
      </c>
      <c r="AC121" t="str">
        <f t="shared" si="40"/>
        <v>no_type-specific_DamageFire</v>
      </c>
      <c r="AD121" t="str">
        <f t="shared" si="25"/>
        <v>NormalFlying</v>
      </c>
      <c r="AE121" t="str">
        <f t="shared" si="25"/>
        <v>PoisonFlying</v>
      </c>
      <c r="AF121" t="str">
        <f t="shared" si="25"/>
        <v>PoisonFlying</v>
      </c>
      <c r="AG121" t="str">
        <f t="shared" si="25"/>
        <v>no_type-specific_DamageFlying</v>
      </c>
      <c r="AH121">
        <f>VLOOKUP(Z121,type_factors!$C$1:$D$226,2,FALSE)</f>
        <v>1</v>
      </c>
      <c r="AI121">
        <f>VLOOKUP(AA121,type_factors!$C$1:$D$226,2,FALSE)</f>
        <v>1</v>
      </c>
      <c r="AJ121">
        <f>VLOOKUP(AB121,type_factors!$C$1:$D$226,2,FALSE)</f>
        <v>1</v>
      </c>
      <c r="AK121" t="e">
        <f>VLOOKUP(AC121,type_factors!$C$1:$D$226,2,FALSE)</f>
        <v>#N/A</v>
      </c>
      <c r="AL121">
        <f>VLOOKUP(AD121,type_factors!$C$1:$D$226,2,FALSE)</f>
        <v>1</v>
      </c>
      <c r="AM121">
        <f>VLOOKUP(AE121,type_factors!$C$1:$D$226,2,FALSE)</f>
        <v>1</v>
      </c>
      <c r="AN121">
        <f>VLOOKUP(AF121,type_factors!$C$1:$D$226,2,FALSE)</f>
        <v>1</v>
      </c>
      <c r="AO121" t="e">
        <f>VLOOKUP(AG121,type_factors!$C$1:$D$226,2,FALSE)</f>
        <v>#N/A</v>
      </c>
      <c r="AP121">
        <f t="shared" si="26"/>
        <v>1</v>
      </c>
      <c r="AQ121">
        <f t="shared" si="26"/>
        <v>1</v>
      </c>
      <c r="AR121">
        <f t="shared" si="26"/>
        <v>1</v>
      </c>
      <c r="AS121" t="e">
        <f t="shared" si="26"/>
        <v>#N/A</v>
      </c>
      <c r="AT121">
        <f t="array" ref="AT121">MAX(IF(ISERROR(AP121:AS121),IF(ISERROR(AH121:AK121),,AH121:AK121),AP121:AS121))</f>
        <v>1</v>
      </c>
      <c r="AU121" t="s">
        <v>421</v>
      </c>
      <c r="AV121" t="s">
        <v>445</v>
      </c>
      <c r="AW121" t="s">
        <v>455</v>
      </c>
      <c r="AX121" t="s">
        <v>450</v>
      </c>
      <c r="AY121" t="str">
        <f t="shared" si="27"/>
        <v>NormalPoison</v>
      </c>
      <c r="AZ121" t="str">
        <f t="shared" si="28"/>
        <v>FirePoison</v>
      </c>
      <c r="BA121" t="str">
        <f t="shared" si="29"/>
        <v>GroundPoison</v>
      </c>
      <c r="BB121" t="str">
        <f t="shared" si="30"/>
        <v>FightingPoison</v>
      </c>
      <c r="BC121" t="str">
        <f t="shared" si="31"/>
        <v>NormalNA</v>
      </c>
      <c r="BD121" t="str">
        <f t="shared" si="32"/>
        <v>FireNA</v>
      </c>
      <c r="BE121" t="str">
        <f t="shared" si="33"/>
        <v>GroundNA</v>
      </c>
      <c r="BF121" t="str">
        <f t="shared" si="34"/>
        <v>FightingNA</v>
      </c>
      <c r="BG121" s="31">
        <f>VLOOKUP(AY121,type_factors!$C$2:$D$226,2,FALSE)</f>
        <v>1</v>
      </c>
      <c r="BH121" s="31">
        <f>VLOOKUP(AZ121,type_factors!$C$2:$D$226,2,FALSE)</f>
        <v>1</v>
      </c>
      <c r="BI121" s="31" t="e">
        <f>VLOOKUP(BC121,type_factors!$C$2:$D$226,2,FALSE)</f>
        <v>#N/A</v>
      </c>
      <c r="BJ121" s="31" t="e">
        <f>VLOOKUP(BD121,type_factors!$C$2:$D$226,2,FALSE)</f>
        <v>#N/A</v>
      </c>
      <c r="BK121" s="30" t="e">
        <f>VLOOKUP(BC121,type_factors!$C$2:$D$226,2,FALSE)</f>
        <v>#N/A</v>
      </c>
      <c r="BL121" s="30" t="e">
        <f>VLOOKUP(BD121,type_factors!$C$2:$D$226,2,FALSE)</f>
        <v>#N/A</v>
      </c>
      <c r="BM121" s="30" t="e">
        <f>VLOOKUP(BE121,type_factors!$C$2:$D$226,2,FALSE)</f>
        <v>#N/A</v>
      </c>
      <c r="BN121" s="30" t="e">
        <f>VLOOKUP(BF121,type_factors!$C$2:$D$226,2,FALSE)</f>
        <v>#N/A</v>
      </c>
      <c r="BO121" s="32">
        <f t="shared" si="35"/>
        <v>1</v>
      </c>
      <c r="BP121" s="32">
        <f t="shared" si="36"/>
        <v>1</v>
      </c>
      <c r="BQ121" s="32" t="e">
        <f t="shared" si="37"/>
        <v>#N/A</v>
      </c>
      <c r="BR121" s="32" t="e">
        <f t="shared" si="38"/>
        <v>#N/A</v>
      </c>
      <c r="BS121">
        <f t="array" ref="BS121">MAX(IF(ISERROR(BO121:BR121),,BO121:BR121))</f>
        <v>1</v>
      </c>
      <c r="BT121">
        <f t="shared" si="42"/>
        <v>1</v>
      </c>
      <c r="BU121">
        <f t="shared" si="39"/>
        <v>0</v>
      </c>
      <c r="BV121">
        <f t="shared" si="41"/>
        <v>30.5</v>
      </c>
    </row>
    <row r="122" spans="1:76" x14ac:dyDescent="0.3">
      <c r="A122">
        <v>121</v>
      </c>
      <c r="B122">
        <v>49</v>
      </c>
      <c r="C122" s="35" t="s">
        <v>118</v>
      </c>
      <c r="D122" s="35" t="str">
        <f>VLOOKUP(C122,all_pokemon!$B$2:$C$151,2,FALSE)</f>
        <v>Muk</v>
      </c>
      <c r="E122" s="35" t="s">
        <v>451</v>
      </c>
      <c r="F122" s="35" t="s">
        <v>209</v>
      </c>
      <c r="G122" s="35">
        <v>39</v>
      </c>
      <c r="H122" s="36" t="s">
        <v>35</v>
      </c>
      <c r="I122" s="36" t="s">
        <v>120</v>
      </c>
      <c r="J122" s="36" t="s">
        <v>126</v>
      </c>
      <c r="K122" s="36" t="s">
        <v>125</v>
      </c>
      <c r="L122" s="1" t="str">
        <f>VLOOKUP(H122,all_attacks!$B$2:$C$166,2,FALSE)</f>
        <v>Disable</v>
      </c>
      <c r="M122" s="1" t="str">
        <f>VLOOKUP(I122,all_attacks!$B$2:$C$166,2,FALSE)</f>
        <v>Poison Gas</v>
      </c>
      <c r="N122" s="1" t="str">
        <f>VLOOKUP(J122,all_attacks!$B$2:$C$166,2,FALSE)</f>
        <v>Minimize</v>
      </c>
      <c r="O122" s="1" t="str">
        <f>VLOOKUP(K122,all_attacks!$B$2:$C$166,2,FALSE)</f>
        <v>Sludge</v>
      </c>
      <c r="P122" t="str">
        <f>VLOOKUP(L122,all_attacks!$C$2:$H$166,2,FALSE)</f>
        <v>Normal</v>
      </c>
      <c r="Q122" t="str">
        <f>VLOOKUP(M122,all_attacks!$C$2:$H$166,2,FALSE)</f>
        <v>Poison</v>
      </c>
      <c r="R122" t="str">
        <f>VLOOKUP(N122,all_attacks!$C$2:$H$166,2,FALSE)</f>
        <v>Normal</v>
      </c>
      <c r="S122" t="str">
        <f>VLOOKUP(O122,all_attacks!$C$2:$H$166,2,FALSE)</f>
        <v>Poison</v>
      </c>
      <c r="T122" t="str">
        <f>VLOOKUP(L122,all_attacks!$C$2:$H$166,6,FALSE)</f>
        <v>no_type-specific_Damage</v>
      </c>
      <c r="U122" t="str">
        <f>VLOOKUP(M122,all_attacks!$C$2:$H$166,6,FALSE)</f>
        <v>no_type-specific_Damage</v>
      </c>
      <c r="V122" t="str">
        <f>VLOOKUP(N122,all_attacks!$C$2:$H$166,6,FALSE)</f>
        <v>no_type-specific_Damage</v>
      </c>
      <c r="W122" t="str">
        <f>VLOOKUP(O122,all_attacks!$C$2:$H$166,6,FALSE)</f>
        <v>Poison</v>
      </c>
      <c r="X122" t="s">
        <v>445</v>
      </c>
      <c r="Y122" t="s">
        <v>448</v>
      </c>
      <c r="Z122" t="str">
        <f t="shared" si="40"/>
        <v>no_type-specific_DamageFire</v>
      </c>
      <c r="AA122" t="str">
        <f t="shared" si="40"/>
        <v>no_type-specific_DamageFire</v>
      </c>
      <c r="AB122" t="str">
        <f t="shared" si="40"/>
        <v>no_type-specific_DamageFire</v>
      </c>
      <c r="AC122" t="str">
        <f t="shared" si="40"/>
        <v>PoisonFire</v>
      </c>
      <c r="AD122" t="str">
        <f t="shared" si="25"/>
        <v>no_type-specific_DamageFlying</v>
      </c>
      <c r="AE122" t="str">
        <f t="shared" si="25"/>
        <v>no_type-specific_DamageFlying</v>
      </c>
      <c r="AF122" t="str">
        <f t="shared" si="25"/>
        <v>no_type-specific_DamageFlying</v>
      </c>
      <c r="AG122" t="str">
        <f t="shared" si="25"/>
        <v>PoisonFlying</v>
      </c>
      <c r="AH122" t="e">
        <f>VLOOKUP(Z122,type_factors!$C$1:$D$226,2,FALSE)</f>
        <v>#N/A</v>
      </c>
      <c r="AI122" t="e">
        <f>VLOOKUP(AA122,type_factors!$C$1:$D$226,2,FALSE)</f>
        <v>#N/A</v>
      </c>
      <c r="AJ122" t="e">
        <f>VLOOKUP(AB122,type_factors!$C$1:$D$226,2,FALSE)</f>
        <v>#N/A</v>
      </c>
      <c r="AK122">
        <f>VLOOKUP(AC122,type_factors!$C$1:$D$226,2,FALSE)</f>
        <v>1</v>
      </c>
      <c r="AL122" t="e">
        <f>VLOOKUP(AD122,type_factors!$C$1:$D$226,2,FALSE)</f>
        <v>#N/A</v>
      </c>
      <c r="AM122" t="e">
        <f>VLOOKUP(AE122,type_factors!$C$1:$D$226,2,FALSE)</f>
        <v>#N/A</v>
      </c>
      <c r="AN122" t="e">
        <f>VLOOKUP(AF122,type_factors!$C$1:$D$226,2,FALSE)</f>
        <v>#N/A</v>
      </c>
      <c r="AO122">
        <f>VLOOKUP(AG122,type_factors!$C$1:$D$226,2,FALSE)</f>
        <v>1</v>
      </c>
      <c r="AP122" t="e">
        <f t="shared" si="26"/>
        <v>#N/A</v>
      </c>
      <c r="AQ122" t="e">
        <f t="shared" si="26"/>
        <v>#N/A</v>
      </c>
      <c r="AR122" t="e">
        <f t="shared" si="26"/>
        <v>#N/A</v>
      </c>
      <c r="AS122">
        <f t="shared" si="26"/>
        <v>1</v>
      </c>
      <c r="AT122">
        <f t="array" ref="AT122">MAX(IF(ISERROR(AP122:AS122),IF(ISERROR(AH122:AK122),,AH122:AK122),AP122:AS122))</f>
        <v>1</v>
      </c>
      <c r="AU122" t="s">
        <v>421</v>
      </c>
      <c r="AV122" t="s">
        <v>445</v>
      </c>
      <c r="AW122" t="s">
        <v>455</v>
      </c>
      <c r="AX122" t="s">
        <v>450</v>
      </c>
      <c r="AY122" t="str">
        <f t="shared" si="27"/>
        <v>NormalPoison</v>
      </c>
      <c r="AZ122" t="str">
        <f t="shared" si="28"/>
        <v>FirePoison</v>
      </c>
      <c r="BA122" t="str">
        <f t="shared" si="29"/>
        <v>GroundPoison</v>
      </c>
      <c r="BB122" t="str">
        <f t="shared" si="30"/>
        <v>FightingPoison</v>
      </c>
      <c r="BC122" t="str">
        <f t="shared" si="31"/>
        <v>NormalNA</v>
      </c>
      <c r="BD122" t="str">
        <f t="shared" si="32"/>
        <v>FireNA</v>
      </c>
      <c r="BE122" t="str">
        <f t="shared" si="33"/>
        <v>GroundNA</v>
      </c>
      <c r="BF122" t="str">
        <f t="shared" si="34"/>
        <v>FightingNA</v>
      </c>
      <c r="BG122" s="31">
        <f>VLOOKUP(AY122,type_factors!$C$2:$D$226,2,FALSE)</f>
        <v>1</v>
      </c>
      <c r="BH122" s="31">
        <f>VLOOKUP(AZ122,type_factors!$C$2:$D$226,2,FALSE)</f>
        <v>1</v>
      </c>
      <c r="BI122" s="31" t="e">
        <f>VLOOKUP(BC122,type_factors!$C$2:$D$226,2,FALSE)</f>
        <v>#N/A</v>
      </c>
      <c r="BJ122" s="31" t="e">
        <f>VLOOKUP(BD122,type_factors!$C$2:$D$226,2,FALSE)</f>
        <v>#N/A</v>
      </c>
      <c r="BK122" s="30" t="e">
        <f>VLOOKUP(BC122,type_factors!$C$2:$D$226,2,FALSE)</f>
        <v>#N/A</v>
      </c>
      <c r="BL122" s="30" t="e">
        <f>VLOOKUP(BD122,type_factors!$C$2:$D$226,2,FALSE)</f>
        <v>#N/A</v>
      </c>
      <c r="BM122" s="30" t="e">
        <f>VLOOKUP(BE122,type_factors!$C$2:$D$226,2,FALSE)</f>
        <v>#N/A</v>
      </c>
      <c r="BN122" s="30" t="e">
        <f>VLOOKUP(BF122,type_factors!$C$2:$D$226,2,FALSE)</f>
        <v>#N/A</v>
      </c>
      <c r="BO122" s="32">
        <f t="shared" si="35"/>
        <v>1</v>
      </c>
      <c r="BP122" s="32">
        <f t="shared" si="36"/>
        <v>1</v>
      </c>
      <c r="BQ122" s="32" t="e">
        <f t="shared" si="37"/>
        <v>#N/A</v>
      </c>
      <c r="BR122" s="32" t="e">
        <f t="shared" si="38"/>
        <v>#N/A</v>
      </c>
      <c r="BS122">
        <f t="array" ref="BS122">MAX(IF(ISERROR(BO122:BR122),,BO122:BR122))</f>
        <v>1</v>
      </c>
      <c r="BT122">
        <f t="shared" si="42"/>
        <v>1</v>
      </c>
      <c r="BU122">
        <f t="shared" si="39"/>
        <v>0</v>
      </c>
      <c r="BV122">
        <f t="shared" si="41"/>
        <v>30.5</v>
      </c>
    </row>
    <row r="123" spans="1:76" x14ac:dyDescent="0.3">
      <c r="A123">
        <v>122</v>
      </c>
      <c r="B123">
        <v>49</v>
      </c>
      <c r="C123" s="35" t="s">
        <v>33</v>
      </c>
      <c r="D123" s="35" t="str">
        <f>VLOOKUP(C123,all_pokemon!$B$2:$C$151,2,FALSE)</f>
        <v>Koffing</v>
      </c>
      <c r="E123" s="35" t="s">
        <v>451</v>
      </c>
      <c r="F123" s="35" t="s">
        <v>209</v>
      </c>
      <c r="G123" s="35">
        <v>37</v>
      </c>
      <c r="H123" s="36" t="s">
        <v>12</v>
      </c>
      <c r="I123" s="36" t="s">
        <v>36</v>
      </c>
      <c r="J123" s="36" t="s">
        <v>125</v>
      </c>
      <c r="K123" s="36" t="s">
        <v>124</v>
      </c>
      <c r="L123" s="1" t="str">
        <f>VLOOKUP(H123,all_attacks!$B$2:$C$166,2,FALSE)</f>
        <v>Tackle</v>
      </c>
      <c r="M123" s="1" t="str">
        <f>VLOOKUP(I123,all_attacks!$B$2:$C$166,2,FALSE)</f>
        <v>Smog</v>
      </c>
      <c r="N123" s="1" t="str">
        <f>VLOOKUP(J123,all_attacks!$B$2:$C$166,2,FALSE)</f>
        <v>Sludge</v>
      </c>
      <c r="O123" s="1" t="str">
        <f>VLOOKUP(K123,all_attacks!$B$2:$C$166,2,FALSE)</f>
        <v>Smokescreen</v>
      </c>
      <c r="P123" t="str">
        <f>VLOOKUP(L123,all_attacks!$C$2:$H$166,2,FALSE)</f>
        <v>Normal</v>
      </c>
      <c r="Q123" t="str">
        <f>VLOOKUP(M123,all_attacks!$C$2:$H$166,2,FALSE)</f>
        <v>Poison</v>
      </c>
      <c r="R123" t="str">
        <f>VLOOKUP(N123,all_attacks!$C$2:$H$166,2,FALSE)</f>
        <v>Poison</v>
      </c>
      <c r="S123" t="str">
        <f>VLOOKUP(O123,all_attacks!$C$2:$H$166,2,FALSE)</f>
        <v>Normal</v>
      </c>
      <c r="T123" t="str">
        <f>VLOOKUP(L123,all_attacks!$C$2:$H$166,6,FALSE)</f>
        <v>Normal</v>
      </c>
      <c r="U123" t="str">
        <f>VLOOKUP(M123,all_attacks!$C$2:$H$166,6,FALSE)</f>
        <v>Poison</v>
      </c>
      <c r="V123" t="str">
        <f>VLOOKUP(N123,all_attacks!$C$2:$H$166,6,FALSE)</f>
        <v>Poison</v>
      </c>
      <c r="W123" t="str">
        <f>VLOOKUP(O123,all_attacks!$C$2:$H$166,6,FALSE)</f>
        <v>no_type-specific_Damage</v>
      </c>
      <c r="X123" t="s">
        <v>445</v>
      </c>
      <c r="Y123" t="s">
        <v>448</v>
      </c>
      <c r="Z123" t="str">
        <f t="shared" si="40"/>
        <v>NormalFire</v>
      </c>
      <c r="AA123" t="str">
        <f t="shared" si="40"/>
        <v>PoisonFire</v>
      </c>
      <c r="AB123" t="str">
        <f t="shared" si="40"/>
        <v>PoisonFire</v>
      </c>
      <c r="AC123" t="str">
        <f t="shared" si="40"/>
        <v>no_type-specific_DamageFire</v>
      </c>
      <c r="AD123" t="str">
        <f t="shared" si="25"/>
        <v>NormalFlying</v>
      </c>
      <c r="AE123" t="str">
        <f t="shared" si="25"/>
        <v>PoisonFlying</v>
      </c>
      <c r="AF123" t="str">
        <f t="shared" si="25"/>
        <v>PoisonFlying</v>
      </c>
      <c r="AG123" t="str">
        <f t="shared" si="25"/>
        <v>no_type-specific_DamageFlying</v>
      </c>
      <c r="AH123">
        <f>VLOOKUP(Z123,type_factors!$C$1:$D$226,2,FALSE)</f>
        <v>1</v>
      </c>
      <c r="AI123">
        <f>VLOOKUP(AA123,type_factors!$C$1:$D$226,2,FALSE)</f>
        <v>1</v>
      </c>
      <c r="AJ123">
        <f>VLOOKUP(AB123,type_factors!$C$1:$D$226,2,FALSE)</f>
        <v>1</v>
      </c>
      <c r="AK123" t="e">
        <f>VLOOKUP(AC123,type_factors!$C$1:$D$226,2,FALSE)</f>
        <v>#N/A</v>
      </c>
      <c r="AL123">
        <f>VLOOKUP(AD123,type_factors!$C$1:$D$226,2,FALSE)</f>
        <v>1</v>
      </c>
      <c r="AM123">
        <f>VLOOKUP(AE123,type_factors!$C$1:$D$226,2,FALSE)</f>
        <v>1</v>
      </c>
      <c r="AN123">
        <f>VLOOKUP(AF123,type_factors!$C$1:$D$226,2,FALSE)</f>
        <v>1</v>
      </c>
      <c r="AO123" t="e">
        <f>VLOOKUP(AG123,type_factors!$C$1:$D$226,2,FALSE)</f>
        <v>#N/A</v>
      </c>
      <c r="AP123">
        <f t="shared" si="26"/>
        <v>1</v>
      </c>
      <c r="AQ123">
        <f t="shared" si="26"/>
        <v>1</v>
      </c>
      <c r="AR123">
        <f t="shared" si="26"/>
        <v>1</v>
      </c>
      <c r="AS123" t="e">
        <f t="shared" si="26"/>
        <v>#N/A</v>
      </c>
      <c r="AT123">
        <f t="array" ref="AT123">MAX(IF(ISERROR(AP123:AS123),IF(ISERROR(AH123:AK123),,AH123:AK123),AP123:AS123))</f>
        <v>1</v>
      </c>
      <c r="AU123" t="s">
        <v>421</v>
      </c>
      <c r="AV123" t="s">
        <v>445</v>
      </c>
      <c r="AW123" t="s">
        <v>455</v>
      </c>
      <c r="AX123" t="s">
        <v>450</v>
      </c>
      <c r="AY123" t="str">
        <f t="shared" si="27"/>
        <v>NormalPoison</v>
      </c>
      <c r="AZ123" t="str">
        <f t="shared" si="28"/>
        <v>FirePoison</v>
      </c>
      <c r="BA123" t="str">
        <f t="shared" si="29"/>
        <v>GroundPoison</v>
      </c>
      <c r="BB123" t="str">
        <f t="shared" si="30"/>
        <v>FightingPoison</v>
      </c>
      <c r="BC123" t="str">
        <f t="shared" si="31"/>
        <v>NormalNA</v>
      </c>
      <c r="BD123" t="str">
        <f t="shared" si="32"/>
        <v>FireNA</v>
      </c>
      <c r="BE123" t="str">
        <f t="shared" si="33"/>
        <v>GroundNA</v>
      </c>
      <c r="BF123" t="str">
        <f t="shared" si="34"/>
        <v>FightingNA</v>
      </c>
      <c r="BG123" s="31">
        <f>VLOOKUP(AY123,type_factors!$C$2:$D$226,2,FALSE)</f>
        <v>1</v>
      </c>
      <c r="BH123" s="31">
        <f>VLOOKUP(AZ123,type_factors!$C$2:$D$226,2,FALSE)</f>
        <v>1</v>
      </c>
      <c r="BI123" s="31" t="e">
        <f>VLOOKUP(BC123,type_factors!$C$2:$D$226,2,FALSE)</f>
        <v>#N/A</v>
      </c>
      <c r="BJ123" s="31" t="e">
        <f>VLOOKUP(BD123,type_factors!$C$2:$D$226,2,FALSE)</f>
        <v>#N/A</v>
      </c>
      <c r="BK123" s="30" t="e">
        <f>VLOOKUP(BC123,type_factors!$C$2:$D$226,2,FALSE)</f>
        <v>#N/A</v>
      </c>
      <c r="BL123" s="30" t="e">
        <f>VLOOKUP(BD123,type_factors!$C$2:$D$226,2,FALSE)</f>
        <v>#N/A</v>
      </c>
      <c r="BM123" s="30" t="e">
        <f>VLOOKUP(BE123,type_factors!$C$2:$D$226,2,FALSE)</f>
        <v>#N/A</v>
      </c>
      <c r="BN123" s="30" t="e">
        <f>VLOOKUP(BF123,type_factors!$C$2:$D$226,2,FALSE)</f>
        <v>#N/A</v>
      </c>
      <c r="BO123" s="32">
        <f t="shared" si="35"/>
        <v>1</v>
      </c>
      <c r="BP123" s="32">
        <f t="shared" si="36"/>
        <v>1</v>
      </c>
      <c r="BQ123" s="32" t="e">
        <f t="shared" si="37"/>
        <v>#N/A</v>
      </c>
      <c r="BR123" s="32" t="e">
        <f t="shared" si="38"/>
        <v>#N/A</v>
      </c>
      <c r="BS123">
        <f t="array" ref="BS123">MAX(IF(ISERROR(BO123:BR123),,BO123:BR123))</f>
        <v>1</v>
      </c>
      <c r="BT123">
        <f t="shared" si="42"/>
        <v>1</v>
      </c>
      <c r="BU123">
        <f t="shared" si="39"/>
        <v>0</v>
      </c>
      <c r="BV123">
        <f t="shared" si="41"/>
        <v>30.5</v>
      </c>
    </row>
    <row r="124" spans="1:76" x14ac:dyDescent="0.3">
      <c r="A124">
        <v>123</v>
      </c>
      <c r="B124">
        <v>49</v>
      </c>
      <c r="C124" s="35" t="s">
        <v>119</v>
      </c>
      <c r="D124" s="35" t="str">
        <f>VLOOKUP(C124,all_pokemon!$B$2:$C$151,2,FALSE)</f>
        <v>Weezing</v>
      </c>
      <c r="E124" s="35" t="s">
        <v>451</v>
      </c>
      <c r="F124" s="35" t="s">
        <v>209</v>
      </c>
      <c r="G124" s="35">
        <v>43</v>
      </c>
      <c r="H124" s="36" t="s">
        <v>36</v>
      </c>
      <c r="I124" s="36" t="s">
        <v>125</v>
      </c>
      <c r="J124" s="36" t="s">
        <v>127</v>
      </c>
      <c r="K124" s="36" t="s">
        <v>128</v>
      </c>
      <c r="L124" s="1" t="str">
        <f>VLOOKUP(H124,all_attacks!$B$2:$C$166,2,FALSE)</f>
        <v>Smog</v>
      </c>
      <c r="M124" s="1" t="str">
        <f>VLOOKUP(I124,all_attacks!$B$2:$C$166,2,FALSE)</f>
        <v>Sludge</v>
      </c>
      <c r="N124" s="1" t="str">
        <f>VLOOKUP(J124,all_attacks!$B$2:$C$166,2,FALSE)</f>
        <v>Toxic</v>
      </c>
      <c r="O124" s="1" t="str">
        <f>VLOOKUP(K124,all_attacks!$B$2:$C$166,2,FALSE)</f>
        <v>Self-Destruct</v>
      </c>
      <c r="P124" t="str">
        <f>VLOOKUP(L124,all_attacks!$C$2:$H$166,2,FALSE)</f>
        <v>Poison</v>
      </c>
      <c r="Q124" t="str">
        <f>VLOOKUP(M124,all_attacks!$C$2:$H$166,2,FALSE)</f>
        <v>Poison</v>
      </c>
      <c r="R124" t="str">
        <f>VLOOKUP(N124,all_attacks!$C$2:$H$166,2,FALSE)</f>
        <v>Poison</v>
      </c>
      <c r="S124" t="str">
        <f>VLOOKUP(O124,all_attacks!$C$2:$H$166,2,FALSE)</f>
        <v>Normal</v>
      </c>
      <c r="T124" t="str">
        <f>VLOOKUP(L124,all_attacks!$C$2:$H$166,6,FALSE)</f>
        <v>Poison</v>
      </c>
      <c r="U124" t="str">
        <f>VLOOKUP(M124,all_attacks!$C$2:$H$166,6,FALSE)</f>
        <v>Poison</v>
      </c>
      <c r="V124" t="str">
        <f>VLOOKUP(N124,all_attacks!$C$2:$H$166,6,FALSE)</f>
        <v>no_type-specific_Damage</v>
      </c>
      <c r="W124" t="str">
        <f>VLOOKUP(O124,all_attacks!$C$2:$H$166,6,FALSE)</f>
        <v>Normal</v>
      </c>
      <c r="X124" t="s">
        <v>445</v>
      </c>
      <c r="Y124" t="s">
        <v>448</v>
      </c>
      <c r="Z124" t="str">
        <f t="shared" si="40"/>
        <v>PoisonFire</v>
      </c>
      <c r="AA124" t="str">
        <f t="shared" si="40"/>
        <v>PoisonFire</v>
      </c>
      <c r="AB124" t="str">
        <f t="shared" si="40"/>
        <v>no_type-specific_DamageFire</v>
      </c>
      <c r="AC124" t="str">
        <f t="shared" si="40"/>
        <v>NormalFire</v>
      </c>
      <c r="AD124" t="str">
        <f t="shared" si="25"/>
        <v>PoisonFlying</v>
      </c>
      <c r="AE124" t="str">
        <f t="shared" si="25"/>
        <v>PoisonFlying</v>
      </c>
      <c r="AF124" t="str">
        <f t="shared" si="25"/>
        <v>no_type-specific_DamageFlying</v>
      </c>
      <c r="AG124" t="str">
        <f t="shared" si="25"/>
        <v>NormalFlying</v>
      </c>
      <c r="AH124">
        <f>VLOOKUP(Z124,type_factors!$C$1:$D$226,2,FALSE)</f>
        <v>1</v>
      </c>
      <c r="AI124">
        <f>VLOOKUP(AA124,type_factors!$C$1:$D$226,2,FALSE)</f>
        <v>1</v>
      </c>
      <c r="AJ124" t="e">
        <f>VLOOKUP(AB124,type_factors!$C$1:$D$226,2,FALSE)</f>
        <v>#N/A</v>
      </c>
      <c r="AK124">
        <f>VLOOKUP(AC124,type_factors!$C$1:$D$226,2,FALSE)</f>
        <v>1</v>
      </c>
      <c r="AL124">
        <f>VLOOKUP(AD124,type_factors!$C$1:$D$226,2,FALSE)</f>
        <v>1</v>
      </c>
      <c r="AM124">
        <f>VLOOKUP(AE124,type_factors!$C$1:$D$226,2,FALSE)</f>
        <v>1</v>
      </c>
      <c r="AN124" t="e">
        <f>VLOOKUP(AF124,type_factors!$C$1:$D$226,2,FALSE)</f>
        <v>#N/A</v>
      </c>
      <c r="AO124">
        <f>VLOOKUP(AG124,type_factors!$C$1:$D$226,2,FALSE)</f>
        <v>1</v>
      </c>
      <c r="AP124">
        <f t="shared" si="26"/>
        <v>1</v>
      </c>
      <c r="AQ124">
        <f t="shared" si="26"/>
        <v>1</v>
      </c>
      <c r="AR124" t="e">
        <f t="shared" si="26"/>
        <v>#N/A</v>
      </c>
      <c r="AS124">
        <f t="shared" si="26"/>
        <v>1</v>
      </c>
      <c r="AT124">
        <f t="array" ref="AT124">MAX(IF(ISERROR(AP124:AS124),IF(ISERROR(AH124:AK124),,AH124:AK124),AP124:AS124))</f>
        <v>1</v>
      </c>
      <c r="AU124" t="s">
        <v>421</v>
      </c>
      <c r="AV124" t="s">
        <v>445</v>
      </c>
      <c r="AW124" t="s">
        <v>455</v>
      </c>
      <c r="AX124" t="s">
        <v>450</v>
      </c>
      <c r="AY124" t="str">
        <f t="shared" si="27"/>
        <v>NormalPoison</v>
      </c>
      <c r="AZ124" t="str">
        <f t="shared" si="28"/>
        <v>FirePoison</v>
      </c>
      <c r="BA124" t="str">
        <f t="shared" si="29"/>
        <v>GroundPoison</v>
      </c>
      <c r="BB124" t="str">
        <f t="shared" si="30"/>
        <v>FightingPoison</v>
      </c>
      <c r="BC124" t="str">
        <f t="shared" si="31"/>
        <v>NormalNA</v>
      </c>
      <c r="BD124" t="str">
        <f t="shared" si="32"/>
        <v>FireNA</v>
      </c>
      <c r="BE124" t="str">
        <f t="shared" si="33"/>
        <v>GroundNA</v>
      </c>
      <c r="BF124" t="str">
        <f t="shared" si="34"/>
        <v>FightingNA</v>
      </c>
      <c r="BG124" s="31">
        <f>VLOOKUP(AY124,type_factors!$C$2:$D$226,2,FALSE)</f>
        <v>1</v>
      </c>
      <c r="BH124" s="31">
        <f>VLOOKUP(AZ124,type_factors!$C$2:$D$226,2,FALSE)</f>
        <v>1</v>
      </c>
      <c r="BI124" s="31" t="e">
        <f>VLOOKUP(BC124,type_factors!$C$2:$D$226,2,FALSE)</f>
        <v>#N/A</v>
      </c>
      <c r="BJ124" s="31" t="e">
        <f>VLOOKUP(BD124,type_factors!$C$2:$D$226,2,FALSE)</f>
        <v>#N/A</v>
      </c>
      <c r="BK124" s="30" t="e">
        <f>VLOOKUP(BC124,type_factors!$C$2:$D$226,2,FALSE)</f>
        <v>#N/A</v>
      </c>
      <c r="BL124" s="30" t="e">
        <f>VLOOKUP(BD124,type_factors!$C$2:$D$226,2,FALSE)</f>
        <v>#N/A</v>
      </c>
      <c r="BM124" s="30" t="e">
        <f>VLOOKUP(BE124,type_factors!$C$2:$D$226,2,FALSE)</f>
        <v>#N/A</v>
      </c>
      <c r="BN124" s="30" t="e">
        <f>VLOOKUP(BF124,type_factors!$C$2:$D$226,2,FALSE)</f>
        <v>#N/A</v>
      </c>
      <c r="BO124" s="32">
        <f t="shared" si="35"/>
        <v>1</v>
      </c>
      <c r="BP124" s="32">
        <f t="shared" si="36"/>
        <v>1</v>
      </c>
      <c r="BQ124" s="32" t="e">
        <f t="shared" si="37"/>
        <v>#N/A</v>
      </c>
      <c r="BR124" s="32" t="e">
        <f t="shared" si="38"/>
        <v>#N/A</v>
      </c>
      <c r="BS124">
        <f t="array" ref="BS124">MAX(IF(ISERROR(BO124:BR124),,BO124:BR124))</f>
        <v>1</v>
      </c>
      <c r="BT124">
        <f t="shared" si="42"/>
        <v>1</v>
      </c>
      <c r="BU124">
        <f t="shared" si="39"/>
        <v>0</v>
      </c>
      <c r="BV124">
        <f t="shared" si="41"/>
        <v>30.5</v>
      </c>
    </row>
    <row r="125" spans="1:76" x14ac:dyDescent="0.3">
      <c r="A125">
        <v>124</v>
      </c>
      <c r="B125">
        <v>50</v>
      </c>
      <c r="C125" s="35" t="s">
        <v>108</v>
      </c>
      <c r="D125" s="35" t="str">
        <f>VLOOKUP(C125,all_pokemon!$B$2:$C$151,2,FALSE)</f>
        <v>Exeggcute</v>
      </c>
      <c r="E125" s="35" t="s">
        <v>449</v>
      </c>
      <c r="F125" s="35" t="s">
        <v>318</v>
      </c>
      <c r="G125" s="35">
        <v>26</v>
      </c>
      <c r="H125" s="36" t="s">
        <v>196</v>
      </c>
      <c r="I125" s="36" t="s">
        <v>59</v>
      </c>
      <c r="J125" s="36" t="s">
        <v>150</v>
      </c>
      <c r="K125" s="36" t="s">
        <v>209</v>
      </c>
      <c r="L125" s="1" t="str">
        <f>VLOOKUP(H125,all_attacks!$B$2:$C$166,2,FALSE)</f>
        <v>Barrage</v>
      </c>
      <c r="M125" s="1" t="str">
        <f>VLOOKUP(I125,all_attacks!$B$2:$C$166,2,FALSE)</f>
        <v>Hypnosis</v>
      </c>
      <c r="N125" s="1" t="str">
        <f>VLOOKUP(J125,all_attacks!$B$2:$C$166,2,FALSE)</f>
        <v>Reflect</v>
      </c>
      <c r="O125" s="1" t="e">
        <f>VLOOKUP(K125,all_attacks!$B$2:$C$166,2,FALSE)</f>
        <v>#N/A</v>
      </c>
      <c r="P125" t="str">
        <f>VLOOKUP(L125,all_attacks!$C$2:$H$166,2,FALSE)</f>
        <v>Normal</v>
      </c>
      <c r="Q125" t="str">
        <f>VLOOKUP(M125,all_attacks!$C$2:$H$166,2,FALSE)</f>
        <v>Psychic</v>
      </c>
      <c r="R125" t="str">
        <f>VLOOKUP(N125,all_attacks!$C$2:$H$166,2,FALSE)</f>
        <v>Psychic</v>
      </c>
      <c r="S125" t="e">
        <f>VLOOKUP(O125,all_attacks!$C$2:$H$166,2,FALSE)</f>
        <v>#N/A</v>
      </c>
      <c r="T125" t="str">
        <f>VLOOKUP(L125,all_attacks!$C$2:$H$166,6,FALSE)</f>
        <v>Normal</v>
      </c>
      <c r="U125" t="str">
        <f>VLOOKUP(M125,all_attacks!$C$2:$H$166,6,FALSE)</f>
        <v>no_type-specific_Damage</v>
      </c>
      <c r="V125" t="str">
        <f>VLOOKUP(N125,all_attacks!$C$2:$H$166,6,FALSE)</f>
        <v>no_type-specific_Damage</v>
      </c>
      <c r="W125" t="e">
        <f>VLOOKUP(O125,all_attacks!$C$2:$H$166,6,FALSE)</f>
        <v>#N/A</v>
      </c>
      <c r="X125" t="s">
        <v>445</v>
      </c>
      <c r="Y125" t="s">
        <v>448</v>
      </c>
      <c r="Z125" t="str">
        <f t="shared" si="40"/>
        <v>NormalFire</v>
      </c>
      <c r="AA125" t="str">
        <f t="shared" si="40"/>
        <v>no_type-specific_DamageFire</v>
      </c>
      <c r="AB125" t="str">
        <f t="shared" si="40"/>
        <v>no_type-specific_DamageFire</v>
      </c>
      <c r="AC125" t="e">
        <f t="shared" si="40"/>
        <v>#N/A</v>
      </c>
      <c r="AD125" t="str">
        <f t="shared" si="25"/>
        <v>NormalFlying</v>
      </c>
      <c r="AE125" t="str">
        <f t="shared" si="25"/>
        <v>no_type-specific_DamageFlying</v>
      </c>
      <c r="AF125" t="str">
        <f t="shared" si="25"/>
        <v>no_type-specific_DamageFlying</v>
      </c>
      <c r="AG125" t="e">
        <f t="shared" si="25"/>
        <v>#N/A</v>
      </c>
      <c r="AH125">
        <f>VLOOKUP(Z125,type_factors!$C$1:$D$226,2,FALSE)</f>
        <v>1</v>
      </c>
      <c r="AI125" t="e">
        <f>VLOOKUP(AA125,type_factors!$C$1:$D$226,2,FALSE)</f>
        <v>#N/A</v>
      </c>
      <c r="AJ125" t="e">
        <f>VLOOKUP(AB125,type_factors!$C$1:$D$226,2,FALSE)</f>
        <v>#N/A</v>
      </c>
      <c r="AK125" t="e">
        <f>VLOOKUP(AC125,type_factors!$C$1:$D$226,2,FALSE)</f>
        <v>#N/A</v>
      </c>
      <c r="AL125">
        <f>VLOOKUP(AD125,type_factors!$C$1:$D$226,2,FALSE)</f>
        <v>1</v>
      </c>
      <c r="AM125" t="e">
        <f>VLOOKUP(AE125,type_factors!$C$1:$D$226,2,FALSE)</f>
        <v>#N/A</v>
      </c>
      <c r="AN125" t="e">
        <f>VLOOKUP(AF125,type_factors!$C$1:$D$226,2,FALSE)</f>
        <v>#N/A</v>
      </c>
      <c r="AO125" t="e">
        <f>VLOOKUP(AG125,type_factors!$C$1:$D$226,2,FALSE)</f>
        <v>#N/A</v>
      </c>
      <c r="AP125">
        <f t="shared" si="26"/>
        <v>1</v>
      </c>
      <c r="AQ125" t="e">
        <f t="shared" si="26"/>
        <v>#N/A</v>
      </c>
      <c r="AR125" t="e">
        <f t="shared" si="26"/>
        <v>#N/A</v>
      </c>
      <c r="AS125" t="e">
        <f t="shared" si="26"/>
        <v>#N/A</v>
      </c>
      <c r="AT125">
        <f t="array" ref="AT125">MAX(IF(ISERROR(AP125:AS125),IF(ISERROR(AH125:AK125),,AH125:AK125),AP125:AS125))</f>
        <v>1</v>
      </c>
      <c r="AU125" t="s">
        <v>421</v>
      </c>
      <c r="AV125" t="s">
        <v>445</v>
      </c>
      <c r="AW125" t="s">
        <v>455</v>
      </c>
      <c r="AX125" t="s">
        <v>450</v>
      </c>
      <c r="AY125" t="str">
        <f t="shared" si="27"/>
        <v>NormalGrass</v>
      </c>
      <c r="AZ125" t="str">
        <f t="shared" si="28"/>
        <v>FireGrass</v>
      </c>
      <c r="BA125" t="str">
        <f t="shared" si="29"/>
        <v>GroundGrass</v>
      </c>
      <c r="BB125" t="str">
        <f t="shared" si="30"/>
        <v>FightingGrass</v>
      </c>
      <c r="BC125" t="str">
        <f t="shared" si="31"/>
        <v>NormalPsychic</v>
      </c>
      <c r="BD125" t="str">
        <f t="shared" si="32"/>
        <v>FirePsychic</v>
      </c>
      <c r="BE125" t="str">
        <f t="shared" si="33"/>
        <v>GroundPsychic</v>
      </c>
      <c r="BF125" t="str">
        <f t="shared" si="34"/>
        <v>FightingPsychic</v>
      </c>
      <c r="BG125" s="31">
        <f>VLOOKUP(AY125,type_factors!$C$2:$D$226,2,FALSE)</f>
        <v>1</v>
      </c>
      <c r="BH125" s="31">
        <f>VLOOKUP(AZ125,type_factors!$C$2:$D$226,2,FALSE)</f>
        <v>2</v>
      </c>
      <c r="BI125" s="31">
        <f>VLOOKUP(BC125,type_factors!$C$2:$D$226,2,FALSE)</f>
        <v>1</v>
      </c>
      <c r="BJ125" s="31">
        <f>VLOOKUP(BD125,type_factors!$C$2:$D$226,2,FALSE)</f>
        <v>1</v>
      </c>
      <c r="BK125" s="30">
        <f>VLOOKUP(BC125,type_factors!$C$2:$D$226,2,FALSE)</f>
        <v>1</v>
      </c>
      <c r="BL125" s="30">
        <f>VLOOKUP(BD125,type_factors!$C$2:$D$226,2,FALSE)</f>
        <v>1</v>
      </c>
      <c r="BM125" s="30">
        <f>VLOOKUP(BE125,type_factors!$C$2:$D$226,2,FALSE)</f>
        <v>1</v>
      </c>
      <c r="BN125" s="30">
        <f>VLOOKUP(BF125,type_factors!$C$2:$D$226,2,FALSE)</f>
        <v>0.5</v>
      </c>
      <c r="BO125" s="32">
        <f t="shared" si="35"/>
        <v>1</v>
      </c>
      <c r="BP125" s="32">
        <f t="shared" si="36"/>
        <v>2</v>
      </c>
      <c r="BQ125" s="32">
        <f t="shared" si="37"/>
        <v>1</v>
      </c>
      <c r="BR125" s="32">
        <f t="shared" si="38"/>
        <v>0.5</v>
      </c>
      <c r="BS125">
        <f t="array" ref="BS125">MAX(IF(ISERROR(BO125:BR125),,BO125:BR125))</f>
        <v>2</v>
      </c>
      <c r="BT125">
        <f t="shared" si="42"/>
        <v>1</v>
      </c>
      <c r="BU125">
        <f t="shared" si="39"/>
        <v>1</v>
      </c>
      <c r="BV125">
        <f t="shared" si="41"/>
        <v>31.5</v>
      </c>
    </row>
    <row r="126" spans="1:76" x14ac:dyDescent="0.3">
      <c r="A126">
        <v>125</v>
      </c>
      <c r="B126">
        <v>51</v>
      </c>
      <c r="C126" s="35" t="s">
        <v>197</v>
      </c>
      <c r="D126" s="35" t="str">
        <f>VLOOKUP(C126,all_pokemon!$B$2:$C$151,2,FALSE)</f>
        <v>Victreebel</v>
      </c>
      <c r="E126" s="35" t="s">
        <v>449</v>
      </c>
      <c r="F126" s="35" t="s">
        <v>451</v>
      </c>
      <c r="G126" s="35">
        <v>29</v>
      </c>
      <c r="H126" s="36" t="s">
        <v>138</v>
      </c>
      <c r="I126" s="36" t="s">
        <v>22</v>
      </c>
      <c r="J126" s="36" t="s">
        <v>79</v>
      </c>
      <c r="K126" s="36" t="s">
        <v>82</v>
      </c>
      <c r="L126" s="1" t="str">
        <f>VLOOKUP(H126,all_attacks!$B$2:$C$166,2,FALSE)</f>
        <v>Razor Leaf</v>
      </c>
      <c r="M126" s="1" t="str">
        <f>VLOOKUP(I126,all_attacks!$B$2:$C$166,2,FALSE)</f>
        <v>Wrap</v>
      </c>
      <c r="N126" s="1" t="str">
        <f>VLOOKUP(J126,all_attacks!$B$2:$C$166,2,FALSE)</f>
        <v>Poison Powder</v>
      </c>
      <c r="O126" s="1" t="str">
        <f>VLOOKUP(K126,all_attacks!$B$2:$C$166,2,FALSE)</f>
        <v>Sleep Powder</v>
      </c>
      <c r="P126" t="str">
        <f>VLOOKUP(L126,all_attacks!$C$2:$H$166,2,FALSE)</f>
        <v>Grass</v>
      </c>
      <c r="Q126" t="str">
        <f>VLOOKUP(M126,all_attacks!$C$2:$H$166,2,FALSE)</f>
        <v>Normal</v>
      </c>
      <c r="R126" t="str">
        <f>VLOOKUP(N126,all_attacks!$C$2:$H$166,2,FALSE)</f>
        <v>Poison</v>
      </c>
      <c r="S126" t="str">
        <f>VLOOKUP(O126,all_attacks!$C$2:$H$166,2,FALSE)</f>
        <v>Grass</v>
      </c>
      <c r="T126" t="str">
        <f>VLOOKUP(L126,all_attacks!$C$2:$H$166,6,FALSE)</f>
        <v>Grass</v>
      </c>
      <c r="U126" t="str">
        <f>VLOOKUP(M126,all_attacks!$C$2:$H$166,6,FALSE)</f>
        <v>Normal</v>
      </c>
      <c r="V126" t="str">
        <f>VLOOKUP(N126,all_attacks!$C$2:$H$166,6,FALSE)</f>
        <v>no_type-specific_Damage</v>
      </c>
      <c r="W126" t="str">
        <f>VLOOKUP(O126,all_attacks!$C$2:$H$166,6,FALSE)</f>
        <v>no_type-specific_Damage</v>
      </c>
      <c r="X126" t="s">
        <v>445</v>
      </c>
      <c r="Y126" t="s">
        <v>448</v>
      </c>
      <c r="Z126" t="str">
        <f t="shared" si="40"/>
        <v>GrassFire</v>
      </c>
      <c r="AA126" t="str">
        <f t="shared" si="40"/>
        <v>NormalFire</v>
      </c>
      <c r="AB126" t="str">
        <f t="shared" si="40"/>
        <v>no_type-specific_DamageFire</v>
      </c>
      <c r="AC126" t="str">
        <f t="shared" si="40"/>
        <v>no_type-specific_DamageFire</v>
      </c>
      <c r="AD126" t="str">
        <f t="shared" si="25"/>
        <v>GrassFlying</v>
      </c>
      <c r="AE126" t="str">
        <f t="shared" si="25"/>
        <v>NormalFlying</v>
      </c>
      <c r="AF126" t="str">
        <f t="shared" si="25"/>
        <v>no_type-specific_DamageFlying</v>
      </c>
      <c r="AG126" t="str">
        <f t="shared" si="25"/>
        <v>no_type-specific_DamageFlying</v>
      </c>
      <c r="AH126">
        <f>VLOOKUP(Z126,type_factors!$C$1:$D$226,2,FALSE)</f>
        <v>0.5</v>
      </c>
      <c r="AI126">
        <f>VLOOKUP(AA126,type_factors!$C$1:$D$226,2,FALSE)</f>
        <v>1</v>
      </c>
      <c r="AJ126" t="e">
        <f>VLOOKUP(AB126,type_factors!$C$1:$D$226,2,FALSE)</f>
        <v>#N/A</v>
      </c>
      <c r="AK126" t="e">
        <f>VLOOKUP(AC126,type_factors!$C$1:$D$226,2,FALSE)</f>
        <v>#N/A</v>
      </c>
      <c r="AL126">
        <f>VLOOKUP(AD126,type_factors!$C$1:$D$226,2,FALSE)</f>
        <v>0.5</v>
      </c>
      <c r="AM126">
        <f>VLOOKUP(AE126,type_factors!$C$1:$D$226,2,FALSE)</f>
        <v>1</v>
      </c>
      <c r="AN126" t="e">
        <f>VLOOKUP(AF126,type_factors!$C$1:$D$226,2,FALSE)</f>
        <v>#N/A</v>
      </c>
      <c r="AO126" t="e">
        <f>VLOOKUP(AG126,type_factors!$C$1:$D$226,2,FALSE)</f>
        <v>#N/A</v>
      </c>
      <c r="AP126">
        <f t="shared" si="26"/>
        <v>0.25</v>
      </c>
      <c r="AQ126">
        <f t="shared" si="26"/>
        <v>1</v>
      </c>
      <c r="AR126" t="e">
        <f t="shared" si="26"/>
        <v>#N/A</v>
      </c>
      <c r="AS126" t="e">
        <f t="shared" si="26"/>
        <v>#N/A</v>
      </c>
      <c r="AT126">
        <f t="array" ref="AT126">MAX(IF(ISERROR(AP126:AS126),IF(ISERROR(AH126:AK126),,AH126:AK126),AP126:AS126))</f>
        <v>1</v>
      </c>
      <c r="AU126" t="s">
        <v>421</v>
      </c>
      <c r="AV126" t="s">
        <v>445</v>
      </c>
      <c r="AW126" t="s">
        <v>455</v>
      </c>
      <c r="AX126" t="s">
        <v>450</v>
      </c>
      <c r="AY126" t="str">
        <f t="shared" si="27"/>
        <v>NormalGrass</v>
      </c>
      <c r="AZ126" t="str">
        <f t="shared" si="28"/>
        <v>FireGrass</v>
      </c>
      <c r="BA126" t="str">
        <f t="shared" si="29"/>
        <v>GroundGrass</v>
      </c>
      <c r="BB126" t="str">
        <f t="shared" si="30"/>
        <v>FightingGrass</v>
      </c>
      <c r="BC126" t="str">
        <f t="shared" si="31"/>
        <v>NormalPoison</v>
      </c>
      <c r="BD126" t="str">
        <f t="shared" si="32"/>
        <v>FirePoison</v>
      </c>
      <c r="BE126" t="str">
        <f t="shared" si="33"/>
        <v>GroundPoison</v>
      </c>
      <c r="BF126" t="str">
        <f t="shared" si="34"/>
        <v>FightingPoison</v>
      </c>
      <c r="BG126" s="31">
        <f>VLOOKUP(AY126,type_factors!$C$2:$D$226,2,FALSE)</f>
        <v>1</v>
      </c>
      <c r="BH126" s="31">
        <f>VLOOKUP(AZ126,type_factors!$C$2:$D$226,2,FALSE)</f>
        <v>2</v>
      </c>
      <c r="BI126" s="31">
        <f>VLOOKUP(BC126,type_factors!$C$2:$D$226,2,FALSE)</f>
        <v>1</v>
      </c>
      <c r="BJ126" s="31">
        <f>VLOOKUP(BD126,type_factors!$C$2:$D$226,2,FALSE)</f>
        <v>1</v>
      </c>
      <c r="BK126" s="30">
        <f>VLOOKUP(BC126,type_factors!$C$2:$D$226,2,FALSE)</f>
        <v>1</v>
      </c>
      <c r="BL126" s="30">
        <f>VLOOKUP(BD126,type_factors!$C$2:$D$226,2,FALSE)</f>
        <v>1</v>
      </c>
      <c r="BM126" s="30">
        <f>VLOOKUP(BE126,type_factors!$C$2:$D$226,2,FALSE)</f>
        <v>2</v>
      </c>
      <c r="BN126" s="30">
        <f>VLOOKUP(BF126,type_factors!$C$2:$D$226,2,FALSE)</f>
        <v>0.5</v>
      </c>
      <c r="BO126" s="32">
        <f t="shared" si="35"/>
        <v>1</v>
      </c>
      <c r="BP126" s="32">
        <f t="shared" si="36"/>
        <v>2</v>
      </c>
      <c r="BQ126" s="32">
        <f t="shared" si="37"/>
        <v>2</v>
      </c>
      <c r="BR126" s="32">
        <f t="shared" si="38"/>
        <v>0.5</v>
      </c>
      <c r="BS126">
        <f t="array" ref="BS126">MAX(IF(ISERROR(BO126:BR126),,BO126:BR126))</f>
        <v>2</v>
      </c>
      <c r="BT126">
        <f t="shared" si="42"/>
        <v>1</v>
      </c>
      <c r="BU126">
        <f t="shared" si="39"/>
        <v>1</v>
      </c>
      <c r="BV126">
        <f t="shared" si="41"/>
        <v>32.5</v>
      </c>
      <c r="BX126" t="s">
        <v>194</v>
      </c>
    </row>
    <row r="127" spans="1:76" x14ac:dyDescent="0.3">
      <c r="A127">
        <v>126</v>
      </c>
      <c r="B127">
        <v>51</v>
      </c>
      <c r="C127" s="35" t="s">
        <v>198</v>
      </c>
      <c r="D127" s="35" t="str">
        <f>VLOOKUP(C127,all_pokemon!$B$2:$C$151,2,FALSE)</f>
        <v>Tangela</v>
      </c>
      <c r="E127" s="35" t="s">
        <v>449</v>
      </c>
      <c r="F127" s="35" t="s">
        <v>209</v>
      </c>
      <c r="G127" s="35">
        <v>24</v>
      </c>
      <c r="H127" s="36" t="s">
        <v>199</v>
      </c>
      <c r="I127" s="36" t="s">
        <v>51</v>
      </c>
      <c r="J127" s="36" t="s">
        <v>209</v>
      </c>
      <c r="K127" s="36" t="s">
        <v>209</v>
      </c>
      <c r="L127" s="1" t="str">
        <f>VLOOKUP(H127,all_attacks!$B$2:$C$166,2,FALSE)</f>
        <v>Constrict</v>
      </c>
      <c r="M127" s="1" t="str">
        <f>VLOOKUP(I127,all_attacks!$B$2:$C$166,2,FALSE)</f>
        <v>Bind</v>
      </c>
      <c r="N127" s="1" t="e">
        <f>VLOOKUP(J127,all_attacks!$B$2:$C$166,2,FALSE)</f>
        <v>#N/A</v>
      </c>
      <c r="O127" s="1" t="e">
        <f>VLOOKUP(K127,all_attacks!$B$2:$C$166,2,FALSE)</f>
        <v>#N/A</v>
      </c>
      <c r="P127" t="str">
        <f>VLOOKUP(L127,all_attacks!$C$2:$H$166,2,FALSE)</f>
        <v>Normal</v>
      </c>
      <c r="Q127" t="str">
        <f>VLOOKUP(M127,all_attacks!$C$2:$H$166,2,FALSE)</f>
        <v>Normal</v>
      </c>
      <c r="R127" t="e">
        <f>VLOOKUP(N127,all_attacks!$C$2:$H$166,2,FALSE)</f>
        <v>#N/A</v>
      </c>
      <c r="S127" t="e">
        <f>VLOOKUP(O127,all_attacks!$C$2:$H$166,2,FALSE)</f>
        <v>#N/A</v>
      </c>
      <c r="T127" t="str">
        <f>VLOOKUP(L127,all_attacks!$C$2:$H$166,6,FALSE)</f>
        <v>Normal</v>
      </c>
      <c r="U127" t="str">
        <f>VLOOKUP(M127,all_attacks!$C$2:$H$166,6,FALSE)</f>
        <v>Normal</v>
      </c>
      <c r="V127" t="e">
        <f>VLOOKUP(N127,all_attacks!$C$2:$H$166,6,FALSE)</f>
        <v>#N/A</v>
      </c>
      <c r="W127" t="e">
        <f>VLOOKUP(O127,all_attacks!$C$2:$H$166,6,FALSE)</f>
        <v>#N/A</v>
      </c>
      <c r="X127" t="s">
        <v>445</v>
      </c>
      <c r="Y127" t="s">
        <v>448</v>
      </c>
      <c r="Z127" t="str">
        <f t="shared" si="40"/>
        <v>NormalFire</v>
      </c>
      <c r="AA127" t="str">
        <f t="shared" si="40"/>
        <v>NormalFire</v>
      </c>
      <c r="AB127" t="e">
        <f t="shared" si="40"/>
        <v>#N/A</v>
      </c>
      <c r="AC127" t="e">
        <f t="shared" si="40"/>
        <v>#N/A</v>
      </c>
      <c r="AD127" t="str">
        <f t="shared" si="25"/>
        <v>NormalFlying</v>
      </c>
      <c r="AE127" t="str">
        <f t="shared" si="25"/>
        <v>NormalFlying</v>
      </c>
      <c r="AF127" t="e">
        <f t="shared" si="25"/>
        <v>#N/A</v>
      </c>
      <c r="AG127" t="e">
        <f t="shared" si="25"/>
        <v>#N/A</v>
      </c>
      <c r="AH127">
        <f>VLOOKUP(Z127,type_factors!$C$1:$D$226,2,FALSE)</f>
        <v>1</v>
      </c>
      <c r="AI127">
        <f>VLOOKUP(AA127,type_factors!$C$1:$D$226,2,FALSE)</f>
        <v>1</v>
      </c>
      <c r="AJ127" t="e">
        <f>VLOOKUP(AB127,type_factors!$C$1:$D$226,2,FALSE)</f>
        <v>#N/A</v>
      </c>
      <c r="AK127" t="e">
        <f>VLOOKUP(AC127,type_factors!$C$1:$D$226,2,FALSE)</f>
        <v>#N/A</v>
      </c>
      <c r="AL127">
        <f>VLOOKUP(AD127,type_factors!$C$1:$D$226,2,FALSE)</f>
        <v>1</v>
      </c>
      <c r="AM127">
        <f>VLOOKUP(AE127,type_factors!$C$1:$D$226,2,FALSE)</f>
        <v>1</v>
      </c>
      <c r="AN127" t="e">
        <f>VLOOKUP(AF127,type_factors!$C$1:$D$226,2,FALSE)</f>
        <v>#N/A</v>
      </c>
      <c r="AO127" t="e">
        <f>VLOOKUP(AG127,type_factors!$C$1:$D$226,2,FALSE)</f>
        <v>#N/A</v>
      </c>
      <c r="AP127">
        <f t="shared" si="26"/>
        <v>1</v>
      </c>
      <c r="AQ127">
        <f t="shared" si="26"/>
        <v>1</v>
      </c>
      <c r="AR127" t="e">
        <f t="shared" si="26"/>
        <v>#N/A</v>
      </c>
      <c r="AS127" t="e">
        <f t="shared" si="26"/>
        <v>#N/A</v>
      </c>
      <c r="AT127">
        <f t="array" ref="AT127">MAX(IF(ISERROR(AP127:AS127),IF(ISERROR(AH127:AK127),,AH127:AK127),AP127:AS127))</f>
        <v>1</v>
      </c>
      <c r="AU127" t="s">
        <v>421</v>
      </c>
      <c r="AV127" t="s">
        <v>445</v>
      </c>
      <c r="AW127" t="s">
        <v>455</v>
      </c>
      <c r="AX127" t="s">
        <v>450</v>
      </c>
      <c r="AY127" t="str">
        <f t="shared" si="27"/>
        <v>NormalGrass</v>
      </c>
      <c r="AZ127" t="str">
        <f t="shared" si="28"/>
        <v>FireGrass</v>
      </c>
      <c r="BA127" t="str">
        <f t="shared" si="29"/>
        <v>GroundGrass</v>
      </c>
      <c r="BB127" t="str">
        <f t="shared" si="30"/>
        <v>FightingGrass</v>
      </c>
      <c r="BC127" t="str">
        <f t="shared" si="31"/>
        <v>NormalNA</v>
      </c>
      <c r="BD127" t="str">
        <f t="shared" si="32"/>
        <v>FireNA</v>
      </c>
      <c r="BE127" t="str">
        <f t="shared" si="33"/>
        <v>GroundNA</v>
      </c>
      <c r="BF127" t="str">
        <f t="shared" si="34"/>
        <v>FightingNA</v>
      </c>
      <c r="BG127" s="31">
        <f>VLOOKUP(AY127,type_factors!$C$2:$D$226,2,FALSE)</f>
        <v>1</v>
      </c>
      <c r="BH127" s="31">
        <f>VLOOKUP(AZ127,type_factors!$C$2:$D$226,2,FALSE)</f>
        <v>2</v>
      </c>
      <c r="BI127" s="31" t="e">
        <f>VLOOKUP(BC127,type_factors!$C$2:$D$226,2,FALSE)</f>
        <v>#N/A</v>
      </c>
      <c r="BJ127" s="31" t="e">
        <f>VLOOKUP(BD127,type_factors!$C$2:$D$226,2,FALSE)</f>
        <v>#N/A</v>
      </c>
      <c r="BK127" s="30" t="e">
        <f>VLOOKUP(BC127,type_factors!$C$2:$D$226,2,FALSE)</f>
        <v>#N/A</v>
      </c>
      <c r="BL127" s="30" t="e">
        <f>VLOOKUP(BD127,type_factors!$C$2:$D$226,2,FALSE)</f>
        <v>#N/A</v>
      </c>
      <c r="BM127" s="30" t="e">
        <f>VLOOKUP(BE127,type_factors!$C$2:$D$226,2,FALSE)</f>
        <v>#N/A</v>
      </c>
      <c r="BN127" s="30" t="e">
        <f>VLOOKUP(BF127,type_factors!$C$2:$D$226,2,FALSE)</f>
        <v>#N/A</v>
      </c>
      <c r="BO127" s="32">
        <f t="shared" si="35"/>
        <v>1</v>
      </c>
      <c r="BP127" s="32">
        <f t="shared" si="36"/>
        <v>2</v>
      </c>
      <c r="BQ127" s="32" t="e">
        <f t="shared" si="37"/>
        <v>#N/A</v>
      </c>
      <c r="BR127" s="32" t="e">
        <f t="shared" si="38"/>
        <v>#N/A</v>
      </c>
      <c r="BS127">
        <f t="array" ref="BS127">MAX(IF(ISERROR(BO127:BR127),,BO127:BR127))</f>
        <v>2</v>
      </c>
      <c r="BT127">
        <f t="shared" si="42"/>
        <v>1</v>
      </c>
      <c r="BU127">
        <f t="shared" si="39"/>
        <v>1</v>
      </c>
      <c r="BV127">
        <f t="shared" si="41"/>
        <v>33.5</v>
      </c>
    </row>
    <row r="128" spans="1:76" x14ac:dyDescent="0.3">
      <c r="A128">
        <v>127</v>
      </c>
      <c r="B128">
        <v>51</v>
      </c>
      <c r="C128" s="35" t="s">
        <v>200</v>
      </c>
      <c r="D128" s="35" t="str">
        <f>VLOOKUP(C128,all_pokemon!$B$2:$C$151,2,FALSE)</f>
        <v>Vileplume</v>
      </c>
      <c r="E128" s="35" t="s">
        <v>449</v>
      </c>
      <c r="F128" s="35" t="s">
        <v>451</v>
      </c>
      <c r="G128" s="35">
        <v>29</v>
      </c>
      <c r="H128" s="36" t="s">
        <v>201</v>
      </c>
      <c r="I128" s="36" t="s">
        <v>79</v>
      </c>
      <c r="J128" s="36" t="s">
        <v>172</v>
      </c>
      <c r="K128" s="36" t="s">
        <v>82</v>
      </c>
      <c r="L128" s="1" t="str">
        <f>VLOOKUP(H128,all_attacks!$B$2:$C$166,2,FALSE)</f>
        <v>Petal Dance</v>
      </c>
      <c r="M128" s="1" t="str">
        <f>VLOOKUP(I128,all_attacks!$B$2:$C$166,2,FALSE)</f>
        <v>Poison Powder</v>
      </c>
      <c r="N128" s="1" t="str">
        <f>VLOOKUP(J128,all_attacks!$B$2:$C$166,2,FALSE)</f>
        <v>Mega Drain</v>
      </c>
      <c r="O128" s="1" t="str">
        <f>VLOOKUP(K128,all_attacks!$B$2:$C$166,2,FALSE)</f>
        <v>Sleep Powder</v>
      </c>
      <c r="P128" t="str">
        <f>VLOOKUP(L128,all_attacks!$C$2:$H$166,2,FALSE)</f>
        <v>Grass</v>
      </c>
      <c r="Q128" t="str">
        <f>VLOOKUP(M128,all_attacks!$C$2:$H$166,2,FALSE)</f>
        <v>Poison</v>
      </c>
      <c r="R128" t="str">
        <f>VLOOKUP(N128,all_attacks!$C$2:$H$166,2,FALSE)</f>
        <v>Grass</v>
      </c>
      <c r="S128" t="str">
        <f>VLOOKUP(O128,all_attacks!$C$2:$H$166,2,FALSE)</f>
        <v>Grass</v>
      </c>
      <c r="T128" t="str">
        <f>VLOOKUP(L128,all_attacks!$C$2:$H$166,6,FALSE)</f>
        <v>Grass</v>
      </c>
      <c r="U128" t="str">
        <f>VLOOKUP(M128,all_attacks!$C$2:$H$166,6,FALSE)</f>
        <v>no_type-specific_Damage</v>
      </c>
      <c r="V128" t="str">
        <f>VLOOKUP(N128,all_attacks!$C$2:$H$166,6,FALSE)</f>
        <v>Grass</v>
      </c>
      <c r="W128" t="str">
        <f>VLOOKUP(O128,all_attacks!$C$2:$H$166,6,FALSE)</f>
        <v>no_type-specific_Damage</v>
      </c>
      <c r="X128" t="s">
        <v>445</v>
      </c>
      <c r="Y128" t="s">
        <v>448</v>
      </c>
      <c r="Z128" t="str">
        <f t="shared" si="40"/>
        <v>GrassFire</v>
      </c>
      <c r="AA128" t="str">
        <f t="shared" si="40"/>
        <v>no_type-specific_DamageFire</v>
      </c>
      <c r="AB128" t="str">
        <f t="shared" si="40"/>
        <v>GrassFire</v>
      </c>
      <c r="AC128" t="str">
        <f t="shared" si="40"/>
        <v>no_type-specific_DamageFire</v>
      </c>
      <c r="AD128" t="str">
        <f t="shared" si="25"/>
        <v>GrassFlying</v>
      </c>
      <c r="AE128" t="str">
        <f t="shared" si="25"/>
        <v>no_type-specific_DamageFlying</v>
      </c>
      <c r="AF128" t="str">
        <f t="shared" si="25"/>
        <v>GrassFlying</v>
      </c>
      <c r="AG128" t="str">
        <f t="shared" si="25"/>
        <v>no_type-specific_DamageFlying</v>
      </c>
      <c r="AH128">
        <f>VLOOKUP(Z128,type_factors!$C$1:$D$226,2,FALSE)</f>
        <v>0.5</v>
      </c>
      <c r="AI128" t="e">
        <f>VLOOKUP(AA128,type_factors!$C$1:$D$226,2,FALSE)</f>
        <v>#N/A</v>
      </c>
      <c r="AJ128">
        <f>VLOOKUP(AB128,type_factors!$C$1:$D$226,2,FALSE)</f>
        <v>0.5</v>
      </c>
      <c r="AK128" t="e">
        <f>VLOOKUP(AC128,type_factors!$C$1:$D$226,2,FALSE)</f>
        <v>#N/A</v>
      </c>
      <c r="AL128">
        <f>VLOOKUP(AD128,type_factors!$C$1:$D$226,2,FALSE)</f>
        <v>0.5</v>
      </c>
      <c r="AM128" t="e">
        <f>VLOOKUP(AE128,type_factors!$C$1:$D$226,2,FALSE)</f>
        <v>#N/A</v>
      </c>
      <c r="AN128">
        <f>VLOOKUP(AF128,type_factors!$C$1:$D$226,2,FALSE)</f>
        <v>0.5</v>
      </c>
      <c r="AO128" t="e">
        <f>VLOOKUP(AG128,type_factors!$C$1:$D$226,2,FALSE)</f>
        <v>#N/A</v>
      </c>
      <c r="AP128">
        <f t="shared" si="26"/>
        <v>0.25</v>
      </c>
      <c r="AQ128" t="e">
        <f t="shared" si="26"/>
        <v>#N/A</v>
      </c>
      <c r="AR128">
        <f t="shared" si="26"/>
        <v>0.25</v>
      </c>
      <c r="AS128" t="e">
        <f t="shared" si="26"/>
        <v>#N/A</v>
      </c>
      <c r="AT128">
        <f t="array" ref="AT128">MAX(IF(ISERROR(AP128:AS128),IF(ISERROR(AH128:AK128),,AH128:AK128),AP128:AS128))</f>
        <v>0.25</v>
      </c>
      <c r="AU128" t="s">
        <v>421</v>
      </c>
      <c r="AV128" t="s">
        <v>445</v>
      </c>
      <c r="AW128" t="s">
        <v>455</v>
      </c>
      <c r="AX128" t="s">
        <v>450</v>
      </c>
      <c r="AY128" t="str">
        <f t="shared" si="27"/>
        <v>NormalGrass</v>
      </c>
      <c r="AZ128" t="str">
        <f t="shared" si="28"/>
        <v>FireGrass</v>
      </c>
      <c r="BA128" t="str">
        <f t="shared" si="29"/>
        <v>GroundGrass</v>
      </c>
      <c r="BB128" t="str">
        <f t="shared" si="30"/>
        <v>FightingGrass</v>
      </c>
      <c r="BC128" t="str">
        <f t="shared" si="31"/>
        <v>NormalPoison</v>
      </c>
      <c r="BD128" t="str">
        <f t="shared" si="32"/>
        <v>FirePoison</v>
      </c>
      <c r="BE128" t="str">
        <f t="shared" si="33"/>
        <v>GroundPoison</v>
      </c>
      <c r="BF128" t="str">
        <f t="shared" si="34"/>
        <v>FightingPoison</v>
      </c>
      <c r="BG128" s="31">
        <f>VLOOKUP(AY128,type_factors!$C$2:$D$226,2,FALSE)</f>
        <v>1</v>
      </c>
      <c r="BH128" s="31">
        <f>VLOOKUP(AZ128,type_factors!$C$2:$D$226,2,FALSE)</f>
        <v>2</v>
      </c>
      <c r="BI128" s="31">
        <f>VLOOKUP(BC128,type_factors!$C$2:$D$226,2,FALSE)</f>
        <v>1</v>
      </c>
      <c r="BJ128" s="31">
        <f>VLOOKUP(BD128,type_factors!$C$2:$D$226,2,FALSE)</f>
        <v>1</v>
      </c>
      <c r="BK128" s="30">
        <f>VLOOKUP(BC128,type_factors!$C$2:$D$226,2,FALSE)</f>
        <v>1</v>
      </c>
      <c r="BL128" s="30">
        <f>VLOOKUP(BD128,type_factors!$C$2:$D$226,2,FALSE)</f>
        <v>1</v>
      </c>
      <c r="BM128" s="30">
        <f>VLOOKUP(BE128,type_factors!$C$2:$D$226,2,FALSE)</f>
        <v>2</v>
      </c>
      <c r="BN128" s="30">
        <f>VLOOKUP(BF128,type_factors!$C$2:$D$226,2,FALSE)</f>
        <v>0.5</v>
      </c>
      <c r="BO128" s="32">
        <f t="shared" si="35"/>
        <v>1</v>
      </c>
      <c r="BP128" s="32">
        <f t="shared" si="36"/>
        <v>2</v>
      </c>
      <c r="BQ128" s="32">
        <f t="shared" si="37"/>
        <v>2</v>
      </c>
      <c r="BR128" s="32">
        <f t="shared" si="38"/>
        <v>0.5</v>
      </c>
      <c r="BS128">
        <f t="array" ref="BS128">MAX(IF(ISERROR(BO128:BR128),,BO128:BR128))</f>
        <v>2</v>
      </c>
      <c r="BT128">
        <f t="shared" si="42"/>
        <v>0.25</v>
      </c>
      <c r="BU128">
        <f t="shared" si="39"/>
        <v>1.75</v>
      </c>
      <c r="BV128">
        <f t="shared" si="41"/>
        <v>35.25</v>
      </c>
    </row>
    <row r="129" spans="1:76" x14ac:dyDescent="0.3">
      <c r="A129">
        <v>128</v>
      </c>
      <c r="B129">
        <v>52</v>
      </c>
      <c r="C129" s="35" t="s">
        <v>96</v>
      </c>
      <c r="D129" s="35" t="str">
        <f>VLOOKUP(C129,all_pokemon!$B$2:$C$151,2,FALSE)</f>
        <v>Growlithe</v>
      </c>
      <c r="E129" s="35" t="s">
        <v>445</v>
      </c>
      <c r="F129" s="35" t="s">
        <v>209</v>
      </c>
      <c r="G129" s="35">
        <v>42</v>
      </c>
      <c r="H129" s="36" t="s">
        <v>89</v>
      </c>
      <c r="I129" s="36" t="s">
        <v>23</v>
      </c>
      <c r="J129" s="36" t="s">
        <v>137</v>
      </c>
      <c r="K129" s="36" t="s">
        <v>151</v>
      </c>
      <c r="L129" s="1" t="str">
        <f>VLOOKUP(H129,all_attacks!$B$2:$C$166,2,FALSE)</f>
        <v>Ember</v>
      </c>
      <c r="M129" s="1" t="str">
        <f>VLOOKUP(I129,all_attacks!$B$2:$C$166,2,FALSE)</f>
        <v>Leer</v>
      </c>
      <c r="N129" s="1" t="str">
        <f>VLOOKUP(J129,all_attacks!$B$2:$C$166,2,FALSE)</f>
        <v>Take Down</v>
      </c>
      <c r="O129" s="1" t="str">
        <f>VLOOKUP(K129,all_attacks!$B$2:$C$166,2,FALSE)</f>
        <v>Agility</v>
      </c>
      <c r="P129" t="str">
        <f>VLOOKUP(L129,all_attacks!$C$2:$H$166,2,FALSE)</f>
        <v>Fire</v>
      </c>
      <c r="Q129" t="str">
        <f>VLOOKUP(M129,all_attacks!$C$2:$H$166,2,FALSE)</f>
        <v>Normal</v>
      </c>
      <c r="R129" t="str">
        <f>VLOOKUP(N129,all_attacks!$C$2:$H$166,2,FALSE)</f>
        <v>Normal</v>
      </c>
      <c r="S129" t="str">
        <f>VLOOKUP(O129,all_attacks!$C$2:$H$166,2,FALSE)</f>
        <v>Psychic</v>
      </c>
      <c r="T129" t="str">
        <f>VLOOKUP(L129,all_attacks!$C$2:$H$166,6,FALSE)</f>
        <v>Fire</v>
      </c>
      <c r="U129" t="str">
        <f>VLOOKUP(M129,all_attacks!$C$2:$H$166,6,FALSE)</f>
        <v>no_type-specific_Damage</v>
      </c>
      <c r="V129" t="str">
        <f>VLOOKUP(N129,all_attacks!$C$2:$H$166,6,FALSE)</f>
        <v>Normal</v>
      </c>
      <c r="W129" t="str">
        <f>VLOOKUP(O129,all_attacks!$C$2:$H$166,6,FALSE)</f>
        <v>no_type-specific_Damage</v>
      </c>
      <c r="X129" t="s">
        <v>445</v>
      </c>
      <c r="Y129" t="s">
        <v>448</v>
      </c>
      <c r="Z129" t="str">
        <f t="shared" si="40"/>
        <v>FireFire</v>
      </c>
      <c r="AA129" t="str">
        <f t="shared" si="40"/>
        <v>no_type-specific_DamageFire</v>
      </c>
      <c r="AB129" t="str">
        <f t="shared" si="40"/>
        <v>NormalFire</v>
      </c>
      <c r="AC129" t="str">
        <f t="shared" si="40"/>
        <v>no_type-specific_DamageFire</v>
      </c>
      <c r="AD129" t="str">
        <f t="shared" si="25"/>
        <v>FireFlying</v>
      </c>
      <c r="AE129" t="str">
        <f t="shared" si="25"/>
        <v>no_type-specific_DamageFlying</v>
      </c>
      <c r="AF129" t="str">
        <f t="shared" si="25"/>
        <v>NormalFlying</v>
      </c>
      <c r="AG129" t="str">
        <f t="shared" si="25"/>
        <v>no_type-specific_DamageFlying</v>
      </c>
      <c r="AH129">
        <f>VLOOKUP(Z129,type_factors!$C$1:$D$226,2,FALSE)</f>
        <v>0.5</v>
      </c>
      <c r="AI129" t="e">
        <f>VLOOKUP(AA129,type_factors!$C$1:$D$226,2,FALSE)</f>
        <v>#N/A</v>
      </c>
      <c r="AJ129">
        <f>VLOOKUP(AB129,type_factors!$C$1:$D$226,2,FALSE)</f>
        <v>1</v>
      </c>
      <c r="AK129" t="e">
        <f>VLOOKUP(AC129,type_factors!$C$1:$D$226,2,FALSE)</f>
        <v>#N/A</v>
      </c>
      <c r="AL129">
        <f>VLOOKUP(AD129,type_factors!$C$1:$D$226,2,FALSE)</f>
        <v>1</v>
      </c>
      <c r="AM129" t="e">
        <f>VLOOKUP(AE129,type_factors!$C$1:$D$226,2,FALSE)</f>
        <v>#N/A</v>
      </c>
      <c r="AN129">
        <f>VLOOKUP(AF129,type_factors!$C$1:$D$226,2,FALSE)</f>
        <v>1</v>
      </c>
      <c r="AO129" t="e">
        <f>VLOOKUP(AG129,type_factors!$C$1:$D$226,2,FALSE)</f>
        <v>#N/A</v>
      </c>
      <c r="AP129">
        <f t="shared" si="26"/>
        <v>0.5</v>
      </c>
      <c r="AQ129" t="e">
        <f t="shared" si="26"/>
        <v>#N/A</v>
      </c>
      <c r="AR129">
        <f t="shared" si="26"/>
        <v>1</v>
      </c>
      <c r="AS129" t="e">
        <f t="shared" si="26"/>
        <v>#N/A</v>
      </c>
      <c r="AT129">
        <f t="array" ref="AT129">MAX(IF(ISERROR(AP129:AS129),IF(ISERROR(AH129:AK129),,AH129:AK129),AP129:AS129))</f>
        <v>1</v>
      </c>
      <c r="AU129" t="s">
        <v>421</v>
      </c>
      <c r="AV129" t="s">
        <v>445</v>
      </c>
      <c r="AW129" t="s">
        <v>455</v>
      </c>
      <c r="AX129" t="s">
        <v>450</v>
      </c>
      <c r="AY129" t="str">
        <f t="shared" si="27"/>
        <v>NormalFire</v>
      </c>
      <c r="AZ129" t="str">
        <f t="shared" si="28"/>
        <v>FireFire</v>
      </c>
      <c r="BA129" t="str">
        <f t="shared" si="29"/>
        <v>GroundFire</v>
      </c>
      <c r="BB129" t="str">
        <f t="shared" si="30"/>
        <v>FightingFire</v>
      </c>
      <c r="BC129" t="str">
        <f t="shared" si="31"/>
        <v>NormalNA</v>
      </c>
      <c r="BD129" t="str">
        <f t="shared" si="32"/>
        <v>FireNA</v>
      </c>
      <c r="BE129" t="str">
        <f t="shared" si="33"/>
        <v>GroundNA</v>
      </c>
      <c r="BF129" t="str">
        <f t="shared" si="34"/>
        <v>FightingNA</v>
      </c>
      <c r="BG129" s="31">
        <f>VLOOKUP(AY129,type_factors!$C$2:$D$226,2,FALSE)</f>
        <v>1</v>
      </c>
      <c r="BH129" s="31">
        <f>VLOOKUP(AZ129,type_factors!$C$2:$D$226,2,FALSE)</f>
        <v>0.5</v>
      </c>
      <c r="BI129" s="31" t="e">
        <f>VLOOKUP(BC129,type_factors!$C$2:$D$226,2,FALSE)</f>
        <v>#N/A</v>
      </c>
      <c r="BJ129" s="31" t="e">
        <f>VLOOKUP(BD129,type_factors!$C$2:$D$226,2,FALSE)</f>
        <v>#N/A</v>
      </c>
      <c r="BK129" s="30" t="e">
        <f>VLOOKUP(BC129,type_factors!$C$2:$D$226,2,FALSE)</f>
        <v>#N/A</v>
      </c>
      <c r="BL129" s="30" t="e">
        <f>VLOOKUP(BD129,type_factors!$C$2:$D$226,2,FALSE)</f>
        <v>#N/A</v>
      </c>
      <c r="BM129" s="30" t="e">
        <f>VLOOKUP(BE129,type_factors!$C$2:$D$226,2,FALSE)</f>
        <v>#N/A</v>
      </c>
      <c r="BN129" s="30" t="e">
        <f>VLOOKUP(BF129,type_factors!$C$2:$D$226,2,FALSE)</f>
        <v>#N/A</v>
      </c>
      <c r="BO129" s="32">
        <f t="shared" si="35"/>
        <v>1</v>
      </c>
      <c r="BP129" s="32">
        <f t="shared" si="36"/>
        <v>0.5</v>
      </c>
      <c r="BQ129" s="32" t="e">
        <f t="shared" si="37"/>
        <v>#N/A</v>
      </c>
      <c r="BR129" s="32" t="e">
        <f t="shared" si="38"/>
        <v>#N/A</v>
      </c>
      <c r="BS129">
        <f t="array" ref="BS129">MAX(IF(ISERROR(BO129:BR129),,BO129:BR129))</f>
        <v>1</v>
      </c>
      <c r="BT129">
        <f t="shared" si="42"/>
        <v>1</v>
      </c>
      <c r="BU129">
        <f t="shared" si="39"/>
        <v>0</v>
      </c>
      <c r="BV129">
        <f t="shared" si="41"/>
        <v>35.25</v>
      </c>
      <c r="BX129" t="s">
        <v>194</v>
      </c>
    </row>
    <row r="130" spans="1:76" x14ac:dyDescent="0.3">
      <c r="A130">
        <v>129</v>
      </c>
      <c r="B130">
        <v>52</v>
      </c>
      <c r="C130" s="35" t="s">
        <v>141</v>
      </c>
      <c r="D130" s="35" t="str">
        <f>VLOOKUP(C130,all_pokemon!$B$2:$C$151,2,FALSE)</f>
        <v>Ponyta</v>
      </c>
      <c r="E130" s="35" t="s">
        <v>445</v>
      </c>
      <c r="F130" s="35" t="s">
        <v>209</v>
      </c>
      <c r="G130" s="35">
        <v>40</v>
      </c>
      <c r="H130" s="36" t="s">
        <v>20</v>
      </c>
      <c r="I130" s="36" t="s">
        <v>140</v>
      </c>
      <c r="J130" s="36" t="s">
        <v>6</v>
      </c>
      <c r="K130" s="36" t="s">
        <v>152</v>
      </c>
      <c r="L130" s="1" t="str">
        <f>VLOOKUP(H130,all_attacks!$B$2:$C$166,2,FALSE)</f>
        <v>Tail Whip</v>
      </c>
      <c r="M130" s="1" t="str">
        <f>VLOOKUP(I130,all_attacks!$B$2:$C$166,2,FALSE)</f>
        <v>Stomp</v>
      </c>
      <c r="N130" s="1" t="str">
        <f>VLOOKUP(J130,all_attacks!$B$2:$C$166,2,FALSE)</f>
        <v>Growl</v>
      </c>
      <c r="O130" s="1" t="str">
        <f>VLOOKUP(K130,all_attacks!$B$2:$C$166,2,FALSE)</f>
        <v>Fire Spin</v>
      </c>
      <c r="P130" t="str">
        <f>VLOOKUP(L130,all_attacks!$C$2:$H$166,2,FALSE)</f>
        <v>Normal</v>
      </c>
      <c r="Q130" t="str">
        <f>VLOOKUP(M130,all_attacks!$C$2:$H$166,2,FALSE)</f>
        <v>Normal</v>
      </c>
      <c r="R130" t="str">
        <f>VLOOKUP(N130,all_attacks!$C$2:$H$166,2,FALSE)</f>
        <v>Normal</v>
      </c>
      <c r="S130" t="str">
        <f>VLOOKUP(O130,all_attacks!$C$2:$H$166,2,FALSE)</f>
        <v>Fire</v>
      </c>
      <c r="T130" t="str">
        <f>VLOOKUP(L130,all_attacks!$C$2:$H$166,6,FALSE)</f>
        <v>no_type-specific_Damage</v>
      </c>
      <c r="U130" t="str">
        <f>VLOOKUP(M130,all_attacks!$C$2:$H$166,6,FALSE)</f>
        <v>Normal</v>
      </c>
      <c r="V130" t="str">
        <f>VLOOKUP(N130,all_attacks!$C$2:$H$166,6,FALSE)</f>
        <v>no_type-specific_Damage</v>
      </c>
      <c r="W130" t="str">
        <f>VLOOKUP(O130,all_attacks!$C$2:$H$166,6,FALSE)</f>
        <v>Fire</v>
      </c>
      <c r="X130" t="s">
        <v>445</v>
      </c>
      <c r="Y130" t="s">
        <v>448</v>
      </c>
      <c r="Z130" t="str">
        <f t="shared" si="40"/>
        <v>no_type-specific_DamageFire</v>
      </c>
      <c r="AA130" t="str">
        <f t="shared" si="40"/>
        <v>NormalFire</v>
      </c>
      <c r="AB130" t="str">
        <f t="shared" si="40"/>
        <v>no_type-specific_DamageFire</v>
      </c>
      <c r="AC130" t="str">
        <f t="shared" si="40"/>
        <v>FireFire</v>
      </c>
      <c r="AD130" t="str">
        <f t="shared" si="25"/>
        <v>no_type-specific_DamageFlying</v>
      </c>
      <c r="AE130" t="str">
        <f t="shared" si="25"/>
        <v>NormalFlying</v>
      </c>
      <c r="AF130" t="str">
        <f t="shared" si="25"/>
        <v>no_type-specific_DamageFlying</v>
      </c>
      <c r="AG130" t="str">
        <f t="shared" ref="AG130:AG177" si="43">W130&amp;$Y130</f>
        <v>FireFlying</v>
      </c>
      <c r="AH130" t="e">
        <f>VLOOKUP(Z130,type_factors!$C$1:$D$226,2,FALSE)</f>
        <v>#N/A</v>
      </c>
      <c r="AI130">
        <f>VLOOKUP(AA130,type_factors!$C$1:$D$226,2,FALSE)</f>
        <v>1</v>
      </c>
      <c r="AJ130" t="e">
        <f>VLOOKUP(AB130,type_factors!$C$1:$D$226,2,FALSE)</f>
        <v>#N/A</v>
      </c>
      <c r="AK130">
        <f>VLOOKUP(AC130,type_factors!$C$1:$D$226,2,FALSE)</f>
        <v>0.5</v>
      </c>
      <c r="AL130" t="e">
        <f>VLOOKUP(AD130,type_factors!$C$1:$D$226,2,FALSE)</f>
        <v>#N/A</v>
      </c>
      <c r="AM130">
        <f>VLOOKUP(AE130,type_factors!$C$1:$D$226,2,FALSE)</f>
        <v>1</v>
      </c>
      <c r="AN130" t="e">
        <f>VLOOKUP(AF130,type_factors!$C$1:$D$226,2,FALSE)</f>
        <v>#N/A</v>
      </c>
      <c r="AO130">
        <f>VLOOKUP(AG130,type_factors!$C$1:$D$226,2,FALSE)</f>
        <v>1</v>
      </c>
      <c r="AP130" t="e">
        <f t="shared" si="26"/>
        <v>#N/A</v>
      </c>
      <c r="AQ130">
        <f t="shared" si="26"/>
        <v>1</v>
      </c>
      <c r="AR130" t="e">
        <f t="shared" si="26"/>
        <v>#N/A</v>
      </c>
      <c r="AS130">
        <f t="shared" ref="AS130:AS177" si="44">AK130*AO130</f>
        <v>0.5</v>
      </c>
      <c r="AT130">
        <f t="array" ref="AT130">MAX(IF(ISERROR(AP130:AS130),IF(ISERROR(AH130:AK130),,AH130:AK130),AP130:AS130))</f>
        <v>1</v>
      </c>
      <c r="AU130" t="s">
        <v>421</v>
      </c>
      <c r="AV130" t="s">
        <v>445</v>
      </c>
      <c r="AW130" t="s">
        <v>455</v>
      </c>
      <c r="AX130" t="s">
        <v>450</v>
      </c>
      <c r="AY130" t="str">
        <f t="shared" si="27"/>
        <v>NormalFire</v>
      </c>
      <c r="AZ130" t="str">
        <f t="shared" si="28"/>
        <v>FireFire</v>
      </c>
      <c r="BA130" t="str">
        <f t="shared" si="29"/>
        <v>GroundFire</v>
      </c>
      <c r="BB130" t="str">
        <f t="shared" si="30"/>
        <v>FightingFire</v>
      </c>
      <c r="BC130" t="str">
        <f t="shared" si="31"/>
        <v>NormalNA</v>
      </c>
      <c r="BD130" t="str">
        <f t="shared" si="32"/>
        <v>FireNA</v>
      </c>
      <c r="BE130" t="str">
        <f t="shared" si="33"/>
        <v>GroundNA</v>
      </c>
      <c r="BF130" t="str">
        <f t="shared" si="34"/>
        <v>FightingNA</v>
      </c>
      <c r="BG130" s="31">
        <f>VLOOKUP(AY130,type_factors!$C$2:$D$226,2,FALSE)</f>
        <v>1</v>
      </c>
      <c r="BH130" s="31">
        <f>VLOOKUP(AZ130,type_factors!$C$2:$D$226,2,FALSE)</f>
        <v>0.5</v>
      </c>
      <c r="BI130" s="31" t="e">
        <f>VLOOKUP(BC130,type_factors!$C$2:$D$226,2,FALSE)</f>
        <v>#N/A</v>
      </c>
      <c r="BJ130" s="31" t="e">
        <f>VLOOKUP(BD130,type_factors!$C$2:$D$226,2,FALSE)</f>
        <v>#N/A</v>
      </c>
      <c r="BK130" s="30" t="e">
        <f>VLOOKUP(BC130,type_factors!$C$2:$D$226,2,FALSE)</f>
        <v>#N/A</v>
      </c>
      <c r="BL130" s="30" t="e">
        <f>VLOOKUP(BD130,type_factors!$C$2:$D$226,2,FALSE)</f>
        <v>#N/A</v>
      </c>
      <c r="BM130" s="30" t="e">
        <f>VLOOKUP(BE130,type_factors!$C$2:$D$226,2,FALSE)</f>
        <v>#N/A</v>
      </c>
      <c r="BN130" s="30" t="e">
        <f>VLOOKUP(BF130,type_factors!$C$2:$D$226,2,FALSE)</f>
        <v>#N/A</v>
      </c>
      <c r="BO130" s="32">
        <f t="shared" si="35"/>
        <v>1</v>
      </c>
      <c r="BP130" s="32">
        <f t="shared" si="36"/>
        <v>0.5</v>
      </c>
      <c r="BQ130" s="32" t="e">
        <f t="shared" si="37"/>
        <v>#N/A</v>
      </c>
      <c r="BR130" s="32" t="e">
        <f t="shared" si="38"/>
        <v>#N/A</v>
      </c>
      <c r="BS130">
        <f t="array" ref="BS130">MAX(IF(ISERROR(BO130:BR130),,BO130:BR130))</f>
        <v>1</v>
      </c>
      <c r="BT130">
        <f t="shared" ref="BT130:BT161" si="45">AT130</f>
        <v>1</v>
      </c>
      <c r="BU130">
        <f t="shared" si="39"/>
        <v>0</v>
      </c>
      <c r="BV130">
        <f t="shared" si="41"/>
        <v>35.25</v>
      </c>
    </row>
    <row r="131" spans="1:76" x14ac:dyDescent="0.3">
      <c r="A131">
        <v>130</v>
      </c>
      <c r="B131">
        <v>52</v>
      </c>
      <c r="C131" s="35" t="s">
        <v>142</v>
      </c>
      <c r="D131" s="35" t="str">
        <f>VLOOKUP(C131,all_pokemon!$B$2:$C$151,2,FALSE)</f>
        <v>Rapidash</v>
      </c>
      <c r="E131" s="35" t="s">
        <v>445</v>
      </c>
      <c r="F131" s="35" t="s">
        <v>209</v>
      </c>
      <c r="G131" s="35">
        <v>42</v>
      </c>
      <c r="H131" s="36" t="s">
        <v>20</v>
      </c>
      <c r="I131" s="36" t="s">
        <v>140</v>
      </c>
      <c r="J131" s="36" t="s">
        <v>6</v>
      </c>
      <c r="K131" s="36" t="s">
        <v>152</v>
      </c>
      <c r="L131" s="1" t="str">
        <f>VLOOKUP(H131,all_attacks!$B$2:$C$166,2,FALSE)</f>
        <v>Tail Whip</v>
      </c>
      <c r="M131" s="1" t="str">
        <f>VLOOKUP(I131,all_attacks!$B$2:$C$166,2,FALSE)</f>
        <v>Stomp</v>
      </c>
      <c r="N131" s="1" t="str">
        <f>VLOOKUP(J131,all_attacks!$B$2:$C$166,2,FALSE)</f>
        <v>Growl</v>
      </c>
      <c r="O131" s="1" t="str">
        <f>VLOOKUP(K131,all_attacks!$B$2:$C$166,2,FALSE)</f>
        <v>Fire Spin</v>
      </c>
      <c r="P131" t="str">
        <f>VLOOKUP(L131,all_attacks!$C$2:$H$166,2,FALSE)</f>
        <v>Normal</v>
      </c>
      <c r="Q131" t="str">
        <f>VLOOKUP(M131,all_attacks!$C$2:$H$166,2,FALSE)</f>
        <v>Normal</v>
      </c>
      <c r="R131" t="str">
        <f>VLOOKUP(N131,all_attacks!$C$2:$H$166,2,FALSE)</f>
        <v>Normal</v>
      </c>
      <c r="S131" t="str">
        <f>VLOOKUP(O131,all_attacks!$C$2:$H$166,2,FALSE)</f>
        <v>Fire</v>
      </c>
      <c r="T131" t="str">
        <f>VLOOKUP(L131,all_attacks!$C$2:$H$166,6,FALSE)</f>
        <v>no_type-specific_Damage</v>
      </c>
      <c r="U131" t="str">
        <f>VLOOKUP(M131,all_attacks!$C$2:$H$166,6,FALSE)</f>
        <v>Normal</v>
      </c>
      <c r="V131" t="str">
        <f>VLOOKUP(N131,all_attacks!$C$2:$H$166,6,FALSE)</f>
        <v>no_type-specific_Damage</v>
      </c>
      <c r="W131" t="str">
        <f>VLOOKUP(O131,all_attacks!$C$2:$H$166,6,FALSE)</f>
        <v>Fire</v>
      </c>
      <c r="X131" t="s">
        <v>445</v>
      </c>
      <c r="Y131" t="s">
        <v>448</v>
      </c>
      <c r="Z131" t="str">
        <f t="shared" si="40"/>
        <v>no_type-specific_DamageFire</v>
      </c>
      <c r="AA131" t="str">
        <f t="shared" si="40"/>
        <v>NormalFire</v>
      </c>
      <c r="AB131" t="str">
        <f t="shared" si="40"/>
        <v>no_type-specific_DamageFire</v>
      </c>
      <c r="AC131" t="str">
        <f t="shared" ref="AC131:AC177" si="46">W131&amp;$X131</f>
        <v>FireFire</v>
      </c>
      <c r="AD131" t="str">
        <f t="shared" ref="AD131:AF177" si="47">T131&amp;$Y131</f>
        <v>no_type-specific_DamageFlying</v>
      </c>
      <c r="AE131" t="str">
        <f t="shared" si="47"/>
        <v>NormalFlying</v>
      </c>
      <c r="AF131" t="str">
        <f t="shared" si="47"/>
        <v>no_type-specific_DamageFlying</v>
      </c>
      <c r="AG131" t="str">
        <f t="shared" si="43"/>
        <v>FireFlying</v>
      </c>
      <c r="AH131" t="e">
        <f>VLOOKUP(Z131,type_factors!$C$1:$D$226,2,FALSE)</f>
        <v>#N/A</v>
      </c>
      <c r="AI131">
        <f>VLOOKUP(AA131,type_factors!$C$1:$D$226,2,FALSE)</f>
        <v>1</v>
      </c>
      <c r="AJ131" t="e">
        <f>VLOOKUP(AB131,type_factors!$C$1:$D$226,2,FALSE)</f>
        <v>#N/A</v>
      </c>
      <c r="AK131">
        <f>VLOOKUP(AC131,type_factors!$C$1:$D$226,2,FALSE)</f>
        <v>0.5</v>
      </c>
      <c r="AL131" t="e">
        <f>VLOOKUP(AD131,type_factors!$C$1:$D$226,2,FALSE)</f>
        <v>#N/A</v>
      </c>
      <c r="AM131">
        <f>VLOOKUP(AE131,type_factors!$C$1:$D$226,2,FALSE)</f>
        <v>1</v>
      </c>
      <c r="AN131" t="e">
        <f>VLOOKUP(AF131,type_factors!$C$1:$D$226,2,FALSE)</f>
        <v>#N/A</v>
      </c>
      <c r="AO131">
        <f>VLOOKUP(AG131,type_factors!$C$1:$D$226,2,FALSE)</f>
        <v>1</v>
      </c>
      <c r="AP131" t="e">
        <f t="shared" ref="AP131:AR177" si="48">AH131*AL131</f>
        <v>#N/A</v>
      </c>
      <c r="AQ131">
        <f t="shared" si="48"/>
        <v>1</v>
      </c>
      <c r="AR131" t="e">
        <f t="shared" si="48"/>
        <v>#N/A</v>
      </c>
      <c r="AS131">
        <f t="shared" si="44"/>
        <v>0.5</v>
      </c>
      <c r="AT131">
        <f t="array" ref="AT131">MAX(IF(ISERROR(AP131:AS131),IF(ISERROR(AH131:AK131),,AH131:AK131),AP131:AS131))</f>
        <v>1</v>
      </c>
      <c r="AU131" t="s">
        <v>421</v>
      </c>
      <c r="AV131" t="s">
        <v>445</v>
      </c>
      <c r="AW131" t="s">
        <v>455</v>
      </c>
      <c r="AX131" t="s">
        <v>450</v>
      </c>
      <c r="AY131" t="str">
        <f t="shared" ref="AY131:AY177" si="49">AU131&amp;$E131</f>
        <v>NormalFire</v>
      </c>
      <c r="AZ131" t="str">
        <f t="shared" ref="AZ131:AZ177" si="50">AV131&amp;$E131</f>
        <v>FireFire</v>
      </c>
      <c r="BA131" t="str">
        <f t="shared" ref="BA131:BA177" si="51">AW131&amp;$E131</f>
        <v>GroundFire</v>
      </c>
      <c r="BB131" t="str">
        <f t="shared" ref="BB131:BB177" si="52">AX131&amp;$E131</f>
        <v>FightingFire</v>
      </c>
      <c r="BC131" t="str">
        <f t="shared" ref="BC131:BC177" si="53">AU131&amp;$F131</f>
        <v>NormalNA</v>
      </c>
      <c r="BD131" t="str">
        <f t="shared" ref="BD131:BD177" si="54">AV131&amp;$F131</f>
        <v>FireNA</v>
      </c>
      <c r="BE131" t="str">
        <f t="shared" ref="BE131:BE177" si="55">AW131&amp;$F131</f>
        <v>GroundNA</v>
      </c>
      <c r="BF131" t="str">
        <f t="shared" ref="BF131:BF177" si="56">AX131&amp;$F131</f>
        <v>FightingNA</v>
      </c>
      <c r="BG131" s="31">
        <f>VLOOKUP(AY131,type_factors!$C$2:$D$226,2,FALSE)</f>
        <v>1</v>
      </c>
      <c r="BH131" s="31">
        <f>VLOOKUP(AZ131,type_factors!$C$2:$D$226,2,FALSE)</f>
        <v>0.5</v>
      </c>
      <c r="BI131" s="31" t="e">
        <f>VLOOKUP(BC131,type_factors!$C$2:$D$226,2,FALSE)</f>
        <v>#N/A</v>
      </c>
      <c r="BJ131" s="31" t="e">
        <f>VLOOKUP(BD131,type_factors!$C$2:$D$226,2,FALSE)</f>
        <v>#N/A</v>
      </c>
      <c r="BK131" s="30" t="e">
        <f>VLOOKUP(BC131,type_factors!$C$2:$D$226,2,FALSE)</f>
        <v>#N/A</v>
      </c>
      <c r="BL131" s="30" t="e">
        <f>VLOOKUP(BD131,type_factors!$C$2:$D$226,2,FALSE)</f>
        <v>#N/A</v>
      </c>
      <c r="BM131" s="30" t="e">
        <f>VLOOKUP(BE131,type_factors!$C$2:$D$226,2,FALSE)</f>
        <v>#N/A</v>
      </c>
      <c r="BN131" s="30" t="e">
        <f>VLOOKUP(BF131,type_factors!$C$2:$D$226,2,FALSE)</f>
        <v>#N/A</v>
      </c>
      <c r="BO131" s="32">
        <f t="shared" ref="BO131:BO177" si="57">IF(AND(ISNUMBER(BG131),ISNUMBER(BK131)),BG131*BK131,BG131)</f>
        <v>1</v>
      </c>
      <c r="BP131" s="32">
        <f t="shared" ref="BP131:BP177" si="58">IF(AND(ISNUMBER(BH131),ISNUMBER(BL131)),BH131*BL131,BH131)</f>
        <v>0.5</v>
      </c>
      <c r="BQ131" s="32" t="e">
        <f t="shared" ref="BQ131:BQ177" si="59">IF(AND(ISNUMBER(BI131),ISNUMBER(BM131)),BI131*BM131,BI131)</f>
        <v>#N/A</v>
      </c>
      <c r="BR131" s="32" t="e">
        <f t="shared" ref="BR131:BR177" si="60">IF(AND(ISNUMBER(BJ131),ISNUMBER(BN131)),BJ131*BN131,BJ131)</f>
        <v>#N/A</v>
      </c>
      <c r="BS131">
        <f t="array" ref="BS131">MAX(IF(ISERROR(BO131:BR131),,BO131:BR131))</f>
        <v>1</v>
      </c>
      <c r="BT131">
        <f t="shared" si="45"/>
        <v>1</v>
      </c>
      <c r="BU131">
        <f t="shared" ref="BU131:BU177" si="61">BS131-BT131</f>
        <v>0</v>
      </c>
      <c r="BV131">
        <f t="shared" si="41"/>
        <v>35.25</v>
      </c>
    </row>
    <row r="132" spans="1:76" x14ac:dyDescent="0.3">
      <c r="A132">
        <v>131</v>
      </c>
      <c r="B132">
        <v>52</v>
      </c>
      <c r="C132" s="35" t="s">
        <v>143</v>
      </c>
      <c r="D132" s="35" t="str">
        <f>VLOOKUP(C132,all_pokemon!$B$2:$C$151,2,FALSE)</f>
        <v>Arcanine</v>
      </c>
      <c r="E132" s="35" t="s">
        <v>445</v>
      </c>
      <c r="F132" s="35" t="s">
        <v>209</v>
      </c>
      <c r="G132" s="35">
        <v>47</v>
      </c>
      <c r="H132" s="36" t="s">
        <v>98</v>
      </c>
      <c r="I132" s="36" t="s">
        <v>89</v>
      </c>
      <c r="J132" s="36" t="s">
        <v>153</v>
      </c>
      <c r="K132" s="36" t="s">
        <v>137</v>
      </c>
      <c r="L132" s="1" t="str">
        <f>VLOOKUP(H132,all_attacks!$B$2:$C$166,2,FALSE)</f>
        <v>Roar</v>
      </c>
      <c r="M132" s="1" t="str">
        <f>VLOOKUP(I132,all_attacks!$B$2:$C$166,2,FALSE)</f>
        <v>Ember</v>
      </c>
      <c r="N132" s="1" t="str">
        <f>VLOOKUP(J132,all_attacks!$B$2:$C$166,2,FALSE)</f>
        <v>Fire Blast</v>
      </c>
      <c r="O132" s="1" t="str">
        <f>VLOOKUP(K132,all_attacks!$B$2:$C$166,2,FALSE)</f>
        <v>Take Down</v>
      </c>
      <c r="P132" t="str">
        <f>VLOOKUP(L132,all_attacks!$C$2:$H$166,2,FALSE)</f>
        <v>Normal</v>
      </c>
      <c r="Q132" t="str">
        <f>VLOOKUP(M132,all_attacks!$C$2:$H$166,2,FALSE)</f>
        <v>Fire</v>
      </c>
      <c r="R132" t="str">
        <f>VLOOKUP(N132,all_attacks!$C$2:$H$166,2,FALSE)</f>
        <v>Fire</v>
      </c>
      <c r="S132" t="str">
        <f>VLOOKUP(O132,all_attacks!$C$2:$H$166,2,FALSE)</f>
        <v>Normal</v>
      </c>
      <c r="T132" t="str">
        <f>VLOOKUP(L132,all_attacks!$C$2:$H$166,6,FALSE)</f>
        <v>no_type-specific_Damage</v>
      </c>
      <c r="U132" t="str">
        <f>VLOOKUP(M132,all_attacks!$C$2:$H$166,6,FALSE)</f>
        <v>Fire</v>
      </c>
      <c r="V132" t="str">
        <f>VLOOKUP(N132,all_attacks!$C$2:$H$166,6,FALSE)</f>
        <v>Fire</v>
      </c>
      <c r="W132" t="str">
        <f>VLOOKUP(O132,all_attacks!$C$2:$H$166,6,FALSE)</f>
        <v>Normal</v>
      </c>
      <c r="X132" t="s">
        <v>445</v>
      </c>
      <c r="Y132" t="s">
        <v>448</v>
      </c>
      <c r="Z132" t="str">
        <f t="shared" ref="Z132:AB177" si="62">T132&amp;$X132</f>
        <v>no_type-specific_DamageFire</v>
      </c>
      <c r="AA132" t="str">
        <f t="shared" si="62"/>
        <v>FireFire</v>
      </c>
      <c r="AB132" t="str">
        <f t="shared" si="62"/>
        <v>FireFire</v>
      </c>
      <c r="AC132" t="str">
        <f t="shared" si="46"/>
        <v>NormalFire</v>
      </c>
      <c r="AD132" t="str">
        <f t="shared" si="47"/>
        <v>no_type-specific_DamageFlying</v>
      </c>
      <c r="AE132" t="str">
        <f t="shared" si="47"/>
        <v>FireFlying</v>
      </c>
      <c r="AF132" t="str">
        <f t="shared" si="47"/>
        <v>FireFlying</v>
      </c>
      <c r="AG132" t="str">
        <f t="shared" si="43"/>
        <v>NormalFlying</v>
      </c>
      <c r="AH132" t="e">
        <f>VLOOKUP(Z132,type_factors!$C$1:$D$226,2,FALSE)</f>
        <v>#N/A</v>
      </c>
      <c r="AI132">
        <f>VLOOKUP(AA132,type_factors!$C$1:$D$226,2,FALSE)</f>
        <v>0.5</v>
      </c>
      <c r="AJ132">
        <f>VLOOKUP(AB132,type_factors!$C$1:$D$226,2,FALSE)</f>
        <v>0.5</v>
      </c>
      <c r="AK132">
        <f>VLOOKUP(AC132,type_factors!$C$1:$D$226,2,FALSE)</f>
        <v>1</v>
      </c>
      <c r="AL132" t="e">
        <f>VLOOKUP(AD132,type_factors!$C$1:$D$226,2,FALSE)</f>
        <v>#N/A</v>
      </c>
      <c r="AM132">
        <f>VLOOKUP(AE132,type_factors!$C$1:$D$226,2,FALSE)</f>
        <v>1</v>
      </c>
      <c r="AN132">
        <f>VLOOKUP(AF132,type_factors!$C$1:$D$226,2,FALSE)</f>
        <v>1</v>
      </c>
      <c r="AO132">
        <f>VLOOKUP(AG132,type_factors!$C$1:$D$226,2,FALSE)</f>
        <v>1</v>
      </c>
      <c r="AP132" t="e">
        <f t="shared" si="48"/>
        <v>#N/A</v>
      </c>
      <c r="AQ132">
        <f t="shared" si="48"/>
        <v>0.5</v>
      </c>
      <c r="AR132">
        <f t="shared" si="48"/>
        <v>0.5</v>
      </c>
      <c r="AS132">
        <f t="shared" si="44"/>
        <v>1</v>
      </c>
      <c r="AT132">
        <f t="array" ref="AT132">MAX(IF(ISERROR(AP132:AS132),IF(ISERROR(AH132:AK132),,AH132:AK132),AP132:AS132))</f>
        <v>1</v>
      </c>
      <c r="AU132" t="s">
        <v>421</v>
      </c>
      <c r="AV132" t="s">
        <v>445</v>
      </c>
      <c r="AW132" t="s">
        <v>455</v>
      </c>
      <c r="AX132" t="s">
        <v>450</v>
      </c>
      <c r="AY132" t="str">
        <f t="shared" si="49"/>
        <v>NormalFire</v>
      </c>
      <c r="AZ132" t="str">
        <f t="shared" si="50"/>
        <v>FireFire</v>
      </c>
      <c r="BA132" t="str">
        <f t="shared" si="51"/>
        <v>GroundFire</v>
      </c>
      <c r="BB132" t="str">
        <f t="shared" si="52"/>
        <v>FightingFire</v>
      </c>
      <c r="BC132" t="str">
        <f t="shared" si="53"/>
        <v>NormalNA</v>
      </c>
      <c r="BD132" t="str">
        <f t="shared" si="54"/>
        <v>FireNA</v>
      </c>
      <c r="BE132" t="str">
        <f t="shared" si="55"/>
        <v>GroundNA</v>
      </c>
      <c r="BF132" t="str">
        <f t="shared" si="56"/>
        <v>FightingNA</v>
      </c>
      <c r="BG132" s="31">
        <f>VLOOKUP(AY132,type_factors!$C$2:$D$226,2,FALSE)</f>
        <v>1</v>
      </c>
      <c r="BH132" s="31">
        <f>VLOOKUP(AZ132,type_factors!$C$2:$D$226,2,FALSE)</f>
        <v>0.5</v>
      </c>
      <c r="BI132" s="31" t="e">
        <f>VLOOKUP(BC132,type_factors!$C$2:$D$226,2,FALSE)</f>
        <v>#N/A</v>
      </c>
      <c r="BJ132" s="31" t="e">
        <f>VLOOKUP(BD132,type_factors!$C$2:$D$226,2,FALSE)</f>
        <v>#N/A</v>
      </c>
      <c r="BK132" s="30" t="e">
        <f>VLOOKUP(BC132,type_factors!$C$2:$D$226,2,FALSE)</f>
        <v>#N/A</v>
      </c>
      <c r="BL132" s="30" t="e">
        <f>VLOOKUP(BD132,type_factors!$C$2:$D$226,2,FALSE)</f>
        <v>#N/A</v>
      </c>
      <c r="BM132" s="30" t="e">
        <f>VLOOKUP(BE132,type_factors!$C$2:$D$226,2,FALSE)</f>
        <v>#N/A</v>
      </c>
      <c r="BN132" s="30" t="e">
        <f>VLOOKUP(BF132,type_factors!$C$2:$D$226,2,FALSE)</f>
        <v>#N/A</v>
      </c>
      <c r="BO132" s="32">
        <f t="shared" si="57"/>
        <v>1</v>
      </c>
      <c r="BP132" s="32">
        <f t="shared" si="58"/>
        <v>0.5</v>
      </c>
      <c r="BQ132" s="32" t="e">
        <f t="shared" si="59"/>
        <v>#N/A</v>
      </c>
      <c r="BR132" s="32" t="e">
        <f t="shared" si="60"/>
        <v>#N/A</v>
      </c>
      <c r="BS132">
        <f t="array" ref="BS132">MAX(IF(ISERROR(BO132:BR132),,BO132:BR132))</f>
        <v>1</v>
      </c>
      <c r="BT132">
        <f t="shared" si="45"/>
        <v>1</v>
      </c>
      <c r="BU132">
        <f t="shared" si="61"/>
        <v>0</v>
      </c>
      <c r="BV132">
        <f t="shared" ref="BV132:BV177" si="63">BV131+BU132</f>
        <v>35.25</v>
      </c>
    </row>
    <row r="133" spans="1:76" x14ac:dyDescent="0.3">
      <c r="A133">
        <v>132</v>
      </c>
      <c r="B133">
        <v>53</v>
      </c>
      <c r="C133" s="35" t="s">
        <v>71</v>
      </c>
      <c r="D133" s="35" t="str">
        <f>VLOOKUP(C133,all_pokemon!$B$2:$C$151,2,FALSE)</f>
        <v>Kadabra</v>
      </c>
      <c r="E133" s="35" t="s">
        <v>318</v>
      </c>
      <c r="F133" s="35" t="s">
        <v>209</v>
      </c>
      <c r="G133" s="35">
        <v>38</v>
      </c>
      <c r="H133" s="36" t="s">
        <v>35</v>
      </c>
      <c r="I133" s="36" t="s">
        <v>121</v>
      </c>
      <c r="J133" s="36" t="s">
        <v>122</v>
      </c>
      <c r="K133" s="36" t="s">
        <v>123</v>
      </c>
      <c r="L133" s="1" t="str">
        <f>VLOOKUP(H133,all_attacks!$B$2:$C$166,2,FALSE)</f>
        <v>Disable</v>
      </c>
      <c r="M133" s="1" t="str">
        <f>VLOOKUP(I133,all_attacks!$B$2:$C$166,2,FALSE)</f>
        <v>Psybeam</v>
      </c>
      <c r="N133" s="1" t="str">
        <f>VLOOKUP(J133,all_attacks!$B$2:$C$166,2,FALSE)</f>
        <v>Recover</v>
      </c>
      <c r="O133" s="1" t="str">
        <f>VLOOKUP(K133,all_attacks!$B$2:$C$166,2,FALSE)</f>
        <v>Psychic</v>
      </c>
      <c r="P133" t="str">
        <f>VLOOKUP(L133,all_attacks!$C$2:$H$166,2,FALSE)</f>
        <v>Normal</v>
      </c>
      <c r="Q133" t="str">
        <f>VLOOKUP(M133,all_attacks!$C$2:$H$166,2,FALSE)</f>
        <v>Psychic</v>
      </c>
      <c r="R133" t="str">
        <f>VLOOKUP(N133,all_attacks!$C$2:$H$166,2,FALSE)</f>
        <v>Normal</v>
      </c>
      <c r="S133" t="str">
        <f>VLOOKUP(O133,all_attacks!$C$2:$H$166,2,FALSE)</f>
        <v>Psychic</v>
      </c>
      <c r="T133" t="str">
        <f>VLOOKUP(L133,all_attacks!$C$2:$H$166,6,FALSE)</f>
        <v>no_type-specific_Damage</v>
      </c>
      <c r="U133" t="str">
        <f>VLOOKUP(M133,all_attacks!$C$2:$H$166,6,FALSE)</f>
        <v>Psychic</v>
      </c>
      <c r="V133" t="str">
        <f>VLOOKUP(N133,all_attacks!$C$2:$H$166,6,FALSE)</f>
        <v>no_type-specific_Damage</v>
      </c>
      <c r="W133" t="str">
        <f>VLOOKUP(O133,all_attacks!$C$2:$H$166,6,FALSE)</f>
        <v>Psychic</v>
      </c>
      <c r="X133" t="s">
        <v>445</v>
      </c>
      <c r="Y133" t="s">
        <v>448</v>
      </c>
      <c r="Z133" t="str">
        <f t="shared" si="62"/>
        <v>no_type-specific_DamageFire</v>
      </c>
      <c r="AA133" t="str">
        <f t="shared" si="62"/>
        <v>PsychicFire</v>
      </c>
      <c r="AB133" t="str">
        <f t="shared" si="62"/>
        <v>no_type-specific_DamageFire</v>
      </c>
      <c r="AC133" t="str">
        <f t="shared" si="46"/>
        <v>PsychicFire</v>
      </c>
      <c r="AD133" t="str">
        <f t="shared" si="47"/>
        <v>no_type-specific_DamageFlying</v>
      </c>
      <c r="AE133" t="str">
        <f t="shared" si="47"/>
        <v>PsychicFlying</v>
      </c>
      <c r="AF133" t="str">
        <f t="shared" si="47"/>
        <v>no_type-specific_DamageFlying</v>
      </c>
      <c r="AG133" t="str">
        <f t="shared" si="43"/>
        <v>PsychicFlying</v>
      </c>
      <c r="AH133" t="e">
        <f>VLOOKUP(Z133,type_factors!$C$1:$D$226,2,FALSE)</f>
        <v>#N/A</v>
      </c>
      <c r="AI133">
        <f>VLOOKUP(AA133,type_factors!$C$1:$D$226,2,FALSE)</f>
        <v>1</v>
      </c>
      <c r="AJ133" t="e">
        <f>VLOOKUP(AB133,type_factors!$C$1:$D$226,2,FALSE)</f>
        <v>#N/A</v>
      </c>
      <c r="AK133">
        <f>VLOOKUP(AC133,type_factors!$C$1:$D$226,2,FALSE)</f>
        <v>1</v>
      </c>
      <c r="AL133" t="e">
        <f>VLOOKUP(AD133,type_factors!$C$1:$D$226,2,FALSE)</f>
        <v>#N/A</v>
      </c>
      <c r="AM133">
        <f>VLOOKUP(AE133,type_factors!$C$1:$D$226,2,FALSE)</f>
        <v>1</v>
      </c>
      <c r="AN133" t="e">
        <f>VLOOKUP(AF133,type_factors!$C$1:$D$226,2,FALSE)</f>
        <v>#N/A</v>
      </c>
      <c r="AO133">
        <f>VLOOKUP(AG133,type_factors!$C$1:$D$226,2,FALSE)</f>
        <v>1</v>
      </c>
      <c r="AP133" t="e">
        <f t="shared" si="48"/>
        <v>#N/A</v>
      </c>
      <c r="AQ133">
        <f t="shared" si="48"/>
        <v>1</v>
      </c>
      <c r="AR133" t="e">
        <f t="shared" si="48"/>
        <v>#N/A</v>
      </c>
      <c r="AS133">
        <f t="shared" si="44"/>
        <v>1</v>
      </c>
      <c r="AT133">
        <f t="array" ref="AT133">MAX(IF(ISERROR(AP133:AS133),IF(ISERROR(AH133:AK133),,AH133:AK133),AP133:AS133))</f>
        <v>1</v>
      </c>
      <c r="AU133" t="s">
        <v>421</v>
      </c>
      <c r="AV133" t="s">
        <v>445</v>
      </c>
      <c r="AW133" t="s">
        <v>455</v>
      </c>
      <c r="AX133" t="s">
        <v>450</v>
      </c>
      <c r="AY133" t="str">
        <f t="shared" si="49"/>
        <v>NormalPsychic</v>
      </c>
      <c r="AZ133" t="str">
        <f t="shared" si="50"/>
        <v>FirePsychic</v>
      </c>
      <c r="BA133" t="str">
        <f t="shared" si="51"/>
        <v>GroundPsychic</v>
      </c>
      <c r="BB133" t="str">
        <f t="shared" si="52"/>
        <v>FightingPsychic</v>
      </c>
      <c r="BC133" t="str">
        <f t="shared" si="53"/>
        <v>NormalNA</v>
      </c>
      <c r="BD133" t="str">
        <f t="shared" si="54"/>
        <v>FireNA</v>
      </c>
      <c r="BE133" t="str">
        <f t="shared" si="55"/>
        <v>GroundNA</v>
      </c>
      <c r="BF133" t="str">
        <f t="shared" si="56"/>
        <v>FightingNA</v>
      </c>
      <c r="BG133" s="31">
        <f>VLOOKUP(AY133,type_factors!$C$2:$D$226,2,FALSE)</f>
        <v>1</v>
      </c>
      <c r="BH133" s="31">
        <f>VLOOKUP(AZ133,type_factors!$C$2:$D$226,2,FALSE)</f>
        <v>1</v>
      </c>
      <c r="BI133" s="31" t="e">
        <f>VLOOKUP(BC133,type_factors!$C$2:$D$226,2,FALSE)</f>
        <v>#N/A</v>
      </c>
      <c r="BJ133" s="31" t="e">
        <f>VLOOKUP(BD133,type_factors!$C$2:$D$226,2,FALSE)</f>
        <v>#N/A</v>
      </c>
      <c r="BK133" s="30" t="e">
        <f>VLOOKUP(BC133,type_factors!$C$2:$D$226,2,FALSE)</f>
        <v>#N/A</v>
      </c>
      <c r="BL133" s="30" t="e">
        <f>VLOOKUP(BD133,type_factors!$C$2:$D$226,2,FALSE)</f>
        <v>#N/A</v>
      </c>
      <c r="BM133" s="30" t="e">
        <f>VLOOKUP(BE133,type_factors!$C$2:$D$226,2,FALSE)</f>
        <v>#N/A</v>
      </c>
      <c r="BN133" s="30" t="e">
        <f>VLOOKUP(BF133,type_factors!$C$2:$D$226,2,FALSE)</f>
        <v>#N/A</v>
      </c>
      <c r="BO133" s="32">
        <f t="shared" si="57"/>
        <v>1</v>
      </c>
      <c r="BP133" s="32">
        <f t="shared" si="58"/>
        <v>1</v>
      </c>
      <c r="BQ133" s="32" t="e">
        <f t="shared" si="59"/>
        <v>#N/A</v>
      </c>
      <c r="BR133" s="32" t="e">
        <f t="shared" si="60"/>
        <v>#N/A</v>
      </c>
      <c r="BS133">
        <f t="array" ref="BS133">MAX(IF(ISERROR(BO133:BR133),,BO133:BR133))</f>
        <v>1</v>
      </c>
      <c r="BT133">
        <f t="shared" si="45"/>
        <v>1</v>
      </c>
      <c r="BU133">
        <f t="shared" si="61"/>
        <v>0</v>
      </c>
      <c r="BV133">
        <f t="shared" si="63"/>
        <v>35.25</v>
      </c>
      <c r="BX133" t="s">
        <v>194</v>
      </c>
    </row>
    <row r="134" spans="1:76" x14ac:dyDescent="0.3">
      <c r="A134">
        <v>133</v>
      </c>
      <c r="B134">
        <v>53</v>
      </c>
      <c r="C134" s="35" t="s">
        <v>144</v>
      </c>
      <c r="D134" s="35" t="str">
        <f>VLOOKUP(C134,all_pokemon!$B$2:$C$151,2,FALSE)</f>
        <v>Mr. Mime</v>
      </c>
      <c r="E134" s="35" t="s">
        <v>318</v>
      </c>
      <c r="F134" s="35" t="s">
        <v>209</v>
      </c>
      <c r="G134" s="35">
        <v>37</v>
      </c>
      <c r="H134" s="36" t="s">
        <v>60</v>
      </c>
      <c r="I134" s="36" t="s">
        <v>146</v>
      </c>
      <c r="J134" s="36" t="s">
        <v>147</v>
      </c>
      <c r="K134" s="36" t="s">
        <v>148</v>
      </c>
      <c r="L134" s="1" t="str">
        <f>VLOOKUP(H134,all_attacks!$B$2:$C$166,2,FALSE)</f>
        <v>Confusion</v>
      </c>
      <c r="M134" s="1" t="str">
        <f>VLOOKUP(I134,all_attacks!$B$2:$C$166,2,FALSE)</f>
        <v>Barrier</v>
      </c>
      <c r="N134" s="1" t="str">
        <f>VLOOKUP(J134,all_attacks!$B$2:$C$166,2,FALSE)</f>
        <v>Light Screen</v>
      </c>
      <c r="O134" s="1" t="str">
        <f>VLOOKUP(K134,all_attacks!$B$2:$C$166,2,FALSE)</f>
        <v>Double Slap</v>
      </c>
      <c r="P134" t="str">
        <f>VLOOKUP(L134,all_attacks!$C$2:$H$166,2,FALSE)</f>
        <v>Psychic</v>
      </c>
      <c r="Q134" t="str">
        <f>VLOOKUP(M134,all_attacks!$C$2:$H$166,2,FALSE)</f>
        <v>Psychic</v>
      </c>
      <c r="R134" t="str">
        <f>VLOOKUP(N134,all_attacks!$C$2:$H$166,2,FALSE)</f>
        <v>Psychic</v>
      </c>
      <c r="S134" t="str">
        <f>VLOOKUP(O134,all_attacks!$C$2:$H$166,2,FALSE)</f>
        <v>Normal</v>
      </c>
      <c r="T134" t="str">
        <f>VLOOKUP(L134,all_attacks!$C$2:$H$166,6,FALSE)</f>
        <v>Psychic</v>
      </c>
      <c r="U134" t="str">
        <f>VLOOKUP(M134,all_attacks!$C$2:$H$166,6,FALSE)</f>
        <v>no_type-specific_Damage</v>
      </c>
      <c r="V134" t="str">
        <f>VLOOKUP(N134,all_attacks!$C$2:$H$166,6,FALSE)</f>
        <v>no_type-specific_Damage</v>
      </c>
      <c r="W134" t="str">
        <f>VLOOKUP(O134,all_attacks!$C$2:$H$166,6,FALSE)</f>
        <v>Normal</v>
      </c>
      <c r="X134" t="s">
        <v>445</v>
      </c>
      <c r="Y134" t="s">
        <v>448</v>
      </c>
      <c r="Z134" t="str">
        <f t="shared" si="62"/>
        <v>PsychicFire</v>
      </c>
      <c r="AA134" t="str">
        <f t="shared" si="62"/>
        <v>no_type-specific_DamageFire</v>
      </c>
      <c r="AB134" t="str">
        <f t="shared" si="62"/>
        <v>no_type-specific_DamageFire</v>
      </c>
      <c r="AC134" t="str">
        <f t="shared" si="46"/>
        <v>NormalFire</v>
      </c>
      <c r="AD134" t="str">
        <f t="shared" si="47"/>
        <v>PsychicFlying</v>
      </c>
      <c r="AE134" t="str">
        <f t="shared" si="47"/>
        <v>no_type-specific_DamageFlying</v>
      </c>
      <c r="AF134" t="str">
        <f t="shared" si="47"/>
        <v>no_type-specific_DamageFlying</v>
      </c>
      <c r="AG134" t="str">
        <f t="shared" si="43"/>
        <v>NormalFlying</v>
      </c>
      <c r="AH134">
        <f>VLOOKUP(Z134,type_factors!$C$1:$D$226,2,FALSE)</f>
        <v>1</v>
      </c>
      <c r="AI134" t="e">
        <f>VLOOKUP(AA134,type_factors!$C$1:$D$226,2,FALSE)</f>
        <v>#N/A</v>
      </c>
      <c r="AJ134" t="e">
        <f>VLOOKUP(AB134,type_factors!$C$1:$D$226,2,FALSE)</f>
        <v>#N/A</v>
      </c>
      <c r="AK134">
        <f>VLOOKUP(AC134,type_factors!$C$1:$D$226,2,FALSE)</f>
        <v>1</v>
      </c>
      <c r="AL134">
        <f>VLOOKUP(AD134,type_factors!$C$1:$D$226,2,FALSE)</f>
        <v>1</v>
      </c>
      <c r="AM134" t="e">
        <f>VLOOKUP(AE134,type_factors!$C$1:$D$226,2,FALSE)</f>
        <v>#N/A</v>
      </c>
      <c r="AN134" t="e">
        <f>VLOOKUP(AF134,type_factors!$C$1:$D$226,2,FALSE)</f>
        <v>#N/A</v>
      </c>
      <c r="AO134">
        <f>VLOOKUP(AG134,type_factors!$C$1:$D$226,2,FALSE)</f>
        <v>1</v>
      </c>
      <c r="AP134">
        <f t="shared" si="48"/>
        <v>1</v>
      </c>
      <c r="AQ134" t="e">
        <f t="shared" si="48"/>
        <v>#N/A</v>
      </c>
      <c r="AR134" t="e">
        <f t="shared" si="48"/>
        <v>#N/A</v>
      </c>
      <c r="AS134">
        <f t="shared" si="44"/>
        <v>1</v>
      </c>
      <c r="AT134">
        <f t="array" ref="AT134">MAX(IF(ISERROR(AP134:AS134),IF(ISERROR(AH134:AK134),,AH134:AK134),AP134:AS134))</f>
        <v>1</v>
      </c>
      <c r="AU134" t="s">
        <v>421</v>
      </c>
      <c r="AV134" t="s">
        <v>445</v>
      </c>
      <c r="AW134" t="s">
        <v>455</v>
      </c>
      <c r="AX134" t="s">
        <v>450</v>
      </c>
      <c r="AY134" t="str">
        <f t="shared" si="49"/>
        <v>NormalPsychic</v>
      </c>
      <c r="AZ134" t="str">
        <f t="shared" si="50"/>
        <v>FirePsychic</v>
      </c>
      <c r="BA134" t="str">
        <f t="shared" si="51"/>
        <v>GroundPsychic</v>
      </c>
      <c r="BB134" t="str">
        <f t="shared" si="52"/>
        <v>FightingPsychic</v>
      </c>
      <c r="BC134" t="str">
        <f t="shared" si="53"/>
        <v>NormalNA</v>
      </c>
      <c r="BD134" t="str">
        <f t="shared" si="54"/>
        <v>FireNA</v>
      </c>
      <c r="BE134" t="str">
        <f t="shared" si="55"/>
        <v>GroundNA</v>
      </c>
      <c r="BF134" t="str">
        <f t="shared" si="56"/>
        <v>FightingNA</v>
      </c>
      <c r="BG134" s="31">
        <f>VLOOKUP(AY134,type_factors!$C$2:$D$226,2,FALSE)</f>
        <v>1</v>
      </c>
      <c r="BH134" s="31">
        <f>VLOOKUP(AZ134,type_factors!$C$2:$D$226,2,FALSE)</f>
        <v>1</v>
      </c>
      <c r="BI134" s="31" t="e">
        <f>VLOOKUP(BC134,type_factors!$C$2:$D$226,2,FALSE)</f>
        <v>#N/A</v>
      </c>
      <c r="BJ134" s="31" t="e">
        <f>VLOOKUP(BD134,type_factors!$C$2:$D$226,2,FALSE)</f>
        <v>#N/A</v>
      </c>
      <c r="BK134" s="30" t="e">
        <f>VLOOKUP(BC134,type_factors!$C$2:$D$226,2,FALSE)</f>
        <v>#N/A</v>
      </c>
      <c r="BL134" s="30" t="e">
        <f>VLOOKUP(BD134,type_factors!$C$2:$D$226,2,FALSE)</f>
        <v>#N/A</v>
      </c>
      <c r="BM134" s="30" t="e">
        <f>VLOOKUP(BE134,type_factors!$C$2:$D$226,2,FALSE)</f>
        <v>#N/A</v>
      </c>
      <c r="BN134" s="30" t="e">
        <f>VLOOKUP(BF134,type_factors!$C$2:$D$226,2,FALSE)</f>
        <v>#N/A</v>
      </c>
      <c r="BO134" s="32">
        <f t="shared" si="57"/>
        <v>1</v>
      </c>
      <c r="BP134" s="32">
        <f t="shared" si="58"/>
        <v>1</v>
      </c>
      <c r="BQ134" s="32" t="e">
        <f t="shared" si="59"/>
        <v>#N/A</v>
      </c>
      <c r="BR134" s="32" t="e">
        <f t="shared" si="60"/>
        <v>#N/A</v>
      </c>
      <c r="BS134">
        <f t="array" ref="BS134">MAX(IF(ISERROR(BO134:BR134),,BO134:BR134))</f>
        <v>1</v>
      </c>
      <c r="BT134">
        <f t="shared" si="45"/>
        <v>1</v>
      </c>
      <c r="BU134">
        <f t="shared" si="61"/>
        <v>0</v>
      </c>
      <c r="BV134">
        <f t="shared" si="63"/>
        <v>35.25</v>
      </c>
      <c r="BX134" t="s">
        <v>458</v>
      </c>
    </row>
    <row r="135" spans="1:76" x14ac:dyDescent="0.3">
      <c r="A135">
        <v>134</v>
      </c>
      <c r="B135">
        <v>53</v>
      </c>
      <c r="C135" s="35" t="s">
        <v>145</v>
      </c>
      <c r="D135" s="35" t="str">
        <f>VLOOKUP(C135,all_pokemon!$B$2:$C$151,2,FALSE)</f>
        <v>Venomoth</v>
      </c>
      <c r="E135" s="35" t="s">
        <v>452</v>
      </c>
      <c r="F135" s="35" t="s">
        <v>451</v>
      </c>
      <c r="G135" s="35">
        <v>38</v>
      </c>
      <c r="H135" s="36" t="s">
        <v>79</v>
      </c>
      <c r="I135" s="36" t="s">
        <v>29</v>
      </c>
      <c r="J135" s="36" t="s">
        <v>80</v>
      </c>
      <c r="K135" s="36" t="s">
        <v>121</v>
      </c>
      <c r="L135" s="1" t="str">
        <f>VLOOKUP(H135,all_attacks!$B$2:$C$166,2,FALSE)</f>
        <v>Poison Powder</v>
      </c>
      <c r="M135" s="1" t="str">
        <f>VLOOKUP(I135,all_attacks!$B$2:$C$166,2,FALSE)</f>
        <v>Leech Life</v>
      </c>
      <c r="N135" s="1" t="str">
        <f>VLOOKUP(J135,all_attacks!$B$2:$C$166,2,FALSE)</f>
        <v>Stun Spore</v>
      </c>
      <c r="O135" s="1" t="str">
        <f>VLOOKUP(K135,all_attacks!$B$2:$C$166,2,FALSE)</f>
        <v>Psybeam</v>
      </c>
      <c r="P135" t="str">
        <f>VLOOKUP(L135,all_attacks!$C$2:$H$166,2,FALSE)</f>
        <v>Poison</v>
      </c>
      <c r="Q135" t="str">
        <f>VLOOKUP(M135,all_attacks!$C$2:$H$166,2,FALSE)</f>
        <v>Bug</v>
      </c>
      <c r="R135" t="str">
        <f>VLOOKUP(N135,all_attacks!$C$2:$H$166,2,FALSE)</f>
        <v>Grass</v>
      </c>
      <c r="S135" t="str">
        <f>VLOOKUP(O135,all_attacks!$C$2:$H$166,2,FALSE)</f>
        <v>Psychic</v>
      </c>
      <c r="T135" t="str">
        <f>VLOOKUP(L135,all_attacks!$C$2:$H$166,6,FALSE)</f>
        <v>no_type-specific_Damage</v>
      </c>
      <c r="U135" t="str">
        <f>VLOOKUP(M135,all_attacks!$C$2:$H$166,6,FALSE)</f>
        <v>Bug</v>
      </c>
      <c r="V135" t="str">
        <f>VLOOKUP(N135,all_attacks!$C$2:$H$166,6,FALSE)</f>
        <v>no_type-specific_Damage</v>
      </c>
      <c r="W135" t="str">
        <f>VLOOKUP(O135,all_attacks!$C$2:$H$166,6,FALSE)</f>
        <v>Psychic</v>
      </c>
      <c r="X135" t="s">
        <v>445</v>
      </c>
      <c r="Y135" t="s">
        <v>448</v>
      </c>
      <c r="Z135" t="str">
        <f t="shared" si="62"/>
        <v>no_type-specific_DamageFire</v>
      </c>
      <c r="AA135" t="str">
        <f t="shared" si="62"/>
        <v>BugFire</v>
      </c>
      <c r="AB135" t="str">
        <f t="shared" si="62"/>
        <v>no_type-specific_DamageFire</v>
      </c>
      <c r="AC135" t="str">
        <f t="shared" si="46"/>
        <v>PsychicFire</v>
      </c>
      <c r="AD135" t="str">
        <f t="shared" si="47"/>
        <v>no_type-specific_DamageFlying</v>
      </c>
      <c r="AE135" t="str">
        <f t="shared" si="47"/>
        <v>BugFlying</v>
      </c>
      <c r="AF135" t="str">
        <f t="shared" si="47"/>
        <v>no_type-specific_DamageFlying</v>
      </c>
      <c r="AG135" t="str">
        <f t="shared" si="43"/>
        <v>PsychicFlying</v>
      </c>
      <c r="AH135" t="e">
        <f>VLOOKUP(Z135,type_factors!$C$1:$D$226,2,FALSE)</f>
        <v>#N/A</v>
      </c>
      <c r="AI135">
        <f>VLOOKUP(AA135,type_factors!$C$1:$D$226,2,FALSE)</f>
        <v>0.5</v>
      </c>
      <c r="AJ135" t="e">
        <f>VLOOKUP(AB135,type_factors!$C$1:$D$226,2,FALSE)</f>
        <v>#N/A</v>
      </c>
      <c r="AK135">
        <f>VLOOKUP(AC135,type_factors!$C$1:$D$226,2,FALSE)</f>
        <v>1</v>
      </c>
      <c r="AL135" t="e">
        <f>VLOOKUP(AD135,type_factors!$C$1:$D$226,2,FALSE)</f>
        <v>#N/A</v>
      </c>
      <c r="AM135">
        <f>VLOOKUP(AE135,type_factors!$C$1:$D$226,2,FALSE)</f>
        <v>0.5</v>
      </c>
      <c r="AN135" t="e">
        <f>VLOOKUP(AF135,type_factors!$C$1:$D$226,2,FALSE)</f>
        <v>#N/A</v>
      </c>
      <c r="AO135">
        <f>VLOOKUP(AG135,type_factors!$C$1:$D$226,2,FALSE)</f>
        <v>1</v>
      </c>
      <c r="AP135" t="e">
        <f t="shared" si="48"/>
        <v>#N/A</v>
      </c>
      <c r="AQ135">
        <f t="shared" si="48"/>
        <v>0.25</v>
      </c>
      <c r="AR135" t="e">
        <f t="shared" si="48"/>
        <v>#N/A</v>
      </c>
      <c r="AS135">
        <f t="shared" si="44"/>
        <v>1</v>
      </c>
      <c r="AT135">
        <f t="array" ref="AT135">MAX(IF(ISERROR(AP135:AS135),IF(ISERROR(AH135:AK135),,AH135:AK135),AP135:AS135))</f>
        <v>1</v>
      </c>
      <c r="AU135" t="s">
        <v>421</v>
      </c>
      <c r="AV135" t="s">
        <v>445</v>
      </c>
      <c r="AW135" t="s">
        <v>455</v>
      </c>
      <c r="AX135" t="s">
        <v>450</v>
      </c>
      <c r="AY135" t="str">
        <f t="shared" si="49"/>
        <v>NormalBug</v>
      </c>
      <c r="AZ135" t="str">
        <f t="shared" si="50"/>
        <v>FireBug</v>
      </c>
      <c r="BA135" t="str">
        <f t="shared" si="51"/>
        <v>GroundBug</v>
      </c>
      <c r="BB135" t="str">
        <f t="shared" si="52"/>
        <v>FightingBug</v>
      </c>
      <c r="BC135" t="str">
        <f t="shared" si="53"/>
        <v>NormalPoison</v>
      </c>
      <c r="BD135" t="str">
        <f t="shared" si="54"/>
        <v>FirePoison</v>
      </c>
      <c r="BE135" t="str">
        <f t="shared" si="55"/>
        <v>GroundPoison</v>
      </c>
      <c r="BF135" t="str">
        <f t="shared" si="56"/>
        <v>FightingPoison</v>
      </c>
      <c r="BG135" s="31">
        <f>VLOOKUP(AY135,type_factors!$C$2:$D$226,2,FALSE)</f>
        <v>1</v>
      </c>
      <c r="BH135" s="31">
        <f>VLOOKUP(AZ135,type_factors!$C$2:$D$226,2,FALSE)</f>
        <v>2</v>
      </c>
      <c r="BI135" s="31">
        <f>VLOOKUP(BC135,type_factors!$C$2:$D$226,2,FALSE)</f>
        <v>1</v>
      </c>
      <c r="BJ135" s="31">
        <f>VLOOKUP(BD135,type_factors!$C$2:$D$226,2,FALSE)</f>
        <v>1</v>
      </c>
      <c r="BK135" s="30">
        <f>VLOOKUP(BC135,type_factors!$C$2:$D$226,2,FALSE)</f>
        <v>1</v>
      </c>
      <c r="BL135" s="30">
        <f>VLOOKUP(BD135,type_factors!$C$2:$D$226,2,FALSE)</f>
        <v>1</v>
      </c>
      <c r="BM135" s="30">
        <f>VLOOKUP(BE135,type_factors!$C$2:$D$226,2,FALSE)</f>
        <v>2</v>
      </c>
      <c r="BN135" s="30">
        <f>VLOOKUP(BF135,type_factors!$C$2:$D$226,2,FALSE)</f>
        <v>0.5</v>
      </c>
      <c r="BO135" s="32">
        <f t="shared" si="57"/>
        <v>1</v>
      </c>
      <c r="BP135" s="32">
        <f t="shared" si="58"/>
        <v>2</v>
      </c>
      <c r="BQ135" s="32">
        <f t="shared" si="59"/>
        <v>2</v>
      </c>
      <c r="BR135" s="32">
        <f t="shared" si="60"/>
        <v>0.5</v>
      </c>
      <c r="BS135">
        <f t="array" ref="BS135">MAX(IF(ISERROR(BO135:BR135),,BO135:BR135))</f>
        <v>2</v>
      </c>
      <c r="BT135">
        <f t="shared" si="45"/>
        <v>1</v>
      </c>
      <c r="BU135">
        <f t="shared" si="61"/>
        <v>1</v>
      </c>
      <c r="BV135">
        <f t="shared" si="63"/>
        <v>36.25</v>
      </c>
    </row>
    <row r="136" spans="1:76" x14ac:dyDescent="0.3">
      <c r="A136">
        <v>135</v>
      </c>
      <c r="B136">
        <v>53</v>
      </c>
      <c r="C136" s="35" t="s">
        <v>134</v>
      </c>
      <c r="D136" s="35" t="str">
        <f>VLOOKUP(C136,all_pokemon!$B$2:$C$151,2,FALSE)</f>
        <v>Alakazam</v>
      </c>
      <c r="E136" s="35" t="s">
        <v>318</v>
      </c>
      <c r="F136" s="35" t="s">
        <v>209</v>
      </c>
      <c r="G136" s="35">
        <v>43</v>
      </c>
      <c r="H136" s="36" t="s">
        <v>121</v>
      </c>
      <c r="I136" s="36" t="s">
        <v>122</v>
      </c>
      <c r="J136" s="36" t="s">
        <v>149</v>
      </c>
      <c r="K136" s="36" t="s">
        <v>150</v>
      </c>
      <c r="L136" s="1" t="str">
        <f>VLOOKUP(H136,all_attacks!$B$2:$C$166,2,FALSE)</f>
        <v>Psybeam</v>
      </c>
      <c r="M136" s="1" t="str">
        <f>VLOOKUP(I136,all_attacks!$B$2:$C$166,2,FALSE)</f>
        <v>Recover</v>
      </c>
      <c r="N136" s="1" t="str">
        <f>VLOOKUP(J136,all_attacks!$B$2:$C$166,2,FALSE)</f>
        <v>Psywave</v>
      </c>
      <c r="O136" s="1" t="str">
        <f>VLOOKUP(K136,all_attacks!$B$2:$C$166,2,FALSE)</f>
        <v>Reflect</v>
      </c>
      <c r="P136" t="str">
        <f>VLOOKUP(L136,all_attacks!$C$2:$H$166,2,FALSE)</f>
        <v>Psychic</v>
      </c>
      <c r="Q136" t="str">
        <f>VLOOKUP(M136,all_attacks!$C$2:$H$166,2,FALSE)</f>
        <v>Normal</v>
      </c>
      <c r="R136" t="str">
        <f>VLOOKUP(N136,all_attacks!$C$2:$H$166,2,FALSE)</f>
        <v>Psychic</v>
      </c>
      <c r="S136" t="str">
        <f>VLOOKUP(O136,all_attacks!$C$2:$H$166,2,FALSE)</f>
        <v>Psychic</v>
      </c>
      <c r="T136" t="str">
        <f>VLOOKUP(L136,all_attacks!$C$2:$H$166,6,FALSE)</f>
        <v>Psychic</v>
      </c>
      <c r="U136" t="str">
        <f>VLOOKUP(M136,all_attacks!$C$2:$H$166,6,FALSE)</f>
        <v>no_type-specific_Damage</v>
      </c>
      <c r="V136" t="str">
        <f>VLOOKUP(N136,all_attacks!$C$2:$H$166,6,FALSE)</f>
        <v>no_type-specific_Damage</v>
      </c>
      <c r="W136" t="str">
        <f>VLOOKUP(O136,all_attacks!$C$2:$H$166,6,FALSE)</f>
        <v>no_type-specific_Damage</v>
      </c>
      <c r="X136" t="s">
        <v>445</v>
      </c>
      <c r="Y136" t="s">
        <v>448</v>
      </c>
      <c r="Z136" t="str">
        <f t="shared" si="62"/>
        <v>PsychicFire</v>
      </c>
      <c r="AA136" t="str">
        <f t="shared" si="62"/>
        <v>no_type-specific_DamageFire</v>
      </c>
      <c r="AB136" t="str">
        <f t="shared" si="62"/>
        <v>no_type-specific_DamageFire</v>
      </c>
      <c r="AC136" t="str">
        <f t="shared" si="46"/>
        <v>no_type-specific_DamageFire</v>
      </c>
      <c r="AD136" t="str">
        <f t="shared" si="47"/>
        <v>PsychicFlying</v>
      </c>
      <c r="AE136" t="str">
        <f t="shared" si="47"/>
        <v>no_type-specific_DamageFlying</v>
      </c>
      <c r="AF136" t="str">
        <f t="shared" si="47"/>
        <v>no_type-specific_DamageFlying</v>
      </c>
      <c r="AG136" t="str">
        <f t="shared" si="43"/>
        <v>no_type-specific_DamageFlying</v>
      </c>
      <c r="AH136">
        <f>VLOOKUP(Z136,type_factors!$C$1:$D$226,2,FALSE)</f>
        <v>1</v>
      </c>
      <c r="AI136" t="e">
        <f>VLOOKUP(AA136,type_factors!$C$1:$D$226,2,FALSE)</f>
        <v>#N/A</v>
      </c>
      <c r="AJ136" t="e">
        <f>VLOOKUP(AB136,type_factors!$C$1:$D$226,2,FALSE)</f>
        <v>#N/A</v>
      </c>
      <c r="AK136" t="e">
        <f>VLOOKUP(AC136,type_factors!$C$1:$D$226,2,FALSE)</f>
        <v>#N/A</v>
      </c>
      <c r="AL136">
        <f>VLOOKUP(AD136,type_factors!$C$1:$D$226,2,FALSE)</f>
        <v>1</v>
      </c>
      <c r="AM136" t="e">
        <f>VLOOKUP(AE136,type_factors!$C$1:$D$226,2,FALSE)</f>
        <v>#N/A</v>
      </c>
      <c r="AN136" t="e">
        <f>VLOOKUP(AF136,type_factors!$C$1:$D$226,2,FALSE)</f>
        <v>#N/A</v>
      </c>
      <c r="AO136" t="e">
        <f>VLOOKUP(AG136,type_factors!$C$1:$D$226,2,FALSE)</f>
        <v>#N/A</v>
      </c>
      <c r="AP136">
        <f t="shared" si="48"/>
        <v>1</v>
      </c>
      <c r="AQ136" t="e">
        <f t="shared" si="48"/>
        <v>#N/A</v>
      </c>
      <c r="AR136" t="e">
        <f t="shared" si="48"/>
        <v>#N/A</v>
      </c>
      <c r="AS136" t="e">
        <f t="shared" si="44"/>
        <v>#N/A</v>
      </c>
      <c r="AT136">
        <f t="array" ref="AT136">MAX(IF(ISERROR(AP136:AS136),IF(ISERROR(AH136:AK136),,AH136:AK136),AP136:AS136))</f>
        <v>1</v>
      </c>
      <c r="AU136" t="s">
        <v>421</v>
      </c>
      <c r="AV136" t="s">
        <v>445</v>
      </c>
      <c r="AW136" t="s">
        <v>455</v>
      </c>
      <c r="AX136" t="s">
        <v>450</v>
      </c>
      <c r="AY136" t="str">
        <f t="shared" si="49"/>
        <v>NormalPsychic</v>
      </c>
      <c r="AZ136" t="str">
        <f t="shared" si="50"/>
        <v>FirePsychic</v>
      </c>
      <c r="BA136" t="str">
        <f t="shared" si="51"/>
        <v>GroundPsychic</v>
      </c>
      <c r="BB136" t="str">
        <f t="shared" si="52"/>
        <v>FightingPsychic</v>
      </c>
      <c r="BC136" t="str">
        <f t="shared" si="53"/>
        <v>NormalNA</v>
      </c>
      <c r="BD136" t="str">
        <f t="shared" si="54"/>
        <v>FireNA</v>
      </c>
      <c r="BE136" t="str">
        <f t="shared" si="55"/>
        <v>GroundNA</v>
      </c>
      <c r="BF136" t="str">
        <f t="shared" si="56"/>
        <v>FightingNA</v>
      </c>
      <c r="BG136" s="31">
        <f>VLOOKUP(AY136,type_factors!$C$2:$D$226,2,FALSE)</f>
        <v>1</v>
      </c>
      <c r="BH136" s="31">
        <f>VLOOKUP(AZ136,type_factors!$C$2:$D$226,2,FALSE)</f>
        <v>1</v>
      </c>
      <c r="BI136" s="31" t="e">
        <f>VLOOKUP(BC136,type_factors!$C$2:$D$226,2,FALSE)</f>
        <v>#N/A</v>
      </c>
      <c r="BJ136" s="31" t="e">
        <f>VLOOKUP(BD136,type_factors!$C$2:$D$226,2,FALSE)</f>
        <v>#N/A</v>
      </c>
      <c r="BK136" s="30" t="e">
        <f>VLOOKUP(BC136,type_factors!$C$2:$D$226,2,FALSE)</f>
        <v>#N/A</v>
      </c>
      <c r="BL136" s="30" t="e">
        <f>VLOOKUP(BD136,type_factors!$C$2:$D$226,2,FALSE)</f>
        <v>#N/A</v>
      </c>
      <c r="BM136" s="30" t="e">
        <f>VLOOKUP(BE136,type_factors!$C$2:$D$226,2,FALSE)</f>
        <v>#N/A</v>
      </c>
      <c r="BN136" s="30" t="e">
        <f>VLOOKUP(BF136,type_factors!$C$2:$D$226,2,FALSE)</f>
        <v>#N/A</v>
      </c>
      <c r="BO136" s="32">
        <f t="shared" si="57"/>
        <v>1</v>
      </c>
      <c r="BP136" s="32">
        <f t="shared" si="58"/>
        <v>1</v>
      </c>
      <c r="BQ136" s="32" t="e">
        <f t="shared" si="59"/>
        <v>#N/A</v>
      </c>
      <c r="BR136" s="32" t="e">
        <f t="shared" si="60"/>
        <v>#N/A</v>
      </c>
      <c r="BS136">
        <f t="array" ref="BS136">MAX(IF(ISERROR(BO136:BR136),,BO136:BR136))</f>
        <v>1</v>
      </c>
      <c r="BT136">
        <f t="shared" si="45"/>
        <v>1</v>
      </c>
      <c r="BU136">
        <f t="shared" si="61"/>
        <v>0</v>
      </c>
      <c r="BV136">
        <f t="shared" si="63"/>
        <v>36.25</v>
      </c>
    </row>
    <row r="137" spans="1:76" x14ac:dyDescent="0.3">
      <c r="A137">
        <v>136</v>
      </c>
      <c r="B137">
        <v>54</v>
      </c>
      <c r="C137" s="35" t="s">
        <v>102</v>
      </c>
      <c r="D137" s="35" t="str">
        <f>VLOOKUP(C137,all_pokemon!$B$2:$C$151,2,FALSE)</f>
        <v>Rhyhorn</v>
      </c>
      <c r="E137" s="35" t="s">
        <v>455</v>
      </c>
      <c r="F137" s="35" t="s">
        <v>456</v>
      </c>
      <c r="G137" s="35">
        <v>43</v>
      </c>
      <c r="H137" s="36" t="s">
        <v>53</v>
      </c>
      <c r="I137" s="36" t="s">
        <v>140</v>
      </c>
      <c r="J137" s="36" t="s">
        <v>20</v>
      </c>
      <c r="K137" s="36" t="s">
        <v>68</v>
      </c>
      <c r="L137" s="1" t="str">
        <f>VLOOKUP(H137,all_attacks!$B$2:$C$166,2,FALSE)</f>
        <v>Horn Attack</v>
      </c>
      <c r="M137" s="1" t="str">
        <f>VLOOKUP(I137,all_attacks!$B$2:$C$166,2,FALSE)</f>
        <v>Stomp</v>
      </c>
      <c r="N137" s="1" t="str">
        <f>VLOOKUP(J137,all_attacks!$B$2:$C$166,2,FALSE)</f>
        <v>Tail Whip</v>
      </c>
      <c r="O137" s="1" t="str">
        <f>VLOOKUP(K137,all_attacks!$B$2:$C$166,2,FALSE)</f>
        <v>Fury Attack</v>
      </c>
      <c r="P137" t="str">
        <f>VLOOKUP(L137,all_attacks!$C$2:$H$166,2,FALSE)</f>
        <v>Normal</v>
      </c>
      <c r="Q137" t="str">
        <f>VLOOKUP(M137,all_attacks!$C$2:$H$166,2,FALSE)</f>
        <v>Normal</v>
      </c>
      <c r="R137" t="str">
        <f>VLOOKUP(N137,all_attacks!$C$2:$H$166,2,FALSE)</f>
        <v>Normal</v>
      </c>
      <c r="S137" t="str">
        <f>VLOOKUP(O137,all_attacks!$C$2:$H$166,2,FALSE)</f>
        <v>Normal</v>
      </c>
      <c r="T137" t="str">
        <f>VLOOKUP(L137,all_attacks!$C$2:$H$166,6,FALSE)</f>
        <v>Normal</v>
      </c>
      <c r="U137" t="str">
        <f>VLOOKUP(M137,all_attacks!$C$2:$H$166,6,FALSE)</f>
        <v>Normal</v>
      </c>
      <c r="V137" t="str">
        <f>VLOOKUP(N137,all_attacks!$C$2:$H$166,6,FALSE)</f>
        <v>no_type-specific_Damage</v>
      </c>
      <c r="W137" t="str">
        <f>VLOOKUP(O137,all_attacks!$C$2:$H$166,6,FALSE)</f>
        <v>Normal</v>
      </c>
      <c r="X137" t="s">
        <v>445</v>
      </c>
      <c r="Y137" t="s">
        <v>448</v>
      </c>
      <c r="Z137" t="str">
        <f t="shared" si="62"/>
        <v>NormalFire</v>
      </c>
      <c r="AA137" t="str">
        <f t="shared" si="62"/>
        <v>NormalFire</v>
      </c>
      <c r="AB137" t="str">
        <f t="shared" si="62"/>
        <v>no_type-specific_DamageFire</v>
      </c>
      <c r="AC137" t="str">
        <f t="shared" si="46"/>
        <v>NormalFire</v>
      </c>
      <c r="AD137" t="str">
        <f t="shared" si="47"/>
        <v>NormalFlying</v>
      </c>
      <c r="AE137" t="str">
        <f t="shared" si="47"/>
        <v>NormalFlying</v>
      </c>
      <c r="AF137" t="str">
        <f t="shared" si="47"/>
        <v>no_type-specific_DamageFlying</v>
      </c>
      <c r="AG137" t="str">
        <f t="shared" si="43"/>
        <v>NormalFlying</v>
      </c>
      <c r="AH137">
        <f>VLOOKUP(Z137,type_factors!$C$1:$D$226,2,FALSE)</f>
        <v>1</v>
      </c>
      <c r="AI137">
        <f>VLOOKUP(AA137,type_factors!$C$1:$D$226,2,FALSE)</f>
        <v>1</v>
      </c>
      <c r="AJ137" t="e">
        <f>VLOOKUP(AB137,type_factors!$C$1:$D$226,2,FALSE)</f>
        <v>#N/A</v>
      </c>
      <c r="AK137">
        <f>VLOOKUP(AC137,type_factors!$C$1:$D$226,2,FALSE)</f>
        <v>1</v>
      </c>
      <c r="AL137">
        <f>VLOOKUP(AD137,type_factors!$C$1:$D$226,2,FALSE)</f>
        <v>1</v>
      </c>
      <c r="AM137">
        <f>VLOOKUP(AE137,type_factors!$C$1:$D$226,2,FALSE)</f>
        <v>1</v>
      </c>
      <c r="AN137" t="e">
        <f>VLOOKUP(AF137,type_factors!$C$1:$D$226,2,FALSE)</f>
        <v>#N/A</v>
      </c>
      <c r="AO137">
        <f>VLOOKUP(AG137,type_factors!$C$1:$D$226,2,FALSE)</f>
        <v>1</v>
      </c>
      <c r="AP137">
        <f t="shared" si="48"/>
        <v>1</v>
      </c>
      <c r="AQ137">
        <f t="shared" si="48"/>
        <v>1</v>
      </c>
      <c r="AR137" t="e">
        <f t="shared" si="48"/>
        <v>#N/A</v>
      </c>
      <c r="AS137">
        <f t="shared" si="44"/>
        <v>1</v>
      </c>
      <c r="AT137">
        <f t="array" ref="AT137">MAX(IF(ISERROR(AP137:AS137),IF(ISERROR(AH137:AK137),,AH137:AK137),AP137:AS137))</f>
        <v>1</v>
      </c>
      <c r="AU137" t="s">
        <v>421</v>
      </c>
      <c r="AV137" t="s">
        <v>445</v>
      </c>
      <c r="AW137" t="s">
        <v>455</v>
      </c>
      <c r="AX137" t="s">
        <v>450</v>
      </c>
      <c r="AY137" t="str">
        <f t="shared" si="49"/>
        <v>NormalGround</v>
      </c>
      <c r="AZ137" t="str">
        <f t="shared" si="50"/>
        <v>FireGround</v>
      </c>
      <c r="BA137" t="str">
        <f t="shared" si="51"/>
        <v>GroundGround</v>
      </c>
      <c r="BB137" t="str">
        <f t="shared" si="52"/>
        <v>FightingGround</v>
      </c>
      <c r="BC137" t="str">
        <f t="shared" si="53"/>
        <v>NormalRock</v>
      </c>
      <c r="BD137" t="str">
        <f t="shared" si="54"/>
        <v>FireRock</v>
      </c>
      <c r="BE137" t="str">
        <f t="shared" si="55"/>
        <v>GroundRock</v>
      </c>
      <c r="BF137" t="str">
        <f t="shared" si="56"/>
        <v>FightingRock</v>
      </c>
      <c r="BG137" s="31">
        <f>VLOOKUP(AY137,type_factors!$C$2:$D$226,2,FALSE)</f>
        <v>1</v>
      </c>
      <c r="BH137" s="31">
        <f>VLOOKUP(AZ137,type_factors!$C$2:$D$226,2,FALSE)</f>
        <v>1</v>
      </c>
      <c r="BI137" s="31">
        <f>VLOOKUP(BC137,type_factors!$C$2:$D$226,2,FALSE)</f>
        <v>0.5</v>
      </c>
      <c r="BJ137" s="31">
        <f>VLOOKUP(BD137,type_factors!$C$2:$D$226,2,FALSE)</f>
        <v>0.5</v>
      </c>
      <c r="BK137" s="30">
        <f>VLOOKUP(BC137,type_factors!$C$2:$D$226,2,FALSE)</f>
        <v>0.5</v>
      </c>
      <c r="BL137" s="30">
        <f>VLOOKUP(BD137,type_factors!$C$2:$D$226,2,FALSE)</f>
        <v>0.5</v>
      </c>
      <c r="BM137" s="30">
        <f>VLOOKUP(BE137,type_factors!$C$2:$D$226,2,FALSE)</f>
        <v>2</v>
      </c>
      <c r="BN137" s="30">
        <f>VLOOKUP(BF137,type_factors!$C$2:$D$226,2,FALSE)</f>
        <v>2</v>
      </c>
      <c r="BO137" s="32">
        <f t="shared" si="57"/>
        <v>0.5</v>
      </c>
      <c r="BP137" s="32">
        <f t="shared" si="58"/>
        <v>0.5</v>
      </c>
      <c r="BQ137" s="32">
        <f t="shared" si="59"/>
        <v>1</v>
      </c>
      <c r="BR137" s="32">
        <f t="shared" si="60"/>
        <v>1</v>
      </c>
      <c r="BS137">
        <f t="array" ref="BS137">MAX(IF(ISERROR(BO137:BR137),,BO137:BR137))</f>
        <v>1</v>
      </c>
      <c r="BT137">
        <f t="shared" si="45"/>
        <v>1</v>
      </c>
      <c r="BU137">
        <f t="shared" si="61"/>
        <v>0</v>
      </c>
      <c r="BV137">
        <f t="shared" si="63"/>
        <v>36.25</v>
      </c>
    </row>
    <row r="138" spans="1:76" x14ac:dyDescent="0.3">
      <c r="A138">
        <v>137</v>
      </c>
      <c r="B138">
        <v>55</v>
      </c>
      <c r="C138" s="35" t="s">
        <v>539</v>
      </c>
      <c r="D138" s="35" t="str">
        <f>VLOOKUP(C138,all_pokemon!$B$2:$C$151,2,FALSE)</f>
        <v>Machoke</v>
      </c>
      <c r="E138" s="35" t="s">
        <v>450</v>
      </c>
      <c r="F138" s="35" t="s">
        <v>209</v>
      </c>
      <c r="G138" s="35">
        <v>38</v>
      </c>
      <c r="H138" s="36" t="s">
        <v>49</v>
      </c>
      <c r="I138" s="36" t="s">
        <v>206</v>
      </c>
      <c r="J138" s="36" t="s">
        <v>23</v>
      </c>
      <c r="K138" s="36" t="s">
        <v>116</v>
      </c>
      <c r="L138" s="1" t="str">
        <f>VLOOKUP(H138,all_attacks!$B$2:$C$166,2,FALSE)</f>
        <v>Karate Chop</v>
      </c>
      <c r="M138" s="1" t="str">
        <f>VLOOKUP(I138,all_attacks!$B$2:$C$166,2,FALSE)</f>
        <v>Low Kick</v>
      </c>
      <c r="N138" s="1" t="str">
        <f>VLOOKUP(J138,all_attacks!$B$2:$C$166,2,FALSE)</f>
        <v>Leer</v>
      </c>
      <c r="O138" s="1" t="str">
        <f>VLOOKUP(K138,all_attacks!$B$2:$C$166,2,FALSE)</f>
        <v>Focus Energy</v>
      </c>
      <c r="P138" t="str">
        <f>VLOOKUP(L138,all_attacks!$C$2:$H$166,2,FALSE)</f>
        <v>Normal</v>
      </c>
      <c r="Q138" t="str">
        <f>VLOOKUP(M138,all_attacks!$C$2:$H$166,2,FALSE)</f>
        <v>Fighting</v>
      </c>
      <c r="R138" t="str">
        <f>VLOOKUP(N138,all_attacks!$C$2:$H$166,2,FALSE)</f>
        <v>Normal</v>
      </c>
      <c r="S138" t="str">
        <f>VLOOKUP(O138,all_attacks!$C$2:$H$166,2,FALSE)</f>
        <v>Normal</v>
      </c>
      <c r="T138" t="str">
        <f>VLOOKUP(L138,all_attacks!$C$2:$H$166,6,FALSE)</f>
        <v>Normal</v>
      </c>
      <c r="U138" t="str">
        <f>VLOOKUP(M138,all_attacks!$C$2:$H$166,6,FALSE)</f>
        <v>Fighting</v>
      </c>
      <c r="V138" t="str">
        <f>VLOOKUP(N138,all_attacks!$C$2:$H$166,6,FALSE)</f>
        <v>no_type-specific_Damage</v>
      </c>
      <c r="W138" t="str">
        <f>VLOOKUP(O138,all_attacks!$C$2:$H$166,6,FALSE)</f>
        <v>no_type-specific_Damage</v>
      </c>
      <c r="X138" t="s">
        <v>445</v>
      </c>
      <c r="Y138" t="s">
        <v>448</v>
      </c>
      <c r="Z138" t="str">
        <f t="shared" si="62"/>
        <v>NormalFire</v>
      </c>
      <c r="AA138" t="str">
        <f t="shared" si="62"/>
        <v>FightingFire</v>
      </c>
      <c r="AB138" t="str">
        <f t="shared" si="62"/>
        <v>no_type-specific_DamageFire</v>
      </c>
      <c r="AC138" t="str">
        <f t="shared" si="46"/>
        <v>no_type-specific_DamageFire</v>
      </c>
      <c r="AD138" t="str">
        <f t="shared" si="47"/>
        <v>NormalFlying</v>
      </c>
      <c r="AE138" t="str">
        <f t="shared" si="47"/>
        <v>FightingFlying</v>
      </c>
      <c r="AF138" t="str">
        <f t="shared" si="47"/>
        <v>no_type-specific_DamageFlying</v>
      </c>
      <c r="AG138" t="str">
        <f t="shared" si="43"/>
        <v>no_type-specific_DamageFlying</v>
      </c>
      <c r="AH138">
        <f>VLOOKUP(Z138,type_factors!$C$1:$D$226,2,FALSE)</f>
        <v>1</v>
      </c>
      <c r="AI138">
        <f>VLOOKUP(AA138,type_factors!$C$1:$D$226,2,FALSE)</f>
        <v>1</v>
      </c>
      <c r="AJ138" t="e">
        <f>VLOOKUP(AB138,type_factors!$C$1:$D$226,2,FALSE)</f>
        <v>#N/A</v>
      </c>
      <c r="AK138" t="e">
        <f>VLOOKUP(AC138,type_factors!$C$1:$D$226,2,FALSE)</f>
        <v>#N/A</v>
      </c>
      <c r="AL138">
        <f>VLOOKUP(AD138,type_factors!$C$1:$D$226,2,FALSE)</f>
        <v>1</v>
      </c>
      <c r="AM138">
        <f>VLOOKUP(AE138,type_factors!$C$1:$D$226,2,FALSE)</f>
        <v>0.5</v>
      </c>
      <c r="AN138" t="e">
        <f>VLOOKUP(AF138,type_factors!$C$1:$D$226,2,FALSE)</f>
        <v>#N/A</v>
      </c>
      <c r="AO138" t="e">
        <f>VLOOKUP(AG138,type_factors!$C$1:$D$226,2,FALSE)</f>
        <v>#N/A</v>
      </c>
      <c r="AP138">
        <f t="shared" si="48"/>
        <v>1</v>
      </c>
      <c r="AQ138">
        <f t="shared" si="48"/>
        <v>0.5</v>
      </c>
      <c r="AR138" t="e">
        <f t="shared" si="48"/>
        <v>#N/A</v>
      </c>
      <c r="AS138" t="e">
        <f t="shared" si="44"/>
        <v>#N/A</v>
      </c>
      <c r="AT138">
        <f t="array" ref="AT138">MAX(IF(ISERROR(AP138:AS138),IF(ISERROR(AH138:AK138),,AH138:AK138),AP138:AS138))</f>
        <v>1</v>
      </c>
      <c r="AU138" t="s">
        <v>421</v>
      </c>
      <c r="AV138" t="s">
        <v>445</v>
      </c>
      <c r="AW138" t="s">
        <v>455</v>
      </c>
      <c r="AX138" t="s">
        <v>450</v>
      </c>
      <c r="AY138" t="str">
        <f t="shared" si="49"/>
        <v>NormalFighting</v>
      </c>
      <c r="AZ138" t="str">
        <f t="shared" si="50"/>
        <v>FireFighting</v>
      </c>
      <c r="BA138" t="str">
        <f t="shared" si="51"/>
        <v>GroundFighting</v>
      </c>
      <c r="BB138" t="str">
        <f t="shared" si="52"/>
        <v>FightingFighting</v>
      </c>
      <c r="BC138" t="str">
        <f t="shared" si="53"/>
        <v>NormalNA</v>
      </c>
      <c r="BD138" t="str">
        <f t="shared" si="54"/>
        <v>FireNA</v>
      </c>
      <c r="BE138" t="str">
        <f t="shared" si="55"/>
        <v>GroundNA</v>
      </c>
      <c r="BF138" t="str">
        <f t="shared" si="56"/>
        <v>FightingNA</v>
      </c>
      <c r="BG138" s="31">
        <f>VLOOKUP(AY138,type_factors!$C$2:$D$226,2,FALSE)</f>
        <v>1</v>
      </c>
      <c r="BH138" s="31">
        <f>VLOOKUP(AZ138,type_factors!$C$2:$D$226,2,FALSE)</f>
        <v>1</v>
      </c>
      <c r="BI138" s="31" t="e">
        <f>VLOOKUP(BC138,type_factors!$C$2:$D$226,2,FALSE)</f>
        <v>#N/A</v>
      </c>
      <c r="BJ138" s="31" t="e">
        <f>VLOOKUP(BD138,type_factors!$C$2:$D$226,2,FALSE)</f>
        <v>#N/A</v>
      </c>
      <c r="BK138" s="30" t="e">
        <f>VLOOKUP(BC138,type_factors!$C$2:$D$226,2,FALSE)</f>
        <v>#N/A</v>
      </c>
      <c r="BL138" s="30" t="e">
        <f>VLOOKUP(BD138,type_factors!$C$2:$D$226,2,FALSE)</f>
        <v>#N/A</v>
      </c>
      <c r="BM138" s="30" t="e">
        <f>VLOOKUP(BE138,type_factors!$C$2:$D$226,2,FALSE)</f>
        <v>#N/A</v>
      </c>
      <c r="BN138" s="30" t="e">
        <f>VLOOKUP(BF138,type_factors!$C$2:$D$226,2,FALSE)</f>
        <v>#N/A</v>
      </c>
      <c r="BO138" s="32">
        <f t="shared" si="57"/>
        <v>1</v>
      </c>
      <c r="BP138" s="32">
        <f t="shared" si="58"/>
        <v>1</v>
      </c>
      <c r="BQ138" s="32" t="e">
        <f t="shared" si="59"/>
        <v>#N/A</v>
      </c>
      <c r="BR138" s="32" t="e">
        <f t="shared" si="60"/>
        <v>#N/A</v>
      </c>
      <c r="BS138">
        <f t="array" ref="BS138">MAX(IF(ISERROR(BO138:BR138),,BO138:BR138))</f>
        <v>1</v>
      </c>
      <c r="BT138">
        <f t="shared" si="45"/>
        <v>1</v>
      </c>
      <c r="BU138">
        <f t="shared" si="61"/>
        <v>0</v>
      </c>
      <c r="BV138">
        <f t="shared" si="63"/>
        <v>36.25</v>
      </c>
    </row>
    <row r="139" spans="1:76" x14ac:dyDescent="0.3">
      <c r="A139">
        <v>138</v>
      </c>
      <c r="B139">
        <v>55</v>
      </c>
      <c r="C139" s="35" t="s">
        <v>54</v>
      </c>
      <c r="D139" s="35" t="str">
        <f>VLOOKUP(C139,all_pokemon!$B$2:$C$151,2,FALSE)</f>
        <v>Machop</v>
      </c>
      <c r="E139" s="35" t="s">
        <v>450</v>
      </c>
      <c r="F139" s="35" t="s">
        <v>209</v>
      </c>
      <c r="G139" s="35">
        <v>38</v>
      </c>
      <c r="H139" s="36" t="s">
        <v>49</v>
      </c>
      <c r="I139" s="36" t="s">
        <v>206</v>
      </c>
      <c r="J139" s="36" t="s">
        <v>23</v>
      </c>
      <c r="K139" s="36" t="s">
        <v>116</v>
      </c>
      <c r="L139" s="1" t="str">
        <f>VLOOKUP(H139,all_attacks!$B$2:$C$166,2,FALSE)</f>
        <v>Karate Chop</v>
      </c>
      <c r="M139" s="1" t="str">
        <f>VLOOKUP(I139,all_attacks!$B$2:$C$166,2,FALSE)</f>
        <v>Low Kick</v>
      </c>
      <c r="N139" s="1" t="str">
        <f>VLOOKUP(J139,all_attacks!$B$2:$C$166,2,FALSE)</f>
        <v>Leer</v>
      </c>
      <c r="O139" s="1" t="str">
        <f>VLOOKUP(K139,all_attacks!$B$2:$C$166,2,FALSE)</f>
        <v>Focus Energy</v>
      </c>
      <c r="P139" t="str">
        <f>VLOOKUP(L139,all_attacks!$C$2:$H$166,2,FALSE)</f>
        <v>Normal</v>
      </c>
      <c r="Q139" t="str">
        <f>VLOOKUP(M139,all_attacks!$C$2:$H$166,2,FALSE)</f>
        <v>Fighting</v>
      </c>
      <c r="R139" t="str">
        <f>VLOOKUP(N139,all_attacks!$C$2:$H$166,2,FALSE)</f>
        <v>Normal</v>
      </c>
      <c r="S139" t="str">
        <f>VLOOKUP(O139,all_attacks!$C$2:$H$166,2,FALSE)</f>
        <v>Normal</v>
      </c>
      <c r="T139" t="str">
        <f>VLOOKUP(L139,all_attacks!$C$2:$H$166,6,FALSE)</f>
        <v>Normal</v>
      </c>
      <c r="U139" t="str">
        <f>VLOOKUP(M139,all_attacks!$C$2:$H$166,6,FALSE)</f>
        <v>Fighting</v>
      </c>
      <c r="V139" t="str">
        <f>VLOOKUP(N139,all_attacks!$C$2:$H$166,6,FALSE)</f>
        <v>no_type-specific_Damage</v>
      </c>
      <c r="W139" t="str">
        <f>VLOOKUP(O139,all_attacks!$C$2:$H$166,6,FALSE)</f>
        <v>no_type-specific_Damage</v>
      </c>
      <c r="X139" t="s">
        <v>445</v>
      </c>
      <c r="Y139" t="s">
        <v>448</v>
      </c>
      <c r="Z139" t="str">
        <f t="shared" si="62"/>
        <v>NormalFire</v>
      </c>
      <c r="AA139" t="str">
        <f t="shared" si="62"/>
        <v>FightingFire</v>
      </c>
      <c r="AB139" t="str">
        <f t="shared" si="62"/>
        <v>no_type-specific_DamageFire</v>
      </c>
      <c r="AC139" t="str">
        <f t="shared" si="46"/>
        <v>no_type-specific_DamageFire</v>
      </c>
      <c r="AD139" t="str">
        <f t="shared" si="47"/>
        <v>NormalFlying</v>
      </c>
      <c r="AE139" t="str">
        <f t="shared" si="47"/>
        <v>FightingFlying</v>
      </c>
      <c r="AF139" t="str">
        <f t="shared" si="47"/>
        <v>no_type-specific_DamageFlying</v>
      </c>
      <c r="AG139" t="str">
        <f t="shared" si="43"/>
        <v>no_type-specific_DamageFlying</v>
      </c>
      <c r="AH139">
        <f>VLOOKUP(Z139,type_factors!$C$1:$D$226,2,FALSE)</f>
        <v>1</v>
      </c>
      <c r="AI139">
        <f>VLOOKUP(AA139,type_factors!$C$1:$D$226,2,FALSE)</f>
        <v>1</v>
      </c>
      <c r="AJ139" t="e">
        <f>VLOOKUP(AB139,type_factors!$C$1:$D$226,2,FALSE)</f>
        <v>#N/A</v>
      </c>
      <c r="AK139" t="e">
        <f>VLOOKUP(AC139,type_factors!$C$1:$D$226,2,FALSE)</f>
        <v>#N/A</v>
      </c>
      <c r="AL139">
        <f>VLOOKUP(AD139,type_factors!$C$1:$D$226,2,FALSE)</f>
        <v>1</v>
      </c>
      <c r="AM139">
        <f>VLOOKUP(AE139,type_factors!$C$1:$D$226,2,FALSE)</f>
        <v>0.5</v>
      </c>
      <c r="AN139" t="e">
        <f>VLOOKUP(AF139,type_factors!$C$1:$D$226,2,FALSE)</f>
        <v>#N/A</v>
      </c>
      <c r="AO139" t="e">
        <f>VLOOKUP(AG139,type_factors!$C$1:$D$226,2,FALSE)</f>
        <v>#N/A</v>
      </c>
      <c r="AP139">
        <f t="shared" si="48"/>
        <v>1</v>
      </c>
      <c r="AQ139">
        <f t="shared" si="48"/>
        <v>0.5</v>
      </c>
      <c r="AR139" t="e">
        <f t="shared" si="48"/>
        <v>#N/A</v>
      </c>
      <c r="AS139" t="e">
        <f t="shared" si="44"/>
        <v>#N/A</v>
      </c>
      <c r="AT139">
        <f t="array" ref="AT139">MAX(IF(ISERROR(AP139:AS139),IF(ISERROR(AH139:AK139),,AH139:AK139),AP139:AS139))</f>
        <v>1</v>
      </c>
      <c r="AU139" t="s">
        <v>421</v>
      </c>
      <c r="AV139" t="s">
        <v>445</v>
      </c>
      <c r="AW139" t="s">
        <v>455</v>
      </c>
      <c r="AX139" t="s">
        <v>450</v>
      </c>
      <c r="AY139" t="str">
        <f t="shared" si="49"/>
        <v>NormalFighting</v>
      </c>
      <c r="AZ139" t="str">
        <f t="shared" si="50"/>
        <v>FireFighting</v>
      </c>
      <c r="BA139" t="str">
        <f t="shared" si="51"/>
        <v>GroundFighting</v>
      </c>
      <c r="BB139" t="str">
        <f t="shared" si="52"/>
        <v>FightingFighting</v>
      </c>
      <c r="BC139" t="str">
        <f t="shared" si="53"/>
        <v>NormalNA</v>
      </c>
      <c r="BD139" t="str">
        <f t="shared" si="54"/>
        <v>FireNA</v>
      </c>
      <c r="BE139" t="str">
        <f t="shared" si="55"/>
        <v>GroundNA</v>
      </c>
      <c r="BF139" t="str">
        <f t="shared" si="56"/>
        <v>FightingNA</v>
      </c>
      <c r="BG139" s="31">
        <f>VLOOKUP(AY139,type_factors!$C$2:$D$226,2,FALSE)</f>
        <v>1</v>
      </c>
      <c r="BH139" s="31">
        <f>VLOOKUP(AZ139,type_factors!$C$2:$D$226,2,FALSE)</f>
        <v>1</v>
      </c>
      <c r="BI139" s="31" t="e">
        <f>VLOOKUP(BC139,type_factors!$C$2:$D$226,2,FALSE)</f>
        <v>#N/A</v>
      </c>
      <c r="BJ139" s="31" t="e">
        <f>VLOOKUP(BD139,type_factors!$C$2:$D$226,2,FALSE)</f>
        <v>#N/A</v>
      </c>
      <c r="BK139" s="30" t="e">
        <f>VLOOKUP(BC139,type_factors!$C$2:$D$226,2,FALSE)</f>
        <v>#N/A</v>
      </c>
      <c r="BL139" s="30" t="e">
        <f>VLOOKUP(BD139,type_factors!$C$2:$D$226,2,FALSE)</f>
        <v>#N/A</v>
      </c>
      <c r="BM139" s="30" t="e">
        <f>VLOOKUP(BE139,type_factors!$C$2:$D$226,2,FALSE)</f>
        <v>#N/A</v>
      </c>
      <c r="BN139" s="30" t="e">
        <f>VLOOKUP(BF139,type_factors!$C$2:$D$226,2,FALSE)</f>
        <v>#N/A</v>
      </c>
      <c r="BO139" s="32">
        <f t="shared" si="57"/>
        <v>1</v>
      </c>
      <c r="BP139" s="32">
        <f t="shared" si="58"/>
        <v>1</v>
      </c>
      <c r="BQ139" s="32" t="e">
        <f t="shared" si="59"/>
        <v>#N/A</v>
      </c>
      <c r="BR139" s="32" t="e">
        <f t="shared" si="60"/>
        <v>#N/A</v>
      </c>
      <c r="BS139">
        <f t="array" ref="BS139">MAX(IF(ISERROR(BO139:BR139),,BO139:BR139))</f>
        <v>1</v>
      </c>
      <c r="BT139">
        <f t="shared" si="45"/>
        <v>1</v>
      </c>
      <c r="BU139">
        <f t="shared" si="61"/>
        <v>0</v>
      </c>
      <c r="BV139">
        <f t="shared" si="63"/>
        <v>36.25</v>
      </c>
    </row>
    <row r="140" spans="1:76" x14ac:dyDescent="0.3">
      <c r="A140">
        <v>139</v>
      </c>
      <c r="B140">
        <v>55</v>
      </c>
      <c r="C140" s="35" t="s">
        <v>539</v>
      </c>
      <c r="D140" s="35" t="str">
        <f>VLOOKUP(C140,all_pokemon!$B$2:$C$151,2,FALSE)</f>
        <v>Machoke</v>
      </c>
      <c r="E140" s="35" t="s">
        <v>450</v>
      </c>
      <c r="F140" s="35" t="s">
        <v>209</v>
      </c>
      <c r="G140" s="35">
        <v>38</v>
      </c>
      <c r="H140" s="36" t="s">
        <v>49</v>
      </c>
      <c r="I140" s="36" t="s">
        <v>206</v>
      </c>
      <c r="J140" s="36" t="s">
        <v>23</v>
      </c>
      <c r="K140" s="36" t="s">
        <v>116</v>
      </c>
      <c r="L140" s="1" t="str">
        <f>VLOOKUP(H140,all_attacks!$B$2:$C$166,2,FALSE)</f>
        <v>Karate Chop</v>
      </c>
      <c r="M140" s="1" t="str">
        <f>VLOOKUP(I140,all_attacks!$B$2:$C$166,2,FALSE)</f>
        <v>Low Kick</v>
      </c>
      <c r="N140" s="1" t="str">
        <f>VLOOKUP(J140,all_attacks!$B$2:$C$166,2,FALSE)</f>
        <v>Leer</v>
      </c>
      <c r="O140" s="1" t="str">
        <f>VLOOKUP(K140,all_attacks!$B$2:$C$166,2,FALSE)</f>
        <v>Focus Energy</v>
      </c>
      <c r="P140" t="str">
        <f>VLOOKUP(L140,all_attacks!$C$2:$H$166,2,FALSE)</f>
        <v>Normal</v>
      </c>
      <c r="Q140" t="str">
        <f>VLOOKUP(M140,all_attacks!$C$2:$H$166,2,FALSE)</f>
        <v>Fighting</v>
      </c>
      <c r="R140" t="str">
        <f>VLOOKUP(N140,all_attacks!$C$2:$H$166,2,FALSE)</f>
        <v>Normal</v>
      </c>
      <c r="S140" t="str">
        <f>VLOOKUP(O140,all_attacks!$C$2:$H$166,2,FALSE)</f>
        <v>Normal</v>
      </c>
      <c r="T140" t="str">
        <f>VLOOKUP(L140,all_attacks!$C$2:$H$166,6,FALSE)</f>
        <v>Normal</v>
      </c>
      <c r="U140" t="str">
        <f>VLOOKUP(M140,all_attacks!$C$2:$H$166,6,FALSE)</f>
        <v>Fighting</v>
      </c>
      <c r="V140" t="str">
        <f>VLOOKUP(N140,all_attacks!$C$2:$H$166,6,FALSE)</f>
        <v>no_type-specific_Damage</v>
      </c>
      <c r="W140" t="str">
        <f>VLOOKUP(O140,all_attacks!$C$2:$H$166,6,FALSE)</f>
        <v>no_type-specific_Damage</v>
      </c>
      <c r="X140" t="s">
        <v>445</v>
      </c>
      <c r="Y140" t="s">
        <v>448</v>
      </c>
      <c r="Z140" t="str">
        <f t="shared" si="62"/>
        <v>NormalFire</v>
      </c>
      <c r="AA140" t="str">
        <f t="shared" si="62"/>
        <v>FightingFire</v>
      </c>
      <c r="AB140" t="str">
        <f t="shared" si="62"/>
        <v>no_type-specific_DamageFire</v>
      </c>
      <c r="AC140" t="str">
        <f t="shared" si="46"/>
        <v>no_type-specific_DamageFire</v>
      </c>
      <c r="AD140" t="str">
        <f t="shared" si="47"/>
        <v>NormalFlying</v>
      </c>
      <c r="AE140" t="str">
        <f t="shared" si="47"/>
        <v>FightingFlying</v>
      </c>
      <c r="AF140" t="str">
        <f t="shared" si="47"/>
        <v>no_type-specific_DamageFlying</v>
      </c>
      <c r="AG140" t="str">
        <f t="shared" si="43"/>
        <v>no_type-specific_DamageFlying</v>
      </c>
      <c r="AH140">
        <f>VLOOKUP(Z140,type_factors!$C$1:$D$226,2,FALSE)</f>
        <v>1</v>
      </c>
      <c r="AI140">
        <f>VLOOKUP(AA140,type_factors!$C$1:$D$226,2,FALSE)</f>
        <v>1</v>
      </c>
      <c r="AJ140" t="e">
        <f>VLOOKUP(AB140,type_factors!$C$1:$D$226,2,FALSE)</f>
        <v>#N/A</v>
      </c>
      <c r="AK140" t="e">
        <f>VLOOKUP(AC140,type_factors!$C$1:$D$226,2,FALSE)</f>
        <v>#N/A</v>
      </c>
      <c r="AL140">
        <f>VLOOKUP(AD140,type_factors!$C$1:$D$226,2,FALSE)</f>
        <v>1</v>
      </c>
      <c r="AM140">
        <f>VLOOKUP(AE140,type_factors!$C$1:$D$226,2,FALSE)</f>
        <v>0.5</v>
      </c>
      <c r="AN140" t="e">
        <f>VLOOKUP(AF140,type_factors!$C$1:$D$226,2,FALSE)</f>
        <v>#N/A</v>
      </c>
      <c r="AO140" t="e">
        <f>VLOOKUP(AG140,type_factors!$C$1:$D$226,2,FALSE)</f>
        <v>#N/A</v>
      </c>
      <c r="AP140">
        <f t="shared" si="48"/>
        <v>1</v>
      </c>
      <c r="AQ140">
        <f t="shared" si="48"/>
        <v>0.5</v>
      </c>
      <c r="AR140" t="e">
        <f t="shared" si="48"/>
        <v>#N/A</v>
      </c>
      <c r="AS140" t="e">
        <f t="shared" si="44"/>
        <v>#N/A</v>
      </c>
      <c r="AT140">
        <f t="array" ref="AT140">MAX(IF(ISERROR(AP140:AS140),IF(ISERROR(AH140:AK140),,AH140:AK140),AP140:AS140))</f>
        <v>1</v>
      </c>
      <c r="AU140" t="s">
        <v>421</v>
      </c>
      <c r="AV140" t="s">
        <v>445</v>
      </c>
      <c r="AW140" t="s">
        <v>455</v>
      </c>
      <c r="AX140" t="s">
        <v>450</v>
      </c>
      <c r="AY140" t="str">
        <f t="shared" si="49"/>
        <v>NormalFighting</v>
      </c>
      <c r="AZ140" t="str">
        <f t="shared" si="50"/>
        <v>FireFighting</v>
      </c>
      <c r="BA140" t="str">
        <f t="shared" si="51"/>
        <v>GroundFighting</v>
      </c>
      <c r="BB140" t="str">
        <f t="shared" si="52"/>
        <v>FightingFighting</v>
      </c>
      <c r="BC140" t="str">
        <f t="shared" si="53"/>
        <v>NormalNA</v>
      </c>
      <c r="BD140" t="str">
        <f t="shared" si="54"/>
        <v>FireNA</v>
      </c>
      <c r="BE140" t="str">
        <f t="shared" si="55"/>
        <v>GroundNA</v>
      </c>
      <c r="BF140" t="str">
        <f t="shared" si="56"/>
        <v>FightingNA</v>
      </c>
      <c r="BG140" s="31">
        <f>VLOOKUP(AY140,type_factors!$C$2:$D$226,2,FALSE)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v>#N/A</v>
      </c>
      <c r="BJ140" s="31" t="e">
        <f>VLOOKUP(BD140,type_factors!$C$2:$D$226,2,FALSE)</f>
        <v>#N/A</v>
      </c>
      <c r="BK140" s="30" t="e">
        <f>VLOOKUP(BC140,type_factors!$C$2:$D$226,2,FALSE)</f>
        <v>#N/A</v>
      </c>
      <c r="BL140" s="30" t="e">
        <f>VLOOKUP(BD140,type_factors!$C$2:$D$226,2,FALSE)</f>
        <v>#N/A</v>
      </c>
      <c r="BM140" s="30" t="e">
        <f>VLOOKUP(BE140,type_factors!$C$2:$D$226,2,FALSE)</f>
        <v>#N/A</v>
      </c>
      <c r="BN140" s="30" t="e">
        <f>VLOOKUP(BF140,type_factors!$C$2:$D$226,2,FALSE)</f>
        <v>#N/A</v>
      </c>
      <c r="BO140" s="32">
        <f t="shared" si="57"/>
        <v>1</v>
      </c>
      <c r="BP140" s="32">
        <f t="shared" si="58"/>
        <v>1</v>
      </c>
      <c r="BQ140" s="32" t="e">
        <f t="shared" si="59"/>
        <v>#N/A</v>
      </c>
      <c r="BR140" s="32" t="e">
        <f t="shared" si="60"/>
        <v>#N/A</v>
      </c>
      <c r="BS140">
        <f t="array" ref="BS140">MAX(IF(ISERROR(BO140:BR140),,BO140:BR140))</f>
        <v>1</v>
      </c>
      <c r="BT140">
        <f t="shared" si="45"/>
        <v>1</v>
      </c>
      <c r="BU140">
        <f t="shared" si="61"/>
        <v>0</v>
      </c>
      <c r="BV140">
        <f t="shared" si="63"/>
        <v>36.25</v>
      </c>
    </row>
    <row r="141" spans="1:76" x14ac:dyDescent="0.3">
      <c r="A141">
        <v>140</v>
      </c>
      <c r="B141">
        <v>56</v>
      </c>
      <c r="C141" s="35" t="s">
        <v>102</v>
      </c>
      <c r="D141" s="35" t="str">
        <f>VLOOKUP(C141,all_pokemon!$B$2:$C$151,2,FALSE)</f>
        <v>Rhyhorn</v>
      </c>
      <c r="E141" s="35" t="s">
        <v>455</v>
      </c>
      <c r="F141" s="35" t="s">
        <v>456</v>
      </c>
      <c r="G141" s="35">
        <v>45</v>
      </c>
      <c r="H141" s="36" t="s">
        <v>140</v>
      </c>
      <c r="I141" s="36" t="s">
        <v>20</v>
      </c>
      <c r="J141" s="36" t="s">
        <v>68</v>
      </c>
      <c r="K141" s="36" t="s">
        <v>154</v>
      </c>
      <c r="L141" s="1" t="str">
        <f>VLOOKUP(H141,all_attacks!$B$2:$C$166,2,FALSE)</f>
        <v>Stomp</v>
      </c>
      <c r="M141" s="1" t="str">
        <f>VLOOKUP(I141,all_attacks!$B$2:$C$166,2,FALSE)</f>
        <v>Tail Whip</v>
      </c>
      <c r="N141" s="1" t="str">
        <f>VLOOKUP(J141,all_attacks!$B$2:$C$166,2,FALSE)</f>
        <v>Fury Attack</v>
      </c>
      <c r="O141" s="1" t="str">
        <f>VLOOKUP(K141,all_attacks!$B$2:$C$166,2,FALSE)</f>
        <v>Horn Drill</v>
      </c>
      <c r="P141" t="str">
        <f>VLOOKUP(L141,all_attacks!$C$2:$H$166,2,FALSE)</f>
        <v>Normal</v>
      </c>
      <c r="Q141" t="str">
        <f>VLOOKUP(M141,all_attacks!$C$2:$H$166,2,FALSE)</f>
        <v>Normal</v>
      </c>
      <c r="R141" t="str">
        <f>VLOOKUP(N141,all_attacks!$C$2:$H$166,2,FALSE)</f>
        <v>Normal</v>
      </c>
      <c r="S141" t="str">
        <f>VLOOKUP(O141,all_attacks!$C$2:$H$166,2,FALSE)</f>
        <v>Normal</v>
      </c>
      <c r="T141" t="str">
        <f>VLOOKUP(L141,all_attacks!$C$2:$H$166,6,FALSE)</f>
        <v>Normal</v>
      </c>
      <c r="U141" t="str">
        <f>VLOOKUP(M141,all_attacks!$C$2:$H$166,6,FALSE)</f>
        <v>no_type-specific_Damage</v>
      </c>
      <c r="V141" t="str">
        <f>VLOOKUP(N141,all_attacks!$C$2:$H$166,6,FALSE)</f>
        <v>Normal</v>
      </c>
      <c r="W141" t="str">
        <f>VLOOKUP(O141,all_attacks!$C$2:$H$166,6,FALSE)</f>
        <v>no_type-specific_Damage</v>
      </c>
      <c r="X141" t="s">
        <v>445</v>
      </c>
      <c r="Y141" t="s">
        <v>448</v>
      </c>
      <c r="Z141" t="str">
        <f t="shared" si="62"/>
        <v>NormalFire</v>
      </c>
      <c r="AA141" t="str">
        <f t="shared" si="62"/>
        <v>no_type-specific_DamageFire</v>
      </c>
      <c r="AB141" t="str">
        <f t="shared" si="62"/>
        <v>NormalFire</v>
      </c>
      <c r="AC141" t="str">
        <f t="shared" si="46"/>
        <v>no_type-specific_DamageFire</v>
      </c>
      <c r="AD141" t="str">
        <f t="shared" si="47"/>
        <v>NormalFlying</v>
      </c>
      <c r="AE141" t="str">
        <f t="shared" si="47"/>
        <v>no_type-specific_DamageFlying</v>
      </c>
      <c r="AF141" t="str">
        <f t="shared" si="47"/>
        <v>NormalFlying</v>
      </c>
      <c r="AG141" t="str">
        <f t="shared" si="43"/>
        <v>no_type-specific_DamageFlying</v>
      </c>
      <c r="AH141">
        <f>VLOOKUP(Z141,type_factors!$C$1:$D$226,2,FALSE)</f>
        <v>1</v>
      </c>
      <c r="AI141" t="e">
        <f>VLOOKUP(AA141,type_factors!$C$1:$D$226,2,FALSE)</f>
        <v>#N/A</v>
      </c>
      <c r="AJ141">
        <f>VLOOKUP(AB141,type_factors!$C$1:$D$226,2,FALSE)</f>
        <v>1</v>
      </c>
      <c r="AK141" t="e">
        <f>VLOOKUP(AC141,type_factors!$C$1:$D$226,2,FALSE)</f>
        <v>#N/A</v>
      </c>
      <c r="AL141">
        <f>VLOOKUP(AD141,type_factors!$C$1:$D$226,2,FALSE)</f>
        <v>1</v>
      </c>
      <c r="AM141" t="e">
        <f>VLOOKUP(AE141,type_factors!$C$1:$D$226,2,FALSE)</f>
        <v>#N/A</v>
      </c>
      <c r="AN141">
        <f>VLOOKUP(AF141,type_factors!$C$1:$D$226,2,FALSE)</f>
        <v>1</v>
      </c>
      <c r="AO141" t="e">
        <f>VLOOKUP(AG141,type_factors!$C$1:$D$226,2,FALSE)</f>
        <v>#N/A</v>
      </c>
      <c r="AP141">
        <f t="shared" si="48"/>
        <v>1</v>
      </c>
      <c r="AQ141" t="e">
        <f t="shared" si="48"/>
        <v>#N/A</v>
      </c>
      <c r="AR141">
        <f t="shared" si="48"/>
        <v>1</v>
      </c>
      <c r="AS141" t="e">
        <f t="shared" si="44"/>
        <v>#N/A</v>
      </c>
      <c r="AT141">
        <f t="array" ref="AT141">MAX(IF(ISERROR(AP141:AS141),IF(ISERROR(AH141:AK141),,AH141:AK141),AP141:AS141))</f>
        <v>1</v>
      </c>
      <c r="AU141" t="s">
        <v>421</v>
      </c>
      <c r="AV141" t="s">
        <v>445</v>
      </c>
      <c r="AW141" t="s">
        <v>455</v>
      </c>
      <c r="AX141" t="s">
        <v>450</v>
      </c>
      <c r="AY141" t="str">
        <f t="shared" si="49"/>
        <v>NormalGround</v>
      </c>
      <c r="AZ141" t="str">
        <f t="shared" si="50"/>
        <v>FireGround</v>
      </c>
      <c r="BA141" t="str">
        <f t="shared" si="51"/>
        <v>GroundGround</v>
      </c>
      <c r="BB141" t="str">
        <f t="shared" si="52"/>
        <v>FightingGround</v>
      </c>
      <c r="BC141" t="str">
        <f t="shared" si="53"/>
        <v>NormalRock</v>
      </c>
      <c r="BD141" t="str">
        <f t="shared" si="54"/>
        <v>FireRock</v>
      </c>
      <c r="BE141" t="str">
        <f t="shared" si="55"/>
        <v>GroundRock</v>
      </c>
      <c r="BF141" t="str">
        <f t="shared" si="56"/>
        <v>FightingRock</v>
      </c>
      <c r="BG141" s="31">
        <f>VLOOKUP(AY141,type_factors!$C$2:$D$226,2,FALSE)</f>
        <v>1</v>
      </c>
      <c r="BH141" s="31">
        <f>VLOOKUP(AZ141,type_factors!$C$2:$D$226,2,FALSE)</f>
        <v>1</v>
      </c>
      <c r="BI141" s="31">
        <f>VLOOKUP(BC141,type_factors!$C$2:$D$226,2,FALSE)</f>
        <v>0.5</v>
      </c>
      <c r="BJ141" s="31">
        <f>VLOOKUP(BD141,type_factors!$C$2:$D$226,2,FALSE)</f>
        <v>0.5</v>
      </c>
      <c r="BK141" s="30">
        <f>VLOOKUP(BC141,type_factors!$C$2:$D$226,2,FALSE)</f>
        <v>0.5</v>
      </c>
      <c r="BL141" s="30">
        <f>VLOOKUP(BD141,type_factors!$C$2:$D$226,2,FALSE)</f>
        <v>0.5</v>
      </c>
      <c r="BM141" s="30">
        <f>VLOOKUP(BE141,type_factors!$C$2:$D$226,2,FALSE)</f>
        <v>2</v>
      </c>
      <c r="BN141" s="30">
        <f>VLOOKUP(BF141,type_factors!$C$2:$D$226,2,FALSE)</f>
        <v>2</v>
      </c>
      <c r="BO141" s="32">
        <f t="shared" si="57"/>
        <v>0.5</v>
      </c>
      <c r="BP141" s="32">
        <f t="shared" si="58"/>
        <v>0.5</v>
      </c>
      <c r="BQ141" s="32">
        <f t="shared" si="59"/>
        <v>1</v>
      </c>
      <c r="BR141" s="32">
        <f t="shared" si="60"/>
        <v>1</v>
      </c>
      <c r="BS141">
        <f t="array" ref="BS141">MAX(IF(ISERROR(BO141:BR141),,BO141:BR141))</f>
        <v>1</v>
      </c>
      <c r="BT141">
        <f t="shared" si="45"/>
        <v>1</v>
      </c>
      <c r="BU141">
        <f t="shared" si="61"/>
        <v>0</v>
      </c>
      <c r="BV141">
        <f t="shared" si="63"/>
        <v>36.25</v>
      </c>
      <c r="BX141" t="s">
        <v>194</v>
      </c>
    </row>
    <row r="142" spans="1:76" x14ac:dyDescent="0.3">
      <c r="A142">
        <v>141</v>
      </c>
      <c r="B142">
        <v>56</v>
      </c>
      <c r="C142" s="35" t="s">
        <v>204</v>
      </c>
      <c r="D142" s="35" t="str">
        <f>VLOOKUP(C142,all_pokemon!$B$2:$C$151,2,FALSE)</f>
        <v>Dugtrio</v>
      </c>
      <c r="E142" s="35" t="s">
        <v>455</v>
      </c>
      <c r="F142" s="35" t="s">
        <v>209</v>
      </c>
      <c r="G142" s="35">
        <v>42</v>
      </c>
      <c r="H142" s="36" t="s">
        <v>6</v>
      </c>
      <c r="I142" s="36" t="s">
        <v>207</v>
      </c>
      <c r="J142" s="36" t="s">
        <v>42</v>
      </c>
      <c r="K142" s="36" t="s">
        <v>105</v>
      </c>
      <c r="L142" s="1" t="str">
        <f>VLOOKUP(H142,all_attacks!$B$2:$C$166,2,FALSE)</f>
        <v>Growl</v>
      </c>
      <c r="M142" s="1" t="str">
        <f>VLOOKUP(I142,all_attacks!$B$2:$C$166,2,FALSE)</f>
        <v>Dig</v>
      </c>
      <c r="N142" s="1" t="str">
        <f>VLOOKUP(J142,all_attacks!$B$2:$C$166,2,FALSE)</f>
        <v>Sand Attack</v>
      </c>
      <c r="O142" s="1" t="str">
        <f>VLOOKUP(K142,all_attacks!$B$2:$C$166,2,FALSE)</f>
        <v>Slash</v>
      </c>
      <c r="P142" t="str">
        <f>VLOOKUP(L142,all_attacks!$C$2:$H$166,2,FALSE)</f>
        <v>Normal</v>
      </c>
      <c r="Q142" t="str">
        <f>VLOOKUP(M142,all_attacks!$C$2:$H$166,2,FALSE)</f>
        <v>Ground</v>
      </c>
      <c r="R142" t="str">
        <f>VLOOKUP(N142,all_attacks!$C$2:$H$166,2,FALSE)</f>
        <v>Normal</v>
      </c>
      <c r="S142" t="str">
        <f>VLOOKUP(O142,all_attacks!$C$2:$H$166,2,FALSE)</f>
        <v>Normal</v>
      </c>
      <c r="T142" t="str">
        <f>VLOOKUP(L142,all_attacks!$C$2:$H$166,6,FALSE)</f>
        <v>no_type-specific_Damage</v>
      </c>
      <c r="U142" t="str">
        <f>VLOOKUP(M142,all_attacks!$C$2:$H$166,6,FALSE)</f>
        <v>Ground</v>
      </c>
      <c r="V142" t="str">
        <f>VLOOKUP(N142,all_attacks!$C$2:$H$166,6,FALSE)</f>
        <v>no_type-specific_Damage</v>
      </c>
      <c r="W142" t="str">
        <f>VLOOKUP(O142,all_attacks!$C$2:$H$166,6,FALSE)</f>
        <v>Normal</v>
      </c>
      <c r="X142" t="s">
        <v>445</v>
      </c>
      <c r="Y142" t="s">
        <v>448</v>
      </c>
      <c r="Z142" t="str">
        <f t="shared" si="62"/>
        <v>no_type-specific_DamageFire</v>
      </c>
      <c r="AA142" t="str">
        <f t="shared" si="62"/>
        <v>GroundFire</v>
      </c>
      <c r="AB142" t="str">
        <f t="shared" si="62"/>
        <v>no_type-specific_DamageFire</v>
      </c>
      <c r="AC142" t="str">
        <f t="shared" si="46"/>
        <v>NormalFire</v>
      </c>
      <c r="AD142" t="str">
        <f t="shared" si="47"/>
        <v>no_type-specific_DamageFlying</v>
      </c>
      <c r="AE142" t="str">
        <f t="shared" si="47"/>
        <v>GroundFlying</v>
      </c>
      <c r="AF142" t="str">
        <f t="shared" si="47"/>
        <v>no_type-specific_DamageFlying</v>
      </c>
      <c r="AG142" t="str">
        <f t="shared" si="43"/>
        <v>NormalFlying</v>
      </c>
      <c r="AH142" t="e">
        <f>VLOOKUP(Z142,type_factors!$C$1:$D$226,2,FALSE)</f>
        <v>#N/A</v>
      </c>
      <c r="AI142">
        <f>VLOOKUP(AA142,type_factors!$C$1:$D$226,2,FALSE)</f>
        <v>2</v>
      </c>
      <c r="AJ142" t="e">
        <f>VLOOKUP(AB142,type_factors!$C$1:$D$226,2,FALSE)</f>
        <v>#N/A</v>
      </c>
      <c r="AK142">
        <f>VLOOKUP(AC142,type_factors!$C$1:$D$226,2,FALSE)</f>
        <v>1</v>
      </c>
      <c r="AL142" t="e">
        <f>VLOOKUP(AD142,type_factors!$C$1:$D$226,2,FALSE)</f>
        <v>#N/A</v>
      </c>
      <c r="AM142">
        <f>VLOOKUP(AE142,type_factors!$C$1:$D$226,2,FALSE)</f>
        <v>0</v>
      </c>
      <c r="AN142" t="e">
        <f>VLOOKUP(AF142,type_factors!$C$1:$D$226,2,FALSE)</f>
        <v>#N/A</v>
      </c>
      <c r="AO142">
        <f>VLOOKUP(AG142,type_factors!$C$1:$D$226,2,FALSE)</f>
        <v>1</v>
      </c>
      <c r="AP142" t="e">
        <f t="shared" si="48"/>
        <v>#N/A</v>
      </c>
      <c r="AQ142">
        <f t="shared" si="48"/>
        <v>0</v>
      </c>
      <c r="AR142" t="e">
        <f t="shared" si="48"/>
        <v>#N/A</v>
      </c>
      <c r="AS142">
        <f t="shared" si="44"/>
        <v>1</v>
      </c>
      <c r="AT142">
        <f t="array" ref="AT142">MAX(IF(ISERROR(AP142:AS142),IF(ISERROR(AH142:AK142),,AH142:AK142),AP142:AS142))</f>
        <v>1</v>
      </c>
      <c r="AU142" t="s">
        <v>421</v>
      </c>
      <c r="AV142" t="s">
        <v>445</v>
      </c>
      <c r="AW142" t="s">
        <v>455</v>
      </c>
      <c r="AX142" t="s">
        <v>450</v>
      </c>
      <c r="AY142" t="str">
        <f t="shared" si="49"/>
        <v>NormalGround</v>
      </c>
      <c r="AZ142" t="str">
        <f t="shared" si="50"/>
        <v>FireGround</v>
      </c>
      <c r="BA142" t="str">
        <f t="shared" si="51"/>
        <v>GroundGround</v>
      </c>
      <c r="BB142" t="str">
        <f t="shared" si="52"/>
        <v>FightingGround</v>
      </c>
      <c r="BC142" t="str">
        <f t="shared" si="53"/>
        <v>NormalNA</v>
      </c>
      <c r="BD142" t="str">
        <f t="shared" si="54"/>
        <v>FireNA</v>
      </c>
      <c r="BE142" t="str">
        <f t="shared" si="55"/>
        <v>GroundNA</v>
      </c>
      <c r="BF142" t="str">
        <f t="shared" si="56"/>
        <v>FightingNA</v>
      </c>
      <c r="BG142" s="31">
        <f>VLOOKUP(AY142,type_factors!$C$2:$D$226,2,FALSE)</f>
        <v>1</v>
      </c>
      <c r="BH142" s="31">
        <f>VLOOKUP(AZ142,type_factors!$C$2:$D$226,2,FALSE)</f>
        <v>1</v>
      </c>
      <c r="BI142" s="31" t="e">
        <f>VLOOKUP(BC142,type_factors!$C$2:$D$226,2,FALSE)</f>
        <v>#N/A</v>
      </c>
      <c r="BJ142" s="31" t="e">
        <f>VLOOKUP(BD142,type_factors!$C$2:$D$226,2,FALSE)</f>
        <v>#N/A</v>
      </c>
      <c r="BK142" s="30" t="e">
        <f>VLOOKUP(BC142,type_factors!$C$2:$D$226,2,FALSE)</f>
        <v>#N/A</v>
      </c>
      <c r="BL142" s="30" t="e">
        <f>VLOOKUP(BD142,type_factors!$C$2:$D$226,2,FALSE)</f>
        <v>#N/A</v>
      </c>
      <c r="BM142" s="30" t="e">
        <f>VLOOKUP(BE142,type_factors!$C$2:$D$226,2,FALSE)</f>
        <v>#N/A</v>
      </c>
      <c r="BN142" s="30" t="e">
        <f>VLOOKUP(BF142,type_factors!$C$2:$D$226,2,FALSE)</f>
        <v>#N/A</v>
      </c>
      <c r="BO142" s="32">
        <f t="shared" si="57"/>
        <v>1</v>
      </c>
      <c r="BP142" s="32">
        <f t="shared" si="58"/>
        <v>1</v>
      </c>
      <c r="BQ142" s="32" t="e">
        <f t="shared" si="59"/>
        <v>#N/A</v>
      </c>
      <c r="BR142" s="32" t="e">
        <f t="shared" si="60"/>
        <v>#N/A</v>
      </c>
      <c r="BS142">
        <f t="array" ref="BS142">MAX(IF(ISERROR(BO142:BR142),,BO142:BR142))</f>
        <v>1</v>
      </c>
      <c r="BT142">
        <f t="shared" si="45"/>
        <v>1</v>
      </c>
      <c r="BU142">
        <f t="shared" si="61"/>
        <v>0</v>
      </c>
      <c r="BV142">
        <f t="shared" si="63"/>
        <v>36.25</v>
      </c>
    </row>
    <row r="143" spans="1:76" x14ac:dyDescent="0.3">
      <c r="A143">
        <v>142</v>
      </c>
      <c r="B143">
        <v>56</v>
      </c>
      <c r="C143" s="35" t="s">
        <v>132</v>
      </c>
      <c r="D143" s="35" t="str">
        <f>VLOOKUP(C143,all_pokemon!$B$2:$C$151,2,FALSE)</f>
        <v>Nidoqueen</v>
      </c>
      <c r="E143" s="35" t="s">
        <v>451</v>
      </c>
      <c r="F143" s="35" t="s">
        <v>455</v>
      </c>
      <c r="G143" s="35">
        <v>44</v>
      </c>
      <c r="H143" s="36" t="s">
        <v>5</v>
      </c>
      <c r="I143" s="36" t="s">
        <v>20</v>
      </c>
      <c r="J143" s="36" t="s">
        <v>69</v>
      </c>
      <c r="K143" s="36" t="s">
        <v>9</v>
      </c>
      <c r="L143" s="1" t="str">
        <f>VLOOKUP(H143,all_attacks!$B$2:$C$166,2,FALSE)</f>
        <v>Scratch</v>
      </c>
      <c r="M143" s="1" t="str">
        <f>VLOOKUP(I143,all_attacks!$B$2:$C$166,2,FALSE)</f>
        <v>Tail Whip</v>
      </c>
      <c r="N143" s="1" t="str">
        <f>VLOOKUP(J143,all_attacks!$B$2:$C$166,2,FALSE)</f>
        <v>Body Slam</v>
      </c>
      <c r="O143" s="1" t="str">
        <f>VLOOKUP(K143,all_attacks!$B$2:$C$166,2,FALSE)</f>
        <v>Poison Sting</v>
      </c>
      <c r="P143" t="str">
        <f>VLOOKUP(L143,all_attacks!$C$2:$H$166,2,FALSE)</f>
        <v>Normal</v>
      </c>
      <c r="Q143" t="str">
        <f>VLOOKUP(M143,all_attacks!$C$2:$H$166,2,FALSE)</f>
        <v>Normal</v>
      </c>
      <c r="R143" t="str">
        <f>VLOOKUP(N143,all_attacks!$C$2:$H$166,2,FALSE)</f>
        <v>Normal</v>
      </c>
      <c r="S143" t="str">
        <f>VLOOKUP(O143,all_attacks!$C$2:$H$166,2,FALSE)</f>
        <v>Poison</v>
      </c>
      <c r="T143" t="str">
        <f>VLOOKUP(L143,all_attacks!$C$2:$H$166,6,FALSE)</f>
        <v>Normal</v>
      </c>
      <c r="U143" t="str">
        <f>VLOOKUP(M143,all_attacks!$C$2:$H$166,6,FALSE)</f>
        <v>no_type-specific_Damage</v>
      </c>
      <c r="V143" t="str">
        <f>VLOOKUP(N143,all_attacks!$C$2:$H$166,6,FALSE)</f>
        <v>Normal</v>
      </c>
      <c r="W143" t="str">
        <f>VLOOKUP(O143,all_attacks!$C$2:$H$166,6,FALSE)</f>
        <v>Poison</v>
      </c>
      <c r="X143" t="s">
        <v>445</v>
      </c>
      <c r="Y143" t="s">
        <v>448</v>
      </c>
      <c r="Z143" t="str">
        <f t="shared" si="62"/>
        <v>NormalFire</v>
      </c>
      <c r="AA143" t="str">
        <f t="shared" si="62"/>
        <v>no_type-specific_DamageFire</v>
      </c>
      <c r="AB143" t="str">
        <f t="shared" si="62"/>
        <v>NormalFire</v>
      </c>
      <c r="AC143" t="str">
        <f t="shared" si="46"/>
        <v>PoisonFire</v>
      </c>
      <c r="AD143" t="str">
        <f t="shared" si="47"/>
        <v>NormalFlying</v>
      </c>
      <c r="AE143" t="str">
        <f t="shared" si="47"/>
        <v>no_type-specific_DamageFlying</v>
      </c>
      <c r="AF143" t="str">
        <f t="shared" si="47"/>
        <v>NormalFlying</v>
      </c>
      <c r="AG143" t="str">
        <f t="shared" si="43"/>
        <v>PoisonFlying</v>
      </c>
      <c r="AH143">
        <f>VLOOKUP(Z143,type_factors!$C$1:$D$226,2,FALSE)</f>
        <v>1</v>
      </c>
      <c r="AI143" t="e">
        <f>VLOOKUP(AA143,type_factors!$C$1:$D$226,2,FALSE)</f>
        <v>#N/A</v>
      </c>
      <c r="AJ143">
        <f>VLOOKUP(AB143,type_factors!$C$1:$D$226,2,FALSE)</f>
        <v>1</v>
      </c>
      <c r="AK143">
        <f>VLOOKUP(AC143,type_factors!$C$1:$D$226,2,FALSE)</f>
        <v>1</v>
      </c>
      <c r="AL143">
        <f>VLOOKUP(AD143,type_factors!$C$1:$D$226,2,FALSE)</f>
        <v>1</v>
      </c>
      <c r="AM143" t="e">
        <f>VLOOKUP(AE143,type_factors!$C$1:$D$226,2,FALSE)</f>
        <v>#N/A</v>
      </c>
      <c r="AN143">
        <f>VLOOKUP(AF143,type_factors!$C$1:$D$226,2,FALSE)</f>
        <v>1</v>
      </c>
      <c r="AO143">
        <f>VLOOKUP(AG143,type_factors!$C$1:$D$226,2,FALSE)</f>
        <v>1</v>
      </c>
      <c r="AP143">
        <f t="shared" si="48"/>
        <v>1</v>
      </c>
      <c r="AQ143" t="e">
        <f t="shared" si="48"/>
        <v>#N/A</v>
      </c>
      <c r="AR143">
        <f t="shared" si="48"/>
        <v>1</v>
      </c>
      <c r="AS143">
        <f t="shared" si="44"/>
        <v>1</v>
      </c>
      <c r="AT143">
        <f t="array" ref="AT143">MAX(IF(ISERROR(AP143:AS143),IF(ISERROR(AH143:AK143),,AH143:AK143),AP143:AS143))</f>
        <v>1</v>
      </c>
      <c r="AU143" t="s">
        <v>421</v>
      </c>
      <c r="AV143" t="s">
        <v>445</v>
      </c>
      <c r="AW143" t="s">
        <v>455</v>
      </c>
      <c r="AX143" t="s">
        <v>450</v>
      </c>
      <c r="AY143" t="str">
        <f t="shared" si="49"/>
        <v>NormalPoison</v>
      </c>
      <c r="AZ143" t="str">
        <f t="shared" si="50"/>
        <v>FirePoison</v>
      </c>
      <c r="BA143" t="str">
        <f t="shared" si="51"/>
        <v>GroundPoison</v>
      </c>
      <c r="BB143" t="str">
        <f t="shared" si="52"/>
        <v>FightingPoison</v>
      </c>
      <c r="BC143" t="str">
        <f t="shared" si="53"/>
        <v>NormalGround</v>
      </c>
      <c r="BD143" t="str">
        <f t="shared" si="54"/>
        <v>FireGround</v>
      </c>
      <c r="BE143" t="str">
        <f t="shared" si="55"/>
        <v>GroundGround</v>
      </c>
      <c r="BF143" t="str">
        <f t="shared" si="56"/>
        <v>FightingGround</v>
      </c>
      <c r="BG143" s="31">
        <f>VLOOKUP(AY143,type_factors!$C$2:$D$226,2,FALSE)</f>
        <v>1</v>
      </c>
      <c r="BH143" s="31">
        <f>VLOOKUP(AZ143,type_factors!$C$2:$D$226,2,FALSE)</f>
        <v>1</v>
      </c>
      <c r="BI143" s="31">
        <f>VLOOKUP(BC143,type_factors!$C$2:$D$226,2,FALSE)</f>
        <v>1</v>
      </c>
      <c r="BJ143" s="31">
        <f>VLOOKUP(BD143,type_factors!$C$2:$D$226,2,FALSE)</f>
        <v>1</v>
      </c>
      <c r="BK143" s="30">
        <f>VLOOKUP(BC143,type_factors!$C$2:$D$226,2,FALSE)</f>
        <v>1</v>
      </c>
      <c r="BL143" s="30">
        <f>VLOOKUP(BD143,type_factors!$C$2:$D$226,2,FALSE)</f>
        <v>1</v>
      </c>
      <c r="BM143" s="30">
        <f>VLOOKUP(BE143,type_factors!$C$2:$D$226,2,FALSE)</f>
        <v>1</v>
      </c>
      <c r="BN143" s="30">
        <f>VLOOKUP(BF143,type_factors!$C$2:$D$226,2,FALSE)</f>
        <v>1</v>
      </c>
      <c r="BO143" s="32">
        <f t="shared" si="57"/>
        <v>1</v>
      </c>
      <c r="BP143" s="32">
        <f t="shared" si="58"/>
        <v>1</v>
      </c>
      <c r="BQ143" s="32">
        <f t="shared" si="59"/>
        <v>1</v>
      </c>
      <c r="BR143" s="32">
        <f t="shared" si="60"/>
        <v>1</v>
      </c>
      <c r="BS143">
        <f t="array" ref="BS143">MAX(IF(ISERROR(BO143:BR143),,BO143:BR143))</f>
        <v>1</v>
      </c>
      <c r="BT143">
        <f t="shared" si="45"/>
        <v>1</v>
      </c>
      <c r="BU143">
        <f t="shared" si="61"/>
        <v>0</v>
      </c>
      <c r="BV143">
        <f t="shared" si="63"/>
        <v>36.25</v>
      </c>
    </row>
    <row r="144" spans="1:76" x14ac:dyDescent="0.3">
      <c r="A144">
        <v>143</v>
      </c>
      <c r="B144">
        <v>56</v>
      </c>
      <c r="C144" s="35" t="s">
        <v>205</v>
      </c>
      <c r="D144" s="35" t="str">
        <f>VLOOKUP(C144,all_pokemon!$B$2:$C$151,2,FALSE)</f>
        <v>Nidoking</v>
      </c>
      <c r="E144" s="35" t="s">
        <v>451</v>
      </c>
      <c r="F144" s="35" t="s">
        <v>455</v>
      </c>
      <c r="G144" s="35">
        <v>45</v>
      </c>
      <c r="H144" s="36" t="s">
        <v>12</v>
      </c>
      <c r="I144" s="36" t="s">
        <v>53</v>
      </c>
      <c r="J144" s="36" t="s">
        <v>9</v>
      </c>
      <c r="K144" s="36" t="s">
        <v>180</v>
      </c>
      <c r="L144" s="1" t="str">
        <f>VLOOKUP(H144,all_attacks!$B$2:$C$166,2,FALSE)</f>
        <v>Tackle</v>
      </c>
      <c r="M144" s="1" t="str">
        <f>VLOOKUP(I144,all_attacks!$B$2:$C$166,2,FALSE)</f>
        <v>Horn Attack</v>
      </c>
      <c r="N144" s="1" t="str">
        <f>VLOOKUP(J144,all_attacks!$B$2:$C$166,2,FALSE)</f>
        <v>Poison Sting</v>
      </c>
      <c r="O144" s="1" t="str">
        <f>VLOOKUP(K144,all_attacks!$B$2:$C$166,2,FALSE)</f>
        <v>Thrash</v>
      </c>
      <c r="P144" t="str">
        <f>VLOOKUP(L144,all_attacks!$C$2:$H$166,2,FALSE)</f>
        <v>Normal</v>
      </c>
      <c r="Q144" t="str">
        <f>VLOOKUP(M144,all_attacks!$C$2:$H$166,2,FALSE)</f>
        <v>Normal</v>
      </c>
      <c r="R144" t="str">
        <f>VLOOKUP(N144,all_attacks!$C$2:$H$166,2,FALSE)</f>
        <v>Poison</v>
      </c>
      <c r="S144" t="str">
        <f>VLOOKUP(O144,all_attacks!$C$2:$H$166,2,FALSE)</f>
        <v>Normal</v>
      </c>
      <c r="T144" t="str">
        <f>VLOOKUP(L144,all_attacks!$C$2:$H$166,6,FALSE)</f>
        <v>Normal</v>
      </c>
      <c r="U144" t="str">
        <f>VLOOKUP(M144,all_attacks!$C$2:$H$166,6,FALSE)</f>
        <v>Normal</v>
      </c>
      <c r="V144" t="str">
        <f>VLOOKUP(N144,all_attacks!$C$2:$H$166,6,FALSE)</f>
        <v>Poison</v>
      </c>
      <c r="W144" t="str">
        <f>VLOOKUP(O144,all_attacks!$C$2:$H$166,6,FALSE)</f>
        <v>Normal</v>
      </c>
      <c r="X144" t="s">
        <v>445</v>
      </c>
      <c r="Y144" t="s">
        <v>448</v>
      </c>
      <c r="Z144" t="str">
        <f t="shared" si="62"/>
        <v>NormalFire</v>
      </c>
      <c r="AA144" t="str">
        <f t="shared" si="62"/>
        <v>NormalFire</v>
      </c>
      <c r="AB144" t="str">
        <f t="shared" si="62"/>
        <v>PoisonFire</v>
      </c>
      <c r="AC144" t="str">
        <f t="shared" si="46"/>
        <v>NormalFire</v>
      </c>
      <c r="AD144" t="str">
        <f t="shared" si="47"/>
        <v>NormalFlying</v>
      </c>
      <c r="AE144" t="str">
        <f t="shared" si="47"/>
        <v>NormalFlying</v>
      </c>
      <c r="AF144" t="str">
        <f t="shared" si="47"/>
        <v>PoisonFlying</v>
      </c>
      <c r="AG144" t="str">
        <f t="shared" si="43"/>
        <v>NormalFlying</v>
      </c>
      <c r="AH144">
        <f>VLOOKUP(Z144,type_factors!$C$1:$D$226,2,FALSE)</f>
        <v>1</v>
      </c>
      <c r="AI144">
        <f>VLOOKUP(AA144,type_factors!$C$1:$D$226,2,FALSE)</f>
        <v>1</v>
      </c>
      <c r="AJ144">
        <f>VLOOKUP(AB144,type_factors!$C$1:$D$226,2,FALSE)</f>
        <v>1</v>
      </c>
      <c r="AK144">
        <f>VLOOKUP(AC144,type_factors!$C$1:$D$226,2,FALSE)</f>
        <v>1</v>
      </c>
      <c r="AL144">
        <f>VLOOKUP(AD144,type_factors!$C$1:$D$226,2,FALSE)</f>
        <v>1</v>
      </c>
      <c r="AM144">
        <f>VLOOKUP(AE144,type_factors!$C$1:$D$226,2,FALSE)</f>
        <v>1</v>
      </c>
      <c r="AN144">
        <f>VLOOKUP(AF144,type_factors!$C$1:$D$226,2,FALSE)</f>
        <v>1</v>
      </c>
      <c r="AO144">
        <f>VLOOKUP(AG144,type_factors!$C$1:$D$226,2,FALSE)</f>
        <v>1</v>
      </c>
      <c r="AP144">
        <f t="shared" si="48"/>
        <v>1</v>
      </c>
      <c r="AQ144">
        <f t="shared" si="48"/>
        <v>1</v>
      </c>
      <c r="AR144">
        <f t="shared" si="48"/>
        <v>1</v>
      </c>
      <c r="AS144">
        <f t="shared" si="44"/>
        <v>1</v>
      </c>
      <c r="AT144">
        <f t="array" ref="AT144">MAX(IF(ISERROR(AP144:AS144),IF(ISERROR(AH144:AK144),,AH144:AK144),AP144:AS144))</f>
        <v>1</v>
      </c>
      <c r="AU144" t="s">
        <v>421</v>
      </c>
      <c r="AV144" t="s">
        <v>445</v>
      </c>
      <c r="AW144" t="s">
        <v>455</v>
      </c>
      <c r="AX144" t="s">
        <v>450</v>
      </c>
      <c r="AY144" t="str">
        <f t="shared" si="49"/>
        <v>NormalPoison</v>
      </c>
      <c r="AZ144" t="str">
        <f t="shared" si="50"/>
        <v>FirePoison</v>
      </c>
      <c r="BA144" t="str">
        <f t="shared" si="51"/>
        <v>GroundPoison</v>
      </c>
      <c r="BB144" t="str">
        <f t="shared" si="52"/>
        <v>FightingPoison</v>
      </c>
      <c r="BC144" t="str">
        <f t="shared" si="53"/>
        <v>NormalGround</v>
      </c>
      <c r="BD144" t="str">
        <f t="shared" si="54"/>
        <v>FireGround</v>
      </c>
      <c r="BE144" t="str">
        <f t="shared" si="55"/>
        <v>GroundGround</v>
      </c>
      <c r="BF144" t="str">
        <f t="shared" si="56"/>
        <v>FightingGround</v>
      </c>
      <c r="BG144" s="31">
        <f>VLOOKUP(AY144,type_factors!$C$2:$D$226,2,FALSE)</f>
        <v>1</v>
      </c>
      <c r="BH144" s="31">
        <f>VLOOKUP(AZ144,type_factors!$C$2:$D$226,2,FALSE)</f>
        <v>1</v>
      </c>
      <c r="BI144" s="31">
        <f>VLOOKUP(BC144,type_factors!$C$2:$D$226,2,FALSE)</f>
        <v>1</v>
      </c>
      <c r="BJ144" s="31">
        <f>VLOOKUP(BD144,type_factors!$C$2:$D$226,2,FALSE)</f>
        <v>1</v>
      </c>
      <c r="BK144" s="30">
        <f>VLOOKUP(BC144,type_factors!$C$2:$D$226,2,FALSE)</f>
        <v>1</v>
      </c>
      <c r="BL144" s="30">
        <f>VLOOKUP(BD144,type_factors!$C$2:$D$226,2,FALSE)</f>
        <v>1</v>
      </c>
      <c r="BM144" s="30">
        <f>VLOOKUP(BE144,type_factors!$C$2:$D$226,2,FALSE)</f>
        <v>1</v>
      </c>
      <c r="BN144" s="30">
        <f>VLOOKUP(BF144,type_factors!$C$2:$D$226,2,FALSE)</f>
        <v>1</v>
      </c>
      <c r="BO144" s="32">
        <f t="shared" si="57"/>
        <v>1</v>
      </c>
      <c r="BP144" s="32">
        <f t="shared" si="58"/>
        <v>1</v>
      </c>
      <c r="BQ144" s="32">
        <f t="shared" si="59"/>
        <v>1</v>
      </c>
      <c r="BR144" s="32">
        <f t="shared" si="60"/>
        <v>1</v>
      </c>
      <c r="BS144">
        <f t="array" ref="BS144">MAX(IF(ISERROR(BO144:BR144),,BO144:BR144))</f>
        <v>1</v>
      </c>
      <c r="BT144">
        <f t="shared" si="45"/>
        <v>1</v>
      </c>
      <c r="BU144">
        <f t="shared" si="61"/>
        <v>0</v>
      </c>
      <c r="BV144">
        <f t="shared" si="63"/>
        <v>36.25</v>
      </c>
    </row>
    <row r="145" spans="1:76" x14ac:dyDescent="0.3">
      <c r="A145">
        <v>144</v>
      </c>
      <c r="B145">
        <v>56</v>
      </c>
      <c r="C145" s="35" t="s">
        <v>168</v>
      </c>
      <c r="D145" s="35" t="str">
        <f>VLOOKUP(C145,all_pokemon!$B$2:$C$151,2,FALSE)</f>
        <v>Rhydon</v>
      </c>
      <c r="E145" s="35" t="s">
        <v>455</v>
      </c>
      <c r="F145" s="35" t="s">
        <v>456</v>
      </c>
      <c r="G145" s="35">
        <v>50</v>
      </c>
      <c r="H145" s="36" t="s">
        <v>140</v>
      </c>
      <c r="I145" s="36" t="s">
        <v>20</v>
      </c>
      <c r="J145" s="36" t="s">
        <v>188</v>
      </c>
      <c r="K145" s="36" t="s">
        <v>154</v>
      </c>
      <c r="L145" s="1" t="str">
        <f>VLOOKUP(H145,all_attacks!$B$2:$C$166,2,FALSE)</f>
        <v>Stomp</v>
      </c>
      <c r="M145" s="1" t="str">
        <f>VLOOKUP(I145,all_attacks!$B$2:$C$166,2,FALSE)</f>
        <v>Tail Whip</v>
      </c>
      <c r="N145" s="1" t="str">
        <f>VLOOKUP(J145,all_attacks!$B$2:$C$166,2,FALSE)</f>
        <v>Fissure</v>
      </c>
      <c r="O145" s="1" t="str">
        <f>VLOOKUP(K145,all_attacks!$B$2:$C$166,2,FALSE)</f>
        <v>Horn Drill</v>
      </c>
      <c r="P145" t="str">
        <f>VLOOKUP(L145,all_attacks!$C$2:$H$166,2,FALSE)</f>
        <v>Normal</v>
      </c>
      <c r="Q145" t="str">
        <f>VLOOKUP(M145,all_attacks!$C$2:$H$166,2,FALSE)</f>
        <v>Normal</v>
      </c>
      <c r="R145" t="str">
        <f>VLOOKUP(N145,all_attacks!$C$2:$H$166,2,FALSE)</f>
        <v>Ground</v>
      </c>
      <c r="S145" t="str">
        <f>VLOOKUP(O145,all_attacks!$C$2:$H$166,2,FALSE)</f>
        <v>Normal</v>
      </c>
      <c r="T145" t="str">
        <f>VLOOKUP(L145,all_attacks!$C$2:$H$166,6,FALSE)</f>
        <v>Normal</v>
      </c>
      <c r="U145" t="str">
        <f>VLOOKUP(M145,all_attacks!$C$2:$H$166,6,FALSE)</f>
        <v>no_type-specific_Damage</v>
      </c>
      <c r="V145" t="str">
        <f>VLOOKUP(N145,all_attacks!$C$2:$H$166,6,FALSE)</f>
        <v>no_type-specific_Damage</v>
      </c>
      <c r="W145" t="str">
        <f>VLOOKUP(O145,all_attacks!$C$2:$H$166,6,FALSE)</f>
        <v>no_type-specific_Damage</v>
      </c>
      <c r="X145" t="s">
        <v>445</v>
      </c>
      <c r="Y145" t="s">
        <v>448</v>
      </c>
      <c r="Z145" t="str">
        <f t="shared" si="62"/>
        <v>NormalFire</v>
      </c>
      <c r="AA145" t="str">
        <f t="shared" si="62"/>
        <v>no_type-specific_DamageFire</v>
      </c>
      <c r="AB145" t="str">
        <f t="shared" si="62"/>
        <v>no_type-specific_DamageFire</v>
      </c>
      <c r="AC145" t="str">
        <f t="shared" si="46"/>
        <v>no_type-specific_DamageFire</v>
      </c>
      <c r="AD145" t="str">
        <f t="shared" si="47"/>
        <v>NormalFlying</v>
      </c>
      <c r="AE145" t="str">
        <f t="shared" si="47"/>
        <v>no_type-specific_DamageFlying</v>
      </c>
      <c r="AF145" t="str">
        <f t="shared" si="47"/>
        <v>no_type-specific_DamageFlying</v>
      </c>
      <c r="AG145" t="str">
        <f t="shared" si="43"/>
        <v>no_type-specific_DamageFlying</v>
      </c>
      <c r="AH145">
        <f>VLOOKUP(Z145,type_factors!$C$1:$D$226,2,FALSE)</f>
        <v>1</v>
      </c>
      <c r="AI145" t="e">
        <f>VLOOKUP(AA145,type_factors!$C$1:$D$226,2,FALSE)</f>
        <v>#N/A</v>
      </c>
      <c r="AJ145" t="e">
        <f>VLOOKUP(AB145,type_factors!$C$1:$D$226,2,FALSE)</f>
        <v>#N/A</v>
      </c>
      <c r="AK145" t="e">
        <f>VLOOKUP(AC145,type_factors!$C$1:$D$226,2,FALSE)</f>
        <v>#N/A</v>
      </c>
      <c r="AL145">
        <f>VLOOKUP(AD145,type_factors!$C$1:$D$226,2,FALSE)</f>
        <v>1</v>
      </c>
      <c r="AM145" t="e">
        <f>VLOOKUP(AE145,type_factors!$C$1:$D$226,2,FALSE)</f>
        <v>#N/A</v>
      </c>
      <c r="AN145" t="e">
        <f>VLOOKUP(AF145,type_factors!$C$1:$D$226,2,FALSE)</f>
        <v>#N/A</v>
      </c>
      <c r="AO145" t="e">
        <f>VLOOKUP(AG145,type_factors!$C$1:$D$226,2,FALSE)</f>
        <v>#N/A</v>
      </c>
      <c r="AP145">
        <f t="shared" si="48"/>
        <v>1</v>
      </c>
      <c r="AQ145" t="e">
        <f t="shared" si="48"/>
        <v>#N/A</v>
      </c>
      <c r="AR145" t="e">
        <f t="shared" si="48"/>
        <v>#N/A</v>
      </c>
      <c r="AS145" t="e">
        <f t="shared" si="44"/>
        <v>#N/A</v>
      </c>
      <c r="AT145">
        <f t="array" ref="AT145">MAX(IF(ISERROR(AP145:AS145),IF(ISERROR(AH145:AK145),,AH145:AK145),AP145:AS145))</f>
        <v>1</v>
      </c>
      <c r="AU145" t="s">
        <v>421</v>
      </c>
      <c r="AV145" t="s">
        <v>445</v>
      </c>
      <c r="AW145" t="s">
        <v>455</v>
      </c>
      <c r="AX145" t="s">
        <v>450</v>
      </c>
      <c r="AY145" t="str">
        <f t="shared" si="49"/>
        <v>NormalGround</v>
      </c>
      <c r="AZ145" t="str">
        <f t="shared" si="50"/>
        <v>FireGround</v>
      </c>
      <c r="BA145" t="str">
        <f t="shared" si="51"/>
        <v>GroundGround</v>
      </c>
      <c r="BB145" t="str">
        <f t="shared" si="52"/>
        <v>FightingGround</v>
      </c>
      <c r="BC145" t="str">
        <f t="shared" si="53"/>
        <v>NormalRock</v>
      </c>
      <c r="BD145" t="str">
        <f t="shared" si="54"/>
        <v>FireRock</v>
      </c>
      <c r="BE145" t="str">
        <f t="shared" si="55"/>
        <v>GroundRock</v>
      </c>
      <c r="BF145" t="str">
        <f t="shared" si="56"/>
        <v>FightingRock</v>
      </c>
      <c r="BG145" s="31">
        <f>VLOOKUP(AY145,type_factors!$C$2:$D$226,2,FALSE)</f>
        <v>1</v>
      </c>
      <c r="BH145" s="31">
        <f>VLOOKUP(AZ145,type_factors!$C$2:$D$226,2,FALSE)</f>
        <v>1</v>
      </c>
      <c r="BI145" s="31">
        <f>VLOOKUP(BC145,type_factors!$C$2:$D$226,2,FALSE)</f>
        <v>0.5</v>
      </c>
      <c r="BJ145" s="31">
        <f>VLOOKUP(BD145,type_factors!$C$2:$D$226,2,FALSE)</f>
        <v>0.5</v>
      </c>
      <c r="BK145" s="30">
        <f>VLOOKUP(BC145,type_factors!$C$2:$D$226,2,FALSE)</f>
        <v>0.5</v>
      </c>
      <c r="BL145" s="30">
        <f>VLOOKUP(BD145,type_factors!$C$2:$D$226,2,FALSE)</f>
        <v>0.5</v>
      </c>
      <c r="BM145" s="30">
        <f>VLOOKUP(BE145,type_factors!$C$2:$D$226,2,FALSE)</f>
        <v>2</v>
      </c>
      <c r="BN145" s="30">
        <f>VLOOKUP(BF145,type_factors!$C$2:$D$226,2,FALSE)</f>
        <v>2</v>
      </c>
      <c r="BO145" s="32">
        <f t="shared" si="57"/>
        <v>0.5</v>
      </c>
      <c r="BP145" s="32">
        <f t="shared" si="58"/>
        <v>0.5</v>
      </c>
      <c r="BQ145" s="32">
        <f t="shared" si="59"/>
        <v>1</v>
      </c>
      <c r="BR145" s="32">
        <f t="shared" si="60"/>
        <v>1</v>
      </c>
      <c r="BS145">
        <f t="array" ref="BS145">MAX(IF(ISERROR(BO145:BR145),,BO145:BR145))</f>
        <v>1</v>
      </c>
      <c r="BT145">
        <f t="shared" si="45"/>
        <v>1</v>
      </c>
      <c r="BU145">
        <f t="shared" si="61"/>
        <v>0</v>
      </c>
      <c r="BV145">
        <f t="shared" si="63"/>
        <v>36.25</v>
      </c>
    </row>
    <row r="146" spans="1:76" x14ac:dyDescent="0.3">
      <c r="A146">
        <v>145</v>
      </c>
      <c r="B146">
        <v>57</v>
      </c>
      <c r="C146" s="35" t="s">
        <v>133</v>
      </c>
      <c r="D146" s="35" t="str">
        <f>VLOOKUP(C146,all_pokemon!$B$2:$C$151,2,FALSE)</f>
        <v>Pidgeot</v>
      </c>
      <c r="E146" s="35" t="s">
        <v>421</v>
      </c>
      <c r="F146" s="35" t="s">
        <v>448</v>
      </c>
      <c r="G146" s="35">
        <v>47</v>
      </c>
      <c r="H146" s="36" t="s">
        <v>21</v>
      </c>
      <c r="I146" s="36" t="s">
        <v>94</v>
      </c>
      <c r="J146" s="36" t="s">
        <v>136</v>
      </c>
      <c r="K146" s="36" t="s">
        <v>42</v>
      </c>
      <c r="L146" s="1" t="str">
        <f>VLOOKUP(H146,all_attacks!$B$2:$C$166,2,FALSE)</f>
        <v>Quick Attack</v>
      </c>
      <c r="M146" s="1" t="str">
        <f>VLOOKUP(I146,all_attacks!$B$2:$C$166,2,FALSE)</f>
        <v>Whirlwind</v>
      </c>
      <c r="N146" s="1" t="str">
        <f>VLOOKUP(J146,all_attacks!$B$2:$C$166,2,FALSE)</f>
        <v>Wing Attack</v>
      </c>
      <c r="O146" s="1" t="str">
        <f>VLOOKUP(K146,all_attacks!$B$2:$C$166,2,FALSE)</f>
        <v>Sand Attack</v>
      </c>
      <c r="P146" t="str">
        <f>VLOOKUP(L146,all_attacks!$C$2:$H$166,2,FALSE)</f>
        <v>Normal</v>
      </c>
      <c r="Q146" t="str">
        <f>VLOOKUP(M146,all_attacks!$C$2:$H$166,2,FALSE)</f>
        <v>Normal</v>
      </c>
      <c r="R146" t="str">
        <f>VLOOKUP(N146,all_attacks!$C$2:$H$166,2,FALSE)</f>
        <v>Flying</v>
      </c>
      <c r="S146" t="str">
        <f>VLOOKUP(O146,all_attacks!$C$2:$H$166,2,FALSE)</f>
        <v>Normal</v>
      </c>
      <c r="T146" t="str">
        <f>VLOOKUP(L146,all_attacks!$C$2:$H$166,6,FALSE)</f>
        <v>Normal</v>
      </c>
      <c r="U146" t="str">
        <f>VLOOKUP(M146,all_attacks!$C$2:$H$166,6,FALSE)</f>
        <v>no_type-specific_Damage</v>
      </c>
      <c r="V146" t="str">
        <f>VLOOKUP(N146,all_attacks!$C$2:$H$166,6,FALSE)</f>
        <v>Flying</v>
      </c>
      <c r="W146" t="str">
        <f>VLOOKUP(O146,all_attacks!$C$2:$H$166,6,FALSE)</f>
        <v>no_type-specific_Damage</v>
      </c>
      <c r="X146" t="s">
        <v>445</v>
      </c>
      <c r="Y146" t="s">
        <v>448</v>
      </c>
      <c r="Z146" t="str">
        <f t="shared" si="62"/>
        <v>NormalFire</v>
      </c>
      <c r="AA146" t="str">
        <f t="shared" si="62"/>
        <v>no_type-specific_DamageFire</v>
      </c>
      <c r="AB146" t="str">
        <f t="shared" si="62"/>
        <v>FlyingFire</v>
      </c>
      <c r="AC146" t="str">
        <f t="shared" si="46"/>
        <v>no_type-specific_DamageFire</v>
      </c>
      <c r="AD146" t="str">
        <f t="shared" si="47"/>
        <v>NormalFlying</v>
      </c>
      <c r="AE146" t="str">
        <f t="shared" si="47"/>
        <v>no_type-specific_DamageFlying</v>
      </c>
      <c r="AF146" t="str">
        <f t="shared" si="47"/>
        <v>FlyingFlying</v>
      </c>
      <c r="AG146" t="str">
        <f t="shared" si="43"/>
        <v>no_type-specific_DamageFlying</v>
      </c>
      <c r="AH146">
        <f>VLOOKUP(Z146,type_factors!$C$1:$D$226,2,FALSE)</f>
        <v>1</v>
      </c>
      <c r="AI146" t="e">
        <f>VLOOKUP(AA146,type_factors!$C$1:$D$226,2,FALSE)</f>
        <v>#N/A</v>
      </c>
      <c r="AJ146">
        <f>VLOOKUP(AB146,type_factors!$C$1:$D$226,2,FALSE)</f>
        <v>1</v>
      </c>
      <c r="AK146" t="e">
        <f>VLOOKUP(AC146,type_factors!$C$1:$D$226,2,FALSE)</f>
        <v>#N/A</v>
      </c>
      <c r="AL146">
        <f>VLOOKUP(AD146,type_factors!$C$1:$D$226,2,FALSE)</f>
        <v>1</v>
      </c>
      <c r="AM146" t="e">
        <f>VLOOKUP(AE146,type_factors!$C$1:$D$226,2,FALSE)</f>
        <v>#N/A</v>
      </c>
      <c r="AN146">
        <f>VLOOKUP(AF146,type_factors!$C$1:$D$226,2,FALSE)</f>
        <v>1</v>
      </c>
      <c r="AO146" t="e">
        <f>VLOOKUP(AG146,type_factors!$C$1:$D$226,2,FALSE)</f>
        <v>#N/A</v>
      </c>
      <c r="AP146">
        <f t="shared" si="48"/>
        <v>1</v>
      </c>
      <c r="AQ146" t="e">
        <f t="shared" si="48"/>
        <v>#N/A</v>
      </c>
      <c r="AR146">
        <f t="shared" si="48"/>
        <v>1</v>
      </c>
      <c r="AS146" t="e">
        <f t="shared" si="44"/>
        <v>#N/A</v>
      </c>
      <c r="AT146">
        <f t="array" ref="AT146">MAX(IF(ISERROR(AP146:AS146),IF(ISERROR(AH146:AK146),,AH146:AK146),AP146:AS146))</f>
        <v>1</v>
      </c>
      <c r="AU146" t="s">
        <v>421</v>
      </c>
      <c r="AV146" t="s">
        <v>445</v>
      </c>
      <c r="AW146" t="s">
        <v>455</v>
      </c>
      <c r="AX146" t="s">
        <v>450</v>
      </c>
      <c r="AY146" t="str">
        <f t="shared" si="49"/>
        <v>NormalNormal</v>
      </c>
      <c r="AZ146" t="str">
        <f t="shared" si="50"/>
        <v>FireNormal</v>
      </c>
      <c r="BA146" t="str">
        <f t="shared" si="51"/>
        <v>GroundNormal</v>
      </c>
      <c r="BB146" t="str">
        <f t="shared" si="52"/>
        <v>FightingNormal</v>
      </c>
      <c r="BC146" t="str">
        <f t="shared" si="53"/>
        <v>NormalFlying</v>
      </c>
      <c r="BD146" t="str">
        <f t="shared" si="54"/>
        <v>FireFlying</v>
      </c>
      <c r="BE146" t="str">
        <f t="shared" si="55"/>
        <v>GroundFlying</v>
      </c>
      <c r="BF146" t="str">
        <f t="shared" si="56"/>
        <v>FightingFlying</v>
      </c>
      <c r="BG146" s="31">
        <f>VLOOKUP(AY146,type_factors!$C$2:$D$226,2,FALSE)</f>
        <v>1</v>
      </c>
      <c r="BH146" s="31">
        <f>VLOOKUP(AZ146,type_factors!$C$2:$D$226,2,FALSE)</f>
        <v>1</v>
      </c>
      <c r="BI146" s="31">
        <f>VLOOKUP(BC146,type_factors!$C$2:$D$226,2,FALSE)</f>
        <v>1</v>
      </c>
      <c r="BJ146" s="31">
        <f>VLOOKUP(BD146,type_factors!$C$2:$D$226,2,FALSE)</f>
        <v>1</v>
      </c>
      <c r="BK146" s="30">
        <f>VLOOKUP(BC146,type_factors!$C$2:$D$226,2,FALSE)</f>
        <v>1</v>
      </c>
      <c r="BL146" s="30">
        <f>VLOOKUP(BD146,type_factors!$C$2:$D$226,2,FALSE)</f>
        <v>1</v>
      </c>
      <c r="BM146" s="30">
        <f>VLOOKUP(BE146,type_factors!$C$2:$D$226,2,FALSE)</f>
        <v>0</v>
      </c>
      <c r="BN146" s="30">
        <f>VLOOKUP(BF146,type_factors!$C$2:$D$226,2,FALSE)</f>
        <v>0.5</v>
      </c>
      <c r="BO146" s="32">
        <f t="shared" si="57"/>
        <v>1</v>
      </c>
      <c r="BP146" s="32">
        <f t="shared" si="58"/>
        <v>1</v>
      </c>
      <c r="BQ146" s="32">
        <f t="shared" si="59"/>
        <v>0</v>
      </c>
      <c r="BR146" s="32">
        <f t="shared" si="60"/>
        <v>0.5</v>
      </c>
      <c r="BS146">
        <f t="array" ref="BS146">MAX(IF(ISERROR(BO146:BR146),,BO146:BR146))</f>
        <v>1</v>
      </c>
      <c r="BT146">
        <f t="shared" si="45"/>
        <v>1</v>
      </c>
      <c r="BU146">
        <f t="shared" si="61"/>
        <v>0</v>
      </c>
      <c r="BV146">
        <f t="shared" si="63"/>
        <v>36.25</v>
      </c>
      <c r="BX146" t="s">
        <v>195</v>
      </c>
    </row>
    <row r="147" spans="1:76" x14ac:dyDescent="0.3">
      <c r="A147">
        <v>146</v>
      </c>
      <c r="B147">
        <v>57</v>
      </c>
      <c r="C147" s="35" t="s">
        <v>102</v>
      </c>
      <c r="D147" s="35" t="str">
        <f>VLOOKUP(C147,all_pokemon!$B$2:$C$151,2,FALSE)</f>
        <v>Rhyhorn</v>
      </c>
      <c r="E147" s="35" t="s">
        <v>455</v>
      </c>
      <c r="F147" s="35" t="s">
        <v>456</v>
      </c>
      <c r="G147" s="35">
        <v>45</v>
      </c>
      <c r="H147" s="36" t="s">
        <v>140</v>
      </c>
      <c r="I147" s="36" t="s">
        <v>20</v>
      </c>
      <c r="J147" s="36" t="s">
        <v>68</v>
      </c>
      <c r="K147" s="36" t="s">
        <v>53</v>
      </c>
      <c r="L147" s="1" t="str">
        <f>VLOOKUP(H147,all_attacks!$B$2:$C$166,2,FALSE)</f>
        <v>Stomp</v>
      </c>
      <c r="M147" s="1" t="str">
        <f>VLOOKUP(I147,all_attacks!$B$2:$C$166,2,FALSE)</f>
        <v>Tail Whip</v>
      </c>
      <c r="N147" s="1" t="str">
        <f>VLOOKUP(J147,all_attacks!$B$2:$C$166,2,FALSE)</f>
        <v>Fury Attack</v>
      </c>
      <c r="O147" s="1" t="str">
        <f>VLOOKUP(K147,all_attacks!$B$2:$C$166,2,FALSE)</f>
        <v>Horn Attack</v>
      </c>
      <c r="P147" t="str">
        <f>VLOOKUP(L147,all_attacks!$C$2:$H$166,2,FALSE)</f>
        <v>Normal</v>
      </c>
      <c r="Q147" t="str">
        <f>VLOOKUP(M147,all_attacks!$C$2:$H$166,2,FALSE)</f>
        <v>Normal</v>
      </c>
      <c r="R147" t="str">
        <f>VLOOKUP(N147,all_attacks!$C$2:$H$166,2,FALSE)</f>
        <v>Normal</v>
      </c>
      <c r="S147" t="str">
        <f>VLOOKUP(O147,all_attacks!$C$2:$H$166,2,FALSE)</f>
        <v>Normal</v>
      </c>
      <c r="T147" t="str">
        <f>VLOOKUP(L147,all_attacks!$C$2:$H$166,6,FALSE)</f>
        <v>Normal</v>
      </c>
      <c r="U147" t="str">
        <f>VLOOKUP(M147,all_attacks!$C$2:$H$166,6,FALSE)</f>
        <v>no_type-specific_Damage</v>
      </c>
      <c r="V147" t="str">
        <f>VLOOKUP(N147,all_attacks!$C$2:$H$166,6,FALSE)</f>
        <v>Normal</v>
      </c>
      <c r="W147" t="str">
        <f>VLOOKUP(O147,all_attacks!$C$2:$H$166,6,FALSE)</f>
        <v>Normal</v>
      </c>
      <c r="X147" t="s">
        <v>445</v>
      </c>
      <c r="Y147" t="s">
        <v>448</v>
      </c>
      <c r="Z147" t="str">
        <f t="shared" si="62"/>
        <v>NormalFire</v>
      </c>
      <c r="AA147" t="str">
        <f t="shared" si="62"/>
        <v>no_type-specific_DamageFire</v>
      </c>
      <c r="AB147" t="str">
        <f t="shared" si="62"/>
        <v>NormalFire</v>
      </c>
      <c r="AC147" t="str">
        <f t="shared" si="46"/>
        <v>NormalFire</v>
      </c>
      <c r="AD147" t="str">
        <f t="shared" si="47"/>
        <v>NormalFlying</v>
      </c>
      <c r="AE147" t="str">
        <f t="shared" si="47"/>
        <v>no_type-specific_DamageFlying</v>
      </c>
      <c r="AF147" t="str">
        <f t="shared" si="47"/>
        <v>NormalFlying</v>
      </c>
      <c r="AG147" t="str">
        <f t="shared" si="43"/>
        <v>NormalFlying</v>
      </c>
      <c r="AH147">
        <f>VLOOKUP(Z147,type_factors!$C$1:$D$226,2,FALSE)</f>
        <v>1</v>
      </c>
      <c r="AI147" t="e">
        <f>VLOOKUP(AA147,type_factors!$C$1:$D$226,2,FALSE)</f>
        <v>#N/A</v>
      </c>
      <c r="AJ147">
        <f>VLOOKUP(AB147,type_factors!$C$1:$D$226,2,FALSE)</f>
        <v>1</v>
      </c>
      <c r="AK147">
        <f>VLOOKUP(AC147,type_factors!$C$1:$D$226,2,FALSE)</f>
        <v>1</v>
      </c>
      <c r="AL147">
        <f>VLOOKUP(AD147,type_factors!$C$1:$D$226,2,FALSE)</f>
        <v>1</v>
      </c>
      <c r="AM147" t="e">
        <f>VLOOKUP(AE147,type_factors!$C$1:$D$226,2,FALSE)</f>
        <v>#N/A</v>
      </c>
      <c r="AN147">
        <f>VLOOKUP(AF147,type_factors!$C$1:$D$226,2,FALSE)</f>
        <v>1</v>
      </c>
      <c r="AO147">
        <f>VLOOKUP(AG147,type_factors!$C$1:$D$226,2,FALSE)</f>
        <v>1</v>
      </c>
      <c r="AP147">
        <f t="shared" si="48"/>
        <v>1</v>
      </c>
      <c r="AQ147" t="e">
        <f t="shared" si="48"/>
        <v>#N/A</v>
      </c>
      <c r="AR147">
        <f t="shared" si="48"/>
        <v>1</v>
      </c>
      <c r="AS147">
        <f t="shared" si="44"/>
        <v>1</v>
      </c>
      <c r="AT147">
        <f t="array" ref="AT147">MAX(IF(ISERROR(AP147:AS147),IF(ISERROR(AH147:AK147),,AH147:AK147),AP147:AS147))</f>
        <v>1</v>
      </c>
      <c r="AU147" t="s">
        <v>421</v>
      </c>
      <c r="AV147" t="s">
        <v>445</v>
      </c>
      <c r="AW147" t="s">
        <v>455</v>
      </c>
      <c r="AX147" t="s">
        <v>450</v>
      </c>
      <c r="AY147" t="str">
        <f t="shared" si="49"/>
        <v>NormalGround</v>
      </c>
      <c r="AZ147" t="str">
        <f t="shared" si="50"/>
        <v>FireGround</v>
      </c>
      <c r="BA147" t="str">
        <f t="shared" si="51"/>
        <v>GroundGround</v>
      </c>
      <c r="BB147" t="str">
        <f t="shared" si="52"/>
        <v>FightingGround</v>
      </c>
      <c r="BC147" t="str">
        <f t="shared" si="53"/>
        <v>NormalRock</v>
      </c>
      <c r="BD147" t="str">
        <f t="shared" si="54"/>
        <v>FireRock</v>
      </c>
      <c r="BE147" t="str">
        <f t="shared" si="55"/>
        <v>GroundRock</v>
      </c>
      <c r="BF147" t="str">
        <f t="shared" si="56"/>
        <v>FightingRock</v>
      </c>
      <c r="BG147" s="31">
        <f>VLOOKUP(AY147,type_factors!$C$2:$D$226,2,FALSE)</f>
        <v>1</v>
      </c>
      <c r="BH147" s="31">
        <f>VLOOKUP(AZ147,type_factors!$C$2:$D$226,2,FALSE)</f>
        <v>1</v>
      </c>
      <c r="BI147" s="31">
        <f>VLOOKUP(BC147,type_factors!$C$2:$D$226,2,FALSE)</f>
        <v>0.5</v>
      </c>
      <c r="BJ147" s="31">
        <f>VLOOKUP(BD147,type_factors!$C$2:$D$226,2,FALSE)</f>
        <v>0.5</v>
      </c>
      <c r="BK147" s="30">
        <f>VLOOKUP(BC147,type_factors!$C$2:$D$226,2,FALSE)</f>
        <v>0.5</v>
      </c>
      <c r="BL147" s="30">
        <f>VLOOKUP(BD147,type_factors!$C$2:$D$226,2,FALSE)</f>
        <v>0.5</v>
      </c>
      <c r="BM147" s="30">
        <f>VLOOKUP(BE147,type_factors!$C$2:$D$226,2,FALSE)</f>
        <v>2</v>
      </c>
      <c r="BN147" s="30">
        <f>VLOOKUP(BF147,type_factors!$C$2:$D$226,2,FALSE)</f>
        <v>2</v>
      </c>
      <c r="BO147" s="32">
        <f t="shared" si="57"/>
        <v>0.5</v>
      </c>
      <c r="BP147" s="32">
        <f t="shared" si="58"/>
        <v>0.5</v>
      </c>
      <c r="BQ147" s="32">
        <f t="shared" si="59"/>
        <v>1</v>
      </c>
      <c r="BR147" s="32">
        <f t="shared" si="60"/>
        <v>1</v>
      </c>
      <c r="BS147">
        <f t="array" ref="BS147">MAX(IF(ISERROR(BO147:BR147),,BO147:BR147))</f>
        <v>1</v>
      </c>
      <c r="BT147">
        <f t="shared" si="45"/>
        <v>1</v>
      </c>
      <c r="BU147">
        <f t="shared" si="61"/>
        <v>0</v>
      </c>
      <c r="BV147">
        <f t="shared" si="63"/>
        <v>36.25</v>
      </c>
    </row>
    <row r="148" spans="1:76" x14ac:dyDescent="0.3">
      <c r="A148">
        <v>147</v>
      </c>
      <c r="B148">
        <v>57</v>
      </c>
      <c r="C148" s="35" t="s">
        <v>134</v>
      </c>
      <c r="D148" s="35" t="str">
        <f>VLOOKUP(C148,all_pokemon!$B$2:$C$151,2,FALSE)</f>
        <v>Alakazam</v>
      </c>
      <c r="E148" s="35" t="s">
        <v>318</v>
      </c>
      <c r="F148" s="35" t="s">
        <v>209</v>
      </c>
      <c r="G148" s="35">
        <v>50</v>
      </c>
      <c r="H148" s="36" t="s">
        <v>123</v>
      </c>
      <c r="I148" s="36" t="s">
        <v>121</v>
      </c>
      <c r="J148" s="36" t="s">
        <v>150</v>
      </c>
      <c r="K148" s="36" t="s">
        <v>122</v>
      </c>
      <c r="L148" s="1" t="str">
        <f>VLOOKUP(H148,all_attacks!$B$2:$C$166,2,FALSE)</f>
        <v>Psychic</v>
      </c>
      <c r="M148" s="1" t="str">
        <f>VLOOKUP(I148,all_attacks!$B$2:$C$166,2,FALSE)</f>
        <v>Psybeam</v>
      </c>
      <c r="N148" s="1" t="str">
        <f>VLOOKUP(J148,all_attacks!$B$2:$C$166,2,FALSE)</f>
        <v>Reflect</v>
      </c>
      <c r="O148" s="1" t="str">
        <f>VLOOKUP(K148,all_attacks!$B$2:$C$166,2,FALSE)</f>
        <v>Recover</v>
      </c>
      <c r="P148" t="str">
        <f>VLOOKUP(L148,all_attacks!$C$2:$H$166,2,FALSE)</f>
        <v>Psychic</v>
      </c>
      <c r="Q148" t="str">
        <f>VLOOKUP(M148,all_attacks!$C$2:$H$166,2,FALSE)</f>
        <v>Psychic</v>
      </c>
      <c r="R148" t="str">
        <f>VLOOKUP(N148,all_attacks!$C$2:$H$166,2,FALSE)</f>
        <v>Psychic</v>
      </c>
      <c r="S148" t="str">
        <f>VLOOKUP(O148,all_attacks!$C$2:$H$166,2,FALSE)</f>
        <v>Normal</v>
      </c>
      <c r="T148" t="str">
        <f>VLOOKUP(L148,all_attacks!$C$2:$H$166,6,FALSE)</f>
        <v>Psychic</v>
      </c>
      <c r="U148" t="str">
        <f>VLOOKUP(M148,all_attacks!$C$2:$H$166,6,FALSE)</f>
        <v>Psychic</v>
      </c>
      <c r="V148" t="str">
        <f>VLOOKUP(N148,all_attacks!$C$2:$H$166,6,FALSE)</f>
        <v>no_type-specific_Damage</v>
      </c>
      <c r="W148" t="str">
        <f>VLOOKUP(O148,all_attacks!$C$2:$H$166,6,FALSE)</f>
        <v>no_type-specific_Damage</v>
      </c>
      <c r="X148" t="s">
        <v>445</v>
      </c>
      <c r="Y148" t="s">
        <v>448</v>
      </c>
      <c r="Z148" t="str">
        <f t="shared" si="62"/>
        <v>PsychicFire</v>
      </c>
      <c r="AA148" t="str">
        <f t="shared" si="62"/>
        <v>PsychicFire</v>
      </c>
      <c r="AB148" t="str">
        <f t="shared" si="62"/>
        <v>no_type-specific_DamageFire</v>
      </c>
      <c r="AC148" t="str">
        <f t="shared" si="46"/>
        <v>no_type-specific_DamageFire</v>
      </c>
      <c r="AD148" t="str">
        <f t="shared" si="47"/>
        <v>PsychicFlying</v>
      </c>
      <c r="AE148" t="str">
        <f t="shared" si="47"/>
        <v>PsychicFlying</v>
      </c>
      <c r="AF148" t="str">
        <f t="shared" si="47"/>
        <v>no_type-specific_DamageFlying</v>
      </c>
      <c r="AG148" t="str">
        <f t="shared" si="43"/>
        <v>no_type-specific_DamageFlying</v>
      </c>
      <c r="AH148">
        <f>VLOOKUP(Z148,type_factors!$C$1:$D$226,2,FALSE)</f>
        <v>1</v>
      </c>
      <c r="AI148">
        <f>VLOOKUP(AA148,type_factors!$C$1:$D$226,2,FALSE)</f>
        <v>1</v>
      </c>
      <c r="AJ148" t="e">
        <f>VLOOKUP(AB148,type_factors!$C$1:$D$226,2,FALSE)</f>
        <v>#N/A</v>
      </c>
      <c r="AK148" t="e">
        <f>VLOOKUP(AC148,type_factors!$C$1:$D$226,2,FALSE)</f>
        <v>#N/A</v>
      </c>
      <c r="AL148">
        <f>VLOOKUP(AD148,type_factors!$C$1:$D$226,2,FALSE)</f>
        <v>1</v>
      </c>
      <c r="AM148">
        <f>VLOOKUP(AE148,type_factors!$C$1:$D$226,2,FALSE)</f>
        <v>1</v>
      </c>
      <c r="AN148" t="e">
        <f>VLOOKUP(AF148,type_factors!$C$1:$D$226,2,FALSE)</f>
        <v>#N/A</v>
      </c>
      <c r="AO148" t="e">
        <f>VLOOKUP(AG148,type_factors!$C$1:$D$226,2,FALSE)</f>
        <v>#N/A</v>
      </c>
      <c r="AP148">
        <f t="shared" si="48"/>
        <v>1</v>
      </c>
      <c r="AQ148">
        <f t="shared" si="48"/>
        <v>1</v>
      </c>
      <c r="AR148" t="e">
        <f t="shared" si="48"/>
        <v>#N/A</v>
      </c>
      <c r="AS148" t="e">
        <f t="shared" si="44"/>
        <v>#N/A</v>
      </c>
      <c r="AT148">
        <f t="array" ref="AT148">MAX(IF(ISERROR(AP148:AS148),IF(ISERROR(AH148:AK148),,AH148:AK148),AP148:AS148))</f>
        <v>1</v>
      </c>
      <c r="AU148" t="s">
        <v>421</v>
      </c>
      <c r="AV148" t="s">
        <v>445</v>
      </c>
      <c r="AW148" t="s">
        <v>455</v>
      </c>
      <c r="AX148" t="s">
        <v>450</v>
      </c>
      <c r="AY148" t="str">
        <f t="shared" si="49"/>
        <v>NormalPsychic</v>
      </c>
      <c r="AZ148" t="str">
        <f t="shared" si="50"/>
        <v>FirePsychic</v>
      </c>
      <c r="BA148" t="str">
        <f t="shared" si="51"/>
        <v>GroundPsychic</v>
      </c>
      <c r="BB148" t="str">
        <f t="shared" si="52"/>
        <v>FightingPsychic</v>
      </c>
      <c r="BC148" t="str">
        <f t="shared" si="53"/>
        <v>NormalNA</v>
      </c>
      <c r="BD148" t="str">
        <f t="shared" si="54"/>
        <v>FireNA</v>
      </c>
      <c r="BE148" t="str">
        <f t="shared" si="55"/>
        <v>GroundNA</v>
      </c>
      <c r="BF148" t="str">
        <f t="shared" si="56"/>
        <v>FightingNA</v>
      </c>
      <c r="BG148" s="31">
        <f>VLOOKUP(AY148,type_factors!$C$2:$D$226,2,FALSE)</f>
        <v>1</v>
      </c>
      <c r="BH148" s="31">
        <f>VLOOKUP(AZ148,type_factors!$C$2:$D$226,2,FALSE)</f>
        <v>1</v>
      </c>
      <c r="BI148" s="31" t="e">
        <f>VLOOKUP(BC148,type_factors!$C$2:$D$226,2,FALSE)</f>
        <v>#N/A</v>
      </c>
      <c r="BJ148" s="31" t="e">
        <f>VLOOKUP(BD148,type_factors!$C$2:$D$226,2,FALSE)</f>
        <v>#N/A</v>
      </c>
      <c r="BK148" s="30" t="e">
        <f>VLOOKUP(BC148,type_factors!$C$2:$D$226,2,FALSE)</f>
        <v>#N/A</v>
      </c>
      <c r="BL148" s="30" t="e">
        <f>VLOOKUP(BD148,type_factors!$C$2:$D$226,2,FALSE)</f>
        <v>#N/A</v>
      </c>
      <c r="BM148" s="30" t="e">
        <f>VLOOKUP(BE148,type_factors!$C$2:$D$226,2,FALSE)</f>
        <v>#N/A</v>
      </c>
      <c r="BN148" s="30" t="e">
        <f>VLOOKUP(BF148,type_factors!$C$2:$D$226,2,FALSE)</f>
        <v>#N/A</v>
      </c>
      <c r="BO148" s="32">
        <f t="shared" si="57"/>
        <v>1</v>
      </c>
      <c r="BP148" s="32">
        <f t="shared" si="58"/>
        <v>1</v>
      </c>
      <c r="BQ148" s="32" t="e">
        <f t="shared" si="59"/>
        <v>#N/A</v>
      </c>
      <c r="BR148" s="32" t="e">
        <f t="shared" si="60"/>
        <v>#N/A</v>
      </c>
      <c r="BS148">
        <f t="array" ref="BS148">MAX(IF(ISERROR(BO148:BR148),,BO148:BR148))</f>
        <v>1</v>
      </c>
      <c r="BT148">
        <f t="shared" si="45"/>
        <v>1</v>
      </c>
      <c r="BU148">
        <f t="shared" si="61"/>
        <v>0</v>
      </c>
      <c r="BV148">
        <f t="shared" si="63"/>
        <v>36.25</v>
      </c>
    </row>
    <row r="149" spans="1:76" x14ac:dyDescent="0.3">
      <c r="A149">
        <v>148</v>
      </c>
      <c r="B149">
        <v>57</v>
      </c>
      <c r="C149" s="35" t="s">
        <v>96</v>
      </c>
      <c r="D149" s="35" t="str">
        <f>VLOOKUP(C149,all_pokemon!$B$2:$C$151,2,FALSE)</f>
        <v>Growlithe</v>
      </c>
      <c r="E149" s="35" t="s">
        <v>445</v>
      </c>
      <c r="F149" s="35" t="s">
        <v>209</v>
      </c>
      <c r="G149" s="35">
        <v>45</v>
      </c>
      <c r="H149" s="36" t="s">
        <v>89</v>
      </c>
      <c r="I149" s="36" t="s">
        <v>137</v>
      </c>
      <c r="J149" s="36" t="s">
        <v>23</v>
      </c>
      <c r="K149" s="36" t="s">
        <v>151</v>
      </c>
      <c r="L149" s="1" t="str">
        <f>VLOOKUP(H149,all_attacks!$B$2:$C$166,2,FALSE)</f>
        <v>Ember</v>
      </c>
      <c r="M149" s="1" t="str">
        <f>VLOOKUP(I149,all_attacks!$B$2:$C$166,2,FALSE)</f>
        <v>Take Down</v>
      </c>
      <c r="N149" s="1" t="str">
        <f>VLOOKUP(J149,all_attacks!$B$2:$C$166,2,FALSE)</f>
        <v>Leer</v>
      </c>
      <c r="O149" s="1" t="str">
        <f>VLOOKUP(K149,all_attacks!$B$2:$C$166,2,FALSE)</f>
        <v>Agility</v>
      </c>
      <c r="P149" t="str">
        <f>VLOOKUP(L149,all_attacks!$C$2:$H$166,2,FALSE)</f>
        <v>Fire</v>
      </c>
      <c r="Q149" t="str">
        <f>VLOOKUP(M149,all_attacks!$C$2:$H$166,2,FALSE)</f>
        <v>Normal</v>
      </c>
      <c r="R149" t="str">
        <f>VLOOKUP(N149,all_attacks!$C$2:$H$166,2,FALSE)</f>
        <v>Normal</v>
      </c>
      <c r="S149" t="str">
        <f>VLOOKUP(O149,all_attacks!$C$2:$H$166,2,FALSE)</f>
        <v>Psychic</v>
      </c>
      <c r="T149" t="str">
        <f>VLOOKUP(L149,all_attacks!$C$2:$H$166,6,FALSE)</f>
        <v>Fire</v>
      </c>
      <c r="U149" t="str">
        <f>VLOOKUP(M149,all_attacks!$C$2:$H$166,6,FALSE)</f>
        <v>Normal</v>
      </c>
      <c r="V149" t="str">
        <f>VLOOKUP(N149,all_attacks!$C$2:$H$166,6,FALSE)</f>
        <v>no_type-specific_Damage</v>
      </c>
      <c r="W149" t="str">
        <f>VLOOKUP(O149,all_attacks!$C$2:$H$166,6,FALSE)</f>
        <v>no_type-specific_Damage</v>
      </c>
      <c r="X149" t="s">
        <v>445</v>
      </c>
      <c r="Y149" t="s">
        <v>448</v>
      </c>
      <c r="Z149" t="str">
        <f t="shared" si="62"/>
        <v>FireFire</v>
      </c>
      <c r="AA149" t="str">
        <f t="shared" si="62"/>
        <v>NormalFire</v>
      </c>
      <c r="AB149" t="str">
        <f t="shared" si="62"/>
        <v>no_type-specific_DamageFire</v>
      </c>
      <c r="AC149" t="str">
        <f t="shared" si="46"/>
        <v>no_type-specific_DamageFire</v>
      </c>
      <c r="AD149" t="str">
        <f t="shared" si="47"/>
        <v>FireFlying</v>
      </c>
      <c r="AE149" t="str">
        <f t="shared" si="47"/>
        <v>NormalFlying</v>
      </c>
      <c r="AF149" t="str">
        <f t="shared" si="47"/>
        <v>no_type-specific_DamageFlying</v>
      </c>
      <c r="AG149" t="str">
        <f t="shared" si="43"/>
        <v>no_type-specific_DamageFlying</v>
      </c>
      <c r="AH149">
        <f>VLOOKUP(Z149,type_factors!$C$1:$D$226,2,FALSE)</f>
        <v>0.5</v>
      </c>
      <c r="AI149">
        <f>VLOOKUP(AA149,type_factors!$C$1:$D$226,2,FALSE)</f>
        <v>1</v>
      </c>
      <c r="AJ149" t="e">
        <f>VLOOKUP(AB149,type_factors!$C$1:$D$226,2,FALSE)</f>
        <v>#N/A</v>
      </c>
      <c r="AK149" t="e">
        <f>VLOOKUP(AC149,type_factors!$C$1:$D$226,2,FALSE)</f>
        <v>#N/A</v>
      </c>
      <c r="AL149">
        <f>VLOOKUP(AD149,type_factors!$C$1:$D$226,2,FALSE)</f>
        <v>1</v>
      </c>
      <c r="AM149">
        <f>VLOOKUP(AE149,type_factors!$C$1:$D$226,2,FALSE)</f>
        <v>1</v>
      </c>
      <c r="AN149" t="e">
        <f>VLOOKUP(AF149,type_factors!$C$1:$D$226,2,FALSE)</f>
        <v>#N/A</v>
      </c>
      <c r="AO149" t="e">
        <f>VLOOKUP(AG149,type_factors!$C$1:$D$226,2,FALSE)</f>
        <v>#N/A</v>
      </c>
      <c r="AP149">
        <f t="shared" si="48"/>
        <v>0.5</v>
      </c>
      <c r="AQ149">
        <f t="shared" si="48"/>
        <v>1</v>
      </c>
      <c r="AR149" t="e">
        <f t="shared" si="48"/>
        <v>#N/A</v>
      </c>
      <c r="AS149" t="e">
        <f t="shared" si="44"/>
        <v>#N/A</v>
      </c>
      <c r="AT149">
        <f t="array" ref="AT149">MAX(IF(ISERROR(AP149:AS149),IF(ISERROR(AH149:AK149),,AH149:AK149),AP149:AS149))</f>
        <v>1</v>
      </c>
      <c r="AU149" t="s">
        <v>421</v>
      </c>
      <c r="AV149" t="s">
        <v>445</v>
      </c>
      <c r="AW149" t="s">
        <v>455</v>
      </c>
      <c r="AX149" t="s">
        <v>450</v>
      </c>
      <c r="AY149" t="str">
        <f t="shared" si="49"/>
        <v>NormalFire</v>
      </c>
      <c r="AZ149" t="str">
        <f t="shared" si="50"/>
        <v>FireFire</v>
      </c>
      <c r="BA149" t="str">
        <f t="shared" si="51"/>
        <v>GroundFire</v>
      </c>
      <c r="BB149" t="str">
        <f t="shared" si="52"/>
        <v>FightingFire</v>
      </c>
      <c r="BC149" t="str">
        <f t="shared" si="53"/>
        <v>NormalNA</v>
      </c>
      <c r="BD149" t="str">
        <f t="shared" si="54"/>
        <v>FireNA</v>
      </c>
      <c r="BE149" t="str">
        <f t="shared" si="55"/>
        <v>GroundNA</v>
      </c>
      <c r="BF149" t="str">
        <f t="shared" si="56"/>
        <v>FightingNA</v>
      </c>
      <c r="BG149" s="31">
        <f>VLOOKUP(AY149,type_factors!$C$2:$D$226,2,FALSE)</f>
        <v>1</v>
      </c>
      <c r="BH149" s="31">
        <f>VLOOKUP(AZ149,type_factors!$C$2:$D$226,2,FALSE)</f>
        <v>0.5</v>
      </c>
      <c r="BI149" s="31" t="e">
        <f>VLOOKUP(BC149,type_factors!$C$2:$D$226,2,FALSE)</f>
        <v>#N/A</v>
      </c>
      <c r="BJ149" s="31" t="e">
        <f>VLOOKUP(BD149,type_factors!$C$2:$D$226,2,FALSE)</f>
        <v>#N/A</v>
      </c>
      <c r="BK149" s="30" t="e">
        <f>VLOOKUP(BC149,type_factors!$C$2:$D$226,2,FALSE)</f>
        <v>#N/A</v>
      </c>
      <c r="BL149" s="30" t="e">
        <f>VLOOKUP(BD149,type_factors!$C$2:$D$226,2,FALSE)</f>
        <v>#N/A</v>
      </c>
      <c r="BM149" s="30" t="e">
        <f>VLOOKUP(BE149,type_factors!$C$2:$D$226,2,FALSE)</f>
        <v>#N/A</v>
      </c>
      <c r="BN149" s="30" t="e">
        <f>VLOOKUP(BF149,type_factors!$C$2:$D$226,2,FALSE)</f>
        <v>#N/A</v>
      </c>
      <c r="BO149" s="32">
        <f t="shared" si="57"/>
        <v>1</v>
      </c>
      <c r="BP149" s="32">
        <f t="shared" si="58"/>
        <v>0.5</v>
      </c>
      <c r="BQ149" s="32" t="e">
        <f t="shared" si="59"/>
        <v>#N/A</v>
      </c>
      <c r="BR149" s="32" t="e">
        <f t="shared" si="60"/>
        <v>#N/A</v>
      </c>
      <c r="BS149">
        <f t="array" ref="BS149">MAX(IF(ISERROR(BO149:BR149),,BO149:BR149))</f>
        <v>1</v>
      </c>
      <c r="BT149">
        <f t="shared" si="45"/>
        <v>1</v>
      </c>
      <c r="BU149">
        <f t="shared" si="61"/>
        <v>0</v>
      </c>
      <c r="BV149">
        <f t="shared" si="63"/>
        <v>36.25</v>
      </c>
    </row>
    <row r="150" spans="1:76" x14ac:dyDescent="0.3">
      <c r="A150">
        <v>149</v>
      </c>
      <c r="B150">
        <v>57</v>
      </c>
      <c r="C150" s="35" t="s">
        <v>108</v>
      </c>
      <c r="D150" s="35" t="str">
        <f>VLOOKUP(C150,all_pokemon!$B$2:$C$151,2,FALSE)</f>
        <v>Exeggcute</v>
      </c>
      <c r="E150" s="35" t="s">
        <v>449</v>
      </c>
      <c r="F150" s="35" t="s">
        <v>318</v>
      </c>
      <c r="G150" s="35">
        <v>47</v>
      </c>
      <c r="H150" s="36" t="s">
        <v>79</v>
      </c>
      <c r="I150" s="36" t="s">
        <v>173</v>
      </c>
      <c r="J150" s="36" t="s">
        <v>45</v>
      </c>
      <c r="K150" s="36" t="s">
        <v>81</v>
      </c>
      <c r="L150" s="1" t="str">
        <f>VLOOKUP(H150,all_attacks!$B$2:$C$166,2,FALSE)</f>
        <v>Poison Powder</v>
      </c>
      <c r="M150" s="1" t="str">
        <f>VLOOKUP(I150,all_attacks!$B$2:$C$166,2,FALSE)</f>
        <v>Solar Beam</v>
      </c>
      <c r="N150" s="1" t="str">
        <f>VLOOKUP(J150,all_attacks!$B$2:$C$166,2,FALSE)</f>
        <v>Leech Seed</v>
      </c>
      <c r="O150" s="1" t="str">
        <f>VLOOKUP(K150,all_attacks!$B$2:$C$166,2,FALSE)</f>
        <v>Growth</v>
      </c>
      <c r="P150" t="str">
        <f>VLOOKUP(L150,all_attacks!$C$2:$H$166,2,FALSE)</f>
        <v>Poison</v>
      </c>
      <c r="Q150" t="str">
        <f>VLOOKUP(M150,all_attacks!$C$2:$H$166,2,FALSE)</f>
        <v>Grass</v>
      </c>
      <c r="R150" t="str">
        <f>VLOOKUP(N150,all_attacks!$C$2:$H$166,2,FALSE)</f>
        <v>Grass</v>
      </c>
      <c r="S150" t="str">
        <f>VLOOKUP(O150,all_attacks!$C$2:$H$166,2,FALSE)</f>
        <v>Normal</v>
      </c>
      <c r="T150" t="str">
        <f>VLOOKUP(L150,all_attacks!$C$2:$H$166,6,FALSE)</f>
        <v>no_type-specific_Damage</v>
      </c>
      <c r="U150" t="str">
        <f>VLOOKUP(M150,all_attacks!$C$2:$H$166,6,FALSE)</f>
        <v>Grass</v>
      </c>
      <c r="V150" t="str">
        <f>VLOOKUP(N150,all_attacks!$C$2:$H$166,6,FALSE)</f>
        <v>no_type-specific_Damage</v>
      </c>
      <c r="W150" t="str">
        <f>VLOOKUP(O150,all_attacks!$C$2:$H$166,6,FALSE)</f>
        <v>no_type-specific_Damage</v>
      </c>
      <c r="X150" t="s">
        <v>445</v>
      </c>
      <c r="Y150" t="s">
        <v>448</v>
      </c>
      <c r="Z150" t="str">
        <f t="shared" si="62"/>
        <v>no_type-specific_DamageFire</v>
      </c>
      <c r="AA150" t="str">
        <f t="shared" si="62"/>
        <v>GrassFire</v>
      </c>
      <c r="AB150" t="str">
        <f t="shared" si="62"/>
        <v>no_type-specific_DamageFire</v>
      </c>
      <c r="AC150" t="str">
        <f t="shared" si="46"/>
        <v>no_type-specific_DamageFire</v>
      </c>
      <c r="AD150" t="str">
        <f t="shared" si="47"/>
        <v>no_type-specific_DamageFlying</v>
      </c>
      <c r="AE150" t="str">
        <f t="shared" si="47"/>
        <v>GrassFlying</v>
      </c>
      <c r="AF150" t="str">
        <f t="shared" si="47"/>
        <v>no_type-specific_DamageFlying</v>
      </c>
      <c r="AG150" t="str">
        <f t="shared" si="43"/>
        <v>no_type-specific_DamageFlying</v>
      </c>
      <c r="AH150" t="e">
        <f>VLOOKUP(Z150,type_factors!$C$1:$D$226,2,FALSE)</f>
        <v>#N/A</v>
      </c>
      <c r="AI150">
        <f>VLOOKUP(AA150,type_factors!$C$1:$D$226,2,FALSE)</f>
        <v>0.5</v>
      </c>
      <c r="AJ150" t="e">
        <f>VLOOKUP(AB150,type_factors!$C$1:$D$226,2,FALSE)</f>
        <v>#N/A</v>
      </c>
      <c r="AK150" t="e">
        <f>VLOOKUP(AC150,type_factors!$C$1:$D$226,2,FALSE)</f>
        <v>#N/A</v>
      </c>
      <c r="AL150" t="e">
        <f>VLOOKUP(AD150,type_factors!$C$1:$D$226,2,FALSE)</f>
        <v>#N/A</v>
      </c>
      <c r="AM150">
        <f>VLOOKUP(AE150,type_factors!$C$1:$D$226,2,FALSE)</f>
        <v>0.5</v>
      </c>
      <c r="AN150" t="e">
        <f>VLOOKUP(AF150,type_factors!$C$1:$D$226,2,FALSE)</f>
        <v>#N/A</v>
      </c>
      <c r="AO150" t="e">
        <f>VLOOKUP(AG150,type_factors!$C$1:$D$226,2,FALSE)</f>
        <v>#N/A</v>
      </c>
      <c r="AP150" t="e">
        <f t="shared" si="48"/>
        <v>#N/A</v>
      </c>
      <c r="AQ150">
        <f t="shared" si="48"/>
        <v>0.25</v>
      </c>
      <c r="AR150" t="e">
        <f t="shared" si="48"/>
        <v>#N/A</v>
      </c>
      <c r="AS150" t="e">
        <f t="shared" si="44"/>
        <v>#N/A</v>
      </c>
      <c r="AT150">
        <f t="array" ref="AT150">MAX(IF(ISERROR(AP150:AS150),IF(ISERROR(AH150:AK150),,AH150:AK150),AP150:AS150))</f>
        <v>0.25</v>
      </c>
      <c r="AU150" t="s">
        <v>421</v>
      </c>
      <c r="AV150" t="s">
        <v>445</v>
      </c>
      <c r="AW150" t="s">
        <v>455</v>
      </c>
      <c r="AX150" t="s">
        <v>450</v>
      </c>
      <c r="AY150" t="str">
        <f t="shared" si="49"/>
        <v>NormalGrass</v>
      </c>
      <c r="AZ150" t="str">
        <f t="shared" si="50"/>
        <v>FireGrass</v>
      </c>
      <c r="BA150" t="str">
        <f t="shared" si="51"/>
        <v>GroundGrass</v>
      </c>
      <c r="BB150" t="str">
        <f t="shared" si="52"/>
        <v>FightingGrass</v>
      </c>
      <c r="BC150" t="str">
        <f t="shared" si="53"/>
        <v>NormalPsychic</v>
      </c>
      <c r="BD150" t="str">
        <f t="shared" si="54"/>
        <v>FirePsychic</v>
      </c>
      <c r="BE150" t="str">
        <f t="shared" si="55"/>
        <v>GroundPsychic</v>
      </c>
      <c r="BF150" t="str">
        <f t="shared" si="56"/>
        <v>FightingPsychic</v>
      </c>
      <c r="BG150" s="31">
        <f>VLOOKUP(AY150,type_factors!$C$2:$D$226,2,FALSE)</f>
        <v>1</v>
      </c>
      <c r="BH150" s="31">
        <f>VLOOKUP(AZ150,type_factors!$C$2:$D$226,2,FALSE)</f>
        <v>2</v>
      </c>
      <c r="BI150" s="31">
        <f>VLOOKUP(BC150,type_factors!$C$2:$D$226,2,FALSE)</f>
        <v>1</v>
      </c>
      <c r="BJ150" s="31">
        <f>VLOOKUP(BD150,type_factors!$C$2:$D$226,2,FALSE)</f>
        <v>1</v>
      </c>
      <c r="BK150" s="30">
        <f>VLOOKUP(BC150,type_factors!$C$2:$D$226,2,FALSE)</f>
        <v>1</v>
      </c>
      <c r="BL150" s="30">
        <f>VLOOKUP(BD150,type_factors!$C$2:$D$226,2,FALSE)</f>
        <v>1</v>
      </c>
      <c r="BM150" s="30">
        <f>VLOOKUP(BE150,type_factors!$C$2:$D$226,2,FALSE)</f>
        <v>1</v>
      </c>
      <c r="BN150" s="30">
        <f>VLOOKUP(BF150,type_factors!$C$2:$D$226,2,FALSE)</f>
        <v>0.5</v>
      </c>
      <c r="BO150" s="32">
        <f t="shared" si="57"/>
        <v>1</v>
      </c>
      <c r="BP150" s="32">
        <f t="shared" si="58"/>
        <v>2</v>
      </c>
      <c r="BQ150" s="32">
        <f t="shared" si="59"/>
        <v>1</v>
      </c>
      <c r="BR150" s="32">
        <f t="shared" si="60"/>
        <v>0.5</v>
      </c>
      <c r="BS150">
        <f t="array" ref="BS150">MAX(IF(ISERROR(BO150:BR150),,BO150:BR150))</f>
        <v>2</v>
      </c>
      <c r="BT150">
        <f t="shared" si="45"/>
        <v>0.25</v>
      </c>
      <c r="BU150">
        <f t="shared" si="61"/>
        <v>1.75</v>
      </c>
      <c r="BV150">
        <f t="shared" si="63"/>
        <v>38</v>
      </c>
    </row>
    <row r="151" spans="1:76" x14ac:dyDescent="0.3">
      <c r="A151">
        <v>150</v>
      </c>
      <c r="B151">
        <v>57</v>
      </c>
      <c r="C151" s="35" t="s">
        <v>474</v>
      </c>
      <c r="D151" s="35" t="str">
        <f>VLOOKUP(C151,all_pokemon!$B$2:$C$151,2,FALSE)</f>
        <v>Blastoise</v>
      </c>
      <c r="E151" s="35" t="s">
        <v>453</v>
      </c>
      <c r="F151" s="35" t="s">
        <v>209</v>
      </c>
      <c r="G151" s="35">
        <v>53</v>
      </c>
      <c r="H151" s="36" t="s">
        <v>111</v>
      </c>
      <c r="I151" s="36" t="s">
        <v>50</v>
      </c>
      <c r="J151" s="36" t="s">
        <v>360</v>
      </c>
      <c r="K151" s="36" t="s">
        <v>177</v>
      </c>
      <c r="L151" s="1" t="str">
        <f>VLOOKUP(H151,all_attacks!$B$2:$C$166,2,FALSE)</f>
        <v>Hydro Pump</v>
      </c>
      <c r="M151" s="1" t="str">
        <f>VLOOKUP(I151,all_attacks!$B$2:$C$166,2,FALSE)</f>
        <v>Bite</v>
      </c>
      <c r="N151" s="1" t="str">
        <f>VLOOKUP(J151,all_attacks!$B$2:$C$166,2,FALSE)</f>
        <v>Skull Bash</v>
      </c>
      <c r="O151" s="1" t="str">
        <f>VLOOKUP(K151,all_attacks!$B$2:$C$166,2,FALSE)</f>
        <v>Withdraw</v>
      </c>
      <c r="P151" t="str">
        <f>VLOOKUP(L151,all_attacks!$C$2:$H$166,2,FALSE)</f>
        <v>Water</v>
      </c>
      <c r="Q151" t="str">
        <f>VLOOKUP(M151,all_attacks!$C$2:$H$166,2,FALSE)</f>
        <v>Normal</v>
      </c>
      <c r="R151" t="str">
        <f>VLOOKUP(N151,all_attacks!$C$2:$H$166,2,FALSE)</f>
        <v>Normal</v>
      </c>
      <c r="S151" t="str">
        <f>VLOOKUP(O151,all_attacks!$C$2:$H$166,2,FALSE)</f>
        <v>Water</v>
      </c>
      <c r="T151" t="str">
        <f>VLOOKUP(L151,all_attacks!$C$2:$H$166,6,FALSE)</f>
        <v>Water</v>
      </c>
      <c r="U151" t="str">
        <f>VLOOKUP(M151,all_attacks!$C$2:$H$166,6,FALSE)</f>
        <v>Normal</v>
      </c>
      <c r="V151" t="str">
        <f>VLOOKUP(N151,all_attacks!$C$2:$H$166,6,FALSE)</f>
        <v>Normal</v>
      </c>
      <c r="W151" t="str">
        <f>VLOOKUP(O151,all_attacks!$C$2:$H$166,6,FALSE)</f>
        <v>no_type-specific_Damage</v>
      </c>
      <c r="X151" t="s">
        <v>445</v>
      </c>
      <c r="Y151" t="s">
        <v>448</v>
      </c>
      <c r="Z151" t="str">
        <f t="shared" si="62"/>
        <v>WaterFire</v>
      </c>
      <c r="AA151" t="str">
        <f t="shared" si="62"/>
        <v>NormalFire</v>
      </c>
      <c r="AB151" t="str">
        <f t="shared" si="62"/>
        <v>NormalFire</v>
      </c>
      <c r="AC151" t="str">
        <f t="shared" si="46"/>
        <v>no_type-specific_DamageFire</v>
      </c>
      <c r="AD151" t="str">
        <f t="shared" si="47"/>
        <v>WaterFlying</v>
      </c>
      <c r="AE151" t="str">
        <f t="shared" si="47"/>
        <v>NormalFlying</v>
      </c>
      <c r="AF151" t="str">
        <f t="shared" si="47"/>
        <v>NormalFlying</v>
      </c>
      <c r="AG151" t="str">
        <f t="shared" si="43"/>
        <v>no_type-specific_DamageFlying</v>
      </c>
      <c r="AH151">
        <f>VLOOKUP(Z151,type_factors!$C$1:$D$226,2,FALSE)</f>
        <v>2</v>
      </c>
      <c r="AI151">
        <f>VLOOKUP(AA151,type_factors!$C$1:$D$226,2,FALSE)</f>
        <v>1</v>
      </c>
      <c r="AJ151">
        <f>VLOOKUP(AB151,type_factors!$C$1:$D$226,2,FALSE)</f>
        <v>1</v>
      </c>
      <c r="AK151" t="e">
        <f>VLOOKUP(AC151,type_factors!$C$1:$D$226,2,FALSE)</f>
        <v>#N/A</v>
      </c>
      <c r="AL151">
        <f>VLOOKUP(AD151,type_factors!$C$1:$D$226,2,FALSE)</f>
        <v>1</v>
      </c>
      <c r="AM151">
        <f>VLOOKUP(AE151,type_factors!$C$1:$D$226,2,FALSE)</f>
        <v>1</v>
      </c>
      <c r="AN151">
        <f>VLOOKUP(AF151,type_factors!$C$1:$D$226,2,FALSE)</f>
        <v>1</v>
      </c>
      <c r="AO151" t="e">
        <f>VLOOKUP(AG151,type_factors!$C$1:$D$226,2,FALSE)</f>
        <v>#N/A</v>
      </c>
      <c r="AP151">
        <f t="shared" si="48"/>
        <v>2</v>
      </c>
      <c r="AQ151">
        <f t="shared" si="48"/>
        <v>1</v>
      </c>
      <c r="AR151">
        <f t="shared" si="48"/>
        <v>1</v>
      </c>
      <c r="AS151" t="e">
        <f t="shared" si="44"/>
        <v>#N/A</v>
      </c>
      <c r="AT151">
        <f t="array" ref="AT151">MAX(IF(ISERROR(AP151:AS151),IF(ISERROR(AH151:AK151),,AH151:AK151),AP151:AS151))</f>
        <v>2</v>
      </c>
      <c r="AU151" t="s">
        <v>421</v>
      </c>
      <c r="AV151" t="s">
        <v>445</v>
      </c>
      <c r="AW151" t="s">
        <v>455</v>
      </c>
      <c r="AX151" t="s">
        <v>450</v>
      </c>
      <c r="AY151" t="str">
        <f t="shared" si="49"/>
        <v>NormalWater</v>
      </c>
      <c r="AZ151" t="str">
        <f t="shared" si="50"/>
        <v>FireWater</v>
      </c>
      <c r="BA151" t="str">
        <f t="shared" si="51"/>
        <v>GroundWater</v>
      </c>
      <c r="BB151" t="str">
        <f t="shared" si="52"/>
        <v>FightingWater</v>
      </c>
      <c r="BC151" t="str">
        <f t="shared" si="53"/>
        <v>NormalNA</v>
      </c>
      <c r="BD151" t="str">
        <f t="shared" si="54"/>
        <v>FireNA</v>
      </c>
      <c r="BE151" t="str">
        <f t="shared" si="55"/>
        <v>GroundNA</v>
      </c>
      <c r="BF151" t="str">
        <f t="shared" si="56"/>
        <v>FightingNA</v>
      </c>
      <c r="BG151" s="31">
        <f>VLOOKUP(AY151,type_factors!$C$2:$D$226,2,FALSE)</f>
        <v>1</v>
      </c>
      <c r="BH151" s="31">
        <f>VLOOKUP(AZ151,type_factors!$C$2:$D$226,2,FALSE)</f>
        <v>0.5</v>
      </c>
      <c r="BI151" s="31" t="e">
        <f>VLOOKUP(BC151,type_factors!$C$2:$D$226,2,FALSE)</f>
        <v>#N/A</v>
      </c>
      <c r="BJ151" s="31" t="e">
        <f>VLOOKUP(BD151,type_factors!$C$2:$D$226,2,FALSE)</f>
        <v>#N/A</v>
      </c>
      <c r="BK151" s="30" t="e">
        <f>VLOOKUP(BC151,type_factors!$C$2:$D$226,2,FALSE)</f>
        <v>#N/A</v>
      </c>
      <c r="BL151" s="30" t="e">
        <f>VLOOKUP(BD151,type_factors!$C$2:$D$226,2,FALSE)</f>
        <v>#N/A</v>
      </c>
      <c r="BM151" s="30" t="e">
        <f>VLOOKUP(BE151,type_factors!$C$2:$D$226,2,FALSE)</f>
        <v>#N/A</v>
      </c>
      <c r="BN151" s="30" t="e">
        <f>VLOOKUP(BF151,type_factors!$C$2:$D$226,2,FALSE)</f>
        <v>#N/A</v>
      </c>
      <c r="BO151" s="32">
        <f t="shared" si="57"/>
        <v>1</v>
      </c>
      <c r="BP151" s="32">
        <f t="shared" si="58"/>
        <v>0.5</v>
      </c>
      <c r="BQ151" s="32" t="e">
        <f t="shared" si="59"/>
        <v>#N/A</v>
      </c>
      <c r="BR151" s="32" t="e">
        <f t="shared" si="60"/>
        <v>#N/A</v>
      </c>
      <c r="BS151">
        <f t="array" ref="BS151">MAX(IF(ISERROR(BO151:BR151),,BO151:BR151))</f>
        <v>1</v>
      </c>
      <c r="BT151">
        <f t="shared" si="45"/>
        <v>2</v>
      </c>
      <c r="BU151">
        <f t="shared" si="61"/>
        <v>-1</v>
      </c>
      <c r="BV151">
        <f t="shared" si="63"/>
        <v>37</v>
      </c>
    </row>
    <row r="152" spans="1:76" x14ac:dyDescent="0.3">
      <c r="A152">
        <v>151</v>
      </c>
      <c r="B152">
        <v>58</v>
      </c>
      <c r="C152" s="35" t="s">
        <v>155</v>
      </c>
      <c r="D152" s="35" t="str">
        <f>VLOOKUP(C152,all_pokemon!$B$2:$C$151,2,FALSE)</f>
        <v>Dewgong</v>
      </c>
      <c r="E152" s="35" t="s">
        <v>453</v>
      </c>
      <c r="F152" s="35" t="s">
        <v>446</v>
      </c>
      <c r="G152" s="35">
        <v>54</v>
      </c>
      <c r="H152" s="36" t="s">
        <v>6</v>
      </c>
      <c r="I152" s="36" t="s">
        <v>174</v>
      </c>
      <c r="J152" s="36" t="s">
        <v>70</v>
      </c>
      <c r="K152" s="36" t="s">
        <v>137</v>
      </c>
      <c r="L152" s="1" t="str">
        <f>VLOOKUP(H152,all_attacks!$B$2:$C$166,2,FALSE)</f>
        <v>Growl</v>
      </c>
      <c r="M152" s="1" t="str">
        <f>VLOOKUP(I152,all_attacks!$B$2:$C$166,2,FALSE)</f>
        <v>Aurora Beam</v>
      </c>
      <c r="N152" s="1" t="str">
        <f>VLOOKUP(J152,all_attacks!$B$2:$C$166,2,FALSE)</f>
        <v>Rest</v>
      </c>
      <c r="O152" s="1" t="str">
        <f>VLOOKUP(K152,all_attacks!$B$2:$C$166,2,FALSE)</f>
        <v>Take Down</v>
      </c>
      <c r="P152" t="str">
        <f>VLOOKUP(L152,all_attacks!$C$2:$H$166,2,FALSE)</f>
        <v>Normal</v>
      </c>
      <c r="Q152" t="str">
        <f>VLOOKUP(M152,all_attacks!$C$2:$H$166,2,FALSE)</f>
        <v>Ice</v>
      </c>
      <c r="R152" t="str">
        <f>VLOOKUP(N152,all_attacks!$C$2:$H$166,2,FALSE)</f>
        <v>Psychic</v>
      </c>
      <c r="S152" t="str">
        <f>VLOOKUP(O152,all_attacks!$C$2:$H$166,2,FALSE)</f>
        <v>Normal</v>
      </c>
      <c r="T152" t="str">
        <f>VLOOKUP(L152,all_attacks!$C$2:$H$166,6,FALSE)</f>
        <v>no_type-specific_Damage</v>
      </c>
      <c r="U152" t="str">
        <f>VLOOKUP(M152,all_attacks!$C$2:$H$166,6,FALSE)</f>
        <v>Ice</v>
      </c>
      <c r="V152" t="str">
        <f>VLOOKUP(N152,all_attacks!$C$2:$H$166,6,FALSE)</f>
        <v>no_type-specific_Damage</v>
      </c>
      <c r="W152" t="str">
        <f>VLOOKUP(O152,all_attacks!$C$2:$H$166,6,FALSE)</f>
        <v>Normal</v>
      </c>
      <c r="X152" t="s">
        <v>445</v>
      </c>
      <c r="Y152" t="s">
        <v>448</v>
      </c>
      <c r="Z152" t="str">
        <f t="shared" si="62"/>
        <v>no_type-specific_DamageFire</v>
      </c>
      <c r="AA152" t="str">
        <f t="shared" si="62"/>
        <v>IceFire</v>
      </c>
      <c r="AB152" t="str">
        <f t="shared" si="62"/>
        <v>no_type-specific_DamageFire</v>
      </c>
      <c r="AC152" t="str">
        <f t="shared" si="46"/>
        <v>NormalFire</v>
      </c>
      <c r="AD152" t="str">
        <f t="shared" si="47"/>
        <v>no_type-specific_DamageFlying</v>
      </c>
      <c r="AE152" t="str">
        <f t="shared" si="47"/>
        <v>IceFlying</v>
      </c>
      <c r="AF152" t="str">
        <f t="shared" si="47"/>
        <v>no_type-specific_DamageFlying</v>
      </c>
      <c r="AG152" t="str">
        <f t="shared" si="43"/>
        <v>NormalFlying</v>
      </c>
      <c r="AH152" t="e">
        <f>VLOOKUP(Z152,type_factors!$C$1:$D$226,2,FALSE)</f>
        <v>#N/A</v>
      </c>
      <c r="AI152">
        <f>VLOOKUP(AA152,type_factors!$C$1:$D$226,2,FALSE)</f>
        <v>1</v>
      </c>
      <c r="AJ152" t="e">
        <f>VLOOKUP(AB152,type_factors!$C$1:$D$226,2,FALSE)</f>
        <v>#N/A</v>
      </c>
      <c r="AK152">
        <f>VLOOKUP(AC152,type_factors!$C$1:$D$226,2,FALSE)</f>
        <v>1</v>
      </c>
      <c r="AL152" t="e">
        <f>VLOOKUP(AD152,type_factors!$C$1:$D$226,2,FALSE)</f>
        <v>#N/A</v>
      </c>
      <c r="AM152">
        <f>VLOOKUP(AE152,type_factors!$C$1:$D$226,2,FALSE)</f>
        <v>2</v>
      </c>
      <c r="AN152" t="e">
        <f>VLOOKUP(AF152,type_factors!$C$1:$D$226,2,FALSE)</f>
        <v>#N/A</v>
      </c>
      <c r="AO152">
        <f>VLOOKUP(AG152,type_factors!$C$1:$D$226,2,FALSE)</f>
        <v>1</v>
      </c>
      <c r="AP152" t="e">
        <f t="shared" si="48"/>
        <v>#N/A</v>
      </c>
      <c r="AQ152">
        <f t="shared" si="48"/>
        <v>2</v>
      </c>
      <c r="AR152" t="e">
        <f t="shared" si="48"/>
        <v>#N/A</v>
      </c>
      <c r="AS152">
        <f t="shared" si="44"/>
        <v>1</v>
      </c>
      <c r="AT152">
        <f t="array" ref="AT152">MAX(IF(ISERROR(AP152:AS152),IF(ISERROR(AH152:AK152),,AH152:AK152),AP152:AS152))</f>
        <v>2</v>
      </c>
      <c r="AU152" t="s">
        <v>421</v>
      </c>
      <c r="AV152" t="s">
        <v>445</v>
      </c>
      <c r="AW152" t="s">
        <v>455</v>
      </c>
      <c r="AX152" t="s">
        <v>450</v>
      </c>
      <c r="AY152" t="str">
        <f t="shared" si="49"/>
        <v>NormalWater</v>
      </c>
      <c r="AZ152" t="str">
        <f t="shared" si="50"/>
        <v>FireWater</v>
      </c>
      <c r="BA152" t="str">
        <f t="shared" si="51"/>
        <v>GroundWater</v>
      </c>
      <c r="BB152" t="str">
        <f t="shared" si="52"/>
        <v>FightingWater</v>
      </c>
      <c r="BC152" t="str">
        <f t="shared" si="53"/>
        <v>NormalIce</v>
      </c>
      <c r="BD152" t="str">
        <f t="shared" si="54"/>
        <v>FireIce</v>
      </c>
      <c r="BE152" t="str">
        <f t="shared" si="55"/>
        <v>GroundIce</v>
      </c>
      <c r="BF152" t="str">
        <f t="shared" si="56"/>
        <v>FightingIce</v>
      </c>
      <c r="BG152" s="31">
        <f>VLOOKUP(AY152,type_factors!$C$2:$D$226,2,FALSE)</f>
        <v>1</v>
      </c>
      <c r="BH152" s="31">
        <f>VLOOKUP(AZ152,type_factors!$C$2:$D$226,2,FALSE)</f>
        <v>0.5</v>
      </c>
      <c r="BI152" s="31">
        <f>VLOOKUP(BC152,type_factors!$C$2:$D$226,2,FALSE)</f>
        <v>1</v>
      </c>
      <c r="BJ152" s="31">
        <f>VLOOKUP(BD152,type_factors!$C$2:$D$226,2,FALSE)</f>
        <v>2</v>
      </c>
      <c r="BK152" s="30">
        <f>VLOOKUP(BC152,type_factors!$C$2:$D$226,2,FALSE)</f>
        <v>1</v>
      </c>
      <c r="BL152" s="30">
        <f>VLOOKUP(BD152,type_factors!$C$2:$D$226,2,FALSE)</f>
        <v>2</v>
      </c>
      <c r="BM152" s="30">
        <f>VLOOKUP(BE152,type_factors!$C$2:$D$226,2,FALSE)</f>
        <v>1</v>
      </c>
      <c r="BN152" s="30">
        <f>VLOOKUP(BF152,type_factors!$C$2:$D$226,2,FALSE)</f>
        <v>2</v>
      </c>
      <c r="BO152" s="32">
        <f t="shared" si="57"/>
        <v>1</v>
      </c>
      <c r="BP152" s="32">
        <f t="shared" si="58"/>
        <v>1</v>
      </c>
      <c r="BQ152" s="32">
        <f t="shared" si="59"/>
        <v>1</v>
      </c>
      <c r="BR152" s="32">
        <f t="shared" si="60"/>
        <v>4</v>
      </c>
      <c r="BS152">
        <f t="array" ref="BS152">MAX(IF(ISERROR(BO152:BR152),,BO152:BR152))</f>
        <v>4</v>
      </c>
      <c r="BT152">
        <f t="shared" si="45"/>
        <v>2</v>
      </c>
      <c r="BU152">
        <f t="shared" si="61"/>
        <v>2</v>
      </c>
      <c r="BV152">
        <f t="shared" si="63"/>
        <v>39</v>
      </c>
      <c r="BX152" t="s">
        <v>208</v>
      </c>
    </row>
    <row r="153" spans="1:76" x14ac:dyDescent="0.3">
      <c r="A153">
        <v>152</v>
      </c>
      <c r="B153">
        <v>58</v>
      </c>
      <c r="C153" s="35" t="s">
        <v>156</v>
      </c>
      <c r="D153" s="35" t="str">
        <f>VLOOKUP(C153,all_pokemon!$B$2:$C$151,2,FALSE)</f>
        <v>Cloyster</v>
      </c>
      <c r="E153" s="35" t="s">
        <v>453</v>
      </c>
      <c r="F153" s="35" t="s">
        <v>446</v>
      </c>
      <c r="G153" s="35">
        <v>53</v>
      </c>
      <c r="H153" s="36" t="s">
        <v>30</v>
      </c>
      <c r="I153" s="36" t="s">
        <v>175</v>
      </c>
      <c r="J153" s="36" t="s">
        <v>174</v>
      </c>
      <c r="K153" s="36" t="s">
        <v>176</v>
      </c>
      <c r="L153" s="1" t="str">
        <f>VLOOKUP(H153,all_attacks!$B$2:$C$166,2,FALSE)</f>
        <v>Supersonic</v>
      </c>
      <c r="M153" s="1" t="str">
        <f>VLOOKUP(I153,all_attacks!$B$2:$C$166,2,FALSE)</f>
        <v>Clamp</v>
      </c>
      <c r="N153" s="1" t="str">
        <f>VLOOKUP(J153,all_attacks!$B$2:$C$166,2,FALSE)</f>
        <v>Aurora Beam</v>
      </c>
      <c r="O153" s="1" t="str">
        <f>VLOOKUP(K153,all_attacks!$B$2:$C$166,2,FALSE)</f>
        <v>Spike Cannon</v>
      </c>
      <c r="P153" t="str">
        <f>VLOOKUP(L153,all_attacks!$C$2:$H$166,2,FALSE)</f>
        <v>Normal</v>
      </c>
      <c r="Q153" t="str">
        <f>VLOOKUP(M153,all_attacks!$C$2:$H$166,2,FALSE)</f>
        <v>Water</v>
      </c>
      <c r="R153" t="str">
        <f>VLOOKUP(N153,all_attacks!$C$2:$H$166,2,FALSE)</f>
        <v>Ice</v>
      </c>
      <c r="S153" t="str">
        <f>VLOOKUP(O153,all_attacks!$C$2:$H$166,2,FALSE)</f>
        <v>Normal</v>
      </c>
      <c r="T153" t="str">
        <f>VLOOKUP(L153,all_attacks!$C$2:$H$166,6,FALSE)</f>
        <v>no_type-specific_Damage</v>
      </c>
      <c r="U153" t="str">
        <f>VLOOKUP(M153,all_attacks!$C$2:$H$166,6,FALSE)</f>
        <v>Water</v>
      </c>
      <c r="V153" t="str">
        <f>VLOOKUP(N153,all_attacks!$C$2:$H$166,6,FALSE)</f>
        <v>Ice</v>
      </c>
      <c r="W153" t="str">
        <f>VLOOKUP(O153,all_attacks!$C$2:$H$166,6,FALSE)</f>
        <v>Normal</v>
      </c>
      <c r="X153" t="s">
        <v>445</v>
      </c>
      <c r="Y153" t="s">
        <v>448</v>
      </c>
      <c r="Z153" t="str">
        <f t="shared" si="62"/>
        <v>no_type-specific_DamageFire</v>
      </c>
      <c r="AA153" t="str">
        <f t="shared" si="62"/>
        <v>WaterFire</v>
      </c>
      <c r="AB153" t="str">
        <f t="shared" si="62"/>
        <v>IceFire</v>
      </c>
      <c r="AC153" t="str">
        <f t="shared" si="46"/>
        <v>NormalFire</v>
      </c>
      <c r="AD153" t="str">
        <f t="shared" si="47"/>
        <v>no_type-specific_DamageFlying</v>
      </c>
      <c r="AE153" t="str">
        <f t="shared" si="47"/>
        <v>WaterFlying</v>
      </c>
      <c r="AF153" t="str">
        <f t="shared" si="47"/>
        <v>IceFlying</v>
      </c>
      <c r="AG153" t="str">
        <f t="shared" si="43"/>
        <v>NormalFlying</v>
      </c>
      <c r="AH153" t="e">
        <f>VLOOKUP(Z153,type_factors!$C$1:$D$226,2,FALSE)</f>
        <v>#N/A</v>
      </c>
      <c r="AI153">
        <f>VLOOKUP(AA153,type_factors!$C$1:$D$226,2,FALSE)</f>
        <v>2</v>
      </c>
      <c r="AJ153">
        <f>VLOOKUP(AB153,type_factors!$C$1:$D$226,2,FALSE)</f>
        <v>1</v>
      </c>
      <c r="AK153">
        <f>VLOOKUP(AC153,type_factors!$C$1:$D$226,2,FALSE)</f>
        <v>1</v>
      </c>
      <c r="AL153" t="e">
        <f>VLOOKUP(AD153,type_factors!$C$1:$D$226,2,FALSE)</f>
        <v>#N/A</v>
      </c>
      <c r="AM153">
        <f>VLOOKUP(AE153,type_factors!$C$1:$D$226,2,FALSE)</f>
        <v>1</v>
      </c>
      <c r="AN153">
        <f>VLOOKUP(AF153,type_factors!$C$1:$D$226,2,FALSE)</f>
        <v>2</v>
      </c>
      <c r="AO153">
        <f>VLOOKUP(AG153,type_factors!$C$1:$D$226,2,FALSE)</f>
        <v>1</v>
      </c>
      <c r="AP153" t="e">
        <f t="shared" si="48"/>
        <v>#N/A</v>
      </c>
      <c r="AQ153">
        <f t="shared" si="48"/>
        <v>2</v>
      </c>
      <c r="AR153">
        <f t="shared" si="48"/>
        <v>2</v>
      </c>
      <c r="AS153">
        <f t="shared" si="44"/>
        <v>1</v>
      </c>
      <c r="AT153">
        <f t="array" ref="AT153">MAX(IF(ISERROR(AP153:AS153),IF(ISERROR(AH153:AK153),,AH153:AK153),AP153:AS153))</f>
        <v>2</v>
      </c>
      <c r="AU153" t="s">
        <v>421</v>
      </c>
      <c r="AV153" t="s">
        <v>445</v>
      </c>
      <c r="AW153" t="s">
        <v>455</v>
      </c>
      <c r="AX153" t="s">
        <v>450</v>
      </c>
      <c r="AY153" t="str">
        <f t="shared" si="49"/>
        <v>NormalWater</v>
      </c>
      <c r="AZ153" t="str">
        <f t="shared" si="50"/>
        <v>FireWater</v>
      </c>
      <c r="BA153" t="str">
        <f t="shared" si="51"/>
        <v>GroundWater</v>
      </c>
      <c r="BB153" t="str">
        <f t="shared" si="52"/>
        <v>FightingWater</v>
      </c>
      <c r="BC153" t="str">
        <f t="shared" si="53"/>
        <v>NormalIce</v>
      </c>
      <c r="BD153" t="str">
        <f t="shared" si="54"/>
        <v>FireIce</v>
      </c>
      <c r="BE153" t="str">
        <f t="shared" si="55"/>
        <v>GroundIce</v>
      </c>
      <c r="BF153" t="str">
        <f t="shared" si="56"/>
        <v>FightingIce</v>
      </c>
      <c r="BG153" s="31">
        <f>VLOOKUP(AY153,type_factors!$C$2:$D$226,2,FALSE)</f>
        <v>1</v>
      </c>
      <c r="BH153" s="31">
        <f>VLOOKUP(AZ153,type_factors!$C$2:$D$226,2,FALSE)</f>
        <v>0.5</v>
      </c>
      <c r="BI153" s="31">
        <f>VLOOKUP(BC153,type_factors!$C$2:$D$226,2,FALSE)</f>
        <v>1</v>
      </c>
      <c r="BJ153" s="31">
        <f>VLOOKUP(BD153,type_factors!$C$2:$D$226,2,FALSE)</f>
        <v>2</v>
      </c>
      <c r="BK153" s="30">
        <f>VLOOKUP(BC153,type_factors!$C$2:$D$226,2,FALSE)</f>
        <v>1</v>
      </c>
      <c r="BL153" s="30">
        <f>VLOOKUP(BD153,type_factors!$C$2:$D$226,2,FALSE)</f>
        <v>2</v>
      </c>
      <c r="BM153" s="30">
        <f>VLOOKUP(BE153,type_factors!$C$2:$D$226,2,FALSE)</f>
        <v>1</v>
      </c>
      <c r="BN153" s="30">
        <f>VLOOKUP(BF153,type_factors!$C$2:$D$226,2,FALSE)</f>
        <v>2</v>
      </c>
      <c r="BO153" s="32">
        <f t="shared" si="57"/>
        <v>1</v>
      </c>
      <c r="BP153" s="32">
        <f t="shared" si="58"/>
        <v>1</v>
      </c>
      <c r="BQ153" s="32">
        <f t="shared" si="59"/>
        <v>1</v>
      </c>
      <c r="BR153" s="32">
        <f t="shared" si="60"/>
        <v>4</v>
      </c>
      <c r="BS153">
        <f t="array" ref="BS153">MAX(IF(ISERROR(BO153:BR153),,BO153:BR153))</f>
        <v>4</v>
      </c>
      <c r="BT153">
        <f t="shared" si="45"/>
        <v>2</v>
      </c>
      <c r="BU153">
        <f t="shared" si="61"/>
        <v>2</v>
      </c>
      <c r="BV153">
        <f t="shared" si="63"/>
        <v>41</v>
      </c>
    </row>
    <row r="154" spans="1:76" x14ac:dyDescent="0.3">
      <c r="A154">
        <v>153</v>
      </c>
      <c r="B154">
        <v>58</v>
      </c>
      <c r="C154" s="35" t="s">
        <v>157</v>
      </c>
      <c r="D154" s="35" t="str">
        <f>VLOOKUP(C154,all_pokemon!$B$2:$C$151,2,FALSE)</f>
        <v>Slowbro</v>
      </c>
      <c r="E154" s="35" t="s">
        <v>453</v>
      </c>
      <c r="F154" s="35" t="s">
        <v>318</v>
      </c>
      <c r="G154" s="35">
        <v>54</v>
      </c>
      <c r="H154" s="36" t="s">
        <v>6</v>
      </c>
      <c r="I154" s="36" t="s">
        <v>27</v>
      </c>
      <c r="J154" s="36" t="s">
        <v>177</v>
      </c>
      <c r="K154" s="36" t="s">
        <v>178</v>
      </c>
      <c r="L154" s="1" t="str">
        <f>VLOOKUP(H154,all_attacks!$B$2:$C$166,2,FALSE)</f>
        <v>Growl</v>
      </c>
      <c r="M154" s="1" t="str">
        <f>VLOOKUP(I154,all_attacks!$B$2:$C$166,2,FALSE)</f>
        <v>Water Gun</v>
      </c>
      <c r="N154" s="1" t="str">
        <f>VLOOKUP(J154,all_attacks!$B$2:$C$166,2,FALSE)</f>
        <v>Withdraw</v>
      </c>
      <c r="O154" s="1" t="str">
        <f>VLOOKUP(K154,all_attacks!$B$2:$C$166,2,FALSE)</f>
        <v>Amnesia</v>
      </c>
      <c r="P154" t="str">
        <f>VLOOKUP(L154,all_attacks!$C$2:$H$166,2,FALSE)</f>
        <v>Normal</v>
      </c>
      <c r="Q154" t="str">
        <f>VLOOKUP(M154,all_attacks!$C$2:$H$166,2,FALSE)</f>
        <v>Water</v>
      </c>
      <c r="R154" t="str">
        <f>VLOOKUP(N154,all_attacks!$C$2:$H$166,2,FALSE)</f>
        <v>Water</v>
      </c>
      <c r="S154" t="str">
        <f>VLOOKUP(O154,all_attacks!$C$2:$H$166,2,FALSE)</f>
        <v>Psychic</v>
      </c>
      <c r="T154" t="str">
        <f>VLOOKUP(L154,all_attacks!$C$2:$H$166,6,FALSE)</f>
        <v>no_type-specific_Damage</v>
      </c>
      <c r="U154" t="str">
        <f>VLOOKUP(M154,all_attacks!$C$2:$H$166,6,FALSE)</f>
        <v>Water</v>
      </c>
      <c r="V154" t="str">
        <f>VLOOKUP(N154,all_attacks!$C$2:$H$166,6,FALSE)</f>
        <v>no_type-specific_Damage</v>
      </c>
      <c r="W154" t="str">
        <f>VLOOKUP(O154,all_attacks!$C$2:$H$166,6,FALSE)</f>
        <v>no_type-specific_Damage</v>
      </c>
      <c r="X154" t="s">
        <v>445</v>
      </c>
      <c r="Y154" t="s">
        <v>448</v>
      </c>
      <c r="Z154" t="str">
        <f t="shared" si="62"/>
        <v>no_type-specific_DamageFire</v>
      </c>
      <c r="AA154" t="str">
        <f t="shared" si="62"/>
        <v>WaterFire</v>
      </c>
      <c r="AB154" t="str">
        <f t="shared" si="62"/>
        <v>no_type-specific_DamageFire</v>
      </c>
      <c r="AC154" t="str">
        <f t="shared" si="46"/>
        <v>no_type-specific_DamageFire</v>
      </c>
      <c r="AD154" t="str">
        <f t="shared" si="47"/>
        <v>no_type-specific_DamageFlying</v>
      </c>
      <c r="AE154" t="str">
        <f t="shared" si="47"/>
        <v>WaterFlying</v>
      </c>
      <c r="AF154" t="str">
        <f t="shared" si="47"/>
        <v>no_type-specific_DamageFlying</v>
      </c>
      <c r="AG154" t="str">
        <f t="shared" si="43"/>
        <v>no_type-specific_DamageFlying</v>
      </c>
      <c r="AH154" t="e">
        <f>VLOOKUP(Z154,type_factors!$C$1:$D$226,2,FALSE)</f>
        <v>#N/A</v>
      </c>
      <c r="AI154">
        <f>VLOOKUP(AA154,type_factors!$C$1:$D$226,2,FALSE)</f>
        <v>2</v>
      </c>
      <c r="AJ154" t="e">
        <f>VLOOKUP(AB154,type_factors!$C$1:$D$226,2,FALSE)</f>
        <v>#N/A</v>
      </c>
      <c r="AK154" t="e">
        <f>VLOOKUP(AC154,type_factors!$C$1:$D$226,2,FALSE)</f>
        <v>#N/A</v>
      </c>
      <c r="AL154" t="e">
        <f>VLOOKUP(AD154,type_factors!$C$1:$D$226,2,FALSE)</f>
        <v>#N/A</v>
      </c>
      <c r="AM154">
        <f>VLOOKUP(AE154,type_factors!$C$1:$D$226,2,FALSE)</f>
        <v>1</v>
      </c>
      <c r="AN154" t="e">
        <f>VLOOKUP(AF154,type_factors!$C$1:$D$226,2,FALSE)</f>
        <v>#N/A</v>
      </c>
      <c r="AO154" t="e">
        <f>VLOOKUP(AG154,type_factors!$C$1:$D$226,2,FALSE)</f>
        <v>#N/A</v>
      </c>
      <c r="AP154" t="e">
        <f t="shared" si="48"/>
        <v>#N/A</v>
      </c>
      <c r="AQ154">
        <f t="shared" si="48"/>
        <v>2</v>
      </c>
      <c r="AR154" t="e">
        <f t="shared" si="48"/>
        <v>#N/A</v>
      </c>
      <c r="AS154" t="e">
        <f t="shared" si="44"/>
        <v>#N/A</v>
      </c>
      <c r="AT154">
        <f t="array" ref="AT154">MAX(IF(ISERROR(AP154:AS154),IF(ISERROR(AH154:AK154),,AH154:AK154),AP154:AS154))</f>
        <v>2</v>
      </c>
      <c r="AU154" t="s">
        <v>421</v>
      </c>
      <c r="AV154" t="s">
        <v>445</v>
      </c>
      <c r="AW154" t="s">
        <v>455</v>
      </c>
      <c r="AX154" t="s">
        <v>450</v>
      </c>
      <c r="AY154" t="str">
        <f t="shared" si="49"/>
        <v>NormalWater</v>
      </c>
      <c r="AZ154" t="str">
        <f t="shared" si="50"/>
        <v>FireWater</v>
      </c>
      <c r="BA154" t="str">
        <f t="shared" si="51"/>
        <v>GroundWater</v>
      </c>
      <c r="BB154" t="str">
        <f t="shared" si="52"/>
        <v>FightingWater</v>
      </c>
      <c r="BC154" t="str">
        <f t="shared" si="53"/>
        <v>NormalPsychic</v>
      </c>
      <c r="BD154" t="str">
        <f t="shared" si="54"/>
        <v>FirePsychic</v>
      </c>
      <c r="BE154" t="str">
        <f t="shared" si="55"/>
        <v>GroundPsychic</v>
      </c>
      <c r="BF154" t="str">
        <f t="shared" si="56"/>
        <v>FightingPsychic</v>
      </c>
      <c r="BG154" s="31">
        <f>VLOOKUP(AY154,type_factors!$C$2:$D$226,2,FALSE)</f>
        <v>1</v>
      </c>
      <c r="BH154" s="31">
        <f>VLOOKUP(AZ154,type_factors!$C$2:$D$226,2,FALSE)</f>
        <v>0.5</v>
      </c>
      <c r="BI154" s="31">
        <f>VLOOKUP(BC154,type_factors!$C$2:$D$226,2,FALSE)</f>
        <v>1</v>
      </c>
      <c r="BJ154" s="31">
        <f>VLOOKUP(BD154,type_factors!$C$2:$D$226,2,FALSE)</f>
        <v>1</v>
      </c>
      <c r="BK154" s="30">
        <f>VLOOKUP(BC154,type_factors!$C$2:$D$226,2,FALSE)</f>
        <v>1</v>
      </c>
      <c r="BL154" s="30">
        <f>VLOOKUP(BD154,type_factors!$C$2:$D$226,2,FALSE)</f>
        <v>1</v>
      </c>
      <c r="BM154" s="30">
        <f>VLOOKUP(BE154,type_factors!$C$2:$D$226,2,FALSE)</f>
        <v>1</v>
      </c>
      <c r="BN154" s="30">
        <f>VLOOKUP(BF154,type_factors!$C$2:$D$226,2,FALSE)</f>
        <v>0.5</v>
      </c>
      <c r="BO154" s="32">
        <f t="shared" si="57"/>
        <v>1</v>
      </c>
      <c r="BP154" s="32">
        <f t="shared" si="58"/>
        <v>0.5</v>
      </c>
      <c r="BQ154" s="32">
        <f t="shared" si="59"/>
        <v>1</v>
      </c>
      <c r="BR154" s="32">
        <f t="shared" si="60"/>
        <v>0.5</v>
      </c>
      <c r="BS154">
        <f t="array" ref="BS154">MAX(IF(ISERROR(BO154:BR154),,BO154:BR154))</f>
        <v>1</v>
      </c>
      <c r="BT154">
        <f t="shared" si="45"/>
        <v>2</v>
      </c>
      <c r="BU154">
        <f t="shared" si="61"/>
        <v>-1</v>
      </c>
      <c r="BV154">
        <f t="shared" si="63"/>
        <v>40</v>
      </c>
    </row>
    <row r="155" spans="1:76" x14ac:dyDescent="0.3">
      <c r="A155">
        <v>154</v>
      </c>
      <c r="B155">
        <v>58</v>
      </c>
      <c r="C155" s="35" t="s">
        <v>158</v>
      </c>
      <c r="D155" s="35" t="str">
        <f>VLOOKUP(C155,all_pokemon!$B$2:$C$151,2,FALSE)</f>
        <v>Jynx</v>
      </c>
      <c r="E155" s="35" t="s">
        <v>446</v>
      </c>
      <c r="F155" s="35" t="s">
        <v>318</v>
      </c>
      <c r="G155" s="35">
        <v>56</v>
      </c>
      <c r="H155" s="36" t="s">
        <v>148</v>
      </c>
      <c r="I155" s="36" t="s">
        <v>179</v>
      </c>
      <c r="J155" s="36" t="s">
        <v>69</v>
      </c>
      <c r="K155" s="36" t="s">
        <v>180</v>
      </c>
      <c r="L155" s="1" t="str">
        <f>VLOOKUP(H155,all_attacks!$B$2:$C$166,2,FALSE)</f>
        <v>Double Slap</v>
      </c>
      <c r="M155" s="1" t="str">
        <f>VLOOKUP(I155,all_attacks!$B$2:$C$166,2,FALSE)</f>
        <v>Ice Punch</v>
      </c>
      <c r="N155" s="1" t="str">
        <f>VLOOKUP(J155,all_attacks!$B$2:$C$166,2,FALSE)</f>
        <v>Body Slam</v>
      </c>
      <c r="O155" s="1" t="str">
        <f>VLOOKUP(K155,all_attacks!$B$2:$C$166,2,FALSE)</f>
        <v>Thrash</v>
      </c>
      <c r="P155" t="str">
        <f>VLOOKUP(L155,all_attacks!$C$2:$H$166,2,FALSE)</f>
        <v>Normal</v>
      </c>
      <c r="Q155" t="str">
        <f>VLOOKUP(M155,all_attacks!$C$2:$H$166,2,FALSE)</f>
        <v>Ice</v>
      </c>
      <c r="R155" t="str">
        <f>VLOOKUP(N155,all_attacks!$C$2:$H$166,2,FALSE)</f>
        <v>Normal</v>
      </c>
      <c r="S155" t="str">
        <f>VLOOKUP(O155,all_attacks!$C$2:$H$166,2,FALSE)</f>
        <v>Normal</v>
      </c>
      <c r="T155" t="str">
        <f>VLOOKUP(L155,all_attacks!$C$2:$H$166,6,FALSE)</f>
        <v>Normal</v>
      </c>
      <c r="U155" t="str">
        <f>VLOOKUP(M155,all_attacks!$C$2:$H$166,6,FALSE)</f>
        <v>Ice</v>
      </c>
      <c r="V155" t="str">
        <f>VLOOKUP(N155,all_attacks!$C$2:$H$166,6,FALSE)</f>
        <v>Normal</v>
      </c>
      <c r="W155" t="str">
        <f>VLOOKUP(O155,all_attacks!$C$2:$H$166,6,FALSE)</f>
        <v>Normal</v>
      </c>
      <c r="X155" t="s">
        <v>445</v>
      </c>
      <c r="Y155" t="s">
        <v>448</v>
      </c>
      <c r="Z155" t="str">
        <f t="shared" si="62"/>
        <v>NormalFire</v>
      </c>
      <c r="AA155" t="str">
        <f t="shared" si="62"/>
        <v>IceFire</v>
      </c>
      <c r="AB155" t="str">
        <f t="shared" si="62"/>
        <v>NormalFire</v>
      </c>
      <c r="AC155" t="str">
        <f t="shared" si="46"/>
        <v>NormalFire</v>
      </c>
      <c r="AD155" t="str">
        <f t="shared" si="47"/>
        <v>NormalFlying</v>
      </c>
      <c r="AE155" t="str">
        <f t="shared" si="47"/>
        <v>IceFlying</v>
      </c>
      <c r="AF155" t="str">
        <f t="shared" si="47"/>
        <v>NormalFlying</v>
      </c>
      <c r="AG155" t="str">
        <f t="shared" si="43"/>
        <v>NormalFlying</v>
      </c>
      <c r="AH155">
        <f>VLOOKUP(Z155,type_factors!$C$1:$D$226,2,FALSE)</f>
        <v>1</v>
      </c>
      <c r="AI155">
        <f>VLOOKUP(AA155,type_factors!$C$1:$D$226,2,FALSE)</f>
        <v>1</v>
      </c>
      <c r="AJ155">
        <f>VLOOKUP(AB155,type_factors!$C$1:$D$226,2,FALSE)</f>
        <v>1</v>
      </c>
      <c r="AK155">
        <f>VLOOKUP(AC155,type_factors!$C$1:$D$226,2,FALSE)</f>
        <v>1</v>
      </c>
      <c r="AL155">
        <f>VLOOKUP(AD155,type_factors!$C$1:$D$226,2,FALSE)</f>
        <v>1</v>
      </c>
      <c r="AM155">
        <f>VLOOKUP(AE155,type_factors!$C$1:$D$226,2,FALSE)</f>
        <v>2</v>
      </c>
      <c r="AN155">
        <f>VLOOKUP(AF155,type_factors!$C$1:$D$226,2,FALSE)</f>
        <v>1</v>
      </c>
      <c r="AO155">
        <f>VLOOKUP(AG155,type_factors!$C$1:$D$226,2,FALSE)</f>
        <v>1</v>
      </c>
      <c r="AP155">
        <f t="shared" si="48"/>
        <v>1</v>
      </c>
      <c r="AQ155">
        <f t="shared" si="48"/>
        <v>2</v>
      </c>
      <c r="AR155">
        <f t="shared" si="48"/>
        <v>1</v>
      </c>
      <c r="AS155">
        <f t="shared" si="44"/>
        <v>1</v>
      </c>
      <c r="AT155">
        <f t="array" ref="AT155">MAX(IF(ISERROR(AP155:AS155),IF(ISERROR(AH155:AK155),,AH155:AK155),AP155:AS155))</f>
        <v>2</v>
      </c>
      <c r="AU155" t="s">
        <v>421</v>
      </c>
      <c r="AV155" t="s">
        <v>445</v>
      </c>
      <c r="AW155" t="s">
        <v>455</v>
      </c>
      <c r="AX155" t="s">
        <v>450</v>
      </c>
      <c r="AY155" t="str">
        <f t="shared" si="49"/>
        <v>NormalIce</v>
      </c>
      <c r="AZ155" t="str">
        <f t="shared" si="50"/>
        <v>FireIce</v>
      </c>
      <c r="BA155" t="str">
        <f t="shared" si="51"/>
        <v>GroundIce</v>
      </c>
      <c r="BB155" t="str">
        <f t="shared" si="52"/>
        <v>FightingIce</v>
      </c>
      <c r="BC155" t="str">
        <f t="shared" si="53"/>
        <v>NormalPsychic</v>
      </c>
      <c r="BD155" t="str">
        <f t="shared" si="54"/>
        <v>FirePsychic</v>
      </c>
      <c r="BE155" t="str">
        <f t="shared" si="55"/>
        <v>GroundPsychic</v>
      </c>
      <c r="BF155" t="str">
        <f t="shared" si="56"/>
        <v>FightingPsychic</v>
      </c>
      <c r="BG155" s="31">
        <f>VLOOKUP(AY155,type_factors!$C$2:$D$226,2,FALSE)</f>
        <v>1</v>
      </c>
      <c r="BH155" s="31">
        <f>VLOOKUP(AZ155,type_factors!$C$2:$D$226,2,FALSE)</f>
        <v>2</v>
      </c>
      <c r="BI155" s="31">
        <f>VLOOKUP(BC155,type_factors!$C$2:$D$226,2,FALSE)</f>
        <v>1</v>
      </c>
      <c r="BJ155" s="31">
        <f>VLOOKUP(BD155,type_factors!$C$2:$D$226,2,FALSE)</f>
        <v>1</v>
      </c>
      <c r="BK155" s="30">
        <f>VLOOKUP(BC155,type_factors!$C$2:$D$226,2,FALSE)</f>
        <v>1</v>
      </c>
      <c r="BL155" s="30">
        <f>VLOOKUP(BD155,type_factors!$C$2:$D$226,2,FALSE)</f>
        <v>1</v>
      </c>
      <c r="BM155" s="30">
        <f>VLOOKUP(BE155,type_factors!$C$2:$D$226,2,FALSE)</f>
        <v>1</v>
      </c>
      <c r="BN155" s="30">
        <f>VLOOKUP(BF155,type_factors!$C$2:$D$226,2,FALSE)</f>
        <v>0.5</v>
      </c>
      <c r="BO155" s="32">
        <f t="shared" si="57"/>
        <v>1</v>
      </c>
      <c r="BP155" s="32">
        <f t="shared" si="58"/>
        <v>2</v>
      </c>
      <c r="BQ155" s="32">
        <f t="shared" si="59"/>
        <v>1</v>
      </c>
      <c r="BR155" s="32">
        <f t="shared" si="60"/>
        <v>0.5</v>
      </c>
      <c r="BS155">
        <f t="array" ref="BS155">MAX(IF(ISERROR(BO155:BR155),,BO155:BR155))</f>
        <v>2</v>
      </c>
      <c r="BT155">
        <f t="shared" si="45"/>
        <v>2</v>
      </c>
      <c r="BU155">
        <f t="shared" si="61"/>
        <v>0</v>
      </c>
      <c r="BV155">
        <f t="shared" si="63"/>
        <v>40</v>
      </c>
    </row>
    <row r="156" spans="1:76" x14ac:dyDescent="0.3">
      <c r="A156">
        <v>155</v>
      </c>
      <c r="B156">
        <v>58</v>
      </c>
      <c r="C156" s="35" t="s">
        <v>159</v>
      </c>
      <c r="D156" s="35" t="str">
        <f>VLOOKUP(C156,all_pokemon!$B$2:$C$151,2,FALSE)</f>
        <v>Lapras</v>
      </c>
      <c r="E156" s="35" t="s">
        <v>453</v>
      </c>
      <c r="F156" s="35" t="s">
        <v>446</v>
      </c>
      <c r="G156" s="35">
        <v>56</v>
      </c>
      <c r="H156" s="36" t="s">
        <v>69</v>
      </c>
      <c r="I156" s="36" t="s">
        <v>104</v>
      </c>
      <c r="J156" s="36" t="s">
        <v>181</v>
      </c>
      <c r="K156" s="36" t="s">
        <v>111</v>
      </c>
      <c r="L156" s="1" t="str">
        <f>VLOOKUP(H156,all_attacks!$B$2:$C$166,2,FALSE)</f>
        <v>Body Slam</v>
      </c>
      <c r="M156" s="1" t="str">
        <f>VLOOKUP(I156,all_attacks!$B$2:$C$166,2,FALSE)</f>
        <v>Confuse Ray</v>
      </c>
      <c r="N156" s="1" t="str">
        <f>VLOOKUP(J156,all_attacks!$B$2:$C$166,2,FALSE)</f>
        <v>Blizzard</v>
      </c>
      <c r="O156" s="1" t="str">
        <f>VLOOKUP(K156,all_attacks!$B$2:$C$166,2,FALSE)</f>
        <v>Hydro Pump</v>
      </c>
      <c r="P156" t="str">
        <f>VLOOKUP(L156,all_attacks!$C$2:$H$166,2,FALSE)</f>
        <v>Normal</v>
      </c>
      <c r="Q156" t="str">
        <f>VLOOKUP(M156,all_attacks!$C$2:$H$166,2,FALSE)</f>
        <v>Ghost</v>
      </c>
      <c r="R156" t="str">
        <f>VLOOKUP(N156,all_attacks!$C$2:$H$166,2,FALSE)</f>
        <v>Ice</v>
      </c>
      <c r="S156" t="str">
        <f>VLOOKUP(O156,all_attacks!$C$2:$H$166,2,FALSE)</f>
        <v>Water</v>
      </c>
      <c r="T156" t="str">
        <f>VLOOKUP(L156,all_attacks!$C$2:$H$166,6,FALSE)</f>
        <v>Normal</v>
      </c>
      <c r="U156" t="str">
        <f>VLOOKUP(M156,all_attacks!$C$2:$H$166,6,FALSE)</f>
        <v>no_type-specific_Damage</v>
      </c>
      <c r="V156" t="str">
        <f>VLOOKUP(N156,all_attacks!$C$2:$H$166,6,FALSE)</f>
        <v>Ice</v>
      </c>
      <c r="W156" t="str">
        <f>VLOOKUP(O156,all_attacks!$C$2:$H$166,6,FALSE)</f>
        <v>Water</v>
      </c>
      <c r="X156" t="s">
        <v>445</v>
      </c>
      <c r="Y156" t="s">
        <v>448</v>
      </c>
      <c r="Z156" t="str">
        <f t="shared" si="62"/>
        <v>NormalFire</v>
      </c>
      <c r="AA156" t="str">
        <f t="shared" si="62"/>
        <v>no_type-specific_DamageFire</v>
      </c>
      <c r="AB156" t="str">
        <f t="shared" si="62"/>
        <v>IceFire</v>
      </c>
      <c r="AC156" t="str">
        <f t="shared" si="46"/>
        <v>WaterFire</v>
      </c>
      <c r="AD156" t="str">
        <f t="shared" si="47"/>
        <v>NormalFlying</v>
      </c>
      <c r="AE156" t="str">
        <f t="shared" si="47"/>
        <v>no_type-specific_DamageFlying</v>
      </c>
      <c r="AF156" t="str">
        <f t="shared" si="47"/>
        <v>IceFlying</v>
      </c>
      <c r="AG156" t="str">
        <f t="shared" si="43"/>
        <v>WaterFlying</v>
      </c>
      <c r="AH156">
        <f>VLOOKUP(Z156,type_factors!$C$1:$D$226,2,FALSE)</f>
        <v>1</v>
      </c>
      <c r="AI156" t="e">
        <f>VLOOKUP(AA156,type_factors!$C$1:$D$226,2,FALSE)</f>
        <v>#N/A</v>
      </c>
      <c r="AJ156">
        <f>VLOOKUP(AB156,type_factors!$C$1:$D$226,2,FALSE)</f>
        <v>1</v>
      </c>
      <c r="AK156">
        <f>VLOOKUP(AC156,type_factors!$C$1:$D$226,2,FALSE)</f>
        <v>2</v>
      </c>
      <c r="AL156">
        <f>VLOOKUP(AD156,type_factors!$C$1:$D$226,2,FALSE)</f>
        <v>1</v>
      </c>
      <c r="AM156" t="e">
        <f>VLOOKUP(AE156,type_factors!$C$1:$D$226,2,FALSE)</f>
        <v>#N/A</v>
      </c>
      <c r="AN156">
        <f>VLOOKUP(AF156,type_factors!$C$1:$D$226,2,FALSE)</f>
        <v>2</v>
      </c>
      <c r="AO156">
        <f>VLOOKUP(AG156,type_factors!$C$1:$D$226,2,FALSE)</f>
        <v>1</v>
      </c>
      <c r="AP156">
        <f t="shared" si="48"/>
        <v>1</v>
      </c>
      <c r="AQ156" t="e">
        <f t="shared" si="48"/>
        <v>#N/A</v>
      </c>
      <c r="AR156">
        <f t="shared" si="48"/>
        <v>2</v>
      </c>
      <c r="AS156">
        <f t="shared" si="44"/>
        <v>2</v>
      </c>
      <c r="AT156">
        <f t="array" ref="AT156">MAX(IF(ISERROR(AP156:AS156),IF(ISERROR(AH156:AK156),,AH156:AK156),AP156:AS156))</f>
        <v>2</v>
      </c>
      <c r="AU156" t="s">
        <v>421</v>
      </c>
      <c r="AV156" t="s">
        <v>445</v>
      </c>
      <c r="AW156" t="s">
        <v>455</v>
      </c>
      <c r="AX156" t="s">
        <v>450</v>
      </c>
      <c r="AY156" t="str">
        <f t="shared" si="49"/>
        <v>NormalWater</v>
      </c>
      <c r="AZ156" t="str">
        <f t="shared" si="50"/>
        <v>FireWater</v>
      </c>
      <c r="BA156" t="str">
        <f t="shared" si="51"/>
        <v>GroundWater</v>
      </c>
      <c r="BB156" t="str">
        <f t="shared" si="52"/>
        <v>FightingWater</v>
      </c>
      <c r="BC156" t="str">
        <f t="shared" si="53"/>
        <v>NormalIce</v>
      </c>
      <c r="BD156" t="str">
        <f t="shared" si="54"/>
        <v>FireIce</v>
      </c>
      <c r="BE156" t="str">
        <f t="shared" si="55"/>
        <v>GroundIce</v>
      </c>
      <c r="BF156" t="str">
        <f t="shared" si="56"/>
        <v>FightingIce</v>
      </c>
      <c r="BG156" s="31">
        <f>VLOOKUP(AY156,type_factors!$C$2:$D$226,2,FALSE)</f>
        <v>1</v>
      </c>
      <c r="BH156" s="31">
        <f>VLOOKUP(AZ156,type_factors!$C$2:$D$226,2,FALSE)</f>
        <v>0.5</v>
      </c>
      <c r="BI156" s="31">
        <f>VLOOKUP(BC156,type_factors!$C$2:$D$226,2,FALSE)</f>
        <v>1</v>
      </c>
      <c r="BJ156" s="31">
        <f>VLOOKUP(BD156,type_factors!$C$2:$D$226,2,FALSE)</f>
        <v>2</v>
      </c>
      <c r="BK156" s="30">
        <f>VLOOKUP(BC156,type_factors!$C$2:$D$226,2,FALSE)</f>
        <v>1</v>
      </c>
      <c r="BL156" s="30">
        <f>VLOOKUP(BD156,type_factors!$C$2:$D$226,2,FALSE)</f>
        <v>2</v>
      </c>
      <c r="BM156" s="30">
        <f>VLOOKUP(BE156,type_factors!$C$2:$D$226,2,FALSE)</f>
        <v>1</v>
      </c>
      <c r="BN156" s="30">
        <f>VLOOKUP(BF156,type_factors!$C$2:$D$226,2,FALSE)</f>
        <v>2</v>
      </c>
      <c r="BO156" s="32">
        <f t="shared" si="57"/>
        <v>1</v>
      </c>
      <c r="BP156" s="32">
        <f t="shared" si="58"/>
        <v>1</v>
      </c>
      <c r="BQ156" s="32">
        <f t="shared" si="59"/>
        <v>1</v>
      </c>
      <c r="BR156" s="32">
        <f t="shared" si="60"/>
        <v>4</v>
      </c>
      <c r="BS156">
        <f t="array" ref="BS156">MAX(IF(ISERROR(BO156:BR156),,BO156:BR156))</f>
        <v>4</v>
      </c>
      <c r="BT156">
        <f t="shared" si="45"/>
        <v>2</v>
      </c>
      <c r="BU156">
        <f t="shared" si="61"/>
        <v>2</v>
      </c>
      <c r="BV156">
        <f t="shared" si="63"/>
        <v>42</v>
      </c>
    </row>
    <row r="157" spans="1:76" x14ac:dyDescent="0.3">
      <c r="A157">
        <v>156</v>
      </c>
      <c r="B157">
        <v>59</v>
      </c>
      <c r="C157" s="35" t="s">
        <v>14</v>
      </c>
      <c r="D157" s="35" t="str">
        <f>VLOOKUP(C157,all_pokemon!$B$2:$C$151,2,FALSE)</f>
        <v>Onix</v>
      </c>
      <c r="E157" s="35" t="s">
        <v>456</v>
      </c>
      <c r="F157" s="35" t="s">
        <v>455</v>
      </c>
      <c r="G157" s="35">
        <v>53</v>
      </c>
      <c r="H157" s="36" t="s">
        <v>106</v>
      </c>
      <c r="I157" s="36" t="s">
        <v>90</v>
      </c>
      <c r="J157" s="36" t="s">
        <v>182</v>
      </c>
      <c r="K157" s="36" t="s">
        <v>26</v>
      </c>
      <c r="L157" s="1" t="str">
        <f>VLOOKUP(H157,all_attacks!$B$2:$C$166,2,FALSE)</f>
        <v>Rock Throw</v>
      </c>
      <c r="M157" s="1" t="str">
        <f>VLOOKUP(I157,all_attacks!$B$2:$C$166,2,FALSE)</f>
        <v>Rage</v>
      </c>
      <c r="N157" s="1" t="str">
        <f>VLOOKUP(J157,all_attacks!$B$2:$C$166,2,FALSE)</f>
        <v>Slam</v>
      </c>
      <c r="O157" s="1" t="str">
        <f>VLOOKUP(K157,all_attacks!$B$2:$C$166,2,FALSE)</f>
        <v>Harden</v>
      </c>
      <c r="P157" t="str">
        <f>VLOOKUP(L157,all_attacks!$C$2:$H$166,2,FALSE)</f>
        <v>Rock</v>
      </c>
      <c r="Q157" t="str">
        <f>VLOOKUP(M157,all_attacks!$C$2:$H$166,2,FALSE)</f>
        <v>Normal</v>
      </c>
      <c r="R157" t="str">
        <f>VLOOKUP(N157,all_attacks!$C$2:$H$166,2,FALSE)</f>
        <v>Normal</v>
      </c>
      <c r="S157" t="str">
        <f>VLOOKUP(O157,all_attacks!$C$2:$H$166,2,FALSE)</f>
        <v>Normal</v>
      </c>
      <c r="T157" t="str">
        <f>VLOOKUP(L157,all_attacks!$C$2:$H$166,6,FALSE)</f>
        <v>Rock</v>
      </c>
      <c r="U157" t="str">
        <f>VLOOKUP(M157,all_attacks!$C$2:$H$166,6,FALSE)</f>
        <v>Normal</v>
      </c>
      <c r="V157" t="str">
        <f>VLOOKUP(N157,all_attacks!$C$2:$H$166,6,FALSE)</f>
        <v>Normal</v>
      </c>
      <c r="W157" t="str">
        <f>VLOOKUP(O157,all_attacks!$C$2:$H$166,6,FALSE)</f>
        <v>no_type-specific_Damage</v>
      </c>
      <c r="X157" t="s">
        <v>445</v>
      </c>
      <c r="Y157" t="s">
        <v>448</v>
      </c>
      <c r="Z157" t="str">
        <f t="shared" si="62"/>
        <v>RockFire</v>
      </c>
      <c r="AA157" t="str">
        <f t="shared" si="62"/>
        <v>NormalFire</v>
      </c>
      <c r="AB157" t="str">
        <f t="shared" si="62"/>
        <v>NormalFire</v>
      </c>
      <c r="AC157" t="str">
        <f t="shared" si="46"/>
        <v>no_type-specific_DamageFire</v>
      </c>
      <c r="AD157" t="str">
        <f t="shared" si="47"/>
        <v>RockFlying</v>
      </c>
      <c r="AE157" t="str">
        <f t="shared" si="47"/>
        <v>NormalFlying</v>
      </c>
      <c r="AF157" t="str">
        <f t="shared" si="47"/>
        <v>NormalFlying</v>
      </c>
      <c r="AG157" t="str">
        <f t="shared" si="43"/>
        <v>no_type-specific_DamageFlying</v>
      </c>
      <c r="AH157">
        <f>VLOOKUP(Z157,type_factors!$C$1:$D$226,2,FALSE)</f>
        <v>2</v>
      </c>
      <c r="AI157">
        <f>VLOOKUP(AA157,type_factors!$C$1:$D$226,2,FALSE)</f>
        <v>1</v>
      </c>
      <c r="AJ157">
        <f>VLOOKUP(AB157,type_factors!$C$1:$D$226,2,FALSE)</f>
        <v>1</v>
      </c>
      <c r="AK157" t="e">
        <f>VLOOKUP(AC157,type_factors!$C$1:$D$226,2,FALSE)</f>
        <v>#N/A</v>
      </c>
      <c r="AL157">
        <f>VLOOKUP(AD157,type_factors!$C$1:$D$226,2,FALSE)</f>
        <v>2</v>
      </c>
      <c r="AM157">
        <f>VLOOKUP(AE157,type_factors!$C$1:$D$226,2,FALSE)</f>
        <v>1</v>
      </c>
      <c r="AN157">
        <f>VLOOKUP(AF157,type_factors!$C$1:$D$226,2,FALSE)</f>
        <v>1</v>
      </c>
      <c r="AO157" t="e">
        <f>VLOOKUP(AG157,type_factors!$C$1:$D$226,2,FALSE)</f>
        <v>#N/A</v>
      </c>
      <c r="AP157">
        <f t="shared" si="48"/>
        <v>4</v>
      </c>
      <c r="AQ157">
        <f t="shared" si="48"/>
        <v>1</v>
      </c>
      <c r="AR157">
        <f t="shared" si="48"/>
        <v>1</v>
      </c>
      <c r="AS157" t="e">
        <f t="shared" si="44"/>
        <v>#N/A</v>
      </c>
      <c r="AT157">
        <f t="array" ref="AT157">MAX(IF(ISERROR(AP157:AS157),IF(ISERROR(AH157:AK157),,AH157:AK157),AP157:AS157))</f>
        <v>4</v>
      </c>
      <c r="AU157" t="s">
        <v>421</v>
      </c>
      <c r="AV157" t="s">
        <v>445</v>
      </c>
      <c r="AW157" t="s">
        <v>455</v>
      </c>
      <c r="AX157" t="s">
        <v>450</v>
      </c>
      <c r="AY157" t="str">
        <f t="shared" si="49"/>
        <v>NormalRock</v>
      </c>
      <c r="AZ157" t="str">
        <f t="shared" si="50"/>
        <v>FireRock</v>
      </c>
      <c r="BA157" t="str">
        <f t="shared" si="51"/>
        <v>GroundRock</v>
      </c>
      <c r="BB157" t="str">
        <f t="shared" si="52"/>
        <v>FightingRock</v>
      </c>
      <c r="BC157" t="str">
        <f t="shared" si="53"/>
        <v>NormalGround</v>
      </c>
      <c r="BD157" t="str">
        <f t="shared" si="54"/>
        <v>FireGround</v>
      </c>
      <c r="BE157" t="str">
        <f t="shared" si="55"/>
        <v>GroundGround</v>
      </c>
      <c r="BF157" t="str">
        <f t="shared" si="56"/>
        <v>FightingGround</v>
      </c>
      <c r="BG157" s="31">
        <f>VLOOKUP(AY157,type_factors!$C$2:$D$226,2,FALSE)</f>
        <v>0.5</v>
      </c>
      <c r="BH157" s="31">
        <f>VLOOKUP(AZ157,type_factors!$C$2:$D$226,2,FALSE)</f>
        <v>0.5</v>
      </c>
      <c r="BI157" s="31">
        <f>VLOOKUP(BC157,type_factors!$C$2:$D$226,2,FALSE)</f>
        <v>1</v>
      </c>
      <c r="BJ157" s="31">
        <f>VLOOKUP(BD157,type_factors!$C$2:$D$226,2,FALSE)</f>
        <v>1</v>
      </c>
      <c r="BK157" s="30">
        <f>VLOOKUP(BC157,type_factors!$C$2:$D$226,2,FALSE)</f>
        <v>1</v>
      </c>
      <c r="BL157" s="30">
        <f>VLOOKUP(BD157,type_factors!$C$2:$D$226,2,FALSE)</f>
        <v>1</v>
      </c>
      <c r="BM157" s="30">
        <f>VLOOKUP(BE157,type_factors!$C$2:$D$226,2,FALSE)</f>
        <v>1</v>
      </c>
      <c r="BN157" s="30">
        <f>VLOOKUP(BF157,type_factors!$C$2:$D$226,2,FALSE)</f>
        <v>1</v>
      </c>
      <c r="BO157" s="32">
        <f t="shared" si="57"/>
        <v>0.5</v>
      </c>
      <c r="BP157" s="32">
        <f t="shared" si="58"/>
        <v>0.5</v>
      </c>
      <c r="BQ157" s="32">
        <f t="shared" si="59"/>
        <v>1</v>
      </c>
      <c r="BR157" s="32">
        <f t="shared" si="60"/>
        <v>1</v>
      </c>
      <c r="BS157">
        <f t="array" ref="BS157">MAX(IF(ISERROR(BO157:BR157),,BO157:BR157))</f>
        <v>1</v>
      </c>
      <c r="BT157">
        <f t="shared" si="45"/>
        <v>4</v>
      </c>
      <c r="BU157">
        <f t="shared" si="61"/>
        <v>-3</v>
      </c>
      <c r="BV157">
        <f t="shared" si="63"/>
        <v>39</v>
      </c>
    </row>
    <row r="158" spans="1:76" x14ac:dyDescent="0.3">
      <c r="A158">
        <v>157</v>
      </c>
      <c r="B158">
        <v>59</v>
      </c>
      <c r="C158" s="35" t="s">
        <v>160</v>
      </c>
      <c r="D158" s="35" t="str">
        <f>VLOOKUP(C158,all_pokemon!$B$2:$C$151,2,FALSE)</f>
        <v>Hitmonchan</v>
      </c>
      <c r="E158" s="35" t="s">
        <v>450</v>
      </c>
      <c r="F158" s="35" t="s">
        <v>209</v>
      </c>
      <c r="G158" s="35">
        <v>55</v>
      </c>
      <c r="H158" s="36" t="s">
        <v>179</v>
      </c>
      <c r="I158" s="36" t="s">
        <v>183</v>
      </c>
      <c r="J158" s="36" t="s">
        <v>37</v>
      </c>
      <c r="K158" s="36" t="s">
        <v>184</v>
      </c>
      <c r="L158" s="1" t="str">
        <f>VLOOKUP(H158,all_attacks!$B$2:$C$166,2,FALSE)</f>
        <v>Ice Punch</v>
      </c>
      <c r="M158" s="1" t="str">
        <f>VLOOKUP(I158,all_attacks!$B$2:$C$166,2,FALSE)</f>
        <v>Thunder Punch</v>
      </c>
      <c r="N158" s="1" t="str">
        <f>VLOOKUP(J158,all_attacks!$B$2:$C$166,2,FALSE)</f>
        <v>Mega Punch</v>
      </c>
      <c r="O158" s="1" t="str">
        <f>VLOOKUP(K158,all_attacks!$B$2:$C$166,2,FALSE)</f>
        <v>Counter</v>
      </c>
      <c r="P158" t="str">
        <f>VLOOKUP(L158,all_attacks!$C$2:$H$166,2,FALSE)</f>
        <v>Ice</v>
      </c>
      <c r="Q158" t="str">
        <f>VLOOKUP(M158,all_attacks!$C$2:$H$166,2,FALSE)</f>
        <v>Electric</v>
      </c>
      <c r="R158" t="str">
        <f>VLOOKUP(N158,all_attacks!$C$2:$H$166,2,FALSE)</f>
        <v>Normal</v>
      </c>
      <c r="S158" t="str">
        <f>VLOOKUP(O158,all_attacks!$C$2:$H$166,2,FALSE)</f>
        <v>Fighting</v>
      </c>
      <c r="T158" t="str">
        <f>VLOOKUP(L158,all_attacks!$C$2:$H$166,6,FALSE)</f>
        <v>Ice</v>
      </c>
      <c r="U158" t="str">
        <f>VLOOKUP(M158,all_attacks!$C$2:$H$166,6,FALSE)</f>
        <v>Electric</v>
      </c>
      <c r="V158" t="str">
        <f>VLOOKUP(N158,all_attacks!$C$2:$H$166,6,FALSE)</f>
        <v>Normal</v>
      </c>
      <c r="W158" t="str">
        <f>VLOOKUP(O158,all_attacks!$C$2:$H$166,6,FALSE)</f>
        <v>no_type-specific_Damage</v>
      </c>
      <c r="X158" t="s">
        <v>445</v>
      </c>
      <c r="Y158" t="s">
        <v>448</v>
      </c>
      <c r="Z158" t="str">
        <f t="shared" si="62"/>
        <v>IceFire</v>
      </c>
      <c r="AA158" t="str">
        <f t="shared" si="62"/>
        <v>ElectricFire</v>
      </c>
      <c r="AB158" t="str">
        <f t="shared" si="62"/>
        <v>NormalFire</v>
      </c>
      <c r="AC158" t="str">
        <f t="shared" si="46"/>
        <v>no_type-specific_DamageFire</v>
      </c>
      <c r="AD158" t="str">
        <f t="shared" si="47"/>
        <v>IceFlying</v>
      </c>
      <c r="AE158" t="str">
        <f t="shared" si="47"/>
        <v>ElectricFlying</v>
      </c>
      <c r="AF158" t="str">
        <f t="shared" si="47"/>
        <v>NormalFlying</v>
      </c>
      <c r="AG158" t="str">
        <f t="shared" si="43"/>
        <v>no_type-specific_DamageFlying</v>
      </c>
      <c r="AH158">
        <f>VLOOKUP(Z158,type_factors!$C$1:$D$226,2,FALSE)</f>
        <v>1</v>
      </c>
      <c r="AI158">
        <f>VLOOKUP(AA158,type_factors!$C$1:$D$226,2,FALSE)</f>
        <v>1</v>
      </c>
      <c r="AJ158">
        <f>VLOOKUP(AB158,type_factors!$C$1:$D$226,2,FALSE)</f>
        <v>1</v>
      </c>
      <c r="AK158" t="e">
        <f>VLOOKUP(AC158,type_factors!$C$1:$D$226,2,FALSE)</f>
        <v>#N/A</v>
      </c>
      <c r="AL158">
        <f>VLOOKUP(AD158,type_factors!$C$1:$D$226,2,FALSE)</f>
        <v>2</v>
      </c>
      <c r="AM158">
        <f>VLOOKUP(AE158,type_factors!$C$1:$D$226,2,FALSE)</f>
        <v>2</v>
      </c>
      <c r="AN158">
        <f>VLOOKUP(AF158,type_factors!$C$1:$D$226,2,FALSE)</f>
        <v>1</v>
      </c>
      <c r="AO158" t="e">
        <f>VLOOKUP(AG158,type_factors!$C$1:$D$226,2,FALSE)</f>
        <v>#N/A</v>
      </c>
      <c r="AP158">
        <f t="shared" si="48"/>
        <v>2</v>
      </c>
      <c r="AQ158">
        <f t="shared" si="48"/>
        <v>2</v>
      </c>
      <c r="AR158">
        <f t="shared" si="48"/>
        <v>1</v>
      </c>
      <c r="AS158" t="e">
        <f t="shared" si="44"/>
        <v>#N/A</v>
      </c>
      <c r="AT158">
        <f t="array" ref="AT158">MAX(IF(ISERROR(AP158:AS158),IF(ISERROR(AH158:AK158),,AH158:AK158),AP158:AS158))</f>
        <v>2</v>
      </c>
      <c r="AU158" t="s">
        <v>421</v>
      </c>
      <c r="AV158" t="s">
        <v>445</v>
      </c>
      <c r="AW158" t="s">
        <v>455</v>
      </c>
      <c r="AX158" t="s">
        <v>450</v>
      </c>
      <c r="AY158" t="str">
        <f t="shared" si="49"/>
        <v>NormalFighting</v>
      </c>
      <c r="AZ158" t="str">
        <f t="shared" si="50"/>
        <v>FireFighting</v>
      </c>
      <c r="BA158" t="str">
        <f t="shared" si="51"/>
        <v>GroundFighting</v>
      </c>
      <c r="BB158" t="str">
        <f t="shared" si="52"/>
        <v>FightingFighting</v>
      </c>
      <c r="BC158" t="str">
        <f t="shared" si="53"/>
        <v>NormalNA</v>
      </c>
      <c r="BD158" t="str">
        <f t="shared" si="54"/>
        <v>FireNA</v>
      </c>
      <c r="BE158" t="str">
        <f t="shared" si="55"/>
        <v>GroundNA</v>
      </c>
      <c r="BF158" t="str">
        <f t="shared" si="56"/>
        <v>FightingNA</v>
      </c>
      <c r="BG158" s="31">
        <f>VLOOKUP(AY158,type_factors!$C$2:$D$226,2,FALSE)</f>
        <v>1</v>
      </c>
      <c r="BH158" s="31">
        <f>VLOOKUP(AZ158,type_factors!$C$2:$D$226,2,FALSE)</f>
        <v>1</v>
      </c>
      <c r="BI158" s="31" t="e">
        <f>VLOOKUP(BC158,type_factors!$C$2:$D$226,2,FALSE)</f>
        <v>#N/A</v>
      </c>
      <c r="BJ158" s="31" t="e">
        <f>VLOOKUP(BD158,type_factors!$C$2:$D$226,2,FALSE)</f>
        <v>#N/A</v>
      </c>
      <c r="BK158" s="30" t="e">
        <f>VLOOKUP(BC158,type_factors!$C$2:$D$226,2,FALSE)</f>
        <v>#N/A</v>
      </c>
      <c r="BL158" s="30" t="e">
        <f>VLOOKUP(BD158,type_factors!$C$2:$D$226,2,FALSE)</f>
        <v>#N/A</v>
      </c>
      <c r="BM158" s="30" t="e">
        <f>VLOOKUP(BE158,type_factors!$C$2:$D$226,2,FALSE)</f>
        <v>#N/A</v>
      </c>
      <c r="BN158" s="30" t="e">
        <f>VLOOKUP(BF158,type_factors!$C$2:$D$226,2,FALSE)</f>
        <v>#N/A</v>
      </c>
      <c r="BO158" s="32">
        <f t="shared" si="57"/>
        <v>1</v>
      </c>
      <c r="BP158" s="32">
        <f t="shared" si="58"/>
        <v>1</v>
      </c>
      <c r="BQ158" s="32" t="e">
        <f t="shared" si="59"/>
        <v>#N/A</v>
      </c>
      <c r="BR158" s="32" t="e">
        <f t="shared" si="60"/>
        <v>#N/A</v>
      </c>
      <c r="BS158">
        <f t="array" ref="BS158">MAX(IF(ISERROR(BO158:BR158),,BO158:BR158))</f>
        <v>1</v>
      </c>
      <c r="BT158">
        <f t="shared" si="45"/>
        <v>2</v>
      </c>
      <c r="BU158">
        <f t="shared" si="61"/>
        <v>-1</v>
      </c>
      <c r="BV158">
        <f t="shared" si="63"/>
        <v>38</v>
      </c>
    </row>
    <row r="159" spans="1:76" x14ac:dyDescent="0.3">
      <c r="A159">
        <v>158</v>
      </c>
      <c r="B159">
        <v>59</v>
      </c>
      <c r="C159" s="35" t="s">
        <v>161</v>
      </c>
      <c r="D159" s="35" t="str">
        <f>VLOOKUP(C159,all_pokemon!$B$2:$C$151,2,FALSE)</f>
        <v>Hitmonlee</v>
      </c>
      <c r="E159" s="35" t="s">
        <v>450</v>
      </c>
      <c r="F159" s="35" t="s">
        <v>209</v>
      </c>
      <c r="G159" s="35">
        <v>55</v>
      </c>
      <c r="H159" s="36" t="s">
        <v>185</v>
      </c>
      <c r="I159" s="36" t="s">
        <v>116</v>
      </c>
      <c r="J159" s="36" t="s">
        <v>186</v>
      </c>
      <c r="K159" s="36" t="s">
        <v>187</v>
      </c>
      <c r="L159" s="1" t="str">
        <f>VLOOKUP(H159,all_attacks!$B$2:$C$166,2,FALSE)</f>
        <v>Jump Kick</v>
      </c>
      <c r="M159" s="1" t="str">
        <f>VLOOKUP(I159,all_attacks!$B$2:$C$166,2,FALSE)</f>
        <v>Focus Energy</v>
      </c>
      <c r="N159" s="1" t="str">
        <f>VLOOKUP(J159,all_attacks!$B$2:$C$166,2,FALSE)</f>
        <v>High Jump Kick</v>
      </c>
      <c r="O159" s="1" t="str">
        <f>VLOOKUP(K159,all_attacks!$B$2:$C$166,2,FALSE)</f>
        <v>Mega Kick</v>
      </c>
      <c r="P159" t="str">
        <f>VLOOKUP(L159,all_attacks!$C$2:$H$166,2,FALSE)</f>
        <v>Fighting</v>
      </c>
      <c r="Q159" t="str">
        <f>VLOOKUP(M159,all_attacks!$C$2:$H$166,2,FALSE)</f>
        <v>Normal</v>
      </c>
      <c r="R159" t="str">
        <f>VLOOKUP(N159,all_attacks!$C$2:$H$166,2,FALSE)</f>
        <v>Fighting</v>
      </c>
      <c r="S159" t="str">
        <f>VLOOKUP(O159,all_attacks!$C$2:$H$166,2,FALSE)</f>
        <v>Normal</v>
      </c>
      <c r="T159" t="str">
        <f>VLOOKUP(L159,all_attacks!$C$2:$H$166,6,FALSE)</f>
        <v>Fighting</v>
      </c>
      <c r="U159" t="str">
        <f>VLOOKUP(M159,all_attacks!$C$2:$H$166,6,FALSE)</f>
        <v>no_type-specific_Damage</v>
      </c>
      <c r="V159" t="str">
        <f>VLOOKUP(N159,all_attacks!$C$2:$H$166,6,FALSE)</f>
        <v>Fighting</v>
      </c>
      <c r="W159" t="str">
        <f>VLOOKUP(O159,all_attacks!$C$2:$H$166,6,FALSE)</f>
        <v>Normal</v>
      </c>
      <c r="X159" t="s">
        <v>445</v>
      </c>
      <c r="Y159" t="s">
        <v>448</v>
      </c>
      <c r="Z159" t="str">
        <f t="shared" si="62"/>
        <v>FightingFire</v>
      </c>
      <c r="AA159" t="str">
        <f t="shared" si="62"/>
        <v>no_type-specific_DamageFire</v>
      </c>
      <c r="AB159" t="str">
        <f t="shared" si="62"/>
        <v>FightingFire</v>
      </c>
      <c r="AC159" t="str">
        <f t="shared" si="46"/>
        <v>NormalFire</v>
      </c>
      <c r="AD159" t="str">
        <f t="shared" si="47"/>
        <v>FightingFlying</v>
      </c>
      <c r="AE159" t="str">
        <f t="shared" si="47"/>
        <v>no_type-specific_DamageFlying</v>
      </c>
      <c r="AF159" t="str">
        <f t="shared" si="47"/>
        <v>FightingFlying</v>
      </c>
      <c r="AG159" t="str">
        <f t="shared" si="43"/>
        <v>NormalFlying</v>
      </c>
      <c r="AH159">
        <f>VLOOKUP(Z159,type_factors!$C$1:$D$226,2,FALSE)</f>
        <v>1</v>
      </c>
      <c r="AI159" t="e">
        <f>VLOOKUP(AA159,type_factors!$C$1:$D$226,2,FALSE)</f>
        <v>#N/A</v>
      </c>
      <c r="AJ159">
        <f>VLOOKUP(AB159,type_factors!$C$1:$D$226,2,FALSE)</f>
        <v>1</v>
      </c>
      <c r="AK159">
        <f>VLOOKUP(AC159,type_factors!$C$1:$D$226,2,FALSE)</f>
        <v>1</v>
      </c>
      <c r="AL159">
        <f>VLOOKUP(AD159,type_factors!$C$1:$D$226,2,FALSE)</f>
        <v>0.5</v>
      </c>
      <c r="AM159" t="e">
        <f>VLOOKUP(AE159,type_factors!$C$1:$D$226,2,FALSE)</f>
        <v>#N/A</v>
      </c>
      <c r="AN159">
        <f>VLOOKUP(AF159,type_factors!$C$1:$D$226,2,FALSE)</f>
        <v>0.5</v>
      </c>
      <c r="AO159">
        <f>VLOOKUP(AG159,type_factors!$C$1:$D$226,2,FALSE)</f>
        <v>1</v>
      </c>
      <c r="AP159">
        <f t="shared" si="48"/>
        <v>0.5</v>
      </c>
      <c r="AQ159" t="e">
        <f t="shared" si="48"/>
        <v>#N/A</v>
      </c>
      <c r="AR159">
        <f t="shared" si="48"/>
        <v>0.5</v>
      </c>
      <c r="AS159">
        <f t="shared" si="44"/>
        <v>1</v>
      </c>
      <c r="AT159">
        <f t="array" ref="AT159">MAX(IF(ISERROR(AP159:AS159),IF(ISERROR(AH159:AK159),,AH159:AK159),AP159:AS159))</f>
        <v>1</v>
      </c>
      <c r="AU159" t="s">
        <v>421</v>
      </c>
      <c r="AV159" t="s">
        <v>445</v>
      </c>
      <c r="AW159" t="s">
        <v>455</v>
      </c>
      <c r="AX159" t="s">
        <v>450</v>
      </c>
      <c r="AY159" t="str">
        <f t="shared" si="49"/>
        <v>NormalFighting</v>
      </c>
      <c r="AZ159" t="str">
        <f t="shared" si="50"/>
        <v>FireFighting</v>
      </c>
      <c r="BA159" t="str">
        <f t="shared" si="51"/>
        <v>GroundFighting</v>
      </c>
      <c r="BB159" t="str">
        <f t="shared" si="52"/>
        <v>FightingFighting</v>
      </c>
      <c r="BC159" t="str">
        <f t="shared" si="53"/>
        <v>NormalNA</v>
      </c>
      <c r="BD159" t="str">
        <f t="shared" si="54"/>
        <v>FireNA</v>
      </c>
      <c r="BE159" t="str">
        <f t="shared" si="55"/>
        <v>GroundNA</v>
      </c>
      <c r="BF159" t="str">
        <f t="shared" si="56"/>
        <v>FightingNA</v>
      </c>
      <c r="BG159" s="31">
        <f>VLOOKUP(AY159,type_factors!$C$2:$D$226,2,FALSE)</f>
        <v>1</v>
      </c>
      <c r="BH159" s="31">
        <f>VLOOKUP(AZ159,type_factors!$C$2:$D$226,2,FALSE)</f>
        <v>1</v>
      </c>
      <c r="BI159" s="31" t="e">
        <f>VLOOKUP(BC159,type_factors!$C$2:$D$226,2,FALSE)</f>
        <v>#N/A</v>
      </c>
      <c r="BJ159" s="31" t="e">
        <f>VLOOKUP(BD159,type_factors!$C$2:$D$226,2,FALSE)</f>
        <v>#N/A</v>
      </c>
      <c r="BK159" s="30" t="e">
        <f>VLOOKUP(BC159,type_factors!$C$2:$D$226,2,FALSE)</f>
        <v>#N/A</v>
      </c>
      <c r="BL159" s="30" t="e">
        <f>VLOOKUP(BD159,type_factors!$C$2:$D$226,2,FALSE)</f>
        <v>#N/A</v>
      </c>
      <c r="BM159" s="30" t="e">
        <f>VLOOKUP(BE159,type_factors!$C$2:$D$226,2,FALSE)</f>
        <v>#N/A</v>
      </c>
      <c r="BN159" s="30" t="e">
        <f>VLOOKUP(BF159,type_factors!$C$2:$D$226,2,FALSE)</f>
        <v>#N/A</v>
      </c>
      <c r="BO159" s="32">
        <f t="shared" si="57"/>
        <v>1</v>
      </c>
      <c r="BP159" s="32">
        <f t="shared" si="58"/>
        <v>1</v>
      </c>
      <c r="BQ159" s="32" t="e">
        <f t="shared" si="59"/>
        <v>#N/A</v>
      </c>
      <c r="BR159" s="32" t="e">
        <f t="shared" si="60"/>
        <v>#N/A</v>
      </c>
      <c r="BS159">
        <f t="array" ref="BS159">MAX(IF(ISERROR(BO159:BR159),,BO159:BR159))</f>
        <v>1</v>
      </c>
      <c r="BT159">
        <f t="shared" si="45"/>
        <v>1</v>
      </c>
      <c r="BU159">
        <f t="shared" si="61"/>
        <v>0</v>
      </c>
      <c r="BV159">
        <f t="shared" si="63"/>
        <v>38</v>
      </c>
    </row>
    <row r="160" spans="1:76" x14ac:dyDescent="0.3">
      <c r="A160">
        <v>159</v>
      </c>
      <c r="B160">
        <v>59</v>
      </c>
      <c r="C160" s="35" t="s">
        <v>14</v>
      </c>
      <c r="D160" s="35" t="str">
        <f>VLOOKUP(C160,all_pokemon!$B$2:$C$151,2,FALSE)</f>
        <v>Onix</v>
      </c>
      <c r="E160" s="35" t="s">
        <v>456</v>
      </c>
      <c r="F160" s="35" t="s">
        <v>455</v>
      </c>
      <c r="G160" s="35">
        <v>56</v>
      </c>
      <c r="H160" s="36" t="s">
        <v>106</v>
      </c>
      <c r="I160" s="36" t="s">
        <v>90</v>
      </c>
      <c r="J160" s="36" t="s">
        <v>182</v>
      </c>
      <c r="K160" s="36" t="s">
        <v>26</v>
      </c>
      <c r="L160" s="1" t="str">
        <f>VLOOKUP(H160,all_attacks!$B$2:$C$166,2,FALSE)</f>
        <v>Rock Throw</v>
      </c>
      <c r="M160" s="1" t="str">
        <f>VLOOKUP(I160,all_attacks!$B$2:$C$166,2,FALSE)</f>
        <v>Rage</v>
      </c>
      <c r="N160" s="1" t="str">
        <f>VLOOKUP(J160,all_attacks!$B$2:$C$166,2,FALSE)</f>
        <v>Slam</v>
      </c>
      <c r="O160" s="1" t="str">
        <f>VLOOKUP(K160,all_attacks!$B$2:$C$166,2,FALSE)</f>
        <v>Harden</v>
      </c>
      <c r="P160" t="str">
        <f>VLOOKUP(L160,all_attacks!$C$2:$H$166,2,FALSE)</f>
        <v>Rock</v>
      </c>
      <c r="Q160" t="str">
        <f>VLOOKUP(M160,all_attacks!$C$2:$H$166,2,FALSE)</f>
        <v>Normal</v>
      </c>
      <c r="R160" t="str">
        <f>VLOOKUP(N160,all_attacks!$C$2:$H$166,2,FALSE)</f>
        <v>Normal</v>
      </c>
      <c r="S160" t="str">
        <f>VLOOKUP(O160,all_attacks!$C$2:$H$166,2,FALSE)</f>
        <v>Normal</v>
      </c>
      <c r="T160" t="str">
        <f>VLOOKUP(L160,all_attacks!$C$2:$H$166,6,FALSE)</f>
        <v>Rock</v>
      </c>
      <c r="U160" t="str">
        <f>VLOOKUP(M160,all_attacks!$C$2:$H$166,6,FALSE)</f>
        <v>Normal</v>
      </c>
      <c r="V160" t="str">
        <f>VLOOKUP(N160,all_attacks!$C$2:$H$166,6,FALSE)</f>
        <v>Normal</v>
      </c>
      <c r="W160" t="str">
        <f>VLOOKUP(O160,all_attacks!$C$2:$H$166,6,FALSE)</f>
        <v>no_type-specific_Damage</v>
      </c>
      <c r="X160" t="s">
        <v>445</v>
      </c>
      <c r="Y160" t="s">
        <v>448</v>
      </c>
      <c r="Z160" t="str">
        <f t="shared" si="62"/>
        <v>RockFire</v>
      </c>
      <c r="AA160" t="str">
        <f t="shared" si="62"/>
        <v>NormalFire</v>
      </c>
      <c r="AB160" t="str">
        <f t="shared" si="62"/>
        <v>NormalFire</v>
      </c>
      <c r="AC160" t="str">
        <f t="shared" si="46"/>
        <v>no_type-specific_DamageFire</v>
      </c>
      <c r="AD160" t="str">
        <f t="shared" si="47"/>
        <v>RockFlying</v>
      </c>
      <c r="AE160" t="str">
        <f t="shared" si="47"/>
        <v>NormalFlying</v>
      </c>
      <c r="AF160" t="str">
        <f t="shared" si="47"/>
        <v>NormalFlying</v>
      </c>
      <c r="AG160" t="str">
        <f t="shared" si="43"/>
        <v>no_type-specific_DamageFlying</v>
      </c>
      <c r="AH160">
        <f>VLOOKUP(Z160,type_factors!$C$1:$D$226,2,FALSE)</f>
        <v>2</v>
      </c>
      <c r="AI160">
        <f>VLOOKUP(AA160,type_factors!$C$1:$D$226,2,FALSE)</f>
        <v>1</v>
      </c>
      <c r="AJ160">
        <f>VLOOKUP(AB160,type_factors!$C$1:$D$226,2,FALSE)</f>
        <v>1</v>
      </c>
      <c r="AK160" t="e">
        <f>VLOOKUP(AC160,type_factors!$C$1:$D$226,2,FALSE)</f>
        <v>#N/A</v>
      </c>
      <c r="AL160">
        <f>VLOOKUP(AD160,type_factors!$C$1:$D$226,2,FALSE)</f>
        <v>2</v>
      </c>
      <c r="AM160">
        <f>VLOOKUP(AE160,type_factors!$C$1:$D$226,2,FALSE)</f>
        <v>1</v>
      </c>
      <c r="AN160">
        <f>VLOOKUP(AF160,type_factors!$C$1:$D$226,2,FALSE)</f>
        <v>1</v>
      </c>
      <c r="AO160" t="e">
        <f>VLOOKUP(AG160,type_factors!$C$1:$D$226,2,FALSE)</f>
        <v>#N/A</v>
      </c>
      <c r="AP160">
        <f t="shared" si="48"/>
        <v>4</v>
      </c>
      <c r="AQ160">
        <f t="shared" si="48"/>
        <v>1</v>
      </c>
      <c r="AR160">
        <f t="shared" si="48"/>
        <v>1</v>
      </c>
      <c r="AS160" t="e">
        <f t="shared" si="44"/>
        <v>#N/A</v>
      </c>
      <c r="AT160">
        <f t="array" ref="AT160">MAX(IF(ISERROR(AP160:AS160),IF(ISERROR(AH160:AK160),,AH160:AK160),AP160:AS160))</f>
        <v>4</v>
      </c>
      <c r="AU160" t="s">
        <v>421</v>
      </c>
      <c r="AV160" t="s">
        <v>445</v>
      </c>
      <c r="AW160" t="s">
        <v>455</v>
      </c>
      <c r="AX160" t="s">
        <v>450</v>
      </c>
      <c r="AY160" t="str">
        <f t="shared" si="49"/>
        <v>NormalRock</v>
      </c>
      <c r="AZ160" t="str">
        <f t="shared" si="50"/>
        <v>FireRock</v>
      </c>
      <c r="BA160" t="str">
        <f t="shared" si="51"/>
        <v>GroundRock</v>
      </c>
      <c r="BB160" t="str">
        <f t="shared" si="52"/>
        <v>FightingRock</v>
      </c>
      <c r="BC160" t="str">
        <f t="shared" si="53"/>
        <v>NormalGround</v>
      </c>
      <c r="BD160" t="str">
        <f t="shared" si="54"/>
        <v>FireGround</v>
      </c>
      <c r="BE160" t="str">
        <f t="shared" si="55"/>
        <v>GroundGround</v>
      </c>
      <c r="BF160" t="str">
        <f t="shared" si="56"/>
        <v>FightingGround</v>
      </c>
      <c r="BG160" s="31">
        <f>VLOOKUP(AY160,type_factors!$C$2:$D$226,2,FALSE)</f>
        <v>0.5</v>
      </c>
      <c r="BH160" s="31">
        <f>VLOOKUP(AZ160,type_factors!$C$2:$D$226,2,FALSE)</f>
        <v>0.5</v>
      </c>
      <c r="BI160" s="31">
        <f>VLOOKUP(BC160,type_factors!$C$2:$D$226,2,FALSE)</f>
        <v>1</v>
      </c>
      <c r="BJ160" s="31">
        <f>VLOOKUP(BD160,type_factors!$C$2:$D$226,2,FALSE)</f>
        <v>1</v>
      </c>
      <c r="BK160" s="30">
        <f>VLOOKUP(BC160,type_factors!$C$2:$D$226,2,FALSE)</f>
        <v>1</v>
      </c>
      <c r="BL160" s="30">
        <f>VLOOKUP(BD160,type_factors!$C$2:$D$226,2,FALSE)</f>
        <v>1</v>
      </c>
      <c r="BM160" s="30">
        <f>VLOOKUP(BE160,type_factors!$C$2:$D$226,2,FALSE)</f>
        <v>1</v>
      </c>
      <c r="BN160" s="30">
        <f>VLOOKUP(BF160,type_factors!$C$2:$D$226,2,FALSE)</f>
        <v>1</v>
      </c>
      <c r="BO160" s="32">
        <f t="shared" si="57"/>
        <v>0.5</v>
      </c>
      <c r="BP160" s="32">
        <f t="shared" si="58"/>
        <v>0.5</v>
      </c>
      <c r="BQ160" s="32">
        <f t="shared" si="59"/>
        <v>1</v>
      </c>
      <c r="BR160" s="32">
        <f t="shared" si="60"/>
        <v>1</v>
      </c>
      <c r="BS160">
        <f t="array" ref="BS160">MAX(IF(ISERROR(BO160:BR160),,BO160:BR160))</f>
        <v>1</v>
      </c>
      <c r="BT160">
        <f t="shared" si="45"/>
        <v>4</v>
      </c>
      <c r="BU160">
        <f t="shared" si="61"/>
        <v>-3</v>
      </c>
      <c r="BV160">
        <f t="shared" si="63"/>
        <v>35</v>
      </c>
    </row>
    <row r="161" spans="1:76" x14ac:dyDescent="0.3">
      <c r="A161">
        <v>160</v>
      </c>
      <c r="B161">
        <v>59</v>
      </c>
      <c r="C161" s="35" t="s">
        <v>162</v>
      </c>
      <c r="D161" s="35" t="str">
        <f>VLOOKUP(C161,all_pokemon!$B$2:$C$151,2,FALSE)</f>
        <v>Machamp</v>
      </c>
      <c r="E161" s="35" t="s">
        <v>450</v>
      </c>
      <c r="F161" s="35" t="s">
        <v>209</v>
      </c>
      <c r="G161" s="35">
        <v>58</v>
      </c>
      <c r="H161" s="36" t="s">
        <v>23</v>
      </c>
      <c r="I161" s="36" t="s">
        <v>116</v>
      </c>
      <c r="J161" s="36" t="s">
        <v>188</v>
      </c>
      <c r="K161" s="36" t="s">
        <v>189</v>
      </c>
      <c r="L161" s="1" t="str">
        <f>VLOOKUP(H161,all_attacks!$B$2:$C$166,2,FALSE)</f>
        <v>Leer</v>
      </c>
      <c r="M161" s="1" t="str">
        <f>VLOOKUP(I161,all_attacks!$B$2:$C$166,2,FALSE)</f>
        <v>Focus Energy</v>
      </c>
      <c r="N161" s="1" t="str">
        <f>VLOOKUP(J161,all_attacks!$B$2:$C$166,2,FALSE)</f>
        <v>Fissure</v>
      </c>
      <c r="O161" s="1" t="str">
        <f>VLOOKUP(K161,all_attacks!$B$2:$C$166,2,FALSE)</f>
        <v>Submission</v>
      </c>
      <c r="P161" t="str">
        <f>VLOOKUP(L161,all_attacks!$C$2:$H$166,2,FALSE)</f>
        <v>Normal</v>
      </c>
      <c r="Q161" t="str">
        <f>VLOOKUP(M161,all_attacks!$C$2:$H$166,2,FALSE)</f>
        <v>Normal</v>
      </c>
      <c r="R161" t="str">
        <f>VLOOKUP(N161,all_attacks!$C$2:$H$166,2,FALSE)</f>
        <v>Ground</v>
      </c>
      <c r="S161" t="str">
        <f>VLOOKUP(O161,all_attacks!$C$2:$H$166,2,FALSE)</f>
        <v>Fighting</v>
      </c>
      <c r="T161" t="str">
        <f>VLOOKUP(L161,all_attacks!$C$2:$H$166,6,FALSE)</f>
        <v>no_type-specific_Damage</v>
      </c>
      <c r="U161" t="str">
        <f>VLOOKUP(M161,all_attacks!$C$2:$H$166,6,FALSE)</f>
        <v>no_type-specific_Damage</v>
      </c>
      <c r="V161" t="str">
        <f>VLOOKUP(N161,all_attacks!$C$2:$H$166,6,FALSE)</f>
        <v>no_type-specific_Damage</v>
      </c>
      <c r="W161" t="str">
        <f>VLOOKUP(O161,all_attacks!$C$2:$H$166,6,FALSE)</f>
        <v>Fighting</v>
      </c>
      <c r="X161" t="s">
        <v>445</v>
      </c>
      <c r="Y161" t="s">
        <v>448</v>
      </c>
      <c r="Z161" t="str">
        <f t="shared" si="62"/>
        <v>no_type-specific_DamageFire</v>
      </c>
      <c r="AA161" t="str">
        <f t="shared" si="62"/>
        <v>no_type-specific_DamageFire</v>
      </c>
      <c r="AB161" t="str">
        <f t="shared" si="62"/>
        <v>no_type-specific_DamageFire</v>
      </c>
      <c r="AC161" t="str">
        <f t="shared" si="46"/>
        <v>FightingFire</v>
      </c>
      <c r="AD161" t="str">
        <f t="shared" si="47"/>
        <v>no_type-specific_DamageFlying</v>
      </c>
      <c r="AE161" t="str">
        <f t="shared" si="47"/>
        <v>no_type-specific_DamageFlying</v>
      </c>
      <c r="AF161" t="str">
        <f t="shared" si="47"/>
        <v>no_type-specific_DamageFlying</v>
      </c>
      <c r="AG161" t="str">
        <f t="shared" si="43"/>
        <v>FightingFlying</v>
      </c>
      <c r="AH161" t="e">
        <f>VLOOKUP(Z161,type_factors!$C$1:$D$226,2,FALSE)</f>
        <v>#N/A</v>
      </c>
      <c r="AI161" t="e">
        <f>VLOOKUP(AA161,type_factors!$C$1:$D$226,2,FALSE)</f>
        <v>#N/A</v>
      </c>
      <c r="AJ161" t="e">
        <f>VLOOKUP(AB161,type_factors!$C$1:$D$226,2,FALSE)</f>
        <v>#N/A</v>
      </c>
      <c r="AK161">
        <f>VLOOKUP(AC161,type_factors!$C$1:$D$226,2,FALSE)</f>
        <v>1</v>
      </c>
      <c r="AL161" t="e">
        <f>VLOOKUP(AD161,type_factors!$C$1:$D$226,2,FALSE)</f>
        <v>#N/A</v>
      </c>
      <c r="AM161" t="e">
        <f>VLOOKUP(AE161,type_factors!$C$1:$D$226,2,FALSE)</f>
        <v>#N/A</v>
      </c>
      <c r="AN161" t="e">
        <f>VLOOKUP(AF161,type_factors!$C$1:$D$226,2,FALSE)</f>
        <v>#N/A</v>
      </c>
      <c r="AO161">
        <f>VLOOKUP(AG161,type_factors!$C$1:$D$226,2,FALSE)</f>
        <v>0.5</v>
      </c>
      <c r="AP161" t="e">
        <f t="shared" si="48"/>
        <v>#N/A</v>
      </c>
      <c r="AQ161" t="e">
        <f t="shared" si="48"/>
        <v>#N/A</v>
      </c>
      <c r="AR161" t="e">
        <f t="shared" si="48"/>
        <v>#N/A</v>
      </c>
      <c r="AS161">
        <f t="shared" si="44"/>
        <v>0.5</v>
      </c>
      <c r="AT161">
        <f t="array" ref="AT161">MAX(IF(ISERROR(AP161:AS161),IF(ISERROR(AH161:AK161),,AH161:AK161),AP161:AS161))</f>
        <v>0.5</v>
      </c>
      <c r="AU161" t="s">
        <v>421</v>
      </c>
      <c r="AV161" t="s">
        <v>445</v>
      </c>
      <c r="AW161" t="s">
        <v>455</v>
      </c>
      <c r="AX161" t="s">
        <v>450</v>
      </c>
      <c r="AY161" t="str">
        <f t="shared" si="49"/>
        <v>NormalFighting</v>
      </c>
      <c r="AZ161" t="str">
        <f t="shared" si="50"/>
        <v>FireFighting</v>
      </c>
      <c r="BA161" t="str">
        <f t="shared" si="51"/>
        <v>GroundFighting</v>
      </c>
      <c r="BB161" t="str">
        <f t="shared" si="52"/>
        <v>FightingFighting</v>
      </c>
      <c r="BC161" t="str">
        <f t="shared" si="53"/>
        <v>NormalNA</v>
      </c>
      <c r="BD161" t="str">
        <f t="shared" si="54"/>
        <v>FireNA</v>
      </c>
      <c r="BE161" t="str">
        <f t="shared" si="55"/>
        <v>GroundNA</v>
      </c>
      <c r="BF161" t="str">
        <f t="shared" si="56"/>
        <v>FightingNA</v>
      </c>
      <c r="BG161" s="31">
        <f>VLOOKUP(AY161,type_factors!$C$2:$D$226,2,FALSE)</f>
        <v>1</v>
      </c>
      <c r="BH161" s="31">
        <f>VLOOKUP(AZ161,type_factors!$C$2:$D$226,2,FALSE)</f>
        <v>1</v>
      </c>
      <c r="BI161" s="31" t="e">
        <f>VLOOKUP(BC161,type_factors!$C$2:$D$226,2,FALSE)</f>
        <v>#N/A</v>
      </c>
      <c r="BJ161" s="31" t="e">
        <f>VLOOKUP(BD161,type_factors!$C$2:$D$226,2,FALSE)</f>
        <v>#N/A</v>
      </c>
      <c r="BK161" s="30" t="e">
        <f>VLOOKUP(BC161,type_factors!$C$2:$D$226,2,FALSE)</f>
        <v>#N/A</v>
      </c>
      <c r="BL161" s="30" t="e">
        <f>VLOOKUP(BD161,type_factors!$C$2:$D$226,2,FALSE)</f>
        <v>#N/A</v>
      </c>
      <c r="BM161" s="30" t="e">
        <f>VLOOKUP(BE161,type_factors!$C$2:$D$226,2,FALSE)</f>
        <v>#N/A</v>
      </c>
      <c r="BN161" s="30" t="e">
        <f>VLOOKUP(BF161,type_factors!$C$2:$D$226,2,FALSE)</f>
        <v>#N/A</v>
      </c>
      <c r="BO161" s="32">
        <f t="shared" si="57"/>
        <v>1</v>
      </c>
      <c r="BP161" s="32">
        <f t="shared" si="58"/>
        <v>1</v>
      </c>
      <c r="BQ161" s="32" t="e">
        <f t="shared" si="59"/>
        <v>#N/A</v>
      </c>
      <c r="BR161" s="32" t="e">
        <f t="shared" si="60"/>
        <v>#N/A</v>
      </c>
      <c r="BS161">
        <f t="array" ref="BS161">MAX(IF(ISERROR(BO161:BR161),,BO161:BR161))</f>
        <v>1</v>
      </c>
      <c r="BT161">
        <f t="shared" si="45"/>
        <v>0.5</v>
      </c>
      <c r="BU161">
        <f t="shared" si="61"/>
        <v>0.5</v>
      </c>
      <c r="BV161">
        <f t="shared" si="63"/>
        <v>35.5</v>
      </c>
    </row>
    <row r="162" spans="1:76" x14ac:dyDescent="0.3">
      <c r="A162">
        <v>161</v>
      </c>
      <c r="B162">
        <v>60</v>
      </c>
      <c r="C162" s="35" t="s">
        <v>163</v>
      </c>
      <c r="D162" s="35" t="str">
        <f>VLOOKUP(C162,all_pokemon!$B$2:$C$151,2,FALSE)</f>
        <v>Gengar</v>
      </c>
      <c r="E162" s="35" t="s">
        <v>457</v>
      </c>
      <c r="F162" s="35" t="s">
        <v>451</v>
      </c>
      <c r="G162" s="35">
        <v>56</v>
      </c>
      <c r="H162" s="36" t="s">
        <v>104</v>
      </c>
      <c r="I162" s="36" t="s">
        <v>114</v>
      </c>
      <c r="J162" s="36" t="s">
        <v>59</v>
      </c>
      <c r="K162" s="36" t="s">
        <v>190</v>
      </c>
      <c r="L162" s="1" t="str">
        <f>VLOOKUP(H162,all_attacks!$B$2:$C$166,2,FALSE)</f>
        <v>Confuse Ray</v>
      </c>
      <c r="M162" s="1" t="str">
        <f>VLOOKUP(I162,all_attacks!$B$2:$C$166,2,FALSE)</f>
        <v>Night Shade</v>
      </c>
      <c r="N162" s="1" t="str">
        <f>VLOOKUP(J162,all_attacks!$B$2:$C$166,2,FALSE)</f>
        <v>Hypnosis</v>
      </c>
      <c r="O162" s="1" t="str">
        <f>VLOOKUP(K162,all_attacks!$B$2:$C$166,2,FALSE)</f>
        <v>Dream Eater</v>
      </c>
      <c r="P162" t="str">
        <f>VLOOKUP(L162,all_attacks!$C$2:$H$166,2,FALSE)</f>
        <v>Ghost</v>
      </c>
      <c r="Q162" t="str">
        <f>VLOOKUP(M162,all_attacks!$C$2:$H$166,2,FALSE)</f>
        <v>Ghost</v>
      </c>
      <c r="R162" t="str">
        <f>VLOOKUP(N162,all_attacks!$C$2:$H$166,2,FALSE)</f>
        <v>Psychic</v>
      </c>
      <c r="S162" t="str">
        <f>VLOOKUP(O162,all_attacks!$C$2:$H$166,2,FALSE)</f>
        <v>Psychic</v>
      </c>
      <c r="T162" t="str">
        <f>VLOOKUP(L162,all_attacks!$C$2:$H$166,6,FALSE)</f>
        <v>no_type-specific_Damage</v>
      </c>
      <c r="U162" t="str">
        <f>VLOOKUP(M162,all_attacks!$C$2:$H$166,6,FALSE)</f>
        <v>no_type-specific_Damage</v>
      </c>
      <c r="V162" t="str">
        <f>VLOOKUP(N162,all_attacks!$C$2:$H$166,6,FALSE)</f>
        <v>no_type-specific_Damage</v>
      </c>
      <c r="W162" t="str">
        <f>VLOOKUP(O162,all_attacks!$C$2:$H$166,6,FALSE)</f>
        <v>Psychic</v>
      </c>
      <c r="X162" t="s">
        <v>445</v>
      </c>
      <c r="Y162" t="s">
        <v>448</v>
      </c>
      <c r="Z162" t="str">
        <f t="shared" si="62"/>
        <v>no_type-specific_DamageFire</v>
      </c>
      <c r="AA162" t="str">
        <f t="shared" si="62"/>
        <v>no_type-specific_DamageFire</v>
      </c>
      <c r="AB162" t="str">
        <f t="shared" si="62"/>
        <v>no_type-specific_DamageFire</v>
      </c>
      <c r="AC162" t="str">
        <f t="shared" si="46"/>
        <v>PsychicFire</v>
      </c>
      <c r="AD162" t="str">
        <f t="shared" si="47"/>
        <v>no_type-specific_DamageFlying</v>
      </c>
      <c r="AE162" t="str">
        <f t="shared" si="47"/>
        <v>no_type-specific_DamageFlying</v>
      </c>
      <c r="AF162" t="str">
        <f t="shared" si="47"/>
        <v>no_type-specific_DamageFlying</v>
      </c>
      <c r="AG162" t="str">
        <f t="shared" si="43"/>
        <v>PsychicFlying</v>
      </c>
      <c r="AH162" t="e">
        <f>VLOOKUP(Z162,type_factors!$C$1:$D$226,2,FALSE)</f>
        <v>#N/A</v>
      </c>
      <c r="AI162" t="e">
        <f>VLOOKUP(AA162,type_factors!$C$1:$D$226,2,FALSE)</f>
        <v>#N/A</v>
      </c>
      <c r="AJ162" t="e">
        <f>VLOOKUP(AB162,type_factors!$C$1:$D$226,2,FALSE)</f>
        <v>#N/A</v>
      </c>
      <c r="AK162">
        <f>VLOOKUP(AC162,type_factors!$C$1:$D$226,2,FALSE)</f>
        <v>1</v>
      </c>
      <c r="AL162" t="e">
        <f>VLOOKUP(AD162,type_factors!$C$1:$D$226,2,FALSE)</f>
        <v>#N/A</v>
      </c>
      <c r="AM162" t="e">
        <f>VLOOKUP(AE162,type_factors!$C$1:$D$226,2,FALSE)</f>
        <v>#N/A</v>
      </c>
      <c r="AN162" t="e">
        <f>VLOOKUP(AF162,type_factors!$C$1:$D$226,2,FALSE)</f>
        <v>#N/A</v>
      </c>
      <c r="AO162">
        <f>VLOOKUP(AG162,type_factors!$C$1:$D$226,2,FALSE)</f>
        <v>1</v>
      </c>
      <c r="AP162" t="e">
        <f t="shared" si="48"/>
        <v>#N/A</v>
      </c>
      <c r="AQ162" t="e">
        <f t="shared" si="48"/>
        <v>#N/A</v>
      </c>
      <c r="AR162" t="e">
        <f t="shared" si="48"/>
        <v>#N/A</v>
      </c>
      <c r="AS162">
        <f t="shared" si="44"/>
        <v>1</v>
      </c>
      <c r="AT162">
        <f t="array" ref="AT162">MAX(IF(ISERROR(AP162:AS162),IF(ISERROR(AH162:AK162),,AH162:AK162),AP162:AS162))</f>
        <v>1</v>
      </c>
      <c r="AU162" t="s">
        <v>421</v>
      </c>
      <c r="AV162" t="s">
        <v>445</v>
      </c>
      <c r="AW162" t="s">
        <v>455</v>
      </c>
      <c r="AX162" t="s">
        <v>450</v>
      </c>
      <c r="AY162" t="str">
        <f t="shared" si="49"/>
        <v>NormalGhost</v>
      </c>
      <c r="AZ162" t="str">
        <f t="shared" si="50"/>
        <v>FireGhost</v>
      </c>
      <c r="BA162" t="str">
        <f t="shared" si="51"/>
        <v>GroundGhost</v>
      </c>
      <c r="BB162" t="str">
        <f t="shared" si="52"/>
        <v>FightingGhost</v>
      </c>
      <c r="BC162" t="str">
        <f t="shared" si="53"/>
        <v>NormalPoison</v>
      </c>
      <c r="BD162" t="str">
        <f t="shared" si="54"/>
        <v>FirePoison</v>
      </c>
      <c r="BE162" t="str">
        <f t="shared" si="55"/>
        <v>GroundPoison</v>
      </c>
      <c r="BF162" t="str">
        <f t="shared" si="56"/>
        <v>FightingPoison</v>
      </c>
      <c r="BG162" s="31">
        <f>VLOOKUP(AY162,type_factors!$C$2:$D$226,2,FALSE)</f>
        <v>0</v>
      </c>
      <c r="BH162" s="31">
        <f>VLOOKUP(AZ162,type_factors!$C$2:$D$226,2,FALSE)</f>
        <v>1</v>
      </c>
      <c r="BI162" s="31">
        <f>VLOOKUP(BC162,type_factors!$C$2:$D$226,2,FALSE)</f>
        <v>1</v>
      </c>
      <c r="BJ162" s="31">
        <f>VLOOKUP(BD162,type_factors!$C$2:$D$226,2,FALSE)</f>
        <v>1</v>
      </c>
      <c r="BK162" s="30">
        <f>VLOOKUP(BC162,type_factors!$C$2:$D$226,2,FALSE)</f>
        <v>1</v>
      </c>
      <c r="BL162" s="30">
        <f>VLOOKUP(BD162,type_factors!$C$2:$D$226,2,FALSE)</f>
        <v>1</v>
      </c>
      <c r="BM162" s="30">
        <f>VLOOKUP(BE162,type_factors!$C$2:$D$226,2,FALSE)</f>
        <v>2</v>
      </c>
      <c r="BN162" s="30">
        <f>VLOOKUP(BF162,type_factors!$C$2:$D$226,2,FALSE)</f>
        <v>0.5</v>
      </c>
      <c r="BO162" s="32">
        <f t="shared" si="57"/>
        <v>0</v>
      </c>
      <c r="BP162" s="32">
        <f t="shared" si="58"/>
        <v>1</v>
      </c>
      <c r="BQ162" s="32">
        <f t="shared" si="59"/>
        <v>2</v>
      </c>
      <c r="BR162" s="32">
        <f t="shared" si="60"/>
        <v>0.5</v>
      </c>
      <c r="BS162">
        <f t="array" ref="BS162">MAX(IF(ISERROR(BO162:BR162),,BO162:BR162))</f>
        <v>2</v>
      </c>
      <c r="BT162">
        <f t="shared" ref="BT162:BT177" si="64">AT162</f>
        <v>1</v>
      </c>
      <c r="BU162">
        <f t="shared" si="61"/>
        <v>1</v>
      </c>
      <c r="BV162">
        <f t="shared" si="63"/>
        <v>36.5</v>
      </c>
    </row>
    <row r="163" spans="1:76" x14ac:dyDescent="0.3">
      <c r="A163">
        <v>162</v>
      </c>
      <c r="B163">
        <v>60</v>
      </c>
      <c r="C163" s="35" t="s">
        <v>115</v>
      </c>
      <c r="D163" s="35" t="str">
        <f>VLOOKUP(C163,all_pokemon!$B$2:$C$151,2,FALSE)</f>
        <v>Golbat</v>
      </c>
      <c r="E163" s="35" t="s">
        <v>451</v>
      </c>
      <c r="F163" s="35" t="s">
        <v>448</v>
      </c>
      <c r="G163" s="35">
        <v>56</v>
      </c>
      <c r="H163" s="36" t="s">
        <v>30</v>
      </c>
      <c r="I163" s="36" t="s">
        <v>104</v>
      </c>
      <c r="J163" s="36" t="s">
        <v>136</v>
      </c>
      <c r="K163" s="36" t="s">
        <v>191</v>
      </c>
      <c r="L163" s="1" t="str">
        <f>VLOOKUP(H163,all_attacks!$B$2:$C$166,2,FALSE)</f>
        <v>Supersonic</v>
      </c>
      <c r="M163" s="1" t="str">
        <f>VLOOKUP(I163,all_attacks!$B$2:$C$166,2,FALSE)</f>
        <v>Confuse Ray</v>
      </c>
      <c r="N163" s="1" t="str">
        <f>VLOOKUP(J163,all_attacks!$B$2:$C$166,2,FALSE)</f>
        <v>Wing Attack</v>
      </c>
      <c r="O163" s="1" t="str">
        <f>VLOOKUP(K163,all_attacks!$B$2:$C$166,2,FALSE)</f>
        <v>Haze</v>
      </c>
      <c r="P163" t="str">
        <f>VLOOKUP(L163,all_attacks!$C$2:$H$166,2,FALSE)</f>
        <v>Normal</v>
      </c>
      <c r="Q163" t="str">
        <f>VLOOKUP(M163,all_attacks!$C$2:$H$166,2,FALSE)</f>
        <v>Ghost</v>
      </c>
      <c r="R163" t="str">
        <f>VLOOKUP(N163,all_attacks!$C$2:$H$166,2,FALSE)</f>
        <v>Flying</v>
      </c>
      <c r="S163" t="str">
        <f>VLOOKUP(O163,all_attacks!$C$2:$H$166,2,FALSE)</f>
        <v>Ice</v>
      </c>
      <c r="T163" t="str">
        <f>VLOOKUP(L163,all_attacks!$C$2:$H$166,6,FALSE)</f>
        <v>no_type-specific_Damage</v>
      </c>
      <c r="U163" t="str">
        <f>VLOOKUP(M163,all_attacks!$C$2:$H$166,6,FALSE)</f>
        <v>no_type-specific_Damage</v>
      </c>
      <c r="V163" t="str">
        <f>VLOOKUP(N163,all_attacks!$C$2:$H$166,6,FALSE)</f>
        <v>Flying</v>
      </c>
      <c r="W163" t="str">
        <f>VLOOKUP(O163,all_attacks!$C$2:$H$166,6,FALSE)</f>
        <v>no_type-specific_Damage</v>
      </c>
      <c r="X163" t="s">
        <v>445</v>
      </c>
      <c r="Y163" t="s">
        <v>448</v>
      </c>
      <c r="Z163" t="str">
        <f t="shared" si="62"/>
        <v>no_type-specific_DamageFire</v>
      </c>
      <c r="AA163" t="str">
        <f t="shared" si="62"/>
        <v>no_type-specific_DamageFire</v>
      </c>
      <c r="AB163" t="str">
        <f t="shared" si="62"/>
        <v>FlyingFire</v>
      </c>
      <c r="AC163" t="str">
        <f t="shared" si="46"/>
        <v>no_type-specific_DamageFire</v>
      </c>
      <c r="AD163" t="str">
        <f t="shared" si="47"/>
        <v>no_type-specific_DamageFlying</v>
      </c>
      <c r="AE163" t="str">
        <f t="shared" si="47"/>
        <v>no_type-specific_DamageFlying</v>
      </c>
      <c r="AF163" t="str">
        <f t="shared" si="47"/>
        <v>FlyingFlying</v>
      </c>
      <c r="AG163" t="str">
        <f t="shared" si="43"/>
        <v>no_type-specific_DamageFlying</v>
      </c>
      <c r="AH163" t="e">
        <f>VLOOKUP(Z163,type_factors!$C$1:$D$226,2,FALSE)</f>
        <v>#N/A</v>
      </c>
      <c r="AI163" t="e">
        <f>VLOOKUP(AA163,type_factors!$C$1:$D$226,2,FALSE)</f>
        <v>#N/A</v>
      </c>
      <c r="AJ163">
        <f>VLOOKUP(AB163,type_factors!$C$1:$D$226,2,FALSE)</f>
        <v>1</v>
      </c>
      <c r="AK163" t="e">
        <f>VLOOKUP(AC163,type_factors!$C$1:$D$226,2,FALSE)</f>
        <v>#N/A</v>
      </c>
      <c r="AL163" t="e">
        <f>VLOOKUP(AD163,type_factors!$C$1:$D$226,2,FALSE)</f>
        <v>#N/A</v>
      </c>
      <c r="AM163" t="e">
        <f>VLOOKUP(AE163,type_factors!$C$1:$D$226,2,FALSE)</f>
        <v>#N/A</v>
      </c>
      <c r="AN163">
        <f>VLOOKUP(AF163,type_factors!$C$1:$D$226,2,FALSE)</f>
        <v>1</v>
      </c>
      <c r="AO163" t="e">
        <f>VLOOKUP(AG163,type_factors!$C$1:$D$226,2,FALSE)</f>
        <v>#N/A</v>
      </c>
      <c r="AP163" t="e">
        <f t="shared" si="48"/>
        <v>#N/A</v>
      </c>
      <c r="AQ163" t="e">
        <f t="shared" si="48"/>
        <v>#N/A</v>
      </c>
      <c r="AR163">
        <f t="shared" si="48"/>
        <v>1</v>
      </c>
      <c r="AS163" t="e">
        <f t="shared" si="44"/>
        <v>#N/A</v>
      </c>
      <c r="AT163">
        <f t="array" ref="AT163">MAX(IF(ISERROR(AP163:AS163),IF(ISERROR(AH163:AK163),,AH163:AK163),AP163:AS163))</f>
        <v>1</v>
      </c>
      <c r="AU163" t="s">
        <v>421</v>
      </c>
      <c r="AV163" t="s">
        <v>445</v>
      </c>
      <c r="AW163" t="s">
        <v>455</v>
      </c>
      <c r="AX163" t="s">
        <v>450</v>
      </c>
      <c r="AY163" t="str">
        <f t="shared" si="49"/>
        <v>NormalPoison</v>
      </c>
      <c r="AZ163" t="str">
        <f t="shared" si="50"/>
        <v>FirePoison</v>
      </c>
      <c r="BA163" t="str">
        <f t="shared" si="51"/>
        <v>GroundPoison</v>
      </c>
      <c r="BB163" t="str">
        <f t="shared" si="52"/>
        <v>FightingPoison</v>
      </c>
      <c r="BC163" t="str">
        <f t="shared" si="53"/>
        <v>NormalFlying</v>
      </c>
      <c r="BD163" t="str">
        <f t="shared" si="54"/>
        <v>FireFlying</v>
      </c>
      <c r="BE163" t="str">
        <f t="shared" si="55"/>
        <v>GroundFlying</v>
      </c>
      <c r="BF163" t="str">
        <f t="shared" si="56"/>
        <v>FightingFlying</v>
      </c>
      <c r="BG163" s="31">
        <f>VLOOKUP(AY163,type_factors!$C$2:$D$226,2,FALSE)</f>
        <v>1</v>
      </c>
      <c r="BH163" s="31">
        <f>VLOOKUP(AZ163,type_factors!$C$2:$D$226,2,FALSE)</f>
        <v>1</v>
      </c>
      <c r="BI163" s="31">
        <f>VLOOKUP(BC163,type_factors!$C$2:$D$226,2,FALSE)</f>
        <v>1</v>
      </c>
      <c r="BJ163" s="31">
        <f>VLOOKUP(BD163,type_factors!$C$2:$D$226,2,FALSE)</f>
        <v>1</v>
      </c>
      <c r="BK163" s="30">
        <f>VLOOKUP(BC163,type_factors!$C$2:$D$226,2,FALSE)</f>
        <v>1</v>
      </c>
      <c r="BL163" s="30">
        <f>VLOOKUP(BD163,type_factors!$C$2:$D$226,2,FALSE)</f>
        <v>1</v>
      </c>
      <c r="BM163" s="30">
        <f>VLOOKUP(BE163,type_factors!$C$2:$D$226,2,FALSE)</f>
        <v>0</v>
      </c>
      <c r="BN163" s="30">
        <f>VLOOKUP(BF163,type_factors!$C$2:$D$226,2,FALSE)</f>
        <v>0.5</v>
      </c>
      <c r="BO163" s="32">
        <f t="shared" si="57"/>
        <v>1</v>
      </c>
      <c r="BP163" s="32">
        <f t="shared" si="58"/>
        <v>1</v>
      </c>
      <c r="BQ163" s="32">
        <f t="shared" si="59"/>
        <v>0</v>
      </c>
      <c r="BR163" s="32">
        <f t="shared" si="60"/>
        <v>0.5</v>
      </c>
      <c r="BS163">
        <f t="array" ref="BS163">MAX(IF(ISERROR(BO163:BR163),,BO163:BR163))</f>
        <v>1</v>
      </c>
      <c r="BT163">
        <f t="shared" si="64"/>
        <v>1</v>
      </c>
      <c r="BU163">
        <f t="shared" si="61"/>
        <v>0</v>
      </c>
      <c r="BV163">
        <f t="shared" si="63"/>
        <v>36.5</v>
      </c>
    </row>
    <row r="164" spans="1:76" x14ac:dyDescent="0.3">
      <c r="A164">
        <v>163</v>
      </c>
      <c r="B164">
        <v>60</v>
      </c>
      <c r="C164" s="35" t="s">
        <v>164</v>
      </c>
      <c r="D164" s="35" t="str">
        <f>VLOOKUP(C164,all_pokemon!$B$2:$C$151,2,FALSE)</f>
        <v>Haunter</v>
      </c>
      <c r="E164" s="35" t="s">
        <v>457</v>
      </c>
      <c r="F164" s="35" t="s">
        <v>451</v>
      </c>
      <c r="G164" s="35">
        <v>55</v>
      </c>
      <c r="H164" s="36" t="s">
        <v>104</v>
      </c>
      <c r="I164" s="36" t="s">
        <v>114</v>
      </c>
      <c r="J164" s="36" t="s">
        <v>59</v>
      </c>
      <c r="K164" s="36" t="s">
        <v>190</v>
      </c>
      <c r="L164" s="1" t="str">
        <f>VLOOKUP(H164,all_attacks!$B$2:$C$166,2,FALSE)</f>
        <v>Confuse Ray</v>
      </c>
      <c r="M164" s="1" t="str">
        <f>VLOOKUP(I164,all_attacks!$B$2:$C$166,2,FALSE)</f>
        <v>Night Shade</v>
      </c>
      <c r="N164" s="1" t="str">
        <f>VLOOKUP(J164,all_attacks!$B$2:$C$166,2,FALSE)</f>
        <v>Hypnosis</v>
      </c>
      <c r="O164" s="1" t="str">
        <f>VLOOKUP(K164,all_attacks!$B$2:$C$166,2,FALSE)</f>
        <v>Dream Eater</v>
      </c>
      <c r="P164" t="str">
        <f>VLOOKUP(L164,all_attacks!$C$2:$H$166,2,FALSE)</f>
        <v>Ghost</v>
      </c>
      <c r="Q164" t="str">
        <f>VLOOKUP(M164,all_attacks!$C$2:$H$166,2,FALSE)</f>
        <v>Ghost</v>
      </c>
      <c r="R164" t="str">
        <f>VLOOKUP(N164,all_attacks!$C$2:$H$166,2,FALSE)</f>
        <v>Psychic</v>
      </c>
      <c r="S164" t="str">
        <f>VLOOKUP(O164,all_attacks!$C$2:$H$166,2,FALSE)</f>
        <v>Psychic</v>
      </c>
      <c r="T164" t="str">
        <f>VLOOKUP(L164,all_attacks!$C$2:$H$166,6,FALSE)</f>
        <v>no_type-specific_Damage</v>
      </c>
      <c r="U164" t="str">
        <f>VLOOKUP(M164,all_attacks!$C$2:$H$166,6,FALSE)</f>
        <v>no_type-specific_Damage</v>
      </c>
      <c r="V164" t="str">
        <f>VLOOKUP(N164,all_attacks!$C$2:$H$166,6,FALSE)</f>
        <v>no_type-specific_Damage</v>
      </c>
      <c r="W164" t="str">
        <f>VLOOKUP(O164,all_attacks!$C$2:$H$166,6,FALSE)</f>
        <v>Psychic</v>
      </c>
      <c r="X164" t="s">
        <v>445</v>
      </c>
      <c r="Y164" t="s">
        <v>448</v>
      </c>
      <c r="Z164" t="str">
        <f t="shared" si="62"/>
        <v>no_type-specific_DamageFire</v>
      </c>
      <c r="AA164" t="str">
        <f t="shared" si="62"/>
        <v>no_type-specific_DamageFire</v>
      </c>
      <c r="AB164" t="str">
        <f t="shared" si="62"/>
        <v>no_type-specific_DamageFire</v>
      </c>
      <c r="AC164" t="str">
        <f t="shared" si="46"/>
        <v>PsychicFire</v>
      </c>
      <c r="AD164" t="str">
        <f t="shared" si="47"/>
        <v>no_type-specific_DamageFlying</v>
      </c>
      <c r="AE164" t="str">
        <f t="shared" si="47"/>
        <v>no_type-specific_DamageFlying</v>
      </c>
      <c r="AF164" t="str">
        <f t="shared" si="47"/>
        <v>no_type-specific_DamageFlying</v>
      </c>
      <c r="AG164" t="str">
        <f t="shared" si="43"/>
        <v>PsychicFlying</v>
      </c>
      <c r="AH164" t="e">
        <f>VLOOKUP(Z164,type_factors!$C$1:$D$226,2,FALSE)</f>
        <v>#N/A</v>
      </c>
      <c r="AI164" t="e">
        <f>VLOOKUP(AA164,type_factors!$C$1:$D$226,2,FALSE)</f>
        <v>#N/A</v>
      </c>
      <c r="AJ164" t="e">
        <f>VLOOKUP(AB164,type_factors!$C$1:$D$226,2,FALSE)</f>
        <v>#N/A</v>
      </c>
      <c r="AK164">
        <f>VLOOKUP(AC164,type_factors!$C$1:$D$226,2,FALSE)</f>
        <v>1</v>
      </c>
      <c r="AL164" t="e">
        <f>VLOOKUP(AD164,type_factors!$C$1:$D$226,2,FALSE)</f>
        <v>#N/A</v>
      </c>
      <c r="AM164" t="e">
        <f>VLOOKUP(AE164,type_factors!$C$1:$D$226,2,FALSE)</f>
        <v>#N/A</v>
      </c>
      <c r="AN164" t="e">
        <f>VLOOKUP(AF164,type_factors!$C$1:$D$226,2,FALSE)</f>
        <v>#N/A</v>
      </c>
      <c r="AO164">
        <f>VLOOKUP(AG164,type_factors!$C$1:$D$226,2,FALSE)</f>
        <v>1</v>
      </c>
      <c r="AP164" t="e">
        <f t="shared" si="48"/>
        <v>#N/A</v>
      </c>
      <c r="AQ164" t="e">
        <f t="shared" si="48"/>
        <v>#N/A</v>
      </c>
      <c r="AR164" t="e">
        <f t="shared" si="48"/>
        <v>#N/A</v>
      </c>
      <c r="AS164">
        <f t="shared" si="44"/>
        <v>1</v>
      </c>
      <c r="AT164">
        <f t="array" ref="AT164">MAX(IF(ISERROR(AP164:AS164),IF(ISERROR(AH164:AK164),,AH164:AK164),AP164:AS164))</f>
        <v>1</v>
      </c>
      <c r="AU164" t="s">
        <v>421</v>
      </c>
      <c r="AV164" t="s">
        <v>445</v>
      </c>
      <c r="AW164" t="s">
        <v>455</v>
      </c>
      <c r="AX164" t="s">
        <v>450</v>
      </c>
      <c r="AY164" t="str">
        <f t="shared" si="49"/>
        <v>NormalGhost</v>
      </c>
      <c r="AZ164" t="str">
        <f t="shared" si="50"/>
        <v>FireGhost</v>
      </c>
      <c r="BA164" t="str">
        <f t="shared" si="51"/>
        <v>GroundGhost</v>
      </c>
      <c r="BB164" t="str">
        <f t="shared" si="52"/>
        <v>FightingGhost</v>
      </c>
      <c r="BC164" t="str">
        <f t="shared" si="53"/>
        <v>NormalPoison</v>
      </c>
      <c r="BD164" t="str">
        <f t="shared" si="54"/>
        <v>FirePoison</v>
      </c>
      <c r="BE164" t="str">
        <f t="shared" si="55"/>
        <v>GroundPoison</v>
      </c>
      <c r="BF164" t="str">
        <f t="shared" si="56"/>
        <v>FightingPoison</v>
      </c>
      <c r="BG164" s="31">
        <f>VLOOKUP(AY164,type_factors!$C$2:$D$226,2,FALSE)</f>
        <v>0</v>
      </c>
      <c r="BH164" s="31">
        <f>VLOOKUP(AZ164,type_factors!$C$2:$D$226,2,FALSE)</f>
        <v>1</v>
      </c>
      <c r="BI164" s="31">
        <f>VLOOKUP(BC164,type_factors!$C$2:$D$226,2,FALSE)</f>
        <v>1</v>
      </c>
      <c r="BJ164" s="31">
        <f>VLOOKUP(BD164,type_factors!$C$2:$D$226,2,FALSE)</f>
        <v>1</v>
      </c>
      <c r="BK164" s="30">
        <f>VLOOKUP(BC164,type_factors!$C$2:$D$226,2,FALSE)</f>
        <v>1</v>
      </c>
      <c r="BL164" s="30">
        <f>VLOOKUP(BD164,type_factors!$C$2:$D$226,2,FALSE)</f>
        <v>1</v>
      </c>
      <c r="BM164" s="30">
        <f>VLOOKUP(BE164,type_factors!$C$2:$D$226,2,FALSE)</f>
        <v>2</v>
      </c>
      <c r="BN164" s="30">
        <f>VLOOKUP(BF164,type_factors!$C$2:$D$226,2,FALSE)</f>
        <v>0.5</v>
      </c>
      <c r="BO164" s="32">
        <f t="shared" si="57"/>
        <v>0</v>
      </c>
      <c r="BP164" s="32">
        <f t="shared" si="58"/>
        <v>1</v>
      </c>
      <c r="BQ164" s="32">
        <f t="shared" si="59"/>
        <v>2</v>
      </c>
      <c r="BR164" s="32">
        <f t="shared" si="60"/>
        <v>0.5</v>
      </c>
      <c r="BS164">
        <f t="array" ref="BS164">MAX(IF(ISERROR(BO164:BR164),,BO164:BR164))</f>
        <v>2</v>
      </c>
      <c r="BT164">
        <f t="shared" si="64"/>
        <v>1</v>
      </c>
      <c r="BU164">
        <f t="shared" si="61"/>
        <v>1</v>
      </c>
      <c r="BV164">
        <f t="shared" si="63"/>
        <v>37.5</v>
      </c>
    </row>
    <row r="165" spans="1:76" x14ac:dyDescent="0.3">
      <c r="A165">
        <v>164</v>
      </c>
      <c r="B165">
        <v>60</v>
      </c>
      <c r="C165" s="35" t="s">
        <v>101</v>
      </c>
      <c r="D165" s="35" t="str">
        <f>VLOOKUP(C165,all_pokemon!$B$2:$C$151,2,FALSE)</f>
        <v>Arbok</v>
      </c>
      <c r="E165" s="35" t="s">
        <v>451</v>
      </c>
      <c r="F165" s="35" t="s">
        <v>209</v>
      </c>
      <c r="G165" s="35">
        <v>58</v>
      </c>
      <c r="H165" s="36" t="s">
        <v>50</v>
      </c>
      <c r="I165" s="36" t="s">
        <v>129</v>
      </c>
      <c r="J165" s="36" t="s">
        <v>15</v>
      </c>
      <c r="K165" s="36" t="s">
        <v>192</v>
      </c>
      <c r="L165" s="1" t="str">
        <f>VLOOKUP(H165,all_attacks!$B$2:$C$166,2,FALSE)</f>
        <v>Bite</v>
      </c>
      <c r="M165" s="1" t="str">
        <f>VLOOKUP(I165,all_attacks!$B$2:$C$166,2,FALSE)</f>
        <v>Glare</v>
      </c>
      <c r="N165" s="1" t="str">
        <f>VLOOKUP(J165,all_attacks!$B$2:$C$166,2,FALSE)</f>
        <v>Screech</v>
      </c>
      <c r="O165" s="1" t="str">
        <f>VLOOKUP(K165,all_attacks!$B$2:$C$166,2,FALSE)</f>
        <v>Acid</v>
      </c>
      <c r="P165" t="str">
        <f>VLOOKUP(L165,all_attacks!$C$2:$H$166,2,FALSE)</f>
        <v>Normal</v>
      </c>
      <c r="Q165" t="str">
        <f>VLOOKUP(M165,all_attacks!$C$2:$H$166,2,FALSE)</f>
        <v>Normal</v>
      </c>
      <c r="R165" t="str">
        <f>VLOOKUP(N165,all_attacks!$C$2:$H$166,2,FALSE)</f>
        <v>Normal</v>
      </c>
      <c r="S165" t="str">
        <f>VLOOKUP(O165,all_attacks!$C$2:$H$166,2,FALSE)</f>
        <v>Poison</v>
      </c>
      <c r="T165" t="str">
        <f>VLOOKUP(L165,all_attacks!$C$2:$H$166,6,FALSE)</f>
        <v>Normal</v>
      </c>
      <c r="U165" t="str">
        <f>VLOOKUP(M165,all_attacks!$C$2:$H$166,6,FALSE)</f>
        <v>no_type-specific_Damage</v>
      </c>
      <c r="V165" t="str">
        <f>VLOOKUP(N165,all_attacks!$C$2:$H$166,6,FALSE)</f>
        <v>no_type-specific_Damage</v>
      </c>
      <c r="W165" t="str">
        <f>VLOOKUP(O165,all_attacks!$C$2:$H$166,6,FALSE)</f>
        <v>Poison</v>
      </c>
      <c r="X165" t="s">
        <v>445</v>
      </c>
      <c r="Y165" t="s">
        <v>448</v>
      </c>
      <c r="Z165" t="str">
        <f t="shared" si="62"/>
        <v>NormalFire</v>
      </c>
      <c r="AA165" t="str">
        <f t="shared" si="62"/>
        <v>no_type-specific_DamageFire</v>
      </c>
      <c r="AB165" t="str">
        <f t="shared" si="62"/>
        <v>no_type-specific_DamageFire</v>
      </c>
      <c r="AC165" t="str">
        <f t="shared" si="46"/>
        <v>PoisonFire</v>
      </c>
      <c r="AD165" t="str">
        <f t="shared" si="47"/>
        <v>NormalFlying</v>
      </c>
      <c r="AE165" t="str">
        <f t="shared" si="47"/>
        <v>no_type-specific_DamageFlying</v>
      </c>
      <c r="AF165" t="str">
        <f t="shared" si="47"/>
        <v>no_type-specific_DamageFlying</v>
      </c>
      <c r="AG165" t="str">
        <f t="shared" si="43"/>
        <v>PoisonFlying</v>
      </c>
      <c r="AH165">
        <f>VLOOKUP(Z165,type_factors!$C$1:$D$226,2,FALSE)</f>
        <v>1</v>
      </c>
      <c r="AI165" t="e">
        <f>VLOOKUP(AA165,type_factors!$C$1:$D$226,2,FALSE)</f>
        <v>#N/A</v>
      </c>
      <c r="AJ165" t="e">
        <f>VLOOKUP(AB165,type_factors!$C$1:$D$226,2,FALSE)</f>
        <v>#N/A</v>
      </c>
      <c r="AK165">
        <f>VLOOKUP(AC165,type_factors!$C$1:$D$226,2,FALSE)</f>
        <v>1</v>
      </c>
      <c r="AL165">
        <f>VLOOKUP(AD165,type_factors!$C$1:$D$226,2,FALSE)</f>
        <v>1</v>
      </c>
      <c r="AM165" t="e">
        <f>VLOOKUP(AE165,type_factors!$C$1:$D$226,2,FALSE)</f>
        <v>#N/A</v>
      </c>
      <c r="AN165" t="e">
        <f>VLOOKUP(AF165,type_factors!$C$1:$D$226,2,FALSE)</f>
        <v>#N/A</v>
      </c>
      <c r="AO165">
        <f>VLOOKUP(AG165,type_factors!$C$1:$D$226,2,FALSE)</f>
        <v>1</v>
      </c>
      <c r="AP165">
        <f t="shared" si="48"/>
        <v>1</v>
      </c>
      <c r="AQ165" t="e">
        <f t="shared" si="48"/>
        <v>#N/A</v>
      </c>
      <c r="AR165" t="e">
        <f t="shared" si="48"/>
        <v>#N/A</v>
      </c>
      <c r="AS165">
        <f t="shared" si="44"/>
        <v>1</v>
      </c>
      <c r="AT165">
        <f t="array" ref="AT165">MAX(IF(ISERROR(AP165:AS165),IF(ISERROR(AH165:AK165),,AH165:AK165),AP165:AS165))</f>
        <v>1</v>
      </c>
      <c r="AU165" t="s">
        <v>421</v>
      </c>
      <c r="AV165" t="s">
        <v>445</v>
      </c>
      <c r="AW165" t="s">
        <v>455</v>
      </c>
      <c r="AX165" t="s">
        <v>450</v>
      </c>
      <c r="AY165" t="str">
        <f t="shared" si="49"/>
        <v>NormalPoison</v>
      </c>
      <c r="AZ165" t="str">
        <f t="shared" si="50"/>
        <v>FirePoison</v>
      </c>
      <c r="BA165" t="str">
        <f t="shared" si="51"/>
        <v>GroundPoison</v>
      </c>
      <c r="BB165" t="str">
        <f t="shared" si="52"/>
        <v>FightingPoison</v>
      </c>
      <c r="BC165" t="str">
        <f t="shared" si="53"/>
        <v>NormalNA</v>
      </c>
      <c r="BD165" t="str">
        <f t="shared" si="54"/>
        <v>FireNA</v>
      </c>
      <c r="BE165" t="str">
        <f t="shared" si="55"/>
        <v>GroundNA</v>
      </c>
      <c r="BF165" t="str">
        <f t="shared" si="56"/>
        <v>FightingNA</v>
      </c>
      <c r="BG165" s="31">
        <f>VLOOKUP(AY165,type_factors!$C$2:$D$226,2,FALSE)</f>
        <v>1</v>
      </c>
      <c r="BH165" s="31">
        <f>VLOOKUP(AZ165,type_factors!$C$2:$D$226,2,FALSE)</f>
        <v>1</v>
      </c>
      <c r="BI165" s="31" t="e">
        <f>VLOOKUP(BC165,type_factors!$C$2:$D$226,2,FALSE)</f>
        <v>#N/A</v>
      </c>
      <c r="BJ165" s="31" t="e">
        <f>VLOOKUP(BD165,type_factors!$C$2:$D$226,2,FALSE)</f>
        <v>#N/A</v>
      </c>
      <c r="BK165" s="30" t="e">
        <f>VLOOKUP(BC165,type_factors!$C$2:$D$226,2,FALSE)</f>
        <v>#N/A</v>
      </c>
      <c r="BL165" s="30" t="e">
        <f>VLOOKUP(BD165,type_factors!$C$2:$D$226,2,FALSE)</f>
        <v>#N/A</v>
      </c>
      <c r="BM165" s="30" t="e">
        <f>VLOOKUP(BE165,type_factors!$C$2:$D$226,2,FALSE)</f>
        <v>#N/A</v>
      </c>
      <c r="BN165" s="30" t="e">
        <f>VLOOKUP(BF165,type_factors!$C$2:$D$226,2,FALSE)</f>
        <v>#N/A</v>
      </c>
      <c r="BO165" s="32">
        <f t="shared" si="57"/>
        <v>1</v>
      </c>
      <c r="BP165" s="32">
        <f t="shared" si="58"/>
        <v>1</v>
      </c>
      <c r="BQ165" s="32" t="e">
        <f t="shared" si="59"/>
        <v>#N/A</v>
      </c>
      <c r="BR165" s="32" t="e">
        <f t="shared" si="60"/>
        <v>#N/A</v>
      </c>
      <c r="BS165">
        <f t="array" ref="BS165">MAX(IF(ISERROR(BO165:BR165),,BO165:BR165))</f>
        <v>1</v>
      </c>
      <c r="BT165">
        <f t="shared" si="64"/>
        <v>1</v>
      </c>
      <c r="BU165">
        <f t="shared" si="61"/>
        <v>0</v>
      </c>
      <c r="BV165">
        <f t="shared" si="63"/>
        <v>37.5</v>
      </c>
    </row>
    <row r="166" spans="1:76" x14ac:dyDescent="0.3">
      <c r="A166">
        <v>165</v>
      </c>
      <c r="B166">
        <v>60</v>
      </c>
      <c r="C166" s="35" t="s">
        <v>163</v>
      </c>
      <c r="D166" s="35" t="str">
        <f>VLOOKUP(C166,all_pokemon!$B$2:$C$151,2,FALSE)</f>
        <v>Gengar</v>
      </c>
      <c r="E166" s="35" t="s">
        <v>457</v>
      </c>
      <c r="F166" s="35" t="s">
        <v>451</v>
      </c>
      <c r="G166" s="35">
        <v>60</v>
      </c>
      <c r="H166" s="36" t="s">
        <v>104</v>
      </c>
      <c r="I166" s="36" t="s">
        <v>114</v>
      </c>
      <c r="J166" s="36" t="s">
        <v>127</v>
      </c>
      <c r="K166" s="36" t="s">
        <v>190</v>
      </c>
      <c r="L166" s="1" t="str">
        <f>VLOOKUP(H166,all_attacks!$B$2:$C$166,2,FALSE)</f>
        <v>Confuse Ray</v>
      </c>
      <c r="M166" s="1" t="str">
        <f>VLOOKUP(I166,all_attacks!$B$2:$C$166,2,FALSE)</f>
        <v>Night Shade</v>
      </c>
      <c r="N166" s="1" t="str">
        <f>VLOOKUP(J166,all_attacks!$B$2:$C$166,2,FALSE)</f>
        <v>Toxic</v>
      </c>
      <c r="O166" s="1" t="str">
        <f>VLOOKUP(K166,all_attacks!$B$2:$C$166,2,FALSE)</f>
        <v>Dream Eater</v>
      </c>
      <c r="P166" t="str">
        <f>VLOOKUP(L166,all_attacks!$C$2:$H$166,2,FALSE)</f>
        <v>Ghost</v>
      </c>
      <c r="Q166" t="str">
        <f>VLOOKUP(M166,all_attacks!$C$2:$H$166,2,FALSE)</f>
        <v>Ghost</v>
      </c>
      <c r="R166" t="str">
        <f>VLOOKUP(N166,all_attacks!$C$2:$H$166,2,FALSE)</f>
        <v>Poison</v>
      </c>
      <c r="S166" t="str">
        <f>VLOOKUP(O166,all_attacks!$C$2:$H$166,2,FALSE)</f>
        <v>Psychic</v>
      </c>
      <c r="T166" t="str">
        <f>VLOOKUP(L166,all_attacks!$C$2:$H$166,6,FALSE)</f>
        <v>no_type-specific_Damage</v>
      </c>
      <c r="U166" t="str">
        <f>VLOOKUP(M166,all_attacks!$C$2:$H$166,6,FALSE)</f>
        <v>no_type-specific_Damage</v>
      </c>
      <c r="V166" t="str">
        <f>VLOOKUP(N166,all_attacks!$C$2:$H$166,6,FALSE)</f>
        <v>no_type-specific_Damage</v>
      </c>
      <c r="W166" t="str">
        <f>VLOOKUP(O166,all_attacks!$C$2:$H$166,6,FALSE)</f>
        <v>Psychic</v>
      </c>
      <c r="X166" t="s">
        <v>445</v>
      </c>
      <c r="Y166" t="s">
        <v>448</v>
      </c>
      <c r="Z166" t="str">
        <f t="shared" si="62"/>
        <v>no_type-specific_DamageFire</v>
      </c>
      <c r="AA166" t="str">
        <f t="shared" si="62"/>
        <v>no_type-specific_DamageFire</v>
      </c>
      <c r="AB166" t="str">
        <f t="shared" si="62"/>
        <v>no_type-specific_DamageFire</v>
      </c>
      <c r="AC166" t="str">
        <f t="shared" si="46"/>
        <v>PsychicFire</v>
      </c>
      <c r="AD166" t="str">
        <f t="shared" si="47"/>
        <v>no_type-specific_DamageFlying</v>
      </c>
      <c r="AE166" t="str">
        <f t="shared" si="47"/>
        <v>no_type-specific_DamageFlying</v>
      </c>
      <c r="AF166" t="str">
        <f t="shared" si="47"/>
        <v>no_type-specific_DamageFlying</v>
      </c>
      <c r="AG166" t="str">
        <f t="shared" si="43"/>
        <v>PsychicFlying</v>
      </c>
      <c r="AH166" t="e">
        <f>VLOOKUP(Z166,type_factors!$C$1:$D$226,2,FALSE)</f>
        <v>#N/A</v>
      </c>
      <c r="AI166" t="e">
        <f>VLOOKUP(AA166,type_factors!$C$1:$D$226,2,FALSE)</f>
        <v>#N/A</v>
      </c>
      <c r="AJ166" t="e">
        <f>VLOOKUP(AB166,type_factors!$C$1:$D$226,2,FALSE)</f>
        <v>#N/A</v>
      </c>
      <c r="AK166">
        <f>VLOOKUP(AC166,type_factors!$C$1:$D$226,2,FALSE)</f>
        <v>1</v>
      </c>
      <c r="AL166" t="e">
        <f>VLOOKUP(AD166,type_factors!$C$1:$D$226,2,FALSE)</f>
        <v>#N/A</v>
      </c>
      <c r="AM166" t="e">
        <f>VLOOKUP(AE166,type_factors!$C$1:$D$226,2,FALSE)</f>
        <v>#N/A</v>
      </c>
      <c r="AN166" t="e">
        <f>VLOOKUP(AF166,type_factors!$C$1:$D$226,2,FALSE)</f>
        <v>#N/A</v>
      </c>
      <c r="AO166">
        <f>VLOOKUP(AG166,type_factors!$C$1:$D$226,2,FALSE)</f>
        <v>1</v>
      </c>
      <c r="AP166" t="e">
        <f t="shared" si="48"/>
        <v>#N/A</v>
      </c>
      <c r="AQ166" t="e">
        <f t="shared" si="48"/>
        <v>#N/A</v>
      </c>
      <c r="AR166" t="e">
        <f t="shared" si="48"/>
        <v>#N/A</v>
      </c>
      <c r="AS166">
        <f t="shared" si="44"/>
        <v>1</v>
      </c>
      <c r="AT166">
        <f t="array" ref="AT166">MAX(IF(ISERROR(AP166:AS166),IF(ISERROR(AH166:AK166),,AH166:AK166),AP166:AS166))</f>
        <v>1</v>
      </c>
      <c r="AU166" t="s">
        <v>421</v>
      </c>
      <c r="AV166" t="s">
        <v>445</v>
      </c>
      <c r="AW166" t="s">
        <v>455</v>
      </c>
      <c r="AX166" t="s">
        <v>450</v>
      </c>
      <c r="AY166" t="str">
        <f t="shared" si="49"/>
        <v>NormalGhost</v>
      </c>
      <c r="AZ166" t="str">
        <f t="shared" si="50"/>
        <v>FireGhost</v>
      </c>
      <c r="BA166" t="str">
        <f t="shared" si="51"/>
        <v>GroundGhost</v>
      </c>
      <c r="BB166" t="str">
        <f t="shared" si="52"/>
        <v>FightingGhost</v>
      </c>
      <c r="BC166" t="str">
        <f t="shared" si="53"/>
        <v>NormalPoison</v>
      </c>
      <c r="BD166" t="str">
        <f t="shared" si="54"/>
        <v>FirePoison</v>
      </c>
      <c r="BE166" t="str">
        <f t="shared" si="55"/>
        <v>GroundPoison</v>
      </c>
      <c r="BF166" t="str">
        <f t="shared" si="56"/>
        <v>FightingPoison</v>
      </c>
      <c r="BG166" s="31">
        <f>VLOOKUP(AY166,type_factors!$C$2:$D$226,2,FALSE)</f>
        <v>0</v>
      </c>
      <c r="BH166" s="31">
        <f>VLOOKUP(AZ166,type_factors!$C$2:$D$226,2,FALSE)</f>
        <v>1</v>
      </c>
      <c r="BI166" s="31">
        <f>VLOOKUP(BC166,type_factors!$C$2:$D$226,2,FALSE)</f>
        <v>1</v>
      </c>
      <c r="BJ166" s="31">
        <f>VLOOKUP(BD166,type_factors!$C$2:$D$226,2,FALSE)</f>
        <v>1</v>
      </c>
      <c r="BK166" s="30">
        <f>VLOOKUP(BC166,type_factors!$C$2:$D$226,2,FALSE)</f>
        <v>1</v>
      </c>
      <c r="BL166" s="30">
        <f>VLOOKUP(BD166,type_factors!$C$2:$D$226,2,FALSE)</f>
        <v>1</v>
      </c>
      <c r="BM166" s="30">
        <f>VLOOKUP(BE166,type_factors!$C$2:$D$226,2,FALSE)</f>
        <v>2</v>
      </c>
      <c r="BN166" s="30">
        <f>VLOOKUP(BF166,type_factors!$C$2:$D$226,2,FALSE)</f>
        <v>0.5</v>
      </c>
      <c r="BO166" s="32">
        <f t="shared" si="57"/>
        <v>0</v>
      </c>
      <c r="BP166" s="32">
        <f t="shared" si="58"/>
        <v>1</v>
      </c>
      <c r="BQ166" s="32">
        <f t="shared" si="59"/>
        <v>2</v>
      </c>
      <c r="BR166" s="32">
        <f t="shared" si="60"/>
        <v>0.5</v>
      </c>
      <c r="BS166">
        <f t="array" ref="BS166">MAX(IF(ISERROR(BO166:BR166),,BO166:BR166))</f>
        <v>2</v>
      </c>
      <c r="BT166">
        <f t="shared" si="64"/>
        <v>1</v>
      </c>
      <c r="BU166">
        <f t="shared" si="61"/>
        <v>1</v>
      </c>
      <c r="BV166">
        <f t="shared" si="63"/>
        <v>38.5</v>
      </c>
    </row>
    <row r="167" spans="1:76" x14ac:dyDescent="0.3">
      <c r="A167">
        <v>166</v>
      </c>
      <c r="B167">
        <v>61</v>
      </c>
      <c r="C167" s="35" t="s">
        <v>109</v>
      </c>
      <c r="D167" s="35" t="str">
        <f>VLOOKUP(C167,all_pokemon!$B$2:$C$151,2,FALSE)</f>
        <v>Gyarados</v>
      </c>
      <c r="E167" s="35" t="s">
        <v>453</v>
      </c>
      <c r="F167" s="35" t="s">
        <v>448</v>
      </c>
      <c r="G167" s="35">
        <v>58</v>
      </c>
      <c r="H167" s="36" t="s">
        <v>110</v>
      </c>
      <c r="I167" s="36" t="s">
        <v>23</v>
      </c>
      <c r="J167" s="36" t="s">
        <v>111</v>
      </c>
      <c r="K167" s="36" t="s">
        <v>171</v>
      </c>
      <c r="L167" s="1" t="str">
        <f>VLOOKUP(H167,all_attacks!$B$2:$C$166,2,FALSE)</f>
        <v>Dragon Rage</v>
      </c>
      <c r="M167" s="1" t="str">
        <f>VLOOKUP(I167,all_attacks!$B$2:$C$166,2,FALSE)</f>
        <v>Leer</v>
      </c>
      <c r="N167" s="1" t="str">
        <f>VLOOKUP(J167,all_attacks!$B$2:$C$166,2,FALSE)</f>
        <v>Hydro Pump</v>
      </c>
      <c r="O167" s="1" t="str">
        <f>VLOOKUP(K167,all_attacks!$B$2:$C$166,2,FALSE)</f>
        <v>Hyper Beam</v>
      </c>
      <c r="P167" t="str">
        <f>VLOOKUP(L167,all_attacks!$C$2:$H$166,2,FALSE)</f>
        <v>Dragon</v>
      </c>
      <c r="Q167" t="str">
        <f>VLOOKUP(M167,all_attacks!$C$2:$H$166,2,FALSE)</f>
        <v>Normal</v>
      </c>
      <c r="R167" t="str">
        <f>VLOOKUP(N167,all_attacks!$C$2:$H$166,2,FALSE)</f>
        <v>Water</v>
      </c>
      <c r="S167" t="str">
        <f>VLOOKUP(O167,all_attacks!$C$2:$H$166,2,FALSE)</f>
        <v>Normal</v>
      </c>
      <c r="T167" t="str">
        <f>VLOOKUP(L167,all_attacks!$C$2:$H$166,6,FALSE)</f>
        <v>no_type-specific_Damage</v>
      </c>
      <c r="U167" t="str">
        <f>VLOOKUP(M167,all_attacks!$C$2:$H$166,6,FALSE)</f>
        <v>no_type-specific_Damage</v>
      </c>
      <c r="V167" t="str">
        <f>VLOOKUP(N167,all_attacks!$C$2:$H$166,6,FALSE)</f>
        <v>Water</v>
      </c>
      <c r="W167" t="str">
        <f>VLOOKUP(O167,all_attacks!$C$2:$H$166,6,FALSE)</f>
        <v>Normal</v>
      </c>
      <c r="X167" t="s">
        <v>445</v>
      </c>
      <c r="Y167" t="s">
        <v>448</v>
      </c>
      <c r="Z167" t="str">
        <f t="shared" si="62"/>
        <v>no_type-specific_DamageFire</v>
      </c>
      <c r="AA167" t="str">
        <f t="shared" si="62"/>
        <v>no_type-specific_DamageFire</v>
      </c>
      <c r="AB167" t="str">
        <f t="shared" si="62"/>
        <v>WaterFire</v>
      </c>
      <c r="AC167" t="str">
        <f t="shared" si="46"/>
        <v>NormalFire</v>
      </c>
      <c r="AD167" t="str">
        <f t="shared" si="47"/>
        <v>no_type-specific_DamageFlying</v>
      </c>
      <c r="AE167" t="str">
        <f t="shared" si="47"/>
        <v>no_type-specific_DamageFlying</v>
      </c>
      <c r="AF167" t="str">
        <f t="shared" si="47"/>
        <v>WaterFlying</v>
      </c>
      <c r="AG167" t="str">
        <f t="shared" si="43"/>
        <v>NormalFlying</v>
      </c>
      <c r="AH167" t="e">
        <f>VLOOKUP(Z167,type_factors!$C$1:$D$226,2,FALSE)</f>
        <v>#N/A</v>
      </c>
      <c r="AI167" t="e">
        <f>VLOOKUP(AA167,type_factors!$C$1:$D$226,2,FALSE)</f>
        <v>#N/A</v>
      </c>
      <c r="AJ167">
        <f>VLOOKUP(AB167,type_factors!$C$1:$D$226,2,FALSE)</f>
        <v>2</v>
      </c>
      <c r="AK167">
        <f>VLOOKUP(AC167,type_factors!$C$1:$D$226,2,FALSE)</f>
        <v>1</v>
      </c>
      <c r="AL167" t="e">
        <f>VLOOKUP(AD167,type_factors!$C$1:$D$226,2,FALSE)</f>
        <v>#N/A</v>
      </c>
      <c r="AM167" t="e">
        <f>VLOOKUP(AE167,type_factors!$C$1:$D$226,2,FALSE)</f>
        <v>#N/A</v>
      </c>
      <c r="AN167">
        <f>VLOOKUP(AF167,type_factors!$C$1:$D$226,2,FALSE)</f>
        <v>1</v>
      </c>
      <c r="AO167">
        <f>VLOOKUP(AG167,type_factors!$C$1:$D$226,2,FALSE)</f>
        <v>1</v>
      </c>
      <c r="AP167" t="e">
        <f t="shared" si="48"/>
        <v>#N/A</v>
      </c>
      <c r="AQ167" t="e">
        <f t="shared" si="48"/>
        <v>#N/A</v>
      </c>
      <c r="AR167">
        <f t="shared" si="48"/>
        <v>2</v>
      </c>
      <c r="AS167">
        <f t="shared" si="44"/>
        <v>1</v>
      </c>
      <c r="AT167">
        <f t="array" ref="AT167">MAX(IF(ISERROR(AP167:AS167),IF(ISERROR(AH167:AK167),,AH167:AK167),AP167:AS167))</f>
        <v>2</v>
      </c>
      <c r="AU167" t="s">
        <v>421</v>
      </c>
      <c r="AV167" t="s">
        <v>445</v>
      </c>
      <c r="AW167" t="s">
        <v>455</v>
      </c>
      <c r="AX167" t="s">
        <v>450</v>
      </c>
      <c r="AY167" t="str">
        <f t="shared" si="49"/>
        <v>NormalWater</v>
      </c>
      <c r="AZ167" t="str">
        <f t="shared" si="50"/>
        <v>FireWater</v>
      </c>
      <c r="BA167" t="str">
        <f t="shared" si="51"/>
        <v>GroundWater</v>
      </c>
      <c r="BB167" t="str">
        <f t="shared" si="52"/>
        <v>FightingWater</v>
      </c>
      <c r="BC167" t="str">
        <f t="shared" si="53"/>
        <v>NormalFlying</v>
      </c>
      <c r="BD167" t="str">
        <f t="shared" si="54"/>
        <v>FireFlying</v>
      </c>
      <c r="BE167" t="str">
        <f t="shared" si="55"/>
        <v>GroundFlying</v>
      </c>
      <c r="BF167" t="str">
        <f t="shared" si="56"/>
        <v>FightingFlying</v>
      </c>
      <c r="BG167" s="31">
        <f>VLOOKUP(AY167,type_factors!$C$2:$D$226,2,FALSE)</f>
        <v>1</v>
      </c>
      <c r="BH167" s="31">
        <f>VLOOKUP(AZ167,type_factors!$C$2:$D$226,2,FALSE)</f>
        <v>0.5</v>
      </c>
      <c r="BI167" s="31">
        <f>VLOOKUP(BC167,type_factors!$C$2:$D$226,2,FALSE)</f>
        <v>1</v>
      </c>
      <c r="BJ167" s="31">
        <f>VLOOKUP(BD167,type_factors!$C$2:$D$226,2,FALSE)</f>
        <v>1</v>
      </c>
      <c r="BK167" s="30">
        <f>VLOOKUP(BC167,type_factors!$C$2:$D$226,2,FALSE)</f>
        <v>1</v>
      </c>
      <c r="BL167" s="30">
        <f>VLOOKUP(BD167,type_factors!$C$2:$D$226,2,FALSE)</f>
        <v>1</v>
      </c>
      <c r="BM167" s="30">
        <f>VLOOKUP(BE167,type_factors!$C$2:$D$226,2,FALSE)</f>
        <v>0</v>
      </c>
      <c r="BN167" s="30">
        <f>VLOOKUP(BF167,type_factors!$C$2:$D$226,2,FALSE)</f>
        <v>0.5</v>
      </c>
      <c r="BO167" s="32">
        <f t="shared" si="57"/>
        <v>1</v>
      </c>
      <c r="BP167" s="32">
        <f t="shared" si="58"/>
        <v>0.5</v>
      </c>
      <c r="BQ167" s="32">
        <f t="shared" si="59"/>
        <v>0</v>
      </c>
      <c r="BR167" s="32">
        <f t="shared" si="60"/>
        <v>0.5</v>
      </c>
      <c r="BS167">
        <f t="array" ref="BS167">MAX(IF(ISERROR(BO167:BR167),,BO167:BR167))</f>
        <v>1</v>
      </c>
      <c r="BT167">
        <f t="shared" si="64"/>
        <v>2</v>
      </c>
      <c r="BU167">
        <f t="shared" si="61"/>
        <v>-1</v>
      </c>
      <c r="BV167">
        <f t="shared" si="63"/>
        <v>37.5</v>
      </c>
    </row>
    <row r="168" spans="1:76" x14ac:dyDescent="0.3">
      <c r="A168">
        <v>167</v>
      </c>
      <c r="B168">
        <v>61</v>
      </c>
      <c r="C168" s="35" t="s">
        <v>165</v>
      </c>
      <c r="D168" s="35" t="str">
        <f>VLOOKUP(C168,all_pokemon!$B$2:$C$151,2,FALSE)</f>
        <v>Dragonair</v>
      </c>
      <c r="E168" s="35" t="s">
        <v>454</v>
      </c>
      <c r="F168" s="35" t="s">
        <v>209</v>
      </c>
      <c r="G168" s="35">
        <v>56</v>
      </c>
      <c r="H168" s="36" t="s">
        <v>151</v>
      </c>
      <c r="I168" s="36" t="s">
        <v>182</v>
      </c>
      <c r="J168" s="36" t="s">
        <v>110</v>
      </c>
      <c r="K168" s="36" t="s">
        <v>171</v>
      </c>
      <c r="L168" s="1" t="str">
        <f>VLOOKUP(H168,all_attacks!$B$2:$C$166,2,FALSE)</f>
        <v>Agility</v>
      </c>
      <c r="M168" s="1" t="str">
        <f>VLOOKUP(I168,all_attacks!$B$2:$C$166,2,FALSE)</f>
        <v>Slam</v>
      </c>
      <c r="N168" s="1" t="str">
        <f>VLOOKUP(J168,all_attacks!$B$2:$C$166,2,FALSE)</f>
        <v>Dragon Rage</v>
      </c>
      <c r="O168" s="1" t="str">
        <f>VLOOKUP(K168,all_attacks!$B$2:$C$166,2,FALSE)</f>
        <v>Hyper Beam</v>
      </c>
      <c r="P168" t="str">
        <f>VLOOKUP(L168,all_attacks!$C$2:$H$166,2,FALSE)</f>
        <v>Psychic</v>
      </c>
      <c r="Q168" t="str">
        <f>VLOOKUP(M168,all_attacks!$C$2:$H$166,2,FALSE)</f>
        <v>Normal</v>
      </c>
      <c r="R168" t="str">
        <f>VLOOKUP(N168,all_attacks!$C$2:$H$166,2,FALSE)</f>
        <v>Dragon</v>
      </c>
      <c r="S168" t="str">
        <f>VLOOKUP(O168,all_attacks!$C$2:$H$166,2,FALSE)</f>
        <v>Normal</v>
      </c>
      <c r="T168" t="str">
        <f>VLOOKUP(L168,all_attacks!$C$2:$H$166,6,FALSE)</f>
        <v>no_type-specific_Damage</v>
      </c>
      <c r="U168" t="str">
        <f>VLOOKUP(M168,all_attacks!$C$2:$H$166,6,FALSE)</f>
        <v>Normal</v>
      </c>
      <c r="V168" t="str">
        <f>VLOOKUP(N168,all_attacks!$C$2:$H$166,6,FALSE)</f>
        <v>no_type-specific_Damage</v>
      </c>
      <c r="W168" t="str">
        <f>VLOOKUP(O168,all_attacks!$C$2:$H$166,6,FALSE)</f>
        <v>Normal</v>
      </c>
      <c r="X168" t="s">
        <v>445</v>
      </c>
      <c r="Y168" t="s">
        <v>448</v>
      </c>
      <c r="Z168" t="str">
        <f t="shared" si="62"/>
        <v>no_type-specific_DamageFire</v>
      </c>
      <c r="AA168" t="str">
        <f t="shared" si="62"/>
        <v>NormalFire</v>
      </c>
      <c r="AB168" t="str">
        <f t="shared" si="62"/>
        <v>no_type-specific_DamageFire</v>
      </c>
      <c r="AC168" t="str">
        <f t="shared" si="46"/>
        <v>NormalFire</v>
      </c>
      <c r="AD168" t="str">
        <f t="shared" si="47"/>
        <v>no_type-specific_DamageFlying</v>
      </c>
      <c r="AE168" t="str">
        <f t="shared" si="47"/>
        <v>NormalFlying</v>
      </c>
      <c r="AF168" t="str">
        <f t="shared" si="47"/>
        <v>no_type-specific_DamageFlying</v>
      </c>
      <c r="AG168" t="str">
        <f t="shared" si="43"/>
        <v>NormalFlying</v>
      </c>
      <c r="AH168" t="e">
        <f>VLOOKUP(Z168,type_factors!$C$1:$D$226,2,FALSE)</f>
        <v>#N/A</v>
      </c>
      <c r="AI168">
        <f>VLOOKUP(AA168,type_factors!$C$1:$D$226,2,FALSE)</f>
        <v>1</v>
      </c>
      <c r="AJ168" t="e">
        <f>VLOOKUP(AB168,type_factors!$C$1:$D$226,2,FALSE)</f>
        <v>#N/A</v>
      </c>
      <c r="AK168">
        <f>VLOOKUP(AC168,type_factors!$C$1:$D$226,2,FALSE)</f>
        <v>1</v>
      </c>
      <c r="AL168" t="e">
        <f>VLOOKUP(AD168,type_factors!$C$1:$D$226,2,FALSE)</f>
        <v>#N/A</v>
      </c>
      <c r="AM168">
        <f>VLOOKUP(AE168,type_factors!$C$1:$D$226,2,FALSE)</f>
        <v>1</v>
      </c>
      <c r="AN168" t="e">
        <f>VLOOKUP(AF168,type_factors!$C$1:$D$226,2,FALSE)</f>
        <v>#N/A</v>
      </c>
      <c r="AO168">
        <f>VLOOKUP(AG168,type_factors!$C$1:$D$226,2,FALSE)</f>
        <v>1</v>
      </c>
      <c r="AP168" t="e">
        <f t="shared" si="48"/>
        <v>#N/A</v>
      </c>
      <c r="AQ168">
        <f t="shared" si="48"/>
        <v>1</v>
      </c>
      <c r="AR168" t="e">
        <f t="shared" si="48"/>
        <v>#N/A</v>
      </c>
      <c r="AS168">
        <f t="shared" si="44"/>
        <v>1</v>
      </c>
      <c r="AT168">
        <f t="array" ref="AT168">MAX(IF(ISERROR(AP168:AS168),IF(ISERROR(AH168:AK168),,AH168:AK168),AP168:AS168))</f>
        <v>1</v>
      </c>
      <c r="AU168" t="s">
        <v>421</v>
      </c>
      <c r="AV168" t="s">
        <v>445</v>
      </c>
      <c r="AW168" t="s">
        <v>455</v>
      </c>
      <c r="AX168" t="s">
        <v>450</v>
      </c>
      <c r="AY168" t="str">
        <f t="shared" si="49"/>
        <v>NormalDragon</v>
      </c>
      <c r="AZ168" t="str">
        <f t="shared" si="50"/>
        <v>FireDragon</v>
      </c>
      <c r="BA168" t="str">
        <f t="shared" si="51"/>
        <v>GroundDragon</v>
      </c>
      <c r="BB168" t="str">
        <f t="shared" si="52"/>
        <v>FightingDragon</v>
      </c>
      <c r="BC168" t="str">
        <f t="shared" si="53"/>
        <v>NormalNA</v>
      </c>
      <c r="BD168" t="str">
        <f t="shared" si="54"/>
        <v>FireNA</v>
      </c>
      <c r="BE168" t="str">
        <f t="shared" si="55"/>
        <v>GroundNA</v>
      </c>
      <c r="BF168" t="str">
        <f t="shared" si="56"/>
        <v>FightingNA</v>
      </c>
      <c r="BG168" s="31">
        <f>VLOOKUP(AY168,type_factors!$C$2:$D$226,2,FALSE)</f>
        <v>1</v>
      </c>
      <c r="BH168" s="31">
        <f>VLOOKUP(AZ168,type_factors!$C$2:$D$226,2,FALSE)</f>
        <v>0.5</v>
      </c>
      <c r="BI168" s="31" t="e">
        <f>VLOOKUP(BC168,type_factors!$C$2:$D$226,2,FALSE)</f>
        <v>#N/A</v>
      </c>
      <c r="BJ168" s="31" t="e">
        <f>VLOOKUP(BD168,type_factors!$C$2:$D$226,2,FALSE)</f>
        <v>#N/A</v>
      </c>
      <c r="BK168" s="30" t="e">
        <f>VLOOKUP(BC168,type_factors!$C$2:$D$226,2,FALSE)</f>
        <v>#N/A</v>
      </c>
      <c r="BL168" s="30" t="e">
        <f>VLOOKUP(BD168,type_factors!$C$2:$D$226,2,FALSE)</f>
        <v>#N/A</v>
      </c>
      <c r="BM168" s="30" t="e">
        <f>VLOOKUP(BE168,type_factors!$C$2:$D$226,2,FALSE)</f>
        <v>#N/A</v>
      </c>
      <c r="BN168" s="30" t="e">
        <f>VLOOKUP(BF168,type_factors!$C$2:$D$226,2,FALSE)</f>
        <v>#N/A</v>
      </c>
      <c r="BO168" s="32">
        <f t="shared" si="57"/>
        <v>1</v>
      </c>
      <c r="BP168" s="32">
        <f t="shared" si="58"/>
        <v>0.5</v>
      </c>
      <c r="BQ168" s="32" t="e">
        <f t="shared" si="59"/>
        <v>#N/A</v>
      </c>
      <c r="BR168" s="32" t="e">
        <f t="shared" si="60"/>
        <v>#N/A</v>
      </c>
      <c r="BS168">
        <f t="array" ref="BS168">MAX(IF(ISERROR(BO168:BR168),,BO168:BR168))</f>
        <v>1</v>
      </c>
      <c r="BT168">
        <f t="shared" si="64"/>
        <v>1</v>
      </c>
      <c r="BU168">
        <f t="shared" si="61"/>
        <v>0</v>
      </c>
      <c r="BV168">
        <f t="shared" si="63"/>
        <v>37.5</v>
      </c>
    </row>
    <row r="169" spans="1:76" x14ac:dyDescent="0.3">
      <c r="A169">
        <v>168</v>
      </c>
      <c r="B169">
        <v>61</v>
      </c>
      <c r="C169" s="35" t="s">
        <v>165</v>
      </c>
      <c r="D169" s="35" t="str">
        <f>VLOOKUP(C169,all_pokemon!$B$2:$C$151,2,FALSE)</f>
        <v>Dragonair</v>
      </c>
      <c r="E169" s="35" t="s">
        <v>454</v>
      </c>
      <c r="F169" s="35" t="s">
        <v>209</v>
      </c>
      <c r="G169" s="35">
        <v>56</v>
      </c>
      <c r="H169" s="36" t="s">
        <v>151</v>
      </c>
      <c r="I169" s="36" t="s">
        <v>182</v>
      </c>
      <c r="J169" s="36" t="s">
        <v>110</v>
      </c>
      <c r="K169" s="36" t="s">
        <v>171</v>
      </c>
      <c r="L169" s="1" t="str">
        <f>VLOOKUP(H169,all_attacks!$B$2:$C$166,2,FALSE)</f>
        <v>Agility</v>
      </c>
      <c r="M169" s="1" t="str">
        <f>VLOOKUP(I169,all_attacks!$B$2:$C$166,2,FALSE)</f>
        <v>Slam</v>
      </c>
      <c r="N169" s="1" t="str">
        <f>VLOOKUP(J169,all_attacks!$B$2:$C$166,2,FALSE)</f>
        <v>Dragon Rage</v>
      </c>
      <c r="O169" s="1" t="str">
        <f>VLOOKUP(K169,all_attacks!$B$2:$C$166,2,FALSE)</f>
        <v>Hyper Beam</v>
      </c>
      <c r="P169" t="str">
        <f>VLOOKUP(L169,all_attacks!$C$2:$H$166,2,FALSE)</f>
        <v>Psychic</v>
      </c>
      <c r="Q169" t="str">
        <f>VLOOKUP(M169,all_attacks!$C$2:$H$166,2,FALSE)</f>
        <v>Normal</v>
      </c>
      <c r="R169" t="str">
        <f>VLOOKUP(N169,all_attacks!$C$2:$H$166,2,FALSE)</f>
        <v>Dragon</v>
      </c>
      <c r="S169" t="str">
        <f>VLOOKUP(O169,all_attacks!$C$2:$H$166,2,FALSE)</f>
        <v>Normal</v>
      </c>
      <c r="T169" t="str">
        <f>VLOOKUP(L169,all_attacks!$C$2:$H$166,6,FALSE)</f>
        <v>no_type-specific_Damage</v>
      </c>
      <c r="U169" t="str">
        <f>VLOOKUP(M169,all_attacks!$C$2:$H$166,6,FALSE)</f>
        <v>Normal</v>
      </c>
      <c r="V169" t="str">
        <f>VLOOKUP(N169,all_attacks!$C$2:$H$166,6,FALSE)</f>
        <v>no_type-specific_Damage</v>
      </c>
      <c r="W169" t="str">
        <f>VLOOKUP(O169,all_attacks!$C$2:$H$166,6,FALSE)</f>
        <v>Normal</v>
      </c>
      <c r="X169" t="s">
        <v>445</v>
      </c>
      <c r="Y169" t="s">
        <v>448</v>
      </c>
      <c r="Z169" t="str">
        <f t="shared" si="62"/>
        <v>no_type-specific_DamageFire</v>
      </c>
      <c r="AA169" t="str">
        <f t="shared" si="62"/>
        <v>NormalFire</v>
      </c>
      <c r="AB169" t="str">
        <f t="shared" si="62"/>
        <v>no_type-specific_DamageFire</v>
      </c>
      <c r="AC169" t="str">
        <f t="shared" si="46"/>
        <v>NormalFire</v>
      </c>
      <c r="AD169" t="str">
        <f t="shared" si="47"/>
        <v>no_type-specific_DamageFlying</v>
      </c>
      <c r="AE169" t="str">
        <f t="shared" si="47"/>
        <v>NormalFlying</v>
      </c>
      <c r="AF169" t="str">
        <f t="shared" si="47"/>
        <v>no_type-specific_DamageFlying</v>
      </c>
      <c r="AG169" t="str">
        <f t="shared" si="43"/>
        <v>NormalFlying</v>
      </c>
      <c r="AH169" t="e">
        <f>VLOOKUP(Z169,type_factors!$C$1:$D$226,2,FALSE)</f>
        <v>#N/A</v>
      </c>
      <c r="AI169">
        <f>VLOOKUP(AA169,type_factors!$C$1:$D$226,2,FALSE)</f>
        <v>1</v>
      </c>
      <c r="AJ169" t="e">
        <f>VLOOKUP(AB169,type_factors!$C$1:$D$226,2,FALSE)</f>
        <v>#N/A</v>
      </c>
      <c r="AK169">
        <f>VLOOKUP(AC169,type_factors!$C$1:$D$226,2,FALSE)</f>
        <v>1</v>
      </c>
      <c r="AL169" t="e">
        <f>VLOOKUP(AD169,type_factors!$C$1:$D$226,2,FALSE)</f>
        <v>#N/A</v>
      </c>
      <c r="AM169">
        <f>VLOOKUP(AE169,type_factors!$C$1:$D$226,2,FALSE)</f>
        <v>1</v>
      </c>
      <c r="AN169" t="e">
        <f>VLOOKUP(AF169,type_factors!$C$1:$D$226,2,FALSE)</f>
        <v>#N/A</v>
      </c>
      <c r="AO169">
        <f>VLOOKUP(AG169,type_factors!$C$1:$D$226,2,FALSE)</f>
        <v>1</v>
      </c>
      <c r="AP169" t="e">
        <f t="shared" si="48"/>
        <v>#N/A</v>
      </c>
      <c r="AQ169">
        <f t="shared" si="48"/>
        <v>1</v>
      </c>
      <c r="AR169" t="e">
        <f t="shared" si="48"/>
        <v>#N/A</v>
      </c>
      <c r="AS169">
        <f t="shared" si="44"/>
        <v>1</v>
      </c>
      <c r="AT169">
        <f t="array" ref="AT169">MAX(IF(ISERROR(AP169:AS169),IF(ISERROR(AH169:AK169),,AH169:AK169),AP169:AS169))</f>
        <v>1</v>
      </c>
      <c r="AU169" t="s">
        <v>421</v>
      </c>
      <c r="AV169" t="s">
        <v>445</v>
      </c>
      <c r="AW169" t="s">
        <v>455</v>
      </c>
      <c r="AX169" t="s">
        <v>450</v>
      </c>
      <c r="AY169" t="str">
        <f t="shared" si="49"/>
        <v>NormalDragon</v>
      </c>
      <c r="AZ169" t="str">
        <f t="shared" si="50"/>
        <v>FireDragon</v>
      </c>
      <c r="BA169" t="str">
        <f t="shared" si="51"/>
        <v>GroundDragon</v>
      </c>
      <c r="BB169" t="str">
        <f t="shared" si="52"/>
        <v>FightingDragon</v>
      </c>
      <c r="BC169" t="str">
        <f t="shared" si="53"/>
        <v>NormalNA</v>
      </c>
      <c r="BD169" t="str">
        <f t="shared" si="54"/>
        <v>FireNA</v>
      </c>
      <c r="BE169" t="str">
        <f t="shared" si="55"/>
        <v>GroundNA</v>
      </c>
      <c r="BF169" t="str">
        <f t="shared" si="56"/>
        <v>FightingNA</v>
      </c>
      <c r="BG169" s="31">
        <f>VLOOKUP(AY169,type_factors!$C$2:$D$226,2,FALSE)</f>
        <v>1</v>
      </c>
      <c r="BH169" s="31">
        <f>VLOOKUP(AZ169,type_factors!$C$2:$D$226,2,FALSE)</f>
        <v>0.5</v>
      </c>
      <c r="BI169" s="31" t="e">
        <f>VLOOKUP(BC169,type_factors!$C$2:$D$226,2,FALSE)</f>
        <v>#N/A</v>
      </c>
      <c r="BJ169" s="31" t="e">
        <f>VLOOKUP(BD169,type_factors!$C$2:$D$226,2,FALSE)</f>
        <v>#N/A</v>
      </c>
      <c r="BK169" s="30" t="e">
        <f>VLOOKUP(BC169,type_factors!$C$2:$D$226,2,FALSE)</f>
        <v>#N/A</v>
      </c>
      <c r="BL169" s="30" t="e">
        <f>VLOOKUP(BD169,type_factors!$C$2:$D$226,2,FALSE)</f>
        <v>#N/A</v>
      </c>
      <c r="BM169" s="30" t="e">
        <f>VLOOKUP(BE169,type_factors!$C$2:$D$226,2,FALSE)</f>
        <v>#N/A</v>
      </c>
      <c r="BN169" s="30" t="e">
        <f>VLOOKUP(BF169,type_factors!$C$2:$D$226,2,FALSE)</f>
        <v>#N/A</v>
      </c>
      <c r="BO169" s="32">
        <f t="shared" si="57"/>
        <v>1</v>
      </c>
      <c r="BP169" s="32">
        <f t="shared" si="58"/>
        <v>0.5</v>
      </c>
      <c r="BQ169" s="32" t="e">
        <f t="shared" si="59"/>
        <v>#N/A</v>
      </c>
      <c r="BR169" s="32" t="e">
        <f t="shared" si="60"/>
        <v>#N/A</v>
      </c>
      <c r="BS169">
        <f t="array" ref="BS169">MAX(IF(ISERROR(BO169:BR169),,BO169:BR169))</f>
        <v>1</v>
      </c>
      <c r="BT169">
        <f t="shared" si="64"/>
        <v>1</v>
      </c>
      <c r="BU169">
        <f t="shared" si="61"/>
        <v>0</v>
      </c>
      <c r="BV169">
        <f t="shared" si="63"/>
        <v>37.5</v>
      </c>
    </row>
    <row r="170" spans="1:76" x14ac:dyDescent="0.3">
      <c r="A170">
        <v>169</v>
      </c>
      <c r="B170">
        <v>61</v>
      </c>
      <c r="C170" s="35" t="s">
        <v>166</v>
      </c>
      <c r="D170" s="35" t="str">
        <f>VLOOKUP(C170,all_pokemon!$B$2:$C$151,2,FALSE)</f>
        <v>Aerodactyl</v>
      </c>
      <c r="E170" s="35" t="s">
        <v>456</v>
      </c>
      <c r="F170" s="35" t="s">
        <v>448</v>
      </c>
      <c r="G170" s="35">
        <v>60</v>
      </c>
      <c r="H170" s="36" t="s">
        <v>30</v>
      </c>
      <c r="I170" s="36" t="s">
        <v>50</v>
      </c>
      <c r="J170" s="36" t="s">
        <v>137</v>
      </c>
      <c r="K170" s="36" t="s">
        <v>171</v>
      </c>
      <c r="L170" s="1" t="str">
        <f>VLOOKUP(H170,all_attacks!$B$2:$C$166,2,FALSE)</f>
        <v>Supersonic</v>
      </c>
      <c r="M170" s="1" t="str">
        <f>VLOOKUP(I170,all_attacks!$B$2:$C$166,2,FALSE)</f>
        <v>Bite</v>
      </c>
      <c r="N170" s="1" t="str">
        <f>VLOOKUP(J170,all_attacks!$B$2:$C$166,2,FALSE)</f>
        <v>Take Down</v>
      </c>
      <c r="O170" s="1" t="str">
        <f>VLOOKUP(K170,all_attacks!$B$2:$C$166,2,FALSE)</f>
        <v>Hyper Beam</v>
      </c>
      <c r="P170" t="str">
        <f>VLOOKUP(L170,all_attacks!$C$2:$H$166,2,FALSE)</f>
        <v>Normal</v>
      </c>
      <c r="Q170" t="str">
        <f>VLOOKUP(M170,all_attacks!$C$2:$H$166,2,FALSE)</f>
        <v>Normal</v>
      </c>
      <c r="R170" t="str">
        <f>VLOOKUP(N170,all_attacks!$C$2:$H$166,2,FALSE)</f>
        <v>Normal</v>
      </c>
      <c r="S170" t="str">
        <f>VLOOKUP(O170,all_attacks!$C$2:$H$166,2,FALSE)</f>
        <v>Normal</v>
      </c>
      <c r="T170" t="str">
        <f>VLOOKUP(L170,all_attacks!$C$2:$H$166,6,FALSE)</f>
        <v>no_type-specific_Damage</v>
      </c>
      <c r="U170" t="str">
        <f>VLOOKUP(M170,all_attacks!$C$2:$H$166,6,FALSE)</f>
        <v>Normal</v>
      </c>
      <c r="V170" t="str">
        <f>VLOOKUP(N170,all_attacks!$C$2:$H$166,6,FALSE)</f>
        <v>Normal</v>
      </c>
      <c r="W170" t="str">
        <f>VLOOKUP(O170,all_attacks!$C$2:$H$166,6,FALSE)</f>
        <v>Normal</v>
      </c>
      <c r="X170" t="s">
        <v>445</v>
      </c>
      <c r="Y170" t="s">
        <v>448</v>
      </c>
      <c r="Z170" t="str">
        <f t="shared" si="62"/>
        <v>no_type-specific_DamageFire</v>
      </c>
      <c r="AA170" t="str">
        <f t="shared" si="62"/>
        <v>NormalFire</v>
      </c>
      <c r="AB170" t="str">
        <f t="shared" si="62"/>
        <v>NormalFire</v>
      </c>
      <c r="AC170" t="str">
        <f t="shared" si="46"/>
        <v>NormalFire</v>
      </c>
      <c r="AD170" t="str">
        <f t="shared" si="47"/>
        <v>no_type-specific_DamageFlying</v>
      </c>
      <c r="AE170" t="str">
        <f t="shared" si="47"/>
        <v>NormalFlying</v>
      </c>
      <c r="AF170" t="str">
        <f t="shared" si="47"/>
        <v>NormalFlying</v>
      </c>
      <c r="AG170" t="str">
        <f t="shared" si="43"/>
        <v>NormalFlying</v>
      </c>
      <c r="AH170" t="e">
        <f>VLOOKUP(Z170,type_factors!$C$1:$D$226,2,FALSE)</f>
        <v>#N/A</v>
      </c>
      <c r="AI170">
        <f>VLOOKUP(AA170,type_factors!$C$1:$D$226,2,FALSE)</f>
        <v>1</v>
      </c>
      <c r="AJ170">
        <f>VLOOKUP(AB170,type_factors!$C$1:$D$226,2,FALSE)</f>
        <v>1</v>
      </c>
      <c r="AK170">
        <f>VLOOKUP(AC170,type_factors!$C$1:$D$226,2,FALSE)</f>
        <v>1</v>
      </c>
      <c r="AL170" t="e">
        <f>VLOOKUP(AD170,type_factors!$C$1:$D$226,2,FALSE)</f>
        <v>#N/A</v>
      </c>
      <c r="AM170">
        <f>VLOOKUP(AE170,type_factors!$C$1:$D$226,2,FALSE)</f>
        <v>1</v>
      </c>
      <c r="AN170">
        <f>VLOOKUP(AF170,type_factors!$C$1:$D$226,2,FALSE)</f>
        <v>1</v>
      </c>
      <c r="AO170">
        <f>VLOOKUP(AG170,type_factors!$C$1:$D$226,2,FALSE)</f>
        <v>1</v>
      </c>
      <c r="AP170" t="e">
        <f t="shared" si="48"/>
        <v>#N/A</v>
      </c>
      <c r="AQ170">
        <f t="shared" si="48"/>
        <v>1</v>
      </c>
      <c r="AR170">
        <f t="shared" si="48"/>
        <v>1</v>
      </c>
      <c r="AS170">
        <f t="shared" si="44"/>
        <v>1</v>
      </c>
      <c r="AT170">
        <f t="array" ref="AT170">MAX(IF(ISERROR(AP170:AS170),IF(ISERROR(AH170:AK170),,AH170:AK170),AP170:AS170))</f>
        <v>1</v>
      </c>
      <c r="AU170" t="s">
        <v>421</v>
      </c>
      <c r="AV170" t="s">
        <v>445</v>
      </c>
      <c r="AW170" t="s">
        <v>455</v>
      </c>
      <c r="AX170" t="s">
        <v>450</v>
      </c>
      <c r="AY170" t="str">
        <f t="shared" si="49"/>
        <v>NormalRock</v>
      </c>
      <c r="AZ170" t="str">
        <f t="shared" si="50"/>
        <v>FireRock</v>
      </c>
      <c r="BA170" t="str">
        <f t="shared" si="51"/>
        <v>GroundRock</v>
      </c>
      <c r="BB170" t="str">
        <f t="shared" si="52"/>
        <v>FightingRock</v>
      </c>
      <c r="BC170" t="str">
        <f t="shared" si="53"/>
        <v>NormalFlying</v>
      </c>
      <c r="BD170" t="str">
        <f t="shared" si="54"/>
        <v>FireFlying</v>
      </c>
      <c r="BE170" t="str">
        <f t="shared" si="55"/>
        <v>GroundFlying</v>
      </c>
      <c r="BF170" t="str">
        <f t="shared" si="56"/>
        <v>FightingFlying</v>
      </c>
      <c r="BG170" s="31">
        <f>VLOOKUP(AY170,type_factors!$C$2:$D$226,2,FALSE)</f>
        <v>0.5</v>
      </c>
      <c r="BH170" s="31">
        <f>VLOOKUP(AZ170,type_factors!$C$2:$D$226,2,FALSE)</f>
        <v>0.5</v>
      </c>
      <c r="BI170" s="31">
        <f>VLOOKUP(BC170,type_factors!$C$2:$D$226,2,FALSE)</f>
        <v>1</v>
      </c>
      <c r="BJ170" s="31">
        <f>VLOOKUP(BD170,type_factors!$C$2:$D$226,2,FALSE)</f>
        <v>1</v>
      </c>
      <c r="BK170" s="30">
        <f>VLOOKUP(BC170,type_factors!$C$2:$D$226,2,FALSE)</f>
        <v>1</v>
      </c>
      <c r="BL170" s="30">
        <f>VLOOKUP(BD170,type_factors!$C$2:$D$226,2,FALSE)</f>
        <v>1</v>
      </c>
      <c r="BM170" s="30">
        <f>VLOOKUP(BE170,type_factors!$C$2:$D$226,2,FALSE)</f>
        <v>0</v>
      </c>
      <c r="BN170" s="30">
        <f>VLOOKUP(BF170,type_factors!$C$2:$D$226,2,FALSE)</f>
        <v>0.5</v>
      </c>
      <c r="BO170" s="32">
        <f t="shared" si="57"/>
        <v>0.5</v>
      </c>
      <c r="BP170" s="32">
        <f t="shared" si="58"/>
        <v>0.5</v>
      </c>
      <c r="BQ170" s="32">
        <f t="shared" si="59"/>
        <v>0</v>
      </c>
      <c r="BR170" s="32">
        <f t="shared" si="60"/>
        <v>0.5</v>
      </c>
      <c r="BS170">
        <f t="array" ref="BS170">MAX(IF(ISERROR(BO170:BR170),,BO170:BR170))</f>
        <v>0.5</v>
      </c>
      <c r="BT170">
        <f t="shared" si="64"/>
        <v>1</v>
      </c>
      <c r="BU170">
        <f t="shared" si="61"/>
        <v>-0.5</v>
      </c>
      <c r="BV170">
        <f t="shared" si="63"/>
        <v>37</v>
      </c>
    </row>
    <row r="171" spans="1:76" x14ac:dyDescent="0.3">
      <c r="A171">
        <v>170</v>
      </c>
      <c r="B171">
        <v>61</v>
      </c>
      <c r="C171" s="35" t="s">
        <v>167</v>
      </c>
      <c r="D171" s="35" t="str">
        <f>VLOOKUP(C171,all_pokemon!$B$2:$C$151,2,FALSE)</f>
        <v>Dragonite</v>
      </c>
      <c r="E171" s="35" t="s">
        <v>454</v>
      </c>
      <c r="F171" s="35" t="s">
        <v>448</v>
      </c>
      <c r="G171" s="35">
        <v>62</v>
      </c>
      <c r="H171" s="36" t="s">
        <v>151</v>
      </c>
      <c r="I171" s="36" t="s">
        <v>182</v>
      </c>
      <c r="J171" s="36" t="s">
        <v>146</v>
      </c>
      <c r="K171" s="36" t="s">
        <v>171</v>
      </c>
      <c r="L171" s="1" t="str">
        <f>VLOOKUP(H171,all_attacks!$B$2:$C$166,2,FALSE)</f>
        <v>Agility</v>
      </c>
      <c r="M171" s="1" t="str">
        <f>VLOOKUP(I171,all_attacks!$B$2:$C$166,2,FALSE)</f>
        <v>Slam</v>
      </c>
      <c r="N171" s="1" t="str">
        <f>VLOOKUP(J171,all_attacks!$B$2:$C$166,2,FALSE)</f>
        <v>Barrier</v>
      </c>
      <c r="O171" s="1" t="str">
        <f>VLOOKUP(K171,all_attacks!$B$2:$C$166,2,FALSE)</f>
        <v>Hyper Beam</v>
      </c>
      <c r="P171" t="str">
        <f>VLOOKUP(L171,all_attacks!$C$2:$H$166,2,FALSE)</f>
        <v>Psychic</v>
      </c>
      <c r="Q171" t="str">
        <f>VLOOKUP(M171,all_attacks!$C$2:$H$166,2,FALSE)</f>
        <v>Normal</v>
      </c>
      <c r="R171" t="str">
        <f>VLOOKUP(N171,all_attacks!$C$2:$H$166,2,FALSE)</f>
        <v>Psychic</v>
      </c>
      <c r="S171" t="str">
        <f>VLOOKUP(O171,all_attacks!$C$2:$H$166,2,FALSE)</f>
        <v>Normal</v>
      </c>
      <c r="T171" t="str">
        <f>VLOOKUP(L171,all_attacks!$C$2:$H$166,6,FALSE)</f>
        <v>no_type-specific_Damage</v>
      </c>
      <c r="U171" t="str">
        <f>VLOOKUP(M171,all_attacks!$C$2:$H$166,6,FALSE)</f>
        <v>Normal</v>
      </c>
      <c r="V171" t="str">
        <f>VLOOKUP(N171,all_attacks!$C$2:$H$166,6,FALSE)</f>
        <v>no_type-specific_Damage</v>
      </c>
      <c r="W171" t="str">
        <f>VLOOKUP(O171,all_attacks!$C$2:$H$166,6,FALSE)</f>
        <v>Normal</v>
      </c>
      <c r="X171" t="s">
        <v>445</v>
      </c>
      <c r="Y171" t="s">
        <v>448</v>
      </c>
      <c r="Z171" t="str">
        <f t="shared" si="62"/>
        <v>no_type-specific_DamageFire</v>
      </c>
      <c r="AA171" t="str">
        <f t="shared" si="62"/>
        <v>NormalFire</v>
      </c>
      <c r="AB171" t="str">
        <f t="shared" si="62"/>
        <v>no_type-specific_DamageFire</v>
      </c>
      <c r="AC171" t="str">
        <f t="shared" si="46"/>
        <v>NormalFire</v>
      </c>
      <c r="AD171" t="str">
        <f t="shared" si="47"/>
        <v>no_type-specific_DamageFlying</v>
      </c>
      <c r="AE171" t="str">
        <f t="shared" si="47"/>
        <v>NormalFlying</v>
      </c>
      <c r="AF171" t="str">
        <f t="shared" si="47"/>
        <v>no_type-specific_DamageFlying</v>
      </c>
      <c r="AG171" t="str">
        <f t="shared" si="43"/>
        <v>NormalFlying</v>
      </c>
      <c r="AH171" t="e">
        <f>VLOOKUP(Z171,type_factors!$C$1:$D$226,2,FALSE)</f>
        <v>#N/A</v>
      </c>
      <c r="AI171">
        <f>VLOOKUP(AA171,type_factors!$C$1:$D$226,2,FALSE)</f>
        <v>1</v>
      </c>
      <c r="AJ171" t="e">
        <f>VLOOKUP(AB171,type_factors!$C$1:$D$226,2,FALSE)</f>
        <v>#N/A</v>
      </c>
      <c r="AK171">
        <f>VLOOKUP(AC171,type_factors!$C$1:$D$226,2,FALSE)</f>
        <v>1</v>
      </c>
      <c r="AL171" t="e">
        <f>VLOOKUP(AD171,type_factors!$C$1:$D$226,2,FALSE)</f>
        <v>#N/A</v>
      </c>
      <c r="AM171">
        <f>VLOOKUP(AE171,type_factors!$C$1:$D$226,2,FALSE)</f>
        <v>1</v>
      </c>
      <c r="AN171" t="e">
        <f>VLOOKUP(AF171,type_factors!$C$1:$D$226,2,FALSE)</f>
        <v>#N/A</v>
      </c>
      <c r="AO171">
        <f>VLOOKUP(AG171,type_factors!$C$1:$D$226,2,FALSE)</f>
        <v>1</v>
      </c>
      <c r="AP171" t="e">
        <f t="shared" si="48"/>
        <v>#N/A</v>
      </c>
      <c r="AQ171">
        <f t="shared" si="48"/>
        <v>1</v>
      </c>
      <c r="AR171" t="e">
        <f t="shared" si="48"/>
        <v>#N/A</v>
      </c>
      <c r="AS171">
        <f t="shared" si="44"/>
        <v>1</v>
      </c>
      <c r="AT171">
        <f t="array" ref="AT171">MAX(IF(ISERROR(AP171:AS171),IF(ISERROR(AH171:AK171),,AH171:AK171),AP171:AS171))</f>
        <v>1</v>
      </c>
      <c r="AU171" t="s">
        <v>421</v>
      </c>
      <c r="AV171" t="s">
        <v>445</v>
      </c>
      <c r="AW171" t="s">
        <v>455</v>
      </c>
      <c r="AX171" t="s">
        <v>450</v>
      </c>
      <c r="AY171" t="str">
        <f t="shared" si="49"/>
        <v>NormalDragon</v>
      </c>
      <c r="AZ171" t="str">
        <f t="shared" si="50"/>
        <v>FireDragon</v>
      </c>
      <c r="BA171" t="str">
        <f t="shared" si="51"/>
        <v>GroundDragon</v>
      </c>
      <c r="BB171" t="str">
        <f t="shared" si="52"/>
        <v>FightingDragon</v>
      </c>
      <c r="BC171" t="str">
        <f t="shared" si="53"/>
        <v>NormalFlying</v>
      </c>
      <c r="BD171" t="str">
        <f t="shared" si="54"/>
        <v>FireFlying</v>
      </c>
      <c r="BE171" t="str">
        <f t="shared" si="55"/>
        <v>GroundFlying</v>
      </c>
      <c r="BF171" t="str">
        <f t="shared" si="56"/>
        <v>FightingFlying</v>
      </c>
      <c r="BG171" s="31">
        <f>VLOOKUP(AY171,type_factors!$C$2:$D$226,2,FALSE)</f>
        <v>1</v>
      </c>
      <c r="BH171" s="31">
        <f>VLOOKUP(AZ171,type_factors!$C$2:$D$226,2,FALSE)</f>
        <v>0.5</v>
      </c>
      <c r="BI171" s="31">
        <f>VLOOKUP(BC171,type_factors!$C$2:$D$226,2,FALSE)</f>
        <v>1</v>
      </c>
      <c r="BJ171" s="31">
        <f>VLOOKUP(BD171,type_factors!$C$2:$D$226,2,FALSE)</f>
        <v>1</v>
      </c>
      <c r="BK171" s="30">
        <f>VLOOKUP(BC171,type_factors!$C$2:$D$226,2,FALSE)</f>
        <v>1</v>
      </c>
      <c r="BL171" s="30">
        <f>VLOOKUP(BD171,type_factors!$C$2:$D$226,2,FALSE)</f>
        <v>1</v>
      </c>
      <c r="BM171" s="30">
        <f>VLOOKUP(BE171,type_factors!$C$2:$D$226,2,FALSE)</f>
        <v>0</v>
      </c>
      <c r="BN171" s="30">
        <f>VLOOKUP(BF171,type_factors!$C$2:$D$226,2,FALSE)</f>
        <v>0.5</v>
      </c>
      <c r="BO171" s="32">
        <f t="shared" si="57"/>
        <v>1</v>
      </c>
      <c r="BP171" s="32">
        <f t="shared" si="58"/>
        <v>0.5</v>
      </c>
      <c r="BQ171" s="32">
        <f t="shared" si="59"/>
        <v>0</v>
      </c>
      <c r="BR171" s="32">
        <f t="shared" si="60"/>
        <v>0.5</v>
      </c>
      <c r="BS171">
        <f t="array" ref="BS171">MAX(IF(ISERROR(BO171:BR171),,BO171:BR171))</f>
        <v>1</v>
      </c>
      <c r="BT171">
        <f t="shared" si="64"/>
        <v>1</v>
      </c>
      <c r="BU171">
        <f t="shared" si="61"/>
        <v>0</v>
      </c>
      <c r="BV171">
        <f t="shared" si="63"/>
        <v>37</v>
      </c>
    </row>
    <row r="172" spans="1:76" x14ac:dyDescent="0.3">
      <c r="A172">
        <v>171</v>
      </c>
      <c r="B172">
        <v>62</v>
      </c>
      <c r="C172" s="35" t="s">
        <v>133</v>
      </c>
      <c r="D172" s="35" t="str">
        <f>VLOOKUP(C172,all_pokemon!$B$2:$C$151,2,FALSE)</f>
        <v>Pidgeot</v>
      </c>
      <c r="E172" s="35" t="s">
        <v>421</v>
      </c>
      <c r="F172" s="35" t="s">
        <v>448</v>
      </c>
      <c r="G172" s="35">
        <v>61</v>
      </c>
      <c r="H172" s="36" t="s">
        <v>94</v>
      </c>
      <c r="I172" s="36" t="s">
        <v>136</v>
      </c>
      <c r="J172" s="36" t="s">
        <v>169</v>
      </c>
      <c r="K172" s="36" t="s">
        <v>170</v>
      </c>
      <c r="L172" s="1" t="str">
        <f>VLOOKUP(H172,all_attacks!$B$2:$C$166,2,FALSE)</f>
        <v>Whirlwind</v>
      </c>
      <c r="M172" s="1" t="str">
        <f>VLOOKUP(I172,all_attacks!$B$2:$C$166,2,FALSE)</f>
        <v>Wing Attack</v>
      </c>
      <c r="N172" s="1" t="str">
        <f>VLOOKUP(J172,all_attacks!$B$2:$C$166,2,FALSE)</f>
        <v>Sky Attack</v>
      </c>
      <c r="O172" s="1" t="str">
        <f>VLOOKUP(K172,all_attacks!$B$2:$C$166,2,FALSE)</f>
        <v>Mirror Move</v>
      </c>
      <c r="P172" t="str">
        <f>VLOOKUP(L172,all_attacks!$C$2:$H$166,2,FALSE)</f>
        <v>Normal</v>
      </c>
      <c r="Q172" t="str">
        <f>VLOOKUP(M172,all_attacks!$C$2:$H$166,2,FALSE)</f>
        <v>Flying</v>
      </c>
      <c r="R172" t="str">
        <f>VLOOKUP(N172,all_attacks!$C$2:$H$166,2,FALSE)</f>
        <v>Flying</v>
      </c>
      <c r="S172" t="str">
        <f>VLOOKUP(O172,all_attacks!$C$2:$H$166,2,FALSE)</f>
        <v>Flying</v>
      </c>
      <c r="T172" t="str">
        <f>VLOOKUP(L172,all_attacks!$C$2:$H$166,6,FALSE)</f>
        <v>no_type-specific_Damage</v>
      </c>
      <c r="U172" t="str">
        <f>VLOOKUP(M172,all_attacks!$C$2:$H$166,6,FALSE)</f>
        <v>Flying</v>
      </c>
      <c r="V172" t="str">
        <f>VLOOKUP(N172,all_attacks!$C$2:$H$166,6,FALSE)</f>
        <v>Flying</v>
      </c>
      <c r="W172" t="str">
        <f>VLOOKUP(O172,all_attacks!$C$2:$H$166,6,FALSE)</f>
        <v>no_type-specific_Damage</v>
      </c>
      <c r="X172" t="s">
        <v>445</v>
      </c>
      <c r="Y172" t="s">
        <v>448</v>
      </c>
      <c r="Z172" t="str">
        <f t="shared" si="62"/>
        <v>no_type-specific_DamageFire</v>
      </c>
      <c r="AA172" t="str">
        <f t="shared" si="62"/>
        <v>FlyingFire</v>
      </c>
      <c r="AB172" t="str">
        <f t="shared" si="62"/>
        <v>FlyingFire</v>
      </c>
      <c r="AC172" t="str">
        <f t="shared" si="46"/>
        <v>no_type-specific_DamageFire</v>
      </c>
      <c r="AD172" t="str">
        <f t="shared" si="47"/>
        <v>no_type-specific_DamageFlying</v>
      </c>
      <c r="AE172" t="str">
        <f t="shared" si="47"/>
        <v>FlyingFlying</v>
      </c>
      <c r="AF172" t="str">
        <f t="shared" si="47"/>
        <v>FlyingFlying</v>
      </c>
      <c r="AG172" t="str">
        <f t="shared" si="43"/>
        <v>no_type-specific_DamageFlying</v>
      </c>
      <c r="AH172" t="e">
        <f>VLOOKUP(Z172,type_factors!$C$1:$D$226,2,FALSE)</f>
        <v>#N/A</v>
      </c>
      <c r="AI172">
        <f>VLOOKUP(AA172,type_factors!$C$1:$D$226,2,FALSE)</f>
        <v>1</v>
      </c>
      <c r="AJ172">
        <f>VLOOKUP(AB172,type_factors!$C$1:$D$226,2,FALSE)</f>
        <v>1</v>
      </c>
      <c r="AK172" t="e">
        <f>VLOOKUP(AC172,type_factors!$C$1:$D$226,2,FALSE)</f>
        <v>#N/A</v>
      </c>
      <c r="AL172" t="e">
        <f>VLOOKUP(AD172,type_factors!$C$1:$D$226,2,FALSE)</f>
        <v>#N/A</v>
      </c>
      <c r="AM172">
        <f>VLOOKUP(AE172,type_factors!$C$1:$D$226,2,FALSE)</f>
        <v>1</v>
      </c>
      <c r="AN172">
        <f>VLOOKUP(AF172,type_factors!$C$1:$D$226,2,FALSE)</f>
        <v>1</v>
      </c>
      <c r="AO172" t="e">
        <f>VLOOKUP(AG172,type_factors!$C$1:$D$226,2,FALSE)</f>
        <v>#N/A</v>
      </c>
      <c r="AP172" t="e">
        <f t="shared" si="48"/>
        <v>#N/A</v>
      </c>
      <c r="AQ172">
        <f t="shared" si="48"/>
        <v>1</v>
      </c>
      <c r="AR172">
        <f t="shared" si="48"/>
        <v>1</v>
      </c>
      <c r="AS172" t="e">
        <f t="shared" si="44"/>
        <v>#N/A</v>
      </c>
      <c r="AT172">
        <f t="array" ref="AT172">MAX(IF(ISERROR(AP172:AS172),IF(ISERROR(AH172:AK172),,AH172:AK172),AP172:AS172))</f>
        <v>1</v>
      </c>
      <c r="AU172" t="s">
        <v>421</v>
      </c>
      <c r="AV172" t="s">
        <v>445</v>
      </c>
      <c r="AW172" t="s">
        <v>455</v>
      </c>
      <c r="AX172" t="s">
        <v>450</v>
      </c>
      <c r="AY172" t="str">
        <f t="shared" si="49"/>
        <v>NormalNormal</v>
      </c>
      <c r="AZ172" t="str">
        <f t="shared" si="50"/>
        <v>FireNormal</v>
      </c>
      <c r="BA172" t="str">
        <f t="shared" si="51"/>
        <v>GroundNormal</v>
      </c>
      <c r="BB172" t="str">
        <f t="shared" si="52"/>
        <v>FightingNormal</v>
      </c>
      <c r="BC172" t="str">
        <f t="shared" si="53"/>
        <v>NormalFlying</v>
      </c>
      <c r="BD172" t="str">
        <f t="shared" si="54"/>
        <v>FireFlying</v>
      </c>
      <c r="BE172" t="str">
        <f t="shared" si="55"/>
        <v>GroundFlying</v>
      </c>
      <c r="BF172" t="str">
        <f t="shared" si="56"/>
        <v>FightingFlying</v>
      </c>
      <c r="BG172" s="31">
        <f>VLOOKUP(AY172,type_factors!$C$2:$D$226,2,FALSE)</f>
        <v>1</v>
      </c>
      <c r="BH172" s="31">
        <f>VLOOKUP(AZ172,type_factors!$C$2:$D$226,2,FALSE)</f>
        <v>1</v>
      </c>
      <c r="BI172" s="31">
        <f>VLOOKUP(BC172,type_factors!$C$2:$D$226,2,FALSE)</f>
        <v>1</v>
      </c>
      <c r="BJ172" s="31">
        <f>VLOOKUP(BD172,type_factors!$C$2:$D$226,2,FALSE)</f>
        <v>1</v>
      </c>
      <c r="BK172" s="30">
        <f>VLOOKUP(BC172,type_factors!$C$2:$D$226,2,FALSE)</f>
        <v>1</v>
      </c>
      <c r="BL172" s="30">
        <f>VLOOKUP(BD172,type_factors!$C$2:$D$226,2,FALSE)</f>
        <v>1</v>
      </c>
      <c r="BM172" s="30">
        <f>VLOOKUP(BE172,type_factors!$C$2:$D$226,2,FALSE)</f>
        <v>0</v>
      </c>
      <c r="BN172" s="30">
        <f>VLOOKUP(BF172,type_factors!$C$2:$D$226,2,FALSE)</f>
        <v>0.5</v>
      </c>
      <c r="BO172" s="32">
        <f t="shared" si="57"/>
        <v>1</v>
      </c>
      <c r="BP172" s="32">
        <f t="shared" si="58"/>
        <v>1</v>
      </c>
      <c r="BQ172" s="32">
        <f t="shared" si="59"/>
        <v>0</v>
      </c>
      <c r="BR172" s="32">
        <f t="shared" si="60"/>
        <v>0.5</v>
      </c>
      <c r="BS172">
        <f t="array" ref="BS172">MAX(IF(ISERROR(BO172:BR172),,BO172:BR172))</f>
        <v>1</v>
      </c>
      <c r="BT172">
        <f t="shared" si="64"/>
        <v>1</v>
      </c>
      <c r="BU172">
        <f t="shared" si="61"/>
        <v>0</v>
      </c>
      <c r="BV172">
        <f t="shared" si="63"/>
        <v>37</v>
      </c>
      <c r="BX172" t="s">
        <v>195</v>
      </c>
    </row>
    <row r="173" spans="1:76" x14ac:dyDescent="0.3">
      <c r="A173">
        <v>172</v>
      </c>
      <c r="B173">
        <v>62</v>
      </c>
      <c r="C173" s="35" t="s">
        <v>168</v>
      </c>
      <c r="D173" s="35" t="str">
        <f>VLOOKUP(C173,all_pokemon!$B$2:$C$151,2,FALSE)</f>
        <v>Rhydon</v>
      </c>
      <c r="E173" s="35" t="s">
        <v>455</v>
      </c>
      <c r="F173" s="35" t="s">
        <v>456</v>
      </c>
      <c r="G173" s="35">
        <v>61</v>
      </c>
      <c r="H173" s="36" t="s">
        <v>68</v>
      </c>
      <c r="I173" s="36" t="s">
        <v>23</v>
      </c>
      <c r="J173" s="36" t="s">
        <v>154</v>
      </c>
      <c r="K173" s="36" t="s">
        <v>20</v>
      </c>
      <c r="L173" s="1" t="str">
        <f>VLOOKUP(H173,all_attacks!$B$2:$C$166,2,FALSE)</f>
        <v>Fury Attack</v>
      </c>
      <c r="M173" s="1" t="str">
        <f>VLOOKUP(I173,all_attacks!$B$2:$C$166,2,FALSE)</f>
        <v>Leer</v>
      </c>
      <c r="N173" s="1" t="str">
        <f>VLOOKUP(J173,all_attacks!$B$2:$C$166,2,FALSE)</f>
        <v>Horn Drill</v>
      </c>
      <c r="O173" s="1" t="str">
        <f>VLOOKUP(K173,all_attacks!$B$2:$C$166,2,FALSE)</f>
        <v>Tail Whip</v>
      </c>
      <c r="P173" t="str">
        <f>VLOOKUP(L173,all_attacks!$C$2:$H$166,2,FALSE)</f>
        <v>Normal</v>
      </c>
      <c r="Q173" t="str">
        <f>VLOOKUP(M173,all_attacks!$C$2:$H$166,2,FALSE)</f>
        <v>Normal</v>
      </c>
      <c r="R173" t="str">
        <f>VLOOKUP(N173,all_attacks!$C$2:$H$166,2,FALSE)</f>
        <v>Normal</v>
      </c>
      <c r="S173" t="str">
        <f>VLOOKUP(O173,all_attacks!$C$2:$H$166,2,FALSE)</f>
        <v>Normal</v>
      </c>
      <c r="T173" t="str">
        <f>VLOOKUP(L173,all_attacks!$C$2:$H$166,6,FALSE)</f>
        <v>Normal</v>
      </c>
      <c r="U173" t="str">
        <f>VLOOKUP(M173,all_attacks!$C$2:$H$166,6,FALSE)</f>
        <v>no_type-specific_Damage</v>
      </c>
      <c r="V173" t="str">
        <f>VLOOKUP(N173,all_attacks!$C$2:$H$166,6,FALSE)</f>
        <v>no_type-specific_Damage</v>
      </c>
      <c r="W173" t="str">
        <f>VLOOKUP(O173,all_attacks!$C$2:$H$166,6,FALSE)</f>
        <v>no_type-specific_Damage</v>
      </c>
      <c r="X173" t="s">
        <v>445</v>
      </c>
      <c r="Y173" t="s">
        <v>448</v>
      </c>
      <c r="Z173" t="str">
        <f t="shared" si="62"/>
        <v>NormalFire</v>
      </c>
      <c r="AA173" t="str">
        <f t="shared" si="62"/>
        <v>no_type-specific_DamageFire</v>
      </c>
      <c r="AB173" t="str">
        <f t="shared" si="62"/>
        <v>no_type-specific_DamageFire</v>
      </c>
      <c r="AC173" t="str">
        <f t="shared" si="46"/>
        <v>no_type-specific_DamageFire</v>
      </c>
      <c r="AD173" t="str">
        <f t="shared" si="47"/>
        <v>NormalFlying</v>
      </c>
      <c r="AE173" t="str">
        <f t="shared" si="47"/>
        <v>no_type-specific_DamageFlying</v>
      </c>
      <c r="AF173" t="str">
        <f t="shared" si="47"/>
        <v>no_type-specific_DamageFlying</v>
      </c>
      <c r="AG173" t="str">
        <f t="shared" si="43"/>
        <v>no_type-specific_DamageFlying</v>
      </c>
      <c r="AH173">
        <f>VLOOKUP(Z173,type_factors!$C$1:$D$226,2,FALSE)</f>
        <v>1</v>
      </c>
      <c r="AI173" t="e">
        <f>VLOOKUP(AA173,type_factors!$C$1:$D$226,2,FALSE)</f>
        <v>#N/A</v>
      </c>
      <c r="AJ173" t="e">
        <f>VLOOKUP(AB173,type_factors!$C$1:$D$226,2,FALSE)</f>
        <v>#N/A</v>
      </c>
      <c r="AK173" t="e">
        <f>VLOOKUP(AC173,type_factors!$C$1:$D$226,2,FALSE)</f>
        <v>#N/A</v>
      </c>
      <c r="AL173">
        <f>VLOOKUP(AD173,type_factors!$C$1:$D$226,2,FALSE)</f>
        <v>1</v>
      </c>
      <c r="AM173" t="e">
        <f>VLOOKUP(AE173,type_factors!$C$1:$D$226,2,FALSE)</f>
        <v>#N/A</v>
      </c>
      <c r="AN173" t="e">
        <f>VLOOKUP(AF173,type_factors!$C$1:$D$226,2,FALSE)</f>
        <v>#N/A</v>
      </c>
      <c r="AO173" t="e">
        <f>VLOOKUP(AG173,type_factors!$C$1:$D$226,2,FALSE)</f>
        <v>#N/A</v>
      </c>
      <c r="AP173">
        <f t="shared" si="48"/>
        <v>1</v>
      </c>
      <c r="AQ173" t="e">
        <f t="shared" si="48"/>
        <v>#N/A</v>
      </c>
      <c r="AR173" t="e">
        <f t="shared" si="48"/>
        <v>#N/A</v>
      </c>
      <c r="AS173" t="e">
        <f t="shared" si="44"/>
        <v>#N/A</v>
      </c>
      <c r="AT173">
        <f t="array" ref="AT173">MAX(IF(ISERROR(AP173:AS173),IF(ISERROR(AH173:AK173),,AH173:AK173),AP173:AS173))</f>
        <v>1</v>
      </c>
      <c r="AU173" t="s">
        <v>421</v>
      </c>
      <c r="AV173" t="s">
        <v>445</v>
      </c>
      <c r="AW173" t="s">
        <v>455</v>
      </c>
      <c r="AX173" t="s">
        <v>450</v>
      </c>
      <c r="AY173" t="str">
        <f t="shared" si="49"/>
        <v>NormalGround</v>
      </c>
      <c r="AZ173" t="str">
        <f t="shared" si="50"/>
        <v>FireGround</v>
      </c>
      <c r="BA173" t="str">
        <f t="shared" si="51"/>
        <v>GroundGround</v>
      </c>
      <c r="BB173" t="str">
        <f t="shared" si="52"/>
        <v>FightingGround</v>
      </c>
      <c r="BC173" t="str">
        <f t="shared" si="53"/>
        <v>NormalRock</v>
      </c>
      <c r="BD173" t="str">
        <f t="shared" si="54"/>
        <v>FireRock</v>
      </c>
      <c r="BE173" t="str">
        <f t="shared" si="55"/>
        <v>GroundRock</v>
      </c>
      <c r="BF173" t="str">
        <f t="shared" si="56"/>
        <v>FightingRock</v>
      </c>
      <c r="BG173" s="31">
        <f>VLOOKUP(AY173,type_factors!$C$2:$D$226,2,FALSE)</f>
        <v>1</v>
      </c>
      <c r="BH173" s="31">
        <f>VLOOKUP(AZ173,type_factors!$C$2:$D$226,2,FALSE)</f>
        <v>1</v>
      </c>
      <c r="BI173" s="31">
        <f>VLOOKUP(BC173,type_factors!$C$2:$D$226,2,FALSE)</f>
        <v>0.5</v>
      </c>
      <c r="BJ173" s="31">
        <f>VLOOKUP(BD173,type_factors!$C$2:$D$226,2,FALSE)</f>
        <v>0.5</v>
      </c>
      <c r="BK173" s="30">
        <f>VLOOKUP(BC173,type_factors!$C$2:$D$226,2,FALSE)</f>
        <v>0.5</v>
      </c>
      <c r="BL173" s="30">
        <f>VLOOKUP(BD173,type_factors!$C$2:$D$226,2,FALSE)</f>
        <v>0.5</v>
      </c>
      <c r="BM173" s="30">
        <f>VLOOKUP(BE173,type_factors!$C$2:$D$226,2,FALSE)</f>
        <v>2</v>
      </c>
      <c r="BN173" s="30">
        <f>VLOOKUP(BF173,type_factors!$C$2:$D$226,2,FALSE)</f>
        <v>2</v>
      </c>
      <c r="BO173" s="32">
        <f t="shared" si="57"/>
        <v>0.5</v>
      </c>
      <c r="BP173" s="32">
        <f t="shared" si="58"/>
        <v>0.5</v>
      </c>
      <c r="BQ173" s="32">
        <f t="shared" si="59"/>
        <v>1</v>
      </c>
      <c r="BR173" s="32">
        <f t="shared" si="60"/>
        <v>1</v>
      </c>
      <c r="BS173">
        <f t="array" ref="BS173">MAX(IF(ISERROR(BO173:BR173),,BO173:BR173))</f>
        <v>1</v>
      </c>
      <c r="BT173">
        <f t="shared" si="64"/>
        <v>1</v>
      </c>
      <c r="BU173">
        <f t="shared" si="61"/>
        <v>0</v>
      </c>
      <c r="BV173">
        <f t="shared" si="63"/>
        <v>37</v>
      </c>
    </row>
    <row r="174" spans="1:76" x14ac:dyDescent="0.3">
      <c r="A174">
        <v>173</v>
      </c>
      <c r="B174">
        <v>62</v>
      </c>
      <c r="C174" s="35" t="s">
        <v>134</v>
      </c>
      <c r="D174" s="35" t="str">
        <f>VLOOKUP(C174,all_pokemon!$B$2:$C$151,2,FALSE)</f>
        <v>Alakazam</v>
      </c>
      <c r="E174" s="35" t="s">
        <v>318</v>
      </c>
      <c r="F174" s="35" t="s">
        <v>209</v>
      </c>
      <c r="G174" s="35">
        <v>59</v>
      </c>
      <c r="H174" s="36" t="s">
        <v>123</v>
      </c>
      <c r="I174" s="36" t="s">
        <v>121</v>
      </c>
      <c r="J174" s="36" t="s">
        <v>150</v>
      </c>
      <c r="K174" s="36" t="s">
        <v>122</v>
      </c>
      <c r="L174" s="1" t="str">
        <f>VLOOKUP(H174,all_attacks!$B$2:$C$166,2,FALSE)</f>
        <v>Psychic</v>
      </c>
      <c r="M174" s="1" t="str">
        <f>VLOOKUP(I174,all_attacks!$B$2:$C$166,2,FALSE)</f>
        <v>Psybeam</v>
      </c>
      <c r="N174" s="1" t="str">
        <f>VLOOKUP(J174,all_attacks!$B$2:$C$166,2,FALSE)</f>
        <v>Reflect</v>
      </c>
      <c r="O174" s="1" t="str">
        <f>VLOOKUP(K174,all_attacks!$B$2:$C$166,2,FALSE)</f>
        <v>Recover</v>
      </c>
      <c r="P174" t="str">
        <f>VLOOKUP(L174,all_attacks!$C$2:$H$166,2,FALSE)</f>
        <v>Psychic</v>
      </c>
      <c r="Q174" t="str">
        <f>VLOOKUP(M174,all_attacks!$C$2:$H$166,2,FALSE)</f>
        <v>Psychic</v>
      </c>
      <c r="R174" t="str">
        <f>VLOOKUP(N174,all_attacks!$C$2:$H$166,2,FALSE)</f>
        <v>Psychic</v>
      </c>
      <c r="S174" t="str">
        <f>VLOOKUP(O174,all_attacks!$C$2:$H$166,2,FALSE)</f>
        <v>Normal</v>
      </c>
      <c r="T174" t="str">
        <f>VLOOKUP(L174,all_attacks!$C$2:$H$166,6,FALSE)</f>
        <v>Psychic</v>
      </c>
      <c r="U174" t="str">
        <f>VLOOKUP(M174,all_attacks!$C$2:$H$166,6,FALSE)</f>
        <v>Psychic</v>
      </c>
      <c r="V174" t="str">
        <f>VLOOKUP(N174,all_attacks!$C$2:$H$166,6,FALSE)</f>
        <v>no_type-specific_Damage</v>
      </c>
      <c r="W174" t="str">
        <f>VLOOKUP(O174,all_attacks!$C$2:$H$166,6,FALSE)</f>
        <v>no_type-specific_Damage</v>
      </c>
      <c r="X174" t="s">
        <v>445</v>
      </c>
      <c r="Y174" t="s">
        <v>448</v>
      </c>
      <c r="Z174" t="str">
        <f t="shared" si="62"/>
        <v>PsychicFire</v>
      </c>
      <c r="AA174" t="str">
        <f t="shared" si="62"/>
        <v>PsychicFire</v>
      </c>
      <c r="AB174" t="str">
        <f t="shared" si="62"/>
        <v>no_type-specific_DamageFire</v>
      </c>
      <c r="AC174" t="str">
        <f t="shared" si="46"/>
        <v>no_type-specific_DamageFire</v>
      </c>
      <c r="AD174" t="str">
        <f t="shared" si="47"/>
        <v>PsychicFlying</v>
      </c>
      <c r="AE174" t="str">
        <f t="shared" si="47"/>
        <v>PsychicFlying</v>
      </c>
      <c r="AF174" t="str">
        <f t="shared" si="47"/>
        <v>no_type-specific_DamageFlying</v>
      </c>
      <c r="AG174" t="str">
        <f t="shared" si="43"/>
        <v>no_type-specific_DamageFlying</v>
      </c>
      <c r="AH174">
        <f>VLOOKUP(Z174,type_factors!$C$1:$D$226,2,FALSE)</f>
        <v>1</v>
      </c>
      <c r="AI174">
        <f>VLOOKUP(AA174,type_factors!$C$1:$D$226,2,FALSE)</f>
        <v>1</v>
      </c>
      <c r="AJ174" t="e">
        <f>VLOOKUP(AB174,type_factors!$C$1:$D$226,2,FALSE)</f>
        <v>#N/A</v>
      </c>
      <c r="AK174" t="e">
        <f>VLOOKUP(AC174,type_factors!$C$1:$D$226,2,FALSE)</f>
        <v>#N/A</v>
      </c>
      <c r="AL174">
        <f>VLOOKUP(AD174,type_factors!$C$1:$D$226,2,FALSE)</f>
        <v>1</v>
      </c>
      <c r="AM174">
        <f>VLOOKUP(AE174,type_factors!$C$1:$D$226,2,FALSE)</f>
        <v>1</v>
      </c>
      <c r="AN174" t="e">
        <f>VLOOKUP(AF174,type_factors!$C$1:$D$226,2,FALSE)</f>
        <v>#N/A</v>
      </c>
      <c r="AO174" t="e">
        <f>VLOOKUP(AG174,type_factors!$C$1:$D$226,2,FALSE)</f>
        <v>#N/A</v>
      </c>
      <c r="AP174">
        <f t="shared" si="48"/>
        <v>1</v>
      </c>
      <c r="AQ174">
        <f t="shared" si="48"/>
        <v>1</v>
      </c>
      <c r="AR174" t="e">
        <f t="shared" si="48"/>
        <v>#N/A</v>
      </c>
      <c r="AS174" t="e">
        <f t="shared" si="44"/>
        <v>#N/A</v>
      </c>
      <c r="AT174">
        <f t="array" ref="AT174">MAX(IF(ISERROR(AP174:AS174),IF(ISERROR(AH174:AK174),,AH174:AK174),AP174:AS174))</f>
        <v>1</v>
      </c>
      <c r="AU174" t="s">
        <v>421</v>
      </c>
      <c r="AV174" t="s">
        <v>445</v>
      </c>
      <c r="AW174" t="s">
        <v>455</v>
      </c>
      <c r="AX174" t="s">
        <v>450</v>
      </c>
      <c r="AY174" t="str">
        <f t="shared" si="49"/>
        <v>NormalPsychic</v>
      </c>
      <c r="AZ174" t="str">
        <f t="shared" si="50"/>
        <v>FirePsychic</v>
      </c>
      <c r="BA174" t="str">
        <f t="shared" si="51"/>
        <v>GroundPsychic</v>
      </c>
      <c r="BB174" t="str">
        <f t="shared" si="52"/>
        <v>FightingPsychic</v>
      </c>
      <c r="BC174" t="str">
        <f t="shared" si="53"/>
        <v>NormalNA</v>
      </c>
      <c r="BD174" t="str">
        <f t="shared" si="54"/>
        <v>FireNA</v>
      </c>
      <c r="BE174" t="str">
        <f t="shared" si="55"/>
        <v>GroundNA</v>
      </c>
      <c r="BF174" t="str">
        <f t="shared" si="56"/>
        <v>FightingNA</v>
      </c>
      <c r="BG174" s="31">
        <f>VLOOKUP(AY174,type_factors!$C$2:$D$226,2,FALSE)</f>
        <v>1</v>
      </c>
      <c r="BH174" s="31">
        <f>VLOOKUP(AZ174,type_factors!$C$2:$D$226,2,FALSE)</f>
        <v>1</v>
      </c>
      <c r="BI174" s="31" t="e">
        <f>VLOOKUP(BC174,type_factors!$C$2:$D$226,2,FALSE)</f>
        <v>#N/A</v>
      </c>
      <c r="BJ174" s="31" t="e">
        <f>VLOOKUP(BD174,type_factors!$C$2:$D$226,2,FALSE)</f>
        <v>#N/A</v>
      </c>
      <c r="BK174" s="30" t="e">
        <f>VLOOKUP(BC174,type_factors!$C$2:$D$226,2,FALSE)</f>
        <v>#N/A</v>
      </c>
      <c r="BL174" s="30" t="e">
        <f>VLOOKUP(BD174,type_factors!$C$2:$D$226,2,FALSE)</f>
        <v>#N/A</v>
      </c>
      <c r="BM174" s="30" t="e">
        <f>VLOOKUP(BE174,type_factors!$C$2:$D$226,2,FALSE)</f>
        <v>#N/A</v>
      </c>
      <c r="BN174" s="30" t="e">
        <f>VLOOKUP(BF174,type_factors!$C$2:$D$226,2,FALSE)</f>
        <v>#N/A</v>
      </c>
      <c r="BO174" s="32">
        <f t="shared" si="57"/>
        <v>1</v>
      </c>
      <c r="BP174" s="32">
        <f t="shared" si="58"/>
        <v>1</v>
      </c>
      <c r="BQ174" s="32" t="e">
        <f t="shared" si="59"/>
        <v>#N/A</v>
      </c>
      <c r="BR174" s="32" t="e">
        <f t="shared" si="60"/>
        <v>#N/A</v>
      </c>
      <c r="BS174">
        <f t="array" ref="BS174">MAX(IF(ISERROR(BO174:BR174),,BO174:BR174))</f>
        <v>1</v>
      </c>
      <c r="BT174">
        <f t="shared" si="64"/>
        <v>1</v>
      </c>
      <c r="BU174">
        <f t="shared" si="61"/>
        <v>0</v>
      </c>
      <c r="BV174">
        <f t="shared" si="63"/>
        <v>37</v>
      </c>
    </row>
    <row r="175" spans="1:76" x14ac:dyDescent="0.3">
      <c r="A175">
        <v>174</v>
      </c>
      <c r="B175">
        <v>62</v>
      </c>
      <c r="C175" s="35" t="s">
        <v>143</v>
      </c>
      <c r="D175" s="35" t="str">
        <f>VLOOKUP(C175,all_pokemon!$B$2:$C$151,2,FALSE)</f>
        <v>Arcanine</v>
      </c>
      <c r="E175" s="35" t="s">
        <v>445</v>
      </c>
      <c r="F175" s="35" t="s">
        <v>209</v>
      </c>
      <c r="G175" s="35">
        <v>61</v>
      </c>
      <c r="H175" s="36" t="s">
        <v>89</v>
      </c>
      <c r="I175" s="36" t="s">
        <v>137</v>
      </c>
      <c r="J175" s="36" t="s">
        <v>23</v>
      </c>
      <c r="K175" s="36" t="s">
        <v>98</v>
      </c>
      <c r="L175" s="1" t="str">
        <f>VLOOKUP(H175,all_attacks!$B$2:$C$166,2,FALSE)</f>
        <v>Ember</v>
      </c>
      <c r="M175" s="1" t="str">
        <f>VLOOKUP(I175,all_attacks!$B$2:$C$166,2,FALSE)</f>
        <v>Take Down</v>
      </c>
      <c r="N175" s="1" t="str">
        <f>VLOOKUP(J175,all_attacks!$B$2:$C$166,2,FALSE)</f>
        <v>Leer</v>
      </c>
      <c r="O175" s="1" t="str">
        <f>VLOOKUP(K175,all_attacks!$B$2:$C$166,2,FALSE)</f>
        <v>Roar</v>
      </c>
      <c r="P175" t="str">
        <f>VLOOKUP(L175,all_attacks!$C$2:$H$166,2,FALSE)</f>
        <v>Fire</v>
      </c>
      <c r="Q175" t="str">
        <f>VLOOKUP(M175,all_attacks!$C$2:$H$166,2,FALSE)</f>
        <v>Normal</v>
      </c>
      <c r="R175" t="str">
        <f>VLOOKUP(N175,all_attacks!$C$2:$H$166,2,FALSE)</f>
        <v>Normal</v>
      </c>
      <c r="S175" t="str">
        <f>VLOOKUP(O175,all_attacks!$C$2:$H$166,2,FALSE)</f>
        <v>Normal</v>
      </c>
      <c r="T175" t="str">
        <f>VLOOKUP(L175,all_attacks!$C$2:$H$166,6,FALSE)</f>
        <v>Fire</v>
      </c>
      <c r="U175" t="str">
        <f>VLOOKUP(M175,all_attacks!$C$2:$H$166,6,FALSE)</f>
        <v>Normal</v>
      </c>
      <c r="V175" t="str">
        <f>VLOOKUP(N175,all_attacks!$C$2:$H$166,6,FALSE)</f>
        <v>no_type-specific_Damage</v>
      </c>
      <c r="W175" t="str">
        <f>VLOOKUP(O175,all_attacks!$C$2:$H$166,6,FALSE)</f>
        <v>no_type-specific_Damage</v>
      </c>
      <c r="X175" t="s">
        <v>445</v>
      </c>
      <c r="Y175" t="s">
        <v>448</v>
      </c>
      <c r="Z175" t="str">
        <f t="shared" si="62"/>
        <v>FireFire</v>
      </c>
      <c r="AA175" t="str">
        <f t="shared" si="62"/>
        <v>NormalFire</v>
      </c>
      <c r="AB175" t="str">
        <f t="shared" si="62"/>
        <v>no_type-specific_DamageFire</v>
      </c>
      <c r="AC175" t="str">
        <f t="shared" si="46"/>
        <v>no_type-specific_DamageFire</v>
      </c>
      <c r="AD175" t="str">
        <f t="shared" si="47"/>
        <v>FireFlying</v>
      </c>
      <c r="AE175" t="str">
        <f t="shared" si="47"/>
        <v>NormalFlying</v>
      </c>
      <c r="AF175" t="str">
        <f t="shared" si="47"/>
        <v>no_type-specific_DamageFlying</v>
      </c>
      <c r="AG175" t="str">
        <f t="shared" si="43"/>
        <v>no_type-specific_DamageFlying</v>
      </c>
      <c r="AH175">
        <f>VLOOKUP(Z175,type_factors!$C$1:$D$226,2,FALSE)</f>
        <v>0.5</v>
      </c>
      <c r="AI175">
        <f>VLOOKUP(AA175,type_factors!$C$1:$D$226,2,FALSE)</f>
        <v>1</v>
      </c>
      <c r="AJ175" t="e">
        <f>VLOOKUP(AB175,type_factors!$C$1:$D$226,2,FALSE)</f>
        <v>#N/A</v>
      </c>
      <c r="AK175" t="e">
        <f>VLOOKUP(AC175,type_factors!$C$1:$D$226,2,FALSE)</f>
        <v>#N/A</v>
      </c>
      <c r="AL175">
        <f>VLOOKUP(AD175,type_factors!$C$1:$D$226,2,FALSE)</f>
        <v>1</v>
      </c>
      <c r="AM175">
        <f>VLOOKUP(AE175,type_factors!$C$1:$D$226,2,FALSE)</f>
        <v>1</v>
      </c>
      <c r="AN175" t="e">
        <f>VLOOKUP(AF175,type_factors!$C$1:$D$226,2,FALSE)</f>
        <v>#N/A</v>
      </c>
      <c r="AO175" t="e">
        <f>VLOOKUP(AG175,type_factors!$C$1:$D$226,2,FALSE)</f>
        <v>#N/A</v>
      </c>
      <c r="AP175">
        <f t="shared" si="48"/>
        <v>0.5</v>
      </c>
      <c r="AQ175">
        <f t="shared" si="48"/>
        <v>1</v>
      </c>
      <c r="AR175" t="e">
        <f t="shared" si="48"/>
        <v>#N/A</v>
      </c>
      <c r="AS175" t="e">
        <f t="shared" si="44"/>
        <v>#N/A</v>
      </c>
      <c r="AT175">
        <f t="array" ref="AT175">MAX(IF(ISERROR(AP175:AS175),IF(ISERROR(AH175:AK175),,AH175:AK175),AP175:AS175))</f>
        <v>1</v>
      </c>
      <c r="AU175" t="s">
        <v>421</v>
      </c>
      <c r="AV175" t="s">
        <v>445</v>
      </c>
      <c r="AW175" t="s">
        <v>455</v>
      </c>
      <c r="AX175" t="s">
        <v>450</v>
      </c>
      <c r="AY175" t="str">
        <f t="shared" si="49"/>
        <v>NormalFire</v>
      </c>
      <c r="AZ175" t="str">
        <f t="shared" si="50"/>
        <v>FireFire</v>
      </c>
      <c r="BA175" t="str">
        <f t="shared" si="51"/>
        <v>GroundFire</v>
      </c>
      <c r="BB175" t="str">
        <f t="shared" si="52"/>
        <v>FightingFire</v>
      </c>
      <c r="BC175" t="str">
        <f t="shared" si="53"/>
        <v>NormalNA</v>
      </c>
      <c r="BD175" t="str">
        <f t="shared" si="54"/>
        <v>FireNA</v>
      </c>
      <c r="BE175" t="str">
        <f t="shared" si="55"/>
        <v>GroundNA</v>
      </c>
      <c r="BF175" t="str">
        <f t="shared" si="56"/>
        <v>FightingNA</v>
      </c>
      <c r="BG175" s="31">
        <f>VLOOKUP(AY175,type_factors!$C$2:$D$226,2,FALSE)</f>
        <v>1</v>
      </c>
      <c r="BH175" s="31">
        <f>VLOOKUP(AZ175,type_factors!$C$2:$D$226,2,FALSE)</f>
        <v>0.5</v>
      </c>
      <c r="BI175" s="31" t="e">
        <f>VLOOKUP(BC175,type_factors!$C$2:$D$226,2,FALSE)</f>
        <v>#N/A</v>
      </c>
      <c r="BJ175" s="31" t="e">
        <f>VLOOKUP(BD175,type_factors!$C$2:$D$226,2,FALSE)</f>
        <v>#N/A</v>
      </c>
      <c r="BK175" s="30" t="e">
        <f>VLOOKUP(BC175,type_factors!$C$2:$D$226,2,FALSE)</f>
        <v>#N/A</v>
      </c>
      <c r="BL175" s="30" t="e">
        <f>VLOOKUP(BD175,type_factors!$C$2:$D$226,2,FALSE)</f>
        <v>#N/A</v>
      </c>
      <c r="BM175" s="30" t="e">
        <f>VLOOKUP(BE175,type_factors!$C$2:$D$226,2,FALSE)</f>
        <v>#N/A</v>
      </c>
      <c r="BN175" s="30" t="e">
        <f>VLOOKUP(BF175,type_factors!$C$2:$D$226,2,FALSE)</f>
        <v>#N/A</v>
      </c>
      <c r="BO175" s="32">
        <f t="shared" si="57"/>
        <v>1</v>
      </c>
      <c r="BP175" s="32">
        <f t="shared" si="58"/>
        <v>0.5</v>
      </c>
      <c r="BQ175" s="32" t="e">
        <f t="shared" si="59"/>
        <v>#N/A</v>
      </c>
      <c r="BR175" s="32" t="e">
        <f t="shared" si="60"/>
        <v>#N/A</v>
      </c>
      <c r="BS175">
        <f t="array" ref="BS175">MAX(IF(ISERROR(BO175:BR175),,BO175:BR175))</f>
        <v>1</v>
      </c>
      <c r="BT175">
        <f t="shared" si="64"/>
        <v>1</v>
      </c>
      <c r="BU175">
        <f t="shared" si="61"/>
        <v>0</v>
      </c>
      <c r="BV175">
        <f t="shared" si="63"/>
        <v>37</v>
      </c>
    </row>
    <row r="176" spans="1:76" x14ac:dyDescent="0.3">
      <c r="A176">
        <v>175</v>
      </c>
      <c r="B176">
        <v>62</v>
      </c>
      <c r="C176" s="35" t="s">
        <v>584</v>
      </c>
      <c r="D176" s="35" t="str">
        <f>VLOOKUP(C176,all_pokemon!$B$2:$C$151,2,FALSE)</f>
        <v>Exeggutor</v>
      </c>
      <c r="E176" s="35" t="s">
        <v>449</v>
      </c>
      <c r="F176" s="35" t="s">
        <v>318</v>
      </c>
      <c r="G176" s="35">
        <v>61</v>
      </c>
      <c r="H176" s="36" t="s">
        <v>59</v>
      </c>
      <c r="I176" s="36" t="s">
        <v>196</v>
      </c>
      <c r="J176" s="36" t="s">
        <v>140</v>
      </c>
      <c r="K176" s="36" t="s">
        <v>209</v>
      </c>
      <c r="L176" s="1" t="str">
        <f>VLOOKUP(H176,all_attacks!$B$2:$C$166,2,FALSE)</f>
        <v>Hypnosis</v>
      </c>
      <c r="M176" s="1" t="str">
        <f>VLOOKUP(I176,all_attacks!$B$2:$C$166,2,FALSE)</f>
        <v>Barrage</v>
      </c>
      <c r="N176" s="1" t="str">
        <f>VLOOKUP(J176,all_attacks!$B$2:$C$166,2,FALSE)</f>
        <v>Stomp</v>
      </c>
      <c r="O176" s="1" t="e">
        <f>VLOOKUP(K176,all_attacks!$B$2:$C$166,2,FALSE)</f>
        <v>#N/A</v>
      </c>
      <c r="P176" t="str">
        <f>VLOOKUP(L176,all_attacks!$C$2:$H$166,2,FALSE)</f>
        <v>Psychic</v>
      </c>
      <c r="Q176" t="str">
        <f>VLOOKUP(M176,all_attacks!$C$2:$H$166,2,FALSE)</f>
        <v>Normal</v>
      </c>
      <c r="R176" t="str">
        <f>VLOOKUP(N176,all_attacks!$C$2:$H$166,2,FALSE)</f>
        <v>Normal</v>
      </c>
      <c r="S176" t="e">
        <f>VLOOKUP(O176,all_attacks!$C$2:$H$166,2,FALSE)</f>
        <v>#N/A</v>
      </c>
      <c r="T176" t="str">
        <f>VLOOKUP(L176,all_attacks!$C$2:$H$166,6,FALSE)</f>
        <v>no_type-specific_Damage</v>
      </c>
      <c r="U176" t="str">
        <f>VLOOKUP(M176,all_attacks!$C$2:$H$166,6,FALSE)</f>
        <v>Normal</v>
      </c>
      <c r="V176" t="str">
        <f>VLOOKUP(N176,all_attacks!$C$2:$H$166,6,FALSE)</f>
        <v>Normal</v>
      </c>
      <c r="W176" t="e">
        <f>VLOOKUP(O176,all_attacks!$C$2:$H$166,6,FALSE)</f>
        <v>#N/A</v>
      </c>
      <c r="X176" t="s">
        <v>445</v>
      </c>
      <c r="Y176" t="s">
        <v>448</v>
      </c>
      <c r="Z176" t="str">
        <f t="shared" si="62"/>
        <v>no_type-specific_DamageFire</v>
      </c>
      <c r="AA176" t="str">
        <f t="shared" si="62"/>
        <v>NormalFire</v>
      </c>
      <c r="AB176" t="str">
        <f t="shared" si="62"/>
        <v>NormalFire</v>
      </c>
      <c r="AC176" t="e">
        <f t="shared" si="46"/>
        <v>#N/A</v>
      </c>
      <c r="AD176" t="str">
        <f t="shared" si="47"/>
        <v>no_type-specific_DamageFlying</v>
      </c>
      <c r="AE176" t="str">
        <f t="shared" si="47"/>
        <v>NormalFlying</v>
      </c>
      <c r="AF176" t="str">
        <f t="shared" si="47"/>
        <v>NormalFlying</v>
      </c>
      <c r="AG176" t="e">
        <f t="shared" si="43"/>
        <v>#N/A</v>
      </c>
      <c r="AH176" t="e">
        <f>VLOOKUP(Z176,type_factors!$C$1:$D$226,2,FALSE)</f>
        <v>#N/A</v>
      </c>
      <c r="AI176">
        <f>VLOOKUP(AA176,type_factors!$C$1:$D$226,2,FALSE)</f>
        <v>1</v>
      </c>
      <c r="AJ176">
        <f>VLOOKUP(AB176,type_factors!$C$1:$D$226,2,FALSE)</f>
        <v>1</v>
      </c>
      <c r="AK176" t="e">
        <f>VLOOKUP(AC176,type_factors!$C$1:$D$226,2,FALSE)</f>
        <v>#N/A</v>
      </c>
      <c r="AL176" t="e">
        <f>VLOOKUP(AD176,type_factors!$C$1:$D$226,2,FALSE)</f>
        <v>#N/A</v>
      </c>
      <c r="AM176">
        <f>VLOOKUP(AE176,type_factors!$C$1:$D$226,2,FALSE)</f>
        <v>1</v>
      </c>
      <c r="AN176">
        <f>VLOOKUP(AF176,type_factors!$C$1:$D$226,2,FALSE)</f>
        <v>1</v>
      </c>
      <c r="AO176" t="e">
        <f>VLOOKUP(AG176,type_factors!$C$1:$D$226,2,FALSE)</f>
        <v>#N/A</v>
      </c>
      <c r="AP176" t="e">
        <f t="shared" si="48"/>
        <v>#N/A</v>
      </c>
      <c r="AQ176">
        <f t="shared" si="48"/>
        <v>1</v>
      </c>
      <c r="AR176">
        <f t="shared" si="48"/>
        <v>1</v>
      </c>
      <c r="AS176" t="e">
        <f t="shared" si="44"/>
        <v>#N/A</v>
      </c>
      <c r="AT176">
        <f t="array" ref="AT176">MAX(IF(ISERROR(AP176:AS176),IF(ISERROR(AH176:AK176),,AH176:AK176),AP176:AS176))</f>
        <v>1</v>
      </c>
      <c r="AU176" t="s">
        <v>421</v>
      </c>
      <c r="AV176" t="s">
        <v>445</v>
      </c>
      <c r="AW176" t="s">
        <v>455</v>
      </c>
      <c r="AX176" t="s">
        <v>450</v>
      </c>
      <c r="AY176" t="str">
        <f t="shared" si="49"/>
        <v>NormalGrass</v>
      </c>
      <c r="AZ176" t="str">
        <f t="shared" si="50"/>
        <v>FireGrass</v>
      </c>
      <c r="BA176" t="str">
        <f t="shared" si="51"/>
        <v>GroundGrass</v>
      </c>
      <c r="BB176" t="str">
        <f t="shared" si="52"/>
        <v>FightingGrass</v>
      </c>
      <c r="BC176" t="str">
        <f t="shared" si="53"/>
        <v>NormalPsychic</v>
      </c>
      <c r="BD176" t="str">
        <f t="shared" si="54"/>
        <v>FirePsychic</v>
      </c>
      <c r="BE176" t="str">
        <f t="shared" si="55"/>
        <v>GroundPsychic</v>
      </c>
      <c r="BF176" t="str">
        <f t="shared" si="56"/>
        <v>FightingPsychic</v>
      </c>
      <c r="BG176" s="31">
        <f>VLOOKUP(AY176,type_factors!$C$2:$D$226,2,FALSE)</f>
        <v>1</v>
      </c>
      <c r="BH176" s="31">
        <f>VLOOKUP(AZ176,type_factors!$C$2:$D$226,2,FALSE)</f>
        <v>2</v>
      </c>
      <c r="BI176" s="31">
        <f>VLOOKUP(BC176,type_factors!$C$2:$D$226,2,FALSE)</f>
        <v>1</v>
      </c>
      <c r="BJ176" s="31">
        <f>VLOOKUP(BD176,type_factors!$C$2:$D$226,2,FALSE)</f>
        <v>1</v>
      </c>
      <c r="BK176" s="30">
        <f>VLOOKUP(BC176,type_factors!$C$2:$D$226,2,FALSE)</f>
        <v>1</v>
      </c>
      <c r="BL176" s="30">
        <f>VLOOKUP(BD176,type_factors!$C$2:$D$226,2,FALSE)</f>
        <v>1</v>
      </c>
      <c r="BM176" s="30">
        <f>VLOOKUP(BE176,type_factors!$C$2:$D$226,2,FALSE)</f>
        <v>1</v>
      </c>
      <c r="BN176" s="30">
        <f>VLOOKUP(BF176,type_factors!$C$2:$D$226,2,FALSE)</f>
        <v>0.5</v>
      </c>
      <c r="BO176" s="32">
        <f t="shared" si="57"/>
        <v>1</v>
      </c>
      <c r="BP176" s="32">
        <f t="shared" si="58"/>
        <v>2</v>
      </c>
      <c r="BQ176" s="32">
        <f t="shared" si="59"/>
        <v>1</v>
      </c>
      <c r="BR176" s="32">
        <f t="shared" si="60"/>
        <v>0.5</v>
      </c>
      <c r="BS176">
        <f t="array" ref="BS176">MAX(IF(ISERROR(BO176:BR176),,BO176:BR176))</f>
        <v>2</v>
      </c>
      <c r="BT176">
        <f t="shared" si="64"/>
        <v>1</v>
      </c>
      <c r="BU176">
        <f t="shared" si="61"/>
        <v>1</v>
      </c>
      <c r="BV176">
        <f t="shared" si="63"/>
        <v>38</v>
      </c>
    </row>
    <row r="177" spans="1:74" x14ac:dyDescent="0.3">
      <c r="A177">
        <v>176</v>
      </c>
      <c r="B177">
        <v>62</v>
      </c>
      <c r="C177" s="35" t="s">
        <v>474</v>
      </c>
      <c r="D177" s="35" t="str">
        <f>VLOOKUP(C177,all_pokemon!$B$2:$C$151,2,FALSE)</f>
        <v>Blastoise</v>
      </c>
      <c r="E177" s="35" t="s">
        <v>453</v>
      </c>
      <c r="F177" s="35" t="s">
        <v>209</v>
      </c>
      <c r="G177" s="35">
        <v>65</v>
      </c>
      <c r="H177" s="36" t="s">
        <v>111</v>
      </c>
      <c r="I177" s="36" t="s">
        <v>50</v>
      </c>
      <c r="J177" s="36" t="s">
        <v>181</v>
      </c>
      <c r="K177" s="36" t="s">
        <v>177</v>
      </c>
      <c r="L177" s="1" t="str">
        <f>VLOOKUP(H177,all_attacks!$B$2:$C$166,2,FALSE)</f>
        <v>Hydro Pump</v>
      </c>
      <c r="M177" s="1" t="str">
        <f>VLOOKUP(I177,all_attacks!$B$2:$C$166,2,FALSE)</f>
        <v>Bite</v>
      </c>
      <c r="N177" s="1" t="str">
        <f>VLOOKUP(J177,all_attacks!$B$2:$C$166,2,FALSE)</f>
        <v>Blizzard</v>
      </c>
      <c r="O177" s="1" t="str">
        <f>VLOOKUP(K177,all_attacks!$B$2:$C$166,2,FALSE)</f>
        <v>Withdraw</v>
      </c>
      <c r="P177" t="str">
        <f>VLOOKUP(L177,all_attacks!$C$2:$H$166,2,FALSE)</f>
        <v>Water</v>
      </c>
      <c r="Q177" t="str">
        <f>VLOOKUP(M177,all_attacks!$C$2:$H$166,2,FALSE)</f>
        <v>Normal</v>
      </c>
      <c r="R177" t="str">
        <f>VLOOKUP(N177,all_attacks!$C$2:$H$166,2,FALSE)</f>
        <v>Ice</v>
      </c>
      <c r="S177" t="str">
        <f>VLOOKUP(O177,all_attacks!$C$2:$H$166,2,FALSE)</f>
        <v>Water</v>
      </c>
      <c r="T177" t="str">
        <f>VLOOKUP(L177,all_attacks!$C$2:$H$166,6,FALSE)</f>
        <v>Water</v>
      </c>
      <c r="U177" t="str">
        <f>VLOOKUP(M177,all_attacks!$C$2:$H$166,6,FALSE)</f>
        <v>Normal</v>
      </c>
      <c r="V177" t="str">
        <f>VLOOKUP(N177,all_attacks!$C$2:$H$166,6,FALSE)</f>
        <v>Ice</v>
      </c>
      <c r="W177" t="str">
        <f>VLOOKUP(O177,all_attacks!$C$2:$H$166,6,FALSE)</f>
        <v>no_type-specific_Damage</v>
      </c>
      <c r="X177" t="s">
        <v>445</v>
      </c>
      <c r="Y177" t="s">
        <v>448</v>
      </c>
      <c r="Z177" t="str">
        <f t="shared" si="62"/>
        <v>WaterFire</v>
      </c>
      <c r="AA177" t="str">
        <f t="shared" si="62"/>
        <v>NormalFire</v>
      </c>
      <c r="AB177" t="str">
        <f t="shared" si="62"/>
        <v>IceFire</v>
      </c>
      <c r="AC177" t="str">
        <f t="shared" si="46"/>
        <v>no_type-specific_DamageFire</v>
      </c>
      <c r="AD177" t="str">
        <f t="shared" si="47"/>
        <v>WaterFlying</v>
      </c>
      <c r="AE177" t="str">
        <f t="shared" si="47"/>
        <v>NormalFlying</v>
      </c>
      <c r="AF177" t="str">
        <f t="shared" si="47"/>
        <v>IceFlying</v>
      </c>
      <c r="AG177" t="str">
        <f t="shared" si="43"/>
        <v>no_type-specific_DamageFlying</v>
      </c>
      <c r="AH177">
        <f>VLOOKUP(Z177,type_factors!$C$1:$D$226,2,FALSE)</f>
        <v>2</v>
      </c>
      <c r="AI177">
        <f>VLOOKUP(AA177,type_factors!$C$1:$D$226,2,FALSE)</f>
        <v>1</v>
      </c>
      <c r="AJ177">
        <f>VLOOKUP(AB177,type_factors!$C$1:$D$226,2,FALSE)</f>
        <v>1</v>
      </c>
      <c r="AK177" t="e">
        <f>VLOOKUP(AC177,type_factors!$C$1:$D$226,2,FALSE)</f>
        <v>#N/A</v>
      </c>
      <c r="AL177">
        <f>VLOOKUP(AD177,type_factors!$C$1:$D$226,2,FALSE)</f>
        <v>1</v>
      </c>
      <c r="AM177">
        <f>VLOOKUP(AE177,type_factors!$C$1:$D$226,2,FALSE)</f>
        <v>1</v>
      </c>
      <c r="AN177">
        <f>VLOOKUP(AF177,type_factors!$C$1:$D$226,2,FALSE)</f>
        <v>2</v>
      </c>
      <c r="AO177" t="e">
        <f>VLOOKUP(AG177,type_factors!$C$1:$D$226,2,FALSE)</f>
        <v>#N/A</v>
      </c>
      <c r="AP177">
        <f t="shared" si="48"/>
        <v>2</v>
      </c>
      <c r="AQ177">
        <f t="shared" si="48"/>
        <v>1</v>
      </c>
      <c r="AR177">
        <f t="shared" si="48"/>
        <v>2</v>
      </c>
      <c r="AS177" t="e">
        <f t="shared" si="44"/>
        <v>#N/A</v>
      </c>
      <c r="AT177">
        <f t="array" ref="AT177">MAX(IF(ISERROR(AP177:AS177),IF(ISERROR(AH177:AK177),,AH177:AK177),AP177:AS177))</f>
        <v>2</v>
      </c>
      <c r="AU177" t="s">
        <v>421</v>
      </c>
      <c r="AV177" t="s">
        <v>445</v>
      </c>
      <c r="AW177" t="s">
        <v>455</v>
      </c>
      <c r="AX177" t="s">
        <v>450</v>
      </c>
      <c r="AY177" t="str">
        <f t="shared" si="49"/>
        <v>NormalWater</v>
      </c>
      <c r="AZ177" t="str">
        <f t="shared" si="50"/>
        <v>FireWater</v>
      </c>
      <c r="BA177" t="str">
        <f t="shared" si="51"/>
        <v>GroundWater</v>
      </c>
      <c r="BB177" t="str">
        <f t="shared" si="52"/>
        <v>FightingWater</v>
      </c>
      <c r="BC177" t="str">
        <f t="shared" si="53"/>
        <v>NormalNA</v>
      </c>
      <c r="BD177" t="str">
        <f t="shared" si="54"/>
        <v>FireNA</v>
      </c>
      <c r="BE177" t="str">
        <f t="shared" si="55"/>
        <v>GroundNA</v>
      </c>
      <c r="BF177" t="str">
        <f t="shared" si="56"/>
        <v>FightingNA</v>
      </c>
      <c r="BG177" s="31">
        <f>VLOOKUP(AY177,type_factors!$C$2:$D$226,2,FALSE)</f>
        <v>1</v>
      </c>
      <c r="BH177" s="31">
        <f>VLOOKUP(AZ177,type_factors!$C$2:$D$226,2,FALSE)</f>
        <v>0.5</v>
      </c>
      <c r="BI177" s="31" t="e">
        <f>VLOOKUP(BC177,type_factors!$C$2:$D$226,2,FALSE)</f>
        <v>#N/A</v>
      </c>
      <c r="BJ177" s="31" t="e">
        <f>VLOOKUP(BD177,type_factors!$C$2:$D$226,2,FALSE)</f>
        <v>#N/A</v>
      </c>
      <c r="BK177" s="30" t="e">
        <f>VLOOKUP(BC177,type_factors!$C$2:$D$226,2,FALSE)</f>
        <v>#N/A</v>
      </c>
      <c r="BL177" s="30" t="e">
        <f>VLOOKUP(BD177,type_factors!$C$2:$D$226,2,FALSE)</f>
        <v>#N/A</v>
      </c>
      <c r="BM177" s="30" t="e">
        <f>VLOOKUP(BE177,type_factors!$C$2:$D$226,2,FALSE)</f>
        <v>#N/A</v>
      </c>
      <c r="BN177" s="30" t="e">
        <f>VLOOKUP(BF177,type_factors!$C$2:$D$226,2,FALSE)</f>
        <v>#N/A</v>
      </c>
      <c r="BO177" s="32">
        <f t="shared" si="57"/>
        <v>1</v>
      </c>
      <c r="BP177" s="32">
        <f t="shared" si="58"/>
        <v>0.5</v>
      </c>
      <c r="BQ177" s="32" t="e">
        <f t="shared" si="59"/>
        <v>#N/A</v>
      </c>
      <c r="BR177" s="32" t="e">
        <f t="shared" si="60"/>
        <v>#N/A</v>
      </c>
      <c r="BS177">
        <f t="array" ref="BS177">MAX(IF(ISERROR(BO177:BR177),,BO177:BR177))</f>
        <v>1</v>
      </c>
      <c r="BT177">
        <f t="shared" si="64"/>
        <v>2</v>
      </c>
      <c r="BU177">
        <f t="shared" si="61"/>
        <v>-1</v>
      </c>
      <c r="BV177">
        <f t="shared" si="63"/>
        <v>37</v>
      </c>
    </row>
    <row r="178" spans="1:74" x14ac:dyDescent="0.3">
      <c r="BS178">
        <f>SUM(BS2:BS177)</f>
        <v>224.5</v>
      </c>
      <c r="BT178">
        <f t="shared" ref="BT178:BU178" si="65">SUM(BT2:BT177)</f>
        <v>187.5</v>
      </c>
      <c r="BU178">
        <f t="shared" si="65"/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78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4.4" x14ac:dyDescent="0.3"/>
  <cols>
    <col min="1" max="1" width="5" customWidth="1"/>
    <col min="2" max="2" width="5.77734375" customWidth="1"/>
    <col min="3" max="3" width="5.77734375" style="35" customWidth="1"/>
    <col min="4" max="4" width="8.44140625" style="35" customWidth="1"/>
    <col min="5" max="7" width="5.77734375" style="35" customWidth="1"/>
    <col min="8" max="11" width="5.77734375" style="36" customWidth="1"/>
    <col min="12" max="14" width="5.77734375" style="1" customWidth="1"/>
    <col min="15" max="15" width="7.33203125" style="1" customWidth="1"/>
    <col min="16" max="24" width="5.77734375" hidden="1" customWidth="1"/>
    <col min="25" max="25" width="7.21875" hidden="1" customWidth="1"/>
    <col min="26" max="26" width="6.33203125" hidden="1" customWidth="1"/>
    <col min="27" max="37" width="5.77734375" hidden="1" customWidth="1"/>
    <col min="38" max="38" width="5.88671875" hidden="1" customWidth="1"/>
    <col min="39" max="45" width="5.77734375" hidden="1" customWidth="1"/>
    <col min="46" max="55" width="5.77734375" customWidth="1"/>
    <col min="56" max="73" width="9.5546875" customWidth="1"/>
    <col min="74" max="82" width="5.77734375" style="31" customWidth="1"/>
    <col min="83" max="91" width="5.77734375" style="30" customWidth="1"/>
    <col min="92" max="100" width="5.77734375" style="32" customWidth="1"/>
    <col min="101" max="107" width="5.77734375" customWidth="1"/>
  </cols>
  <sheetData>
    <row r="1" spans="1:106" x14ac:dyDescent="0.3">
      <c r="A1" t="s">
        <v>849</v>
      </c>
      <c r="B1" t="s">
        <v>7</v>
      </c>
      <c r="C1" s="35" t="s">
        <v>460</v>
      </c>
      <c r="D1" s="35" t="s">
        <v>461</v>
      </c>
      <c r="E1" s="35" t="s">
        <v>649</v>
      </c>
      <c r="F1" s="35" t="s">
        <v>650</v>
      </c>
      <c r="G1" s="35" t="s">
        <v>0</v>
      </c>
      <c r="H1" s="36" t="s">
        <v>651</v>
      </c>
      <c r="I1" s="36" t="s">
        <v>652</v>
      </c>
      <c r="J1" s="36" t="s">
        <v>653</v>
      </c>
      <c r="K1" s="36" t="s">
        <v>654</v>
      </c>
      <c r="L1" s="1" t="s">
        <v>1</v>
      </c>
      <c r="M1" s="1" t="s">
        <v>2</v>
      </c>
      <c r="N1" s="1" t="s">
        <v>3</v>
      </c>
      <c r="O1" s="1" t="s">
        <v>4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798</v>
      </c>
      <c r="AP1" t="s">
        <v>799</v>
      </c>
      <c r="AQ1" t="s">
        <v>800</v>
      </c>
      <c r="AR1" t="s">
        <v>801</v>
      </c>
      <c r="AS1" t="s">
        <v>802</v>
      </c>
      <c r="AT1" t="s">
        <v>803</v>
      </c>
      <c r="AU1" t="s">
        <v>804</v>
      </c>
      <c r="AV1" t="s">
        <v>805</v>
      </c>
      <c r="AW1" t="s">
        <v>806</v>
      </c>
      <c r="AX1" t="s">
        <v>807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808</v>
      </c>
      <c r="BE1" t="s">
        <v>809</v>
      </c>
      <c r="BF1" t="s">
        <v>810</v>
      </c>
      <c r="BG1" t="s">
        <v>811</v>
      </c>
      <c r="BH1" t="s">
        <v>838</v>
      </c>
      <c r="BI1" t="s">
        <v>839</v>
      </c>
      <c r="BJ1" t="s">
        <v>840</v>
      </c>
      <c r="BK1" t="s">
        <v>841</v>
      </c>
      <c r="BL1" t="s">
        <v>842</v>
      </c>
      <c r="BM1" t="s">
        <v>812</v>
      </c>
      <c r="BN1" t="s">
        <v>813</v>
      </c>
      <c r="BO1" t="s">
        <v>814</v>
      </c>
      <c r="BP1" t="s">
        <v>815</v>
      </c>
      <c r="BQ1" t="s">
        <v>843</v>
      </c>
      <c r="BR1" t="s">
        <v>844</v>
      </c>
      <c r="BS1" t="s">
        <v>845</v>
      </c>
      <c r="BT1" t="s">
        <v>846</v>
      </c>
      <c r="BU1" t="s">
        <v>847</v>
      </c>
      <c r="BV1" s="31" t="s">
        <v>816</v>
      </c>
      <c r="BW1" s="31" t="s">
        <v>817</v>
      </c>
      <c r="BX1" s="31" t="s">
        <v>829</v>
      </c>
      <c r="BY1" s="31" t="s">
        <v>830</v>
      </c>
      <c r="CE1" s="30" t="s">
        <v>818</v>
      </c>
      <c r="CF1" s="30" t="s">
        <v>819</v>
      </c>
      <c r="CG1" s="30" t="s">
        <v>831</v>
      </c>
      <c r="CH1" s="30" t="s">
        <v>832</v>
      </c>
      <c r="CN1" s="32" t="s">
        <v>737</v>
      </c>
      <c r="CO1" s="32" t="s">
        <v>738</v>
      </c>
      <c r="CP1" s="32" t="s">
        <v>827</v>
      </c>
      <c r="CQ1" s="32" t="s">
        <v>828</v>
      </c>
      <c r="CW1" t="s">
        <v>820</v>
      </c>
      <c r="CX1" t="s">
        <v>803</v>
      </c>
      <c r="CY1" t="s">
        <v>821</v>
      </c>
      <c r="CZ1" t="s">
        <v>822</v>
      </c>
    </row>
    <row r="2" spans="1:106" x14ac:dyDescent="0.3">
      <c r="A2">
        <v>1</v>
      </c>
      <c r="B2">
        <v>2</v>
      </c>
      <c r="C2" s="35" t="s">
        <v>8</v>
      </c>
      <c r="D2" s="35" t="str">
        <f>VLOOKUP(C2,all_pokemon!$B$2:$C$151,2,FALSE)</f>
        <v>Weedle</v>
      </c>
      <c r="E2" s="35" t="s">
        <v>452</v>
      </c>
      <c r="F2" s="35" t="s">
        <v>451</v>
      </c>
      <c r="G2" s="35">
        <v>9</v>
      </c>
      <c r="H2" s="36" t="s">
        <v>9</v>
      </c>
      <c r="I2" s="36" t="s">
        <v>10</v>
      </c>
      <c r="J2" s="36" t="s">
        <v>209</v>
      </c>
      <c r="K2" s="36" t="s">
        <v>209</v>
      </c>
      <c r="L2" s="1" t="str">
        <f>VLOOKUP(H2,all_attacks!$B$2:$C$166,2,FALSE)</f>
        <v>Poison Sting</v>
      </c>
      <c r="M2" s="1" t="str">
        <f>VLOOKUP(I2,all_attacks!$B$2:$C$166,2,FALSE)</f>
        <v>String Shot</v>
      </c>
      <c r="N2" s="1" t="e">
        <f>VLOOKUP(J2,all_attacks!$B$2:$C$166,2,FALSE)</f>
        <v>#N/A</v>
      </c>
      <c r="O2" s="1" t="e">
        <f>VLOOKUP(K2,all_attacks!$B$2:$C$166,2,FALSE)</f>
        <v>#N/A</v>
      </c>
      <c r="P2" t="str">
        <f>VLOOKUP(L2,all_attacks!$C$2:$H$166,2,FALSE)</f>
        <v>Poison</v>
      </c>
      <c r="Q2" t="str">
        <f>VLOOKUP(M2,all_attacks!$C$2:$H$166,2,FALSE)</f>
        <v>Bug</v>
      </c>
      <c r="R2" t="e">
        <f>VLOOKUP(N2,all_attacks!$C$2:$H$166,2,FALSE)</f>
        <v>#N/A</v>
      </c>
      <c r="S2" t="e">
        <f>VLOOKUP(O2,all_attacks!$C$2:$H$166,2,FALSE)</f>
        <v>#N/A</v>
      </c>
      <c r="T2" t="str">
        <f>VLOOKUP(L2,all_attacks!$C$2:$H$166,6,FALSE)</f>
        <v>Poison</v>
      </c>
      <c r="U2" t="str">
        <f>VLOOKUP(M2,all_attacks!$C$2:$H$166,6,FALSE)</f>
        <v>no_type-specific_Damage</v>
      </c>
      <c r="V2" t="e">
        <f>VLOOKUP(N2,all_attacks!$C$2:$H$166,6,FALSE)</f>
        <v>#N/A</v>
      </c>
      <c r="W2" t="e">
        <f>VLOOKUP(O2,all_attacks!$C$2:$H$166,6,FALSE)</f>
        <v>#N/A</v>
      </c>
      <c r="X2" t="s">
        <v>451</v>
      </c>
      <c r="Y2" t="s">
        <v>209</v>
      </c>
      <c r="Z2" t="str">
        <f>T2&amp;$X2</f>
        <v>PoisonPoison</v>
      </c>
      <c r="AA2" t="str">
        <f>U2&amp;$X2</f>
        <v>no_type-specific_DamagePoison</v>
      </c>
      <c r="AB2" t="e">
        <f>V2&amp;$X2</f>
        <v>#N/A</v>
      </c>
      <c r="AC2" t="e">
        <f>W2&amp;$X2</f>
        <v>#N/A</v>
      </c>
      <c r="AD2" t="str">
        <f>T2&amp;$Y2</f>
        <v>PoisonNA</v>
      </c>
      <c r="AE2" t="str">
        <f t="shared" ref="AE2:AG7" si="0">U2&amp;$Y2</f>
        <v>no_type-specific_DamageNA</v>
      </c>
      <c r="AF2" t="e">
        <f t="shared" si="0"/>
        <v>#N/A</v>
      </c>
      <c r="AG2" t="e">
        <f t="shared" si="0"/>
        <v>#N/A</v>
      </c>
      <c r="AH2">
        <f>VLOOKUP(Z2,type_factors!$C$1:$D$226,2,FALSE)</f>
        <v>0.5</v>
      </c>
      <c r="AI2" t="e">
        <f>VLOOKUP(AA2,type_factors!$C$1:$D$226,2,FALSE)</f>
        <v>#N/A</v>
      </c>
      <c r="AJ2" t="e">
        <f>VLOOKUP(AB2,type_factors!$C$1:$D$226,2,FALSE)</f>
        <v>#N/A</v>
      </c>
      <c r="AK2" t="e">
        <f>VLOOKUP(AC2,type_factors!$C$1:$D$226,2,FALSE)</f>
        <v>#N/A</v>
      </c>
      <c r="AL2" t="e">
        <f>VLOOKUP(AD2,type_factors!$C$1:$D$226,2,FALSE)</f>
        <v>#N/A</v>
      </c>
      <c r="AM2" t="e">
        <f>VLOOKUP(AE2,type_factors!$C$1:$D$226,2,FALSE)</f>
        <v>#N/A</v>
      </c>
      <c r="AN2" t="e">
        <f>VLOOKUP(AF2,type_factors!$C$1:$D$226,2,FALSE)</f>
        <v>#N/A</v>
      </c>
      <c r="AO2" t="e">
        <f>VLOOKUP(AG2,type_factors!$C$1:$D$226,2,FALSE)</f>
        <v>#N/A</v>
      </c>
      <c r="AP2" t="e">
        <f>AH2*AL2</f>
        <v>#N/A</v>
      </c>
      <c r="AQ2" t="e">
        <f t="shared" ref="AQ2:AS17" si="1">AI2*AM2</f>
        <v>#N/A</v>
      </c>
      <c r="AR2" t="e">
        <f t="shared" si="1"/>
        <v>#N/A</v>
      </c>
      <c r="AS2" t="e">
        <f t="shared" si="1"/>
        <v>#N/A</v>
      </c>
      <c r="AT2">
        <f t="array" ref="AT2">MAX(IF(ISERROR(AP2:AS2),IF(ISERROR(AH2:AK2),,AH2:AK2),AP2:AS2))</f>
        <v>0.5</v>
      </c>
      <c r="AU2" t="s">
        <v>421</v>
      </c>
      <c r="AV2" t="s">
        <v>209</v>
      </c>
      <c r="AW2" t="s">
        <v>209</v>
      </c>
      <c r="AX2" t="s">
        <v>209</v>
      </c>
      <c r="AY2" t="s">
        <v>209</v>
      </c>
      <c r="AZ2" t="s">
        <v>209</v>
      </c>
      <c r="BA2" t="s">
        <v>209</v>
      </c>
      <c r="BB2" t="s">
        <v>209</v>
      </c>
      <c r="BC2" t="s">
        <v>209</v>
      </c>
      <c r="BD2" t="str">
        <f>AU2&amp;$E2</f>
        <v>NormalBug</v>
      </c>
      <c r="BE2" t="str">
        <f>AV2&amp;$E2</f>
        <v>NABug</v>
      </c>
      <c r="BF2" t="str">
        <f>AW2&amp;$E2</f>
        <v>NABug</v>
      </c>
      <c r="BG2" t="str">
        <f>AX2&amp;$E2</f>
        <v>NABug</v>
      </c>
      <c r="BH2" t="str">
        <f t="shared" ref="BH2:BL2" si="2">AY2&amp;$E2</f>
        <v>NABug</v>
      </c>
      <c r="BI2" t="str">
        <f t="shared" si="2"/>
        <v>NABug</v>
      </c>
      <c r="BJ2" t="str">
        <f t="shared" si="2"/>
        <v>NABug</v>
      </c>
      <c r="BK2" t="str">
        <f t="shared" si="2"/>
        <v>NABug</v>
      </c>
      <c r="BL2" t="str">
        <f t="shared" si="2"/>
        <v>NABug</v>
      </c>
      <c r="BM2" t="str">
        <f>AU2&amp;$F2</f>
        <v>NormalPoison</v>
      </c>
      <c r="BN2" t="str">
        <f>AV2&amp;$F2</f>
        <v>NAPoison</v>
      </c>
      <c r="BO2" t="str">
        <f>AW2&amp;$F2</f>
        <v>NAPoison</v>
      </c>
      <c r="BP2" t="str">
        <f>AX2&amp;$F2</f>
        <v>NAPoison</v>
      </c>
      <c r="BQ2" t="str">
        <f t="shared" ref="BQ2:BU17" si="3">AY2&amp;$F2</f>
        <v>NAPoison</v>
      </c>
      <c r="BR2" t="str">
        <f t="shared" si="3"/>
        <v>NAPoison</v>
      </c>
      <c r="BS2" t="str">
        <f t="shared" si="3"/>
        <v>NAPoison</v>
      </c>
      <c r="BT2" t="str">
        <f t="shared" si="3"/>
        <v>NAPoison</v>
      </c>
      <c r="BU2" t="str">
        <f t="shared" si="3"/>
        <v>NAPoison</v>
      </c>
      <c r="BV2" s="31">
        <f>VLOOKUP(BD2,type_factors!$C$2:$D$226,2,FALSE)</f>
        <v>1</v>
      </c>
      <c r="BW2" s="31" t="e">
        <f>VLOOKUP(BE2,type_factors!$C$2:$D$226,2,FALSE)</f>
        <v>#N/A</v>
      </c>
      <c r="BX2" s="31" t="e">
        <f>VLOOKUP(BF2,type_factors!$C$2:$D$226,2,FALSE)</f>
        <v>#N/A</v>
      </c>
      <c r="BY2" s="31" t="e">
        <f>VLOOKUP(BG2,type_factors!$C$2:$D$226,2,FALSE)</f>
        <v>#N/A</v>
      </c>
      <c r="BZ2" s="31" t="e">
        <f>VLOOKUP(BH2,type_factors!$C$2:$D$226,2,FALSE)</f>
        <v>#N/A</v>
      </c>
      <c r="CA2" s="31" t="e">
        <f>VLOOKUP(BI2,type_factors!$C$2:$D$226,2,FALSE)</f>
        <v>#N/A</v>
      </c>
      <c r="CB2" s="31" t="e">
        <f>VLOOKUP(BJ2,type_factors!$C$2:$D$226,2,FALSE)</f>
        <v>#N/A</v>
      </c>
      <c r="CC2" s="31" t="e">
        <f>VLOOKUP(BK2,type_factors!$C$2:$D$226,2,FALSE)</f>
        <v>#N/A</v>
      </c>
      <c r="CD2" s="31" t="e">
        <f>VLOOKUP(BL2,type_factors!$C$2:$D$226,2,FALSE)</f>
        <v>#N/A</v>
      </c>
      <c r="CE2" s="30">
        <f>VLOOKUP(BM2,type_factors!$C$2:$D$226,2,FALSE)</f>
        <v>1</v>
      </c>
      <c r="CF2" s="30" t="e">
        <f>VLOOKUP(BN2,type_factors!$C$2:$D$226,2,FALSE)</f>
        <v>#N/A</v>
      </c>
      <c r="CG2" s="30" t="e">
        <f>VLOOKUP(BO2,type_factors!$C$2:$D$226,2,FALSE)</f>
        <v>#N/A</v>
      </c>
      <c r="CH2" s="30" t="e">
        <f>VLOOKUP(BP2,type_factors!$C$2:$D$226,2,FALSE)</f>
        <v>#N/A</v>
      </c>
      <c r="CI2" s="30" t="e">
        <f>VLOOKUP(BQ2,type_factors!$C$2:$D$226,2,FALSE)</f>
        <v>#N/A</v>
      </c>
      <c r="CJ2" s="30" t="e">
        <f>VLOOKUP(BR2,type_factors!$C$2:$D$226,2,FALSE)</f>
        <v>#N/A</v>
      </c>
      <c r="CK2" s="30" t="e">
        <f>VLOOKUP(BS2,type_factors!$C$2:$D$226,2,FALSE)</f>
        <v>#N/A</v>
      </c>
      <c r="CL2" s="30" t="e">
        <f>VLOOKUP(BT2,type_factors!$C$2:$D$226,2,FALSE)</f>
        <v>#N/A</v>
      </c>
      <c r="CM2" s="30" t="e">
        <f>VLOOKUP(BU2,type_factors!$C$2:$D$226,2,FALSE)</f>
        <v>#N/A</v>
      </c>
      <c r="CN2" s="32">
        <f>IF(AND(ISNUMBER(BV2),ISNUMBER(CE2)),BV2*CE2,BV2)</f>
        <v>1</v>
      </c>
      <c r="CO2" s="32" t="e">
        <f t="shared" ref="CO2:CV17" si="4">IF(AND(ISNUMBER(BW2),ISNUMBER(CF2)),BW2*CF2,BW2)</f>
        <v>#N/A</v>
      </c>
      <c r="CP2" s="32" t="e">
        <f t="shared" si="4"/>
        <v>#N/A</v>
      </c>
      <c r="CQ2" s="32" t="e">
        <f t="shared" si="4"/>
        <v>#N/A</v>
      </c>
      <c r="CR2" s="32" t="e">
        <f t="shared" si="4"/>
        <v>#N/A</v>
      </c>
      <c r="CS2" s="32" t="e">
        <f t="shared" si="4"/>
        <v>#N/A</v>
      </c>
      <c r="CT2" s="32" t="e">
        <f t="shared" si="4"/>
        <v>#N/A</v>
      </c>
      <c r="CU2" s="32" t="e">
        <f t="shared" si="4"/>
        <v>#N/A</v>
      </c>
      <c r="CV2" s="32" t="e">
        <f t="shared" si="4"/>
        <v>#N/A</v>
      </c>
      <c r="CW2">
        <f t="array" ref="CW2">MAX(IF(ISERROR(CN2:CV2),,CN2:CV2))</f>
        <v>1</v>
      </c>
      <c r="CX2">
        <f t="shared" ref="CX2:CX65" si="5">AT2</f>
        <v>0.5</v>
      </c>
      <c r="CY2">
        <f>CW2-CX2</f>
        <v>0.5</v>
      </c>
      <c r="CZ2">
        <f>CY2</f>
        <v>0.5</v>
      </c>
    </row>
    <row r="3" spans="1:106" x14ac:dyDescent="0.3">
      <c r="A3">
        <v>2</v>
      </c>
      <c r="B3">
        <v>3</v>
      </c>
      <c r="C3" s="35" t="s">
        <v>11</v>
      </c>
      <c r="D3" s="35" t="str">
        <f>VLOOKUP(C3,all_pokemon!$B$2:$C$151,2,FALSE)</f>
        <v>Geodude</v>
      </c>
      <c r="E3" s="35" t="s">
        <v>456</v>
      </c>
      <c r="F3" s="35" t="s">
        <v>455</v>
      </c>
      <c r="G3" s="35">
        <v>12</v>
      </c>
      <c r="H3" s="36" t="s">
        <v>12</v>
      </c>
      <c r="I3" s="36" t="s">
        <v>13</v>
      </c>
      <c r="J3" s="36" t="s">
        <v>209</v>
      </c>
      <c r="K3" s="36" t="s">
        <v>209</v>
      </c>
      <c r="L3" s="1" t="str">
        <f>VLOOKUP(H3,all_attacks!$B$2:$C$166,2,FALSE)</f>
        <v>Tackle</v>
      </c>
      <c r="M3" s="1" t="str">
        <f>VLOOKUP(I3,all_attacks!$B$2:$C$166,2,FALSE)</f>
        <v>Defense Curl</v>
      </c>
      <c r="N3" s="1" t="e">
        <f>VLOOKUP(J3,all_attacks!$B$2:$C$166,2,FALSE)</f>
        <v>#N/A</v>
      </c>
      <c r="O3" s="1" t="e">
        <f>VLOOKUP(K3,all_attacks!$B$2:$C$166,2,FALSE)</f>
        <v>#N/A</v>
      </c>
      <c r="P3" t="str">
        <f>VLOOKUP(L3,all_attacks!$C$2:$H$166,2,FALSE)</f>
        <v>Normal</v>
      </c>
      <c r="Q3" t="str">
        <f>VLOOKUP(M3,all_attacks!$C$2:$H$166,2,FALSE)</f>
        <v>Normal</v>
      </c>
      <c r="R3" t="e">
        <f>VLOOKUP(N3,all_attacks!$C$2:$H$166,2,FALSE)</f>
        <v>#N/A</v>
      </c>
      <c r="S3" t="e">
        <f>VLOOKUP(O3,all_attacks!$C$2:$H$166,2,FALSE)</f>
        <v>#N/A</v>
      </c>
      <c r="T3" t="str">
        <f>VLOOKUP(L3,all_attacks!$C$2:$H$166,6,FALSE)</f>
        <v>Normal</v>
      </c>
      <c r="U3" t="str">
        <f>VLOOKUP(M3,all_attacks!$C$2:$H$166,6,FALSE)</f>
        <v>no_type-specific_Damage</v>
      </c>
      <c r="V3" t="e">
        <f>VLOOKUP(N3,all_attacks!$C$2:$H$166,6,FALSE)</f>
        <v>#N/A</v>
      </c>
      <c r="W3" t="e">
        <f>VLOOKUP(O3,all_attacks!$C$2:$H$166,6,FALSE)</f>
        <v>#N/A</v>
      </c>
      <c r="X3" t="s">
        <v>451</v>
      </c>
      <c r="Y3" t="s">
        <v>209</v>
      </c>
      <c r="Z3" t="str">
        <f>T3&amp;$X3</f>
        <v>NormalPoison</v>
      </c>
      <c r="AA3" t="str">
        <f t="shared" ref="AA3:AC66" si="6">U3&amp;$X3</f>
        <v>no_type-specific_DamagePoison</v>
      </c>
      <c r="AB3" t="e">
        <f t="shared" si="6"/>
        <v>#N/A</v>
      </c>
      <c r="AC3" t="e">
        <f t="shared" si="6"/>
        <v>#N/A</v>
      </c>
      <c r="AD3" t="str">
        <f>T3&amp;$Y3</f>
        <v>NormalNA</v>
      </c>
      <c r="AE3" t="str">
        <f t="shared" si="0"/>
        <v>no_type-specific_DamageNA</v>
      </c>
      <c r="AF3" t="e">
        <f t="shared" si="0"/>
        <v>#N/A</v>
      </c>
      <c r="AG3" t="e">
        <f t="shared" si="0"/>
        <v>#N/A</v>
      </c>
      <c r="AH3">
        <f>VLOOKUP(Z3,type_factors!$C$1:$D$226,2,FALSE)</f>
        <v>1</v>
      </c>
      <c r="AI3" t="e">
        <f>VLOOKUP(AA3,type_factors!$C$1:$D$226,2,FALSE)</f>
        <v>#N/A</v>
      </c>
      <c r="AJ3" t="e">
        <f>VLOOKUP(AB3,type_factors!$C$1:$D$226,2,FALSE)</f>
        <v>#N/A</v>
      </c>
      <c r="AK3" t="e">
        <f>VLOOKUP(AC3,type_factors!$C$1:$D$226,2,FALSE)</f>
        <v>#N/A</v>
      </c>
      <c r="AL3" t="e">
        <f>VLOOKUP(AD3,type_factors!$C$1:$D$226,2,FALSE)</f>
        <v>#N/A</v>
      </c>
      <c r="AM3" t="e">
        <f>VLOOKUP(AE3,type_factors!$C$1:$D$226,2,FALSE)</f>
        <v>#N/A</v>
      </c>
      <c r="AN3" t="e">
        <f>VLOOKUP(AF3,type_factors!$C$1:$D$226,2,FALSE)</f>
        <v>#N/A</v>
      </c>
      <c r="AO3" t="e">
        <f>VLOOKUP(AG3,type_factors!$C$1:$D$226,2,FALSE)</f>
        <v>#N/A</v>
      </c>
      <c r="AP3" t="e">
        <f t="shared" ref="AP3:AS66" si="7">AH3*AL3</f>
        <v>#N/A</v>
      </c>
      <c r="AQ3" t="e">
        <f t="shared" si="1"/>
        <v>#N/A</v>
      </c>
      <c r="AR3" t="e">
        <f t="shared" si="1"/>
        <v>#N/A</v>
      </c>
      <c r="AS3" t="e">
        <f t="shared" si="1"/>
        <v>#N/A</v>
      </c>
      <c r="AT3">
        <f t="array" ref="AT3">MAX(IF(ISERROR(AP3:AS3),IF(ISERROR(AH3:AK3),,AH3:AK3),AP3:AS3))</f>
        <v>1</v>
      </c>
      <c r="AU3" t="s">
        <v>421</v>
      </c>
      <c r="AV3" t="s">
        <v>209</v>
      </c>
      <c r="AW3" t="s">
        <v>209</v>
      </c>
      <c r="AX3" t="s">
        <v>209</v>
      </c>
      <c r="AY3" t="s">
        <v>209</v>
      </c>
      <c r="AZ3" t="s">
        <v>209</v>
      </c>
      <c r="BA3" t="s">
        <v>209</v>
      </c>
      <c r="BB3" t="s">
        <v>209</v>
      </c>
      <c r="BC3" t="s">
        <v>209</v>
      </c>
      <c r="BD3" t="str">
        <f t="shared" ref="BD3:BD34" si="8">AU3&amp;$E3</f>
        <v>NormalRock</v>
      </c>
      <c r="BE3" t="str">
        <f t="shared" ref="BE3:BE34" si="9">AV3&amp;$E3</f>
        <v>NARock</v>
      </c>
      <c r="BF3" t="str">
        <f t="shared" ref="BF3:BF34" si="10">AW3&amp;$E3</f>
        <v>NARock</v>
      </c>
      <c r="BG3" t="str">
        <f t="shared" ref="BG3:BG66" si="11">AX3&amp;$E3</f>
        <v>NARock</v>
      </c>
      <c r="BH3" t="str">
        <f t="shared" ref="BH3:BH66" si="12">AY3&amp;$E3</f>
        <v>NARock</v>
      </c>
      <c r="BI3" t="str">
        <f t="shared" ref="BI3:BI66" si="13">AZ3&amp;$E3</f>
        <v>NARock</v>
      </c>
      <c r="BJ3" t="str">
        <f t="shared" ref="BJ3:BJ66" si="14">BA3&amp;$E3</f>
        <v>NARock</v>
      </c>
      <c r="BK3" t="str">
        <f t="shared" ref="BK3:BK66" si="15">BB3&amp;$E3</f>
        <v>NARock</v>
      </c>
      <c r="BL3" t="str">
        <f t="shared" ref="BL3:BL66" si="16">BC3&amp;$E3</f>
        <v>NARock</v>
      </c>
      <c r="BM3" t="str">
        <f t="shared" ref="BM3:BM34" si="17">AU3&amp;$F3</f>
        <v>NormalGround</v>
      </c>
      <c r="BN3" t="str">
        <f t="shared" ref="BN3:BN66" si="18">AV3&amp;$F3</f>
        <v>NAGround</v>
      </c>
      <c r="BO3" t="str">
        <f t="shared" ref="BO3:BO66" si="19">AW3&amp;$F3</f>
        <v>NAGround</v>
      </c>
      <c r="BP3" t="str">
        <f t="shared" ref="BP3:BP66" si="20">AX3&amp;$F3</f>
        <v>NAGround</v>
      </c>
      <c r="BQ3" t="str">
        <f t="shared" si="3"/>
        <v>NAGround</v>
      </c>
      <c r="BR3" t="str">
        <f t="shared" si="3"/>
        <v>NAGround</v>
      </c>
      <c r="BS3" t="str">
        <f t="shared" si="3"/>
        <v>NAGround</v>
      </c>
      <c r="BT3" t="str">
        <f t="shared" si="3"/>
        <v>NAGround</v>
      </c>
      <c r="BU3" t="str">
        <f t="shared" si="3"/>
        <v>NAGround</v>
      </c>
      <c r="BV3" s="31">
        <f>VLOOKUP(BD3,type_factors!$C$2:$D$226,2,FALSE)</f>
        <v>0.5</v>
      </c>
      <c r="BW3" s="31" t="e">
        <f>VLOOKUP(BE3,type_factors!$C$2:$D$226,2,FALSE)</f>
        <v>#N/A</v>
      </c>
      <c r="BX3" s="31" t="e">
        <f>VLOOKUP(BF3,type_factors!$C$2:$D$226,2,FALSE)</f>
        <v>#N/A</v>
      </c>
      <c r="BY3" s="31" t="e">
        <f>VLOOKUP(BG3,type_factors!$C$2:$D$226,2,FALSE)</f>
        <v>#N/A</v>
      </c>
      <c r="BZ3" s="31" t="e">
        <f>VLOOKUP(BH3,type_factors!$C$2:$D$226,2,FALSE)</f>
        <v>#N/A</v>
      </c>
      <c r="CA3" s="31" t="e">
        <f>VLOOKUP(BI3,type_factors!$C$2:$D$226,2,FALSE)</f>
        <v>#N/A</v>
      </c>
      <c r="CB3" s="31" t="e">
        <f>VLOOKUP(BJ3,type_factors!$C$2:$D$226,2,FALSE)</f>
        <v>#N/A</v>
      </c>
      <c r="CC3" s="31" t="e">
        <f>VLOOKUP(BK3,type_factors!$C$2:$D$226,2,FALSE)</f>
        <v>#N/A</v>
      </c>
      <c r="CD3" s="31" t="e">
        <f>VLOOKUP(BL3,type_factors!$C$2:$D$226,2,FALSE)</f>
        <v>#N/A</v>
      </c>
      <c r="CE3" s="30">
        <f>VLOOKUP(BM3,type_factors!$C$2:$D$226,2,FALSE)</f>
        <v>1</v>
      </c>
      <c r="CF3" s="30" t="e">
        <f>VLOOKUP(BN3,type_factors!$C$2:$D$226,2,FALSE)</f>
        <v>#N/A</v>
      </c>
      <c r="CG3" s="30" t="e">
        <f>VLOOKUP(BO3,type_factors!$C$2:$D$226,2,FALSE)</f>
        <v>#N/A</v>
      </c>
      <c r="CH3" s="30" t="e">
        <f>VLOOKUP(BP3,type_factors!$C$2:$D$226,2,FALSE)</f>
        <v>#N/A</v>
      </c>
      <c r="CI3" s="30" t="e">
        <f>VLOOKUP(BQ3,type_factors!$C$2:$D$226,2,FALSE)</f>
        <v>#N/A</v>
      </c>
      <c r="CJ3" s="30" t="e">
        <f>VLOOKUP(BR3,type_factors!$C$2:$D$226,2,FALSE)</f>
        <v>#N/A</v>
      </c>
      <c r="CK3" s="30" t="e">
        <f>VLOOKUP(BS3,type_factors!$C$2:$D$226,2,FALSE)</f>
        <v>#N/A</v>
      </c>
      <c r="CL3" s="30" t="e">
        <f>VLOOKUP(BT3,type_factors!$C$2:$D$226,2,FALSE)</f>
        <v>#N/A</v>
      </c>
      <c r="CM3" s="30" t="e">
        <f>VLOOKUP(BU3,type_factors!$C$2:$D$226,2,FALSE)</f>
        <v>#N/A</v>
      </c>
      <c r="CN3" s="32">
        <f t="shared" ref="CN3:CR66" si="21">IF(AND(ISNUMBER(BV3),ISNUMBER(CE3)),BV3*CE3,BV3)</f>
        <v>0.5</v>
      </c>
      <c r="CO3" s="32" t="e">
        <f t="shared" si="4"/>
        <v>#N/A</v>
      </c>
      <c r="CP3" s="32" t="e">
        <f t="shared" si="4"/>
        <v>#N/A</v>
      </c>
      <c r="CQ3" s="32" t="e">
        <f t="shared" si="4"/>
        <v>#N/A</v>
      </c>
      <c r="CR3" s="32" t="e">
        <f t="shared" si="4"/>
        <v>#N/A</v>
      </c>
      <c r="CS3" s="32" t="e">
        <f t="shared" ref="CS3:CS66" si="22">IF(AND(ISNUMBER(CA3),ISNUMBER(CJ3)),CA3*CJ3,CA3)</f>
        <v>#N/A</v>
      </c>
      <c r="CT3" s="32" t="e">
        <f t="shared" ref="CT3:CT66" si="23">IF(AND(ISNUMBER(CB3),ISNUMBER(CK3)),CB3*CK3,CB3)</f>
        <v>#N/A</v>
      </c>
      <c r="CU3" s="32" t="e">
        <f t="shared" ref="CU3:CU66" si="24">IF(AND(ISNUMBER(CC3),ISNUMBER(CL3)),CC3*CL3,CC3)</f>
        <v>#N/A</v>
      </c>
      <c r="CV3" s="32" t="e">
        <f t="shared" ref="CV3:CV66" si="25">IF(AND(ISNUMBER(CD3),ISNUMBER(CM3)),CD3*CM3,CD3)</f>
        <v>#N/A</v>
      </c>
      <c r="CW3">
        <f t="array" ref="CW3">MAX(IF(ISERROR(CN3:CV3),,CN3:CV3))</f>
        <v>0.5</v>
      </c>
      <c r="CX3">
        <f t="shared" si="5"/>
        <v>1</v>
      </c>
      <c r="CY3">
        <f t="shared" ref="CY3:CY66" si="26">CW3-CX3</f>
        <v>-0.5</v>
      </c>
      <c r="CZ3">
        <f>CZ2+CY3</f>
        <v>0</v>
      </c>
      <c r="DB3" t="s">
        <v>194</v>
      </c>
    </row>
    <row r="4" spans="1:106" x14ac:dyDescent="0.3">
      <c r="A4">
        <v>3</v>
      </c>
      <c r="B4">
        <v>3</v>
      </c>
      <c r="C4" s="35" t="s">
        <v>14</v>
      </c>
      <c r="D4" s="35" t="str">
        <f>VLOOKUP(C4,all_pokemon!$B$2:$C$151,2,FALSE)</f>
        <v>Onix</v>
      </c>
      <c r="E4" s="35" t="s">
        <v>456</v>
      </c>
      <c r="F4" s="35" t="s">
        <v>455</v>
      </c>
      <c r="G4" s="35">
        <v>14</v>
      </c>
      <c r="H4" s="36" t="s">
        <v>12</v>
      </c>
      <c r="I4" s="36" t="s">
        <v>15</v>
      </c>
      <c r="J4" s="36" t="s">
        <v>16</v>
      </c>
      <c r="K4" s="36" t="s">
        <v>209</v>
      </c>
      <c r="L4" s="1" t="str">
        <f>VLOOKUP(H4,all_attacks!$B$2:$C$166,2,FALSE)</f>
        <v>Tackle</v>
      </c>
      <c r="M4" s="1" t="str">
        <f>VLOOKUP(I4,all_attacks!$B$2:$C$166,2,FALSE)</f>
        <v>Screech</v>
      </c>
      <c r="N4" s="1" t="str">
        <f>VLOOKUP(J4,all_attacks!$B$2:$C$166,2,FALSE)</f>
        <v>Bide</v>
      </c>
      <c r="O4" s="1" t="e">
        <f>VLOOKUP(K4,all_attacks!$B$2:$C$166,2,FALSE)</f>
        <v>#N/A</v>
      </c>
      <c r="P4" t="str">
        <f>VLOOKUP(L4,all_attacks!$C$2:$H$166,2,FALSE)</f>
        <v>Normal</v>
      </c>
      <c r="Q4" t="str">
        <f>VLOOKUP(M4,all_attacks!$C$2:$H$166,2,FALSE)</f>
        <v>Normal</v>
      </c>
      <c r="R4" t="str">
        <f>VLOOKUP(N4,all_attacks!$C$2:$H$166,2,FALSE)</f>
        <v>Normal</v>
      </c>
      <c r="S4" t="e">
        <f>VLOOKUP(O4,all_attacks!$C$2:$H$166,2,FALSE)</f>
        <v>#N/A</v>
      </c>
      <c r="T4" t="str">
        <f>VLOOKUP(L4,all_attacks!$C$2:$H$166,6,FALSE)</f>
        <v>Normal</v>
      </c>
      <c r="U4" t="str">
        <f>VLOOKUP(M4,all_attacks!$C$2:$H$166,6,FALSE)</f>
        <v>no_type-specific_Damage</v>
      </c>
      <c r="V4" t="str">
        <f>VLOOKUP(N4,all_attacks!$C$2:$H$166,6,FALSE)</f>
        <v>no_type-specific_Damage</v>
      </c>
      <c r="W4" t="e">
        <f>VLOOKUP(O4,all_attacks!$C$2:$H$166,6,FALSE)</f>
        <v>#N/A</v>
      </c>
      <c r="X4" t="s">
        <v>451</v>
      </c>
      <c r="Y4" t="s">
        <v>209</v>
      </c>
      <c r="Z4" t="str">
        <f t="shared" ref="Z4:AC67" si="27">T4&amp;$X4</f>
        <v>NormalPoison</v>
      </c>
      <c r="AA4" t="str">
        <f t="shared" si="6"/>
        <v>no_type-specific_DamagePoison</v>
      </c>
      <c r="AB4" t="str">
        <f t="shared" si="6"/>
        <v>no_type-specific_DamagePoison</v>
      </c>
      <c r="AC4" t="e">
        <f t="shared" si="6"/>
        <v>#N/A</v>
      </c>
      <c r="AD4" t="str">
        <f>T4&amp;$Y4</f>
        <v>NormalNA</v>
      </c>
      <c r="AE4" t="str">
        <f t="shared" si="0"/>
        <v>no_type-specific_DamageNA</v>
      </c>
      <c r="AF4" t="str">
        <f t="shared" si="0"/>
        <v>no_type-specific_DamageNA</v>
      </c>
      <c r="AG4" t="e">
        <f t="shared" si="0"/>
        <v>#N/A</v>
      </c>
      <c r="AH4">
        <f>VLOOKUP(Z4,type_factors!$C$1:$D$226,2,FALSE)</f>
        <v>1</v>
      </c>
      <c r="AI4" t="e">
        <f>VLOOKUP(AA4,type_factors!$C$1:$D$226,2,FALSE)</f>
        <v>#N/A</v>
      </c>
      <c r="AJ4" t="e">
        <f>VLOOKUP(AB4,type_factors!$C$1:$D$226,2,FALSE)</f>
        <v>#N/A</v>
      </c>
      <c r="AK4" t="e">
        <f>VLOOKUP(AC4,type_factors!$C$1:$D$226,2,FALSE)</f>
        <v>#N/A</v>
      </c>
      <c r="AL4" t="e">
        <f>VLOOKUP(AD4,type_factors!$C$1:$D$226,2,FALSE)</f>
        <v>#N/A</v>
      </c>
      <c r="AM4" t="e">
        <f>VLOOKUP(AE4,type_factors!$C$1:$D$226,2,FALSE)</f>
        <v>#N/A</v>
      </c>
      <c r="AN4" t="e">
        <f>VLOOKUP(AF4,type_factors!$C$1:$D$226,2,FALSE)</f>
        <v>#N/A</v>
      </c>
      <c r="AO4" t="e">
        <f>VLOOKUP(AG4,type_factors!$C$1:$D$226,2,FALSE)</f>
        <v>#N/A</v>
      </c>
      <c r="AP4" t="e">
        <f t="shared" si="7"/>
        <v>#N/A</v>
      </c>
      <c r="AQ4" t="e">
        <f t="shared" si="1"/>
        <v>#N/A</v>
      </c>
      <c r="AR4" t="e">
        <f t="shared" si="1"/>
        <v>#N/A</v>
      </c>
      <c r="AS4" t="e">
        <f t="shared" si="1"/>
        <v>#N/A</v>
      </c>
      <c r="AT4">
        <f t="array" ref="AT4">MAX(IF(ISERROR(AP4:AS4),IF(ISERROR(AH4:AK4),,AH4:AK4),AP4:AS4))</f>
        <v>1</v>
      </c>
      <c r="AU4" t="s">
        <v>421</v>
      </c>
      <c r="AV4" t="s">
        <v>209</v>
      </c>
      <c r="AW4" t="s">
        <v>209</v>
      </c>
      <c r="AX4" t="s">
        <v>209</v>
      </c>
      <c r="AY4" t="s">
        <v>209</v>
      </c>
      <c r="AZ4" t="s">
        <v>209</v>
      </c>
      <c r="BA4" t="s">
        <v>209</v>
      </c>
      <c r="BB4" t="s">
        <v>209</v>
      </c>
      <c r="BC4" t="s">
        <v>209</v>
      </c>
      <c r="BD4" t="str">
        <f t="shared" si="8"/>
        <v>NormalRock</v>
      </c>
      <c r="BE4" t="str">
        <f t="shared" si="9"/>
        <v>NARock</v>
      </c>
      <c r="BF4" t="str">
        <f t="shared" si="10"/>
        <v>NARock</v>
      </c>
      <c r="BG4" t="str">
        <f t="shared" si="11"/>
        <v>NARock</v>
      </c>
      <c r="BH4" t="str">
        <f t="shared" si="12"/>
        <v>NARock</v>
      </c>
      <c r="BI4" t="str">
        <f t="shared" si="13"/>
        <v>NARock</v>
      </c>
      <c r="BJ4" t="str">
        <f t="shared" si="14"/>
        <v>NARock</v>
      </c>
      <c r="BK4" t="str">
        <f t="shared" si="15"/>
        <v>NARock</v>
      </c>
      <c r="BL4" t="str">
        <f t="shared" si="16"/>
        <v>NARock</v>
      </c>
      <c r="BM4" t="str">
        <f t="shared" si="17"/>
        <v>NormalGround</v>
      </c>
      <c r="BN4" t="str">
        <f t="shared" si="18"/>
        <v>NAGround</v>
      </c>
      <c r="BO4" t="str">
        <f t="shared" si="19"/>
        <v>NAGround</v>
      </c>
      <c r="BP4" t="str">
        <f t="shared" si="20"/>
        <v>NAGround</v>
      </c>
      <c r="BQ4" t="str">
        <f t="shared" si="3"/>
        <v>NAGround</v>
      </c>
      <c r="BR4" t="str">
        <f t="shared" si="3"/>
        <v>NAGround</v>
      </c>
      <c r="BS4" t="str">
        <f t="shared" si="3"/>
        <v>NAGround</v>
      </c>
      <c r="BT4" t="str">
        <f t="shared" si="3"/>
        <v>NAGround</v>
      </c>
      <c r="BU4" t="str">
        <f t="shared" si="3"/>
        <v>NAGround</v>
      </c>
      <c r="BV4" s="31">
        <f>VLOOKUP(BD4,type_factors!$C$2:$D$226,2,FALSE)</f>
        <v>0.5</v>
      </c>
      <c r="BW4" s="31" t="e">
        <f>VLOOKUP(BE4,type_factors!$C$2:$D$226,2,FALSE)</f>
        <v>#N/A</v>
      </c>
      <c r="BX4" s="31" t="e">
        <f>VLOOKUP(BF4,type_factors!$C$2:$D$226,2,FALSE)</f>
        <v>#N/A</v>
      </c>
      <c r="BY4" s="31" t="e">
        <f>VLOOKUP(BG4,type_factors!$C$2:$D$226,2,FALSE)</f>
        <v>#N/A</v>
      </c>
      <c r="BZ4" s="31" t="e">
        <f>VLOOKUP(BH4,type_factors!$C$2:$D$226,2,FALSE)</f>
        <v>#N/A</v>
      </c>
      <c r="CA4" s="31" t="e">
        <f>VLOOKUP(BI4,type_factors!$C$2:$D$226,2,FALSE)</f>
        <v>#N/A</v>
      </c>
      <c r="CB4" s="31" t="e">
        <f>VLOOKUP(BJ4,type_factors!$C$2:$D$226,2,FALSE)</f>
        <v>#N/A</v>
      </c>
      <c r="CC4" s="31" t="e">
        <f>VLOOKUP(BK4,type_factors!$C$2:$D$226,2,FALSE)</f>
        <v>#N/A</v>
      </c>
      <c r="CD4" s="31" t="e">
        <f>VLOOKUP(BL4,type_factors!$C$2:$D$226,2,FALSE)</f>
        <v>#N/A</v>
      </c>
      <c r="CE4" s="30">
        <f>VLOOKUP(BM4,type_factors!$C$2:$D$226,2,FALSE)</f>
        <v>1</v>
      </c>
      <c r="CF4" s="30" t="e">
        <f>VLOOKUP(BN4,type_factors!$C$2:$D$226,2,FALSE)</f>
        <v>#N/A</v>
      </c>
      <c r="CG4" s="30" t="e">
        <f>VLOOKUP(BO4,type_factors!$C$2:$D$226,2,FALSE)</f>
        <v>#N/A</v>
      </c>
      <c r="CH4" s="30" t="e">
        <f>VLOOKUP(BP4,type_factors!$C$2:$D$226,2,FALSE)</f>
        <v>#N/A</v>
      </c>
      <c r="CI4" s="30" t="e">
        <f>VLOOKUP(BQ4,type_factors!$C$2:$D$226,2,FALSE)</f>
        <v>#N/A</v>
      </c>
      <c r="CJ4" s="30" t="e">
        <f>VLOOKUP(BR4,type_factors!$C$2:$D$226,2,FALSE)</f>
        <v>#N/A</v>
      </c>
      <c r="CK4" s="30" t="e">
        <f>VLOOKUP(BS4,type_factors!$C$2:$D$226,2,FALSE)</f>
        <v>#N/A</v>
      </c>
      <c r="CL4" s="30" t="e">
        <f>VLOOKUP(BT4,type_factors!$C$2:$D$226,2,FALSE)</f>
        <v>#N/A</v>
      </c>
      <c r="CM4" s="30" t="e">
        <f>VLOOKUP(BU4,type_factors!$C$2:$D$226,2,FALSE)</f>
        <v>#N/A</v>
      </c>
      <c r="CN4" s="32">
        <f t="shared" si="21"/>
        <v>0.5</v>
      </c>
      <c r="CO4" s="32" t="e">
        <f t="shared" si="4"/>
        <v>#N/A</v>
      </c>
      <c r="CP4" s="32" t="e">
        <f t="shared" si="4"/>
        <v>#N/A</v>
      </c>
      <c r="CQ4" s="32" t="e">
        <f t="shared" si="4"/>
        <v>#N/A</v>
      </c>
      <c r="CR4" s="32" t="e">
        <f t="shared" si="4"/>
        <v>#N/A</v>
      </c>
      <c r="CS4" s="32" t="e">
        <f t="shared" si="22"/>
        <v>#N/A</v>
      </c>
      <c r="CT4" s="32" t="e">
        <f t="shared" si="23"/>
        <v>#N/A</v>
      </c>
      <c r="CU4" s="32" t="e">
        <f t="shared" si="24"/>
        <v>#N/A</v>
      </c>
      <c r="CV4" s="32" t="e">
        <f t="shared" si="25"/>
        <v>#N/A</v>
      </c>
      <c r="CW4">
        <f t="array" ref="CW4">MAX(IF(ISERROR(CN4:CV4),,CN4:CV4))</f>
        <v>0.5</v>
      </c>
      <c r="CX4">
        <f t="shared" si="5"/>
        <v>1</v>
      </c>
      <c r="CY4">
        <f t="shared" si="26"/>
        <v>-0.5</v>
      </c>
      <c r="CZ4">
        <f t="shared" ref="CZ4:CZ67" si="28">CZ3+CY4</f>
        <v>-0.5</v>
      </c>
    </row>
    <row r="5" spans="1:106" x14ac:dyDescent="0.3">
      <c r="A5">
        <v>4</v>
      </c>
      <c r="B5">
        <v>4</v>
      </c>
      <c r="C5" s="35" t="s">
        <v>17</v>
      </c>
      <c r="D5" s="35" t="str">
        <f>VLOOKUP(C5,all_pokemon!$B$2:$C$151,2,FALSE)</f>
        <v>Caterpie</v>
      </c>
      <c r="E5" s="35" t="s">
        <v>452</v>
      </c>
      <c r="F5" s="35" t="s">
        <v>209</v>
      </c>
      <c r="G5" s="35">
        <v>10</v>
      </c>
      <c r="H5" s="36" t="s">
        <v>12</v>
      </c>
      <c r="I5" s="36" t="s">
        <v>10</v>
      </c>
      <c r="J5" s="36" t="s">
        <v>209</v>
      </c>
      <c r="K5" s="36" t="s">
        <v>209</v>
      </c>
      <c r="L5" s="1" t="str">
        <f>VLOOKUP(H5,all_attacks!$B$2:$C$166,2,FALSE)</f>
        <v>Tackle</v>
      </c>
      <c r="M5" s="1" t="str">
        <f>VLOOKUP(I5,all_attacks!$B$2:$C$166,2,FALSE)</f>
        <v>String Shot</v>
      </c>
      <c r="N5" s="1" t="e">
        <f>VLOOKUP(J5,all_attacks!$B$2:$C$166,2,FALSE)</f>
        <v>#N/A</v>
      </c>
      <c r="O5" s="1" t="e">
        <f>VLOOKUP(K5,all_attacks!$B$2:$C$166,2,FALSE)</f>
        <v>#N/A</v>
      </c>
      <c r="P5" t="str">
        <f>VLOOKUP(L5,all_attacks!$C$2:$H$166,2,FALSE)</f>
        <v>Normal</v>
      </c>
      <c r="Q5" t="str">
        <f>VLOOKUP(M5,all_attacks!$C$2:$H$166,2,FALSE)</f>
        <v>Bug</v>
      </c>
      <c r="R5" t="e">
        <f>VLOOKUP(N5,all_attacks!$C$2:$H$166,2,FALSE)</f>
        <v>#N/A</v>
      </c>
      <c r="S5" t="e">
        <f>VLOOKUP(O5,all_attacks!$C$2:$H$166,2,FALSE)</f>
        <v>#N/A</v>
      </c>
      <c r="T5" t="str">
        <f>VLOOKUP(L5,all_attacks!$C$2:$H$166,6,FALSE)</f>
        <v>Normal</v>
      </c>
      <c r="U5" t="str">
        <f>VLOOKUP(M5,all_attacks!$C$2:$H$166,6,FALSE)</f>
        <v>no_type-specific_Damage</v>
      </c>
      <c r="V5" t="e">
        <f>VLOOKUP(N5,all_attacks!$C$2:$H$166,6,FALSE)</f>
        <v>#N/A</v>
      </c>
      <c r="W5" t="e">
        <f>VLOOKUP(O5,all_attacks!$C$2:$H$166,6,FALSE)</f>
        <v>#N/A</v>
      </c>
      <c r="X5" t="s">
        <v>451</v>
      </c>
      <c r="Y5" t="s">
        <v>209</v>
      </c>
      <c r="Z5" t="str">
        <f t="shared" si="27"/>
        <v>NormalPoison</v>
      </c>
      <c r="AA5" t="str">
        <f t="shared" si="6"/>
        <v>no_type-specific_DamagePoison</v>
      </c>
      <c r="AB5" t="e">
        <f t="shared" si="6"/>
        <v>#N/A</v>
      </c>
      <c r="AC5" t="e">
        <f t="shared" si="6"/>
        <v>#N/A</v>
      </c>
      <c r="AD5" t="str">
        <f t="shared" ref="AD5:AG66" si="29">T5&amp;$Y5</f>
        <v>NormalNA</v>
      </c>
      <c r="AE5" t="str">
        <f>U5&amp;$Y5</f>
        <v>no_type-specific_DamageNA</v>
      </c>
      <c r="AF5" t="e">
        <f t="shared" si="0"/>
        <v>#N/A</v>
      </c>
      <c r="AG5" t="e">
        <f t="shared" si="0"/>
        <v>#N/A</v>
      </c>
      <c r="AH5">
        <f>VLOOKUP(Z5,type_factors!$C$1:$D$226,2,FALSE)</f>
        <v>1</v>
      </c>
      <c r="AI5" t="e">
        <f>VLOOKUP(AA5,type_factors!$C$1:$D$226,2,FALSE)</f>
        <v>#N/A</v>
      </c>
      <c r="AJ5" t="e">
        <f>VLOOKUP(AB5,type_factors!$C$1:$D$226,2,FALSE)</f>
        <v>#N/A</v>
      </c>
      <c r="AK5" t="e">
        <f>VLOOKUP(AC5,type_factors!$C$1:$D$226,2,FALSE)</f>
        <v>#N/A</v>
      </c>
      <c r="AL5" t="e">
        <f>VLOOKUP(AD5,type_factors!$C$1:$D$226,2,FALSE)</f>
        <v>#N/A</v>
      </c>
      <c r="AM5" t="e">
        <f>VLOOKUP(AE5,type_factors!$C$1:$D$226,2,FALSE)</f>
        <v>#N/A</v>
      </c>
      <c r="AN5" t="e">
        <f>VLOOKUP(AF5,type_factors!$C$1:$D$226,2,FALSE)</f>
        <v>#N/A</v>
      </c>
      <c r="AO5" t="e">
        <f>VLOOKUP(AG5,type_factors!$C$1:$D$226,2,FALSE)</f>
        <v>#N/A</v>
      </c>
      <c r="AP5" t="e">
        <f t="shared" si="7"/>
        <v>#N/A</v>
      </c>
      <c r="AQ5" t="e">
        <f t="shared" si="1"/>
        <v>#N/A</v>
      </c>
      <c r="AR5" t="e">
        <f t="shared" si="1"/>
        <v>#N/A</v>
      </c>
      <c r="AS5" t="e">
        <f t="shared" si="1"/>
        <v>#N/A</v>
      </c>
      <c r="AT5">
        <f t="array" ref="AT5">MAX(IF(ISERROR(AP5:AS5),IF(ISERROR(AH5:AK5),,AH5:AK5),AP5:AS5))</f>
        <v>1</v>
      </c>
      <c r="AU5" t="s">
        <v>421</v>
      </c>
      <c r="AV5" t="s">
        <v>209</v>
      </c>
      <c r="AW5" t="s">
        <v>209</v>
      </c>
      <c r="AX5" t="s">
        <v>209</v>
      </c>
      <c r="AY5" t="s">
        <v>209</v>
      </c>
      <c r="AZ5" t="s">
        <v>209</v>
      </c>
      <c r="BA5" t="s">
        <v>209</v>
      </c>
      <c r="BB5" t="s">
        <v>209</v>
      </c>
      <c r="BC5" t="s">
        <v>209</v>
      </c>
      <c r="BD5" t="str">
        <f t="shared" si="8"/>
        <v>NormalBug</v>
      </c>
      <c r="BE5" t="str">
        <f t="shared" si="9"/>
        <v>NABug</v>
      </c>
      <c r="BF5" t="str">
        <f t="shared" si="10"/>
        <v>NABug</v>
      </c>
      <c r="BG5" t="str">
        <f t="shared" si="11"/>
        <v>NABug</v>
      </c>
      <c r="BH5" t="str">
        <f t="shared" si="12"/>
        <v>NABug</v>
      </c>
      <c r="BI5" t="str">
        <f t="shared" si="13"/>
        <v>NABug</v>
      </c>
      <c r="BJ5" t="str">
        <f t="shared" si="14"/>
        <v>NABug</v>
      </c>
      <c r="BK5" t="str">
        <f t="shared" si="15"/>
        <v>NABug</v>
      </c>
      <c r="BL5" t="str">
        <f t="shared" si="16"/>
        <v>NABug</v>
      </c>
      <c r="BM5" t="str">
        <f t="shared" si="17"/>
        <v>NormalNA</v>
      </c>
      <c r="BN5" t="str">
        <f t="shared" si="18"/>
        <v>NANA</v>
      </c>
      <c r="BO5" t="str">
        <f t="shared" si="19"/>
        <v>NANA</v>
      </c>
      <c r="BP5" t="str">
        <f t="shared" si="20"/>
        <v>NANA</v>
      </c>
      <c r="BQ5" t="str">
        <f t="shared" si="3"/>
        <v>NANA</v>
      </c>
      <c r="BR5" t="str">
        <f t="shared" si="3"/>
        <v>NANA</v>
      </c>
      <c r="BS5" t="str">
        <f t="shared" si="3"/>
        <v>NANA</v>
      </c>
      <c r="BT5" t="str">
        <f t="shared" si="3"/>
        <v>NANA</v>
      </c>
      <c r="BU5" t="str">
        <f t="shared" si="3"/>
        <v>NANA</v>
      </c>
      <c r="BV5" s="31">
        <f>VLOOKUP(BD5,type_factors!$C$2:$D$226,2,FALSE)</f>
        <v>1</v>
      </c>
      <c r="BW5" s="31" t="e">
        <f>VLOOKUP(BE5,type_factors!$C$2:$D$226,2,FALSE)</f>
        <v>#N/A</v>
      </c>
      <c r="BX5" s="31" t="e">
        <f>VLOOKUP(BF5,type_factors!$C$2:$D$226,2,FALSE)</f>
        <v>#N/A</v>
      </c>
      <c r="BY5" s="31" t="e">
        <f>VLOOKUP(BG5,type_factors!$C$2:$D$226,2,FALSE)</f>
        <v>#N/A</v>
      </c>
      <c r="BZ5" s="31" t="e">
        <f>VLOOKUP(BH5,type_factors!$C$2:$D$226,2,FALSE)</f>
        <v>#N/A</v>
      </c>
      <c r="CA5" s="31" t="e">
        <f>VLOOKUP(BI5,type_factors!$C$2:$D$226,2,FALSE)</f>
        <v>#N/A</v>
      </c>
      <c r="CB5" s="31" t="e">
        <f>VLOOKUP(BJ5,type_factors!$C$2:$D$226,2,FALSE)</f>
        <v>#N/A</v>
      </c>
      <c r="CC5" s="31" t="e">
        <f>VLOOKUP(BK5,type_factors!$C$2:$D$226,2,FALSE)</f>
        <v>#N/A</v>
      </c>
      <c r="CD5" s="31" t="e">
        <f>VLOOKUP(BL5,type_factors!$C$2:$D$226,2,FALSE)</f>
        <v>#N/A</v>
      </c>
      <c r="CE5" s="30" t="e">
        <f>VLOOKUP(BM5,type_factors!$C$2:$D$226,2,FALSE)</f>
        <v>#N/A</v>
      </c>
      <c r="CF5" s="30" t="e">
        <f>VLOOKUP(BN5,type_factors!$C$2:$D$226,2,FALSE)</f>
        <v>#N/A</v>
      </c>
      <c r="CG5" s="30" t="e">
        <f>VLOOKUP(BO5,type_factors!$C$2:$D$226,2,FALSE)</f>
        <v>#N/A</v>
      </c>
      <c r="CH5" s="30" t="e">
        <f>VLOOKUP(BP5,type_factors!$C$2:$D$226,2,FALSE)</f>
        <v>#N/A</v>
      </c>
      <c r="CI5" s="30" t="e">
        <f>VLOOKUP(BQ5,type_factors!$C$2:$D$226,2,FALSE)</f>
        <v>#N/A</v>
      </c>
      <c r="CJ5" s="30" t="e">
        <f>VLOOKUP(BR5,type_factors!$C$2:$D$226,2,FALSE)</f>
        <v>#N/A</v>
      </c>
      <c r="CK5" s="30" t="e">
        <f>VLOOKUP(BS5,type_factors!$C$2:$D$226,2,FALSE)</f>
        <v>#N/A</v>
      </c>
      <c r="CL5" s="30" t="e">
        <f>VLOOKUP(BT5,type_factors!$C$2:$D$226,2,FALSE)</f>
        <v>#N/A</v>
      </c>
      <c r="CM5" s="30" t="e">
        <f>VLOOKUP(BU5,type_factors!$C$2:$D$226,2,FALSE)</f>
        <v>#N/A</v>
      </c>
      <c r="CN5" s="32">
        <f t="shared" si="21"/>
        <v>1</v>
      </c>
      <c r="CO5" s="32" t="e">
        <f t="shared" si="4"/>
        <v>#N/A</v>
      </c>
      <c r="CP5" s="32" t="e">
        <f t="shared" si="4"/>
        <v>#N/A</v>
      </c>
      <c r="CQ5" s="32" t="e">
        <f t="shared" si="4"/>
        <v>#N/A</v>
      </c>
      <c r="CR5" s="32" t="e">
        <f t="shared" si="4"/>
        <v>#N/A</v>
      </c>
      <c r="CS5" s="32" t="e">
        <f t="shared" si="22"/>
        <v>#N/A</v>
      </c>
      <c r="CT5" s="32" t="e">
        <f t="shared" si="23"/>
        <v>#N/A</v>
      </c>
      <c r="CU5" s="32" t="e">
        <f t="shared" si="24"/>
        <v>#N/A</v>
      </c>
      <c r="CV5" s="32" t="e">
        <f t="shared" si="25"/>
        <v>#N/A</v>
      </c>
      <c r="CW5">
        <f t="array" ref="CW5">MAX(IF(ISERROR(CN5:CV5),,CN5:CV5))</f>
        <v>1</v>
      </c>
      <c r="CX5">
        <f t="shared" si="5"/>
        <v>1</v>
      </c>
      <c r="CY5">
        <f t="shared" si="26"/>
        <v>0</v>
      </c>
      <c r="CZ5">
        <f t="shared" si="28"/>
        <v>-0.5</v>
      </c>
    </row>
    <row r="6" spans="1:106" x14ac:dyDescent="0.3">
      <c r="A6">
        <v>5</v>
      </c>
      <c r="B6">
        <v>4</v>
      </c>
      <c r="C6" s="35" t="s">
        <v>8</v>
      </c>
      <c r="D6" s="35" t="str">
        <f>VLOOKUP(C6,all_pokemon!$B$2:$C$151,2,FALSE)</f>
        <v>Weedle</v>
      </c>
      <c r="E6" s="35" t="s">
        <v>452</v>
      </c>
      <c r="F6" s="35" t="s">
        <v>451</v>
      </c>
      <c r="G6" s="35">
        <v>10</v>
      </c>
      <c r="H6" s="36" t="s">
        <v>9</v>
      </c>
      <c r="I6" s="36" t="s">
        <v>10</v>
      </c>
      <c r="J6" s="36" t="s">
        <v>209</v>
      </c>
      <c r="K6" s="36" t="s">
        <v>209</v>
      </c>
      <c r="L6" s="1" t="str">
        <f>VLOOKUP(H6,all_attacks!$B$2:$C$166,2,FALSE)</f>
        <v>Poison Sting</v>
      </c>
      <c r="M6" s="1" t="str">
        <f>VLOOKUP(I6,all_attacks!$B$2:$C$166,2,FALSE)</f>
        <v>String Shot</v>
      </c>
      <c r="N6" s="1" t="e">
        <f>VLOOKUP(J6,all_attacks!$B$2:$C$166,2,FALSE)</f>
        <v>#N/A</v>
      </c>
      <c r="O6" s="1" t="e">
        <f>VLOOKUP(K6,all_attacks!$B$2:$C$166,2,FALSE)</f>
        <v>#N/A</v>
      </c>
      <c r="P6" t="str">
        <f>VLOOKUP(L6,all_attacks!$C$2:$H$166,2,FALSE)</f>
        <v>Poison</v>
      </c>
      <c r="Q6" t="str">
        <f>VLOOKUP(M6,all_attacks!$C$2:$H$166,2,FALSE)</f>
        <v>Bug</v>
      </c>
      <c r="R6" t="e">
        <f>VLOOKUP(N6,all_attacks!$C$2:$H$166,2,FALSE)</f>
        <v>#N/A</v>
      </c>
      <c r="S6" t="e">
        <f>VLOOKUP(O6,all_attacks!$C$2:$H$166,2,FALSE)</f>
        <v>#N/A</v>
      </c>
      <c r="T6" t="str">
        <f>VLOOKUP(L6,all_attacks!$C$2:$H$166,6,FALSE)</f>
        <v>Poison</v>
      </c>
      <c r="U6" t="str">
        <f>VLOOKUP(M6,all_attacks!$C$2:$H$166,6,FALSE)</f>
        <v>no_type-specific_Damage</v>
      </c>
      <c r="V6" t="e">
        <f>VLOOKUP(N6,all_attacks!$C$2:$H$166,6,FALSE)</f>
        <v>#N/A</v>
      </c>
      <c r="W6" t="e">
        <f>VLOOKUP(O6,all_attacks!$C$2:$H$166,6,FALSE)</f>
        <v>#N/A</v>
      </c>
      <c r="X6" t="s">
        <v>451</v>
      </c>
      <c r="Y6" t="s">
        <v>209</v>
      </c>
      <c r="Z6" t="str">
        <f t="shared" si="27"/>
        <v>PoisonPoison</v>
      </c>
      <c r="AA6" t="str">
        <f t="shared" si="6"/>
        <v>no_type-specific_DamagePoison</v>
      </c>
      <c r="AB6" t="e">
        <f t="shared" si="6"/>
        <v>#N/A</v>
      </c>
      <c r="AC6" t="e">
        <f t="shared" si="6"/>
        <v>#N/A</v>
      </c>
      <c r="AD6" t="str">
        <f t="shared" si="29"/>
        <v>PoisonNA</v>
      </c>
      <c r="AE6" t="str">
        <f t="shared" si="29"/>
        <v>no_type-specific_DamageNA</v>
      </c>
      <c r="AF6" t="e">
        <f>V6&amp;$Y6</f>
        <v>#N/A</v>
      </c>
      <c r="AG6" t="e">
        <f t="shared" si="0"/>
        <v>#N/A</v>
      </c>
      <c r="AH6">
        <f>VLOOKUP(Z6,type_factors!$C$1:$D$226,2,FALSE)</f>
        <v>0.5</v>
      </c>
      <c r="AI6" t="e">
        <f>VLOOKUP(AA6,type_factors!$C$1:$D$226,2,FALSE)</f>
        <v>#N/A</v>
      </c>
      <c r="AJ6" t="e">
        <f>VLOOKUP(AB6,type_factors!$C$1:$D$226,2,FALSE)</f>
        <v>#N/A</v>
      </c>
      <c r="AK6" t="e">
        <f>VLOOKUP(AC6,type_factors!$C$1:$D$226,2,FALSE)</f>
        <v>#N/A</v>
      </c>
      <c r="AL6" t="e">
        <f>VLOOKUP(AD6,type_factors!$C$1:$D$226,2,FALSE)</f>
        <v>#N/A</v>
      </c>
      <c r="AM6" t="e">
        <f>VLOOKUP(AE6,type_factors!$C$1:$D$226,2,FALSE)</f>
        <v>#N/A</v>
      </c>
      <c r="AN6" t="e">
        <f>VLOOKUP(AF6,type_factors!$C$1:$D$226,2,FALSE)</f>
        <v>#N/A</v>
      </c>
      <c r="AO6" t="e">
        <f>VLOOKUP(AG6,type_factors!$C$1:$D$226,2,FALSE)</f>
        <v>#N/A</v>
      </c>
      <c r="AP6" t="e">
        <f t="shared" si="7"/>
        <v>#N/A</v>
      </c>
      <c r="AQ6" t="e">
        <f t="shared" si="1"/>
        <v>#N/A</v>
      </c>
      <c r="AR6" t="e">
        <f t="shared" si="1"/>
        <v>#N/A</v>
      </c>
      <c r="AS6" t="e">
        <f t="shared" si="1"/>
        <v>#N/A</v>
      </c>
      <c r="AT6">
        <f t="array" ref="AT6">MAX(IF(ISERROR(AP6:AS6),IF(ISERROR(AH6:AK6),,AH6:AK6),AP6:AS6))</f>
        <v>0.5</v>
      </c>
      <c r="AU6" t="s">
        <v>421</v>
      </c>
      <c r="AV6" t="s">
        <v>209</v>
      </c>
      <c r="AW6" t="s">
        <v>209</v>
      </c>
      <c r="AX6" t="s">
        <v>209</v>
      </c>
      <c r="AY6" t="s">
        <v>209</v>
      </c>
      <c r="AZ6" t="s">
        <v>209</v>
      </c>
      <c r="BA6" t="s">
        <v>209</v>
      </c>
      <c r="BB6" t="s">
        <v>209</v>
      </c>
      <c r="BC6" t="s">
        <v>209</v>
      </c>
      <c r="BD6" t="str">
        <f t="shared" si="8"/>
        <v>NormalBug</v>
      </c>
      <c r="BE6" t="str">
        <f t="shared" si="9"/>
        <v>NABug</v>
      </c>
      <c r="BF6" t="str">
        <f t="shared" si="10"/>
        <v>NABug</v>
      </c>
      <c r="BG6" t="str">
        <f t="shared" si="11"/>
        <v>NABug</v>
      </c>
      <c r="BH6" t="str">
        <f t="shared" si="12"/>
        <v>NABug</v>
      </c>
      <c r="BI6" t="str">
        <f t="shared" si="13"/>
        <v>NABug</v>
      </c>
      <c r="BJ6" t="str">
        <f t="shared" si="14"/>
        <v>NABug</v>
      </c>
      <c r="BK6" t="str">
        <f t="shared" si="15"/>
        <v>NABug</v>
      </c>
      <c r="BL6" t="str">
        <f t="shared" si="16"/>
        <v>NABug</v>
      </c>
      <c r="BM6" t="str">
        <f t="shared" si="17"/>
        <v>NormalPoison</v>
      </c>
      <c r="BN6" t="str">
        <f t="shared" si="18"/>
        <v>NAPoison</v>
      </c>
      <c r="BO6" t="str">
        <f t="shared" si="19"/>
        <v>NAPoison</v>
      </c>
      <c r="BP6" t="str">
        <f t="shared" si="20"/>
        <v>NAPoison</v>
      </c>
      <c r="BQ6" t="str">
        <f t="shared" si="3"/>
        <v>NAPoison</v>
      </c>
      <c r="BR6" t="str">
        <f t="shared" si="3"/>
        <v>NAPoison</v>
      </c>
      <c r="BS6" t="str">
        <f t="shared" si="3"/>
        <v>NAPoison</v>
      </c>
      <c r="BT6" t="str">
        <f t="shared" si="3"/>
        <v>NAPoison</v>
      </c>
      <c r="BU6" t="str">
        <f t="shared" si="3"/>
        <v>NAPoison</v>
      </c>
      <c r="BV6" s="31">
        <f>VLOOKUP(BD6,type_factors!$C$2:$D$226,2,FALSE)</f>
        <v>1</v>
      </c>
      <c r="BW6" s="31" t="e">
        <f>VLOOKUP(BE6,type_factors!$C$2:$D$226,2,FALSE)</f>
        <v>#N/A</v>
      </c>
      <c r="BX6" s="31" t="e">
        <f>VLOOKUP(BF6,type_factors!$C$2:$D$226,2,FALSE)</f>
        <v>#N/A</v>
      </c>
      <c r="BY6" s="31" t="e">
        <f>VLOOKUP(BG6,type_factors!$C$2:$D$226,2,FALSE)</f>
        <v>#N/A</v>
      </c>
      <c r="BZ6" s="31" t="e">
        <f>VLOOKUP(BH6,type_factors!$C$2:$D$226,2,FALSE)</f>
        <v>#N/A</v>
      </c>
      <c r="CA6" s="31" t="e">
        <f>VLOOKUP(BI6,type_factors!$C$2:$D$226,2,FALSE)</f>
        <v>#N/A</v>
      </c>
      <c r="CB6" s="31" t="e">
        <f>VLOOKUP(BJ6,type_factors!$C$2:$D$226,2,FALSE)</f>
        <v>#N/A</v>
      </c>
      <c r="CC6" s="31" t="e">
        <f>VLOOKUP(BK6,type_factors!$C$2:$D$226,2,FALSE)</f>
        <v>#N/A</v>
      </c>
      <c r="CD6" s="31" t="e">
        <f>VLOOKUP(BL6,type_factors!$C$2:$D$226,2,FALSE)</f>
        <v>#N/A</v>
      </c>
      <c r="CE6" s="30">
        <f>VLOOKUP(BM6,type_factors!$C$2:$D$226,2,FALSE)</f>
        <v>1</v>
      </c>
      <c r="CF6" s="30" t="e">
        <f>VLOOKUP(BN6,type_factors!$C$2:$D$226,2,FALSE)</f>
        <v>#N/A</v>
      </c>
      <c r="CG6" s="30" t="e">
        <f>VLOOKUP(BO6,type_factors!$C$2:$D$226,2,FALSE)</f>
        <v>#N/A</v>
      </c>
      <c r="CH6" s="30" t="e">
        <f>VLOOKUP(BP6,type_factors!$C$2:$D$226,2,FALSE)</f>
        <v>#N/A</v>
      </c>
      <c r="CI6" s="30" t="e">
        <f>VLOOKUP(BQ6,type_factors!$C$2:$D$226,2,FALSE)</f>
        <v>#N/A</v>
      </c>
      <c r="CJ6" s="30" t="e">
        <f>VLOOKUP(BR6,type_factors!$C$2:$D$226,2,FALSE)</f>
        <v>#N/A</v>
      </c>
      <c r="CK6" s="30" t="e">
        <f>VLOOKUP(BS6,type_factors!$C$2:$D$226,2,FALSE)</f>
        <v>#N/A</v>
      </c>
      <c r="CL6" s="30" t="e">
        <f>VLOOKUP(BT6,type_factors!$C$2:$D$226,2,FALSE)</f>
        <v>#N/A</v>
      </c>
      <c r="CM6" s="30" t="e">
        <f>VLOOKUP(BU6,type_factors!$C$2:$D$226,2,FALSE)</f>
        <v>#N/A</v>
      </c>
      <c r="CN6" s="32">
        <f t="shared" si="21"/>
        <v>1</v>
      </c>
      <c r="CO6" s="32" t="e">
        <f t="shared" si="4"/>
        <v>#N/A</v>
      </c>
      <c r="CP6" s="32" t="e">
        <f t="shared" si="4"/>
        <v>#N/A</v>
      </c>
      <c r="CQ6" s="32" t="e">
        <f t="shared" si="4"/>
        <v>#N/A</v>
      </c>
      <c r="CR6" s="32" t="e">
        <f t="shared" si="4"/>
        <v>#N/A</v>
      </c>
      <c r="CS6" s="32" t="e">
        <f t="shared" si="22"/>
        <v>#N/A</v>
      </c>
      <c r="CT6" s="32" t="e">
        <f t="shared" si="23"/>
        <v>#N/A</v>
      </c>
      <c r="CU6" s="32" t="e">
        <f t="shared" si="24"/>
        <v>#N/A</v>
      </c>
      <c r="CV6" s="32" t="e">
        <f t="shared" si="25"/>
        <v>#N/A</v>
      </c>
      <c r="CW6">
        <f t="array" ref="CW6">MAX(IF(ISERROR(CN6:CV6),,CN6:CV6))</f>
        <v>1</v>
      </c>
      <c r="CX6">
        <f t="shared" si="5"/>
        <v>0.5</v>
      </c>
      <c r="CY6">
        <f t="shared" si="26"/>
        <v>0.5</v>
      </c>
      <c r="CZ6">
        <f t="shared" si="28"/>
        <v>0</v>
      </c>
    </row>
    <row r="7" spans="1:106" x14ac:dyDescent="0.3">
      <c r="A7">
        <v>6</v>
      </c>
      <c r="B7">
        <v>4</v>
      </c>
      <c r="C7" s="35" t="s">
        <v>17</v>
      </c>
      <c r="D7" s="35" t="str">
        <f>VLOOKUP(C7,all_pokemon!$B$2:$C$151,2,FALSE)</f>
        <v>Caterpie</v>
      </c>
      <c r="E7" s="35" t="s">
        <v>452</v>
      </c>
      <c r="F7" s="35" t="s">
        <v>209</v>
      </c>
      <c r="G7" s="35">
        <v>10</v>
      </c>
      <c r="H7" s="36" t="s">
        <v>12</v>
      </c>
      <c r="I7" s="36" t="s">
        <v>10</v>
      </c>
      <c r="J7" s="36" t="s">
        <v>209</v>
      </c>
      <c r="K7" s="36" t="s">
        <v>209</v>
      </c>
      <c r="L7" s="1" t="str">
        <f>VLOOKUP(H7,all_attacks!$B$2:$C$166,2,FALSE)</f>
        <v>Tackle</v>
      </c>
      <c r="M7" s="1" t="str">
        <f>VLOOKUP(I7,all_attacks!$B$2:$C$166,2,FALSE)</f>
        <v>String Shot</v>
      </c>
      <c r="N7" s="1" t="e">
        <f>VLOOKUP(J7,all_attacks!$B$2:$C$166,2,FALSE)</f>
        <v>#N/A</v>
      </c>
      <c r="O7" s="1" t="e">
        <f>VLOOKUP(K7,all_attacks!$B$2:$C$166,2,FALSE)</f>
        <v>#N/A</v>
      </c>
      <c r="P7" t="str">
        <f>VLOOKUP(L7,all_attacks!$C$2:$H$166,2,FALSE)</f>
        <v>Normal</v>
      </c>
      <c r="Q7" t="str">
        <f>VLOOKUP(M7,all_attacks!$C$2:$H$166,2,FALSE)</f>
        <v>Bug</v>
      </c>
      <c r="R7" t="e">
        <f>VLOOKUP(N7,all_attacks!$C$2:$H$166,2,FALSE)</f>
        <v>#N/A</v>
      </c>
      <c r="S7" t="e">
        <f>VLOOKUP(O7,all_attacks!$C$2:$H$166,2,FALSE)</f>
        <v>#N/A</v>
      </c>
      <c r="T7" t="str">
        <f>VLOOKUP(L7,all_attacks!$C$2:$H$166,6,FALSE)</f>
        <v>Normal</v>
      </c>
      <c r="U7" t="str">
        <f>VLOOKUP(M7,all_attacks!$C$2:$H$166,6,FALSE)</f>
        <v>no_type-specific_Damage</v>
      </c>
      <c r="V7" t="e">
        <f>VLOOKUP(N7,all_attacks!$C$2:$H$166,6,FALSE)</f>
        <v>#N/A</v>
      </c>
      <c r="W7" t="e">
        <f>VLOOKUP(O7,all_attacks!$C$2:$H$166,6,FALSE)</f>
        <v>#N/A</v>
      </c>
      <c r="X7" t="s">
        <v>451</v>
      </c>
      <c r="Y7" t="s">
        <v>209</v>
      </c>
      <c r="Z7" t="str">
        <f t="shared" si="27"/>
        <v>NormalPoison</v>
      </c>
      <c r="AA7" t="str">
        <f t="shared" si="6"/>
        <v>no_type-specific_DamagePoison</v>
      </c>
      <c r="AB7" t="e">
        <f t="shared" si="6"/>
        <v>#N/A</v>
      </c>
      <c r="AC7" t="e">
        <f t="shared" si="6"/>
        <v>#N/A</v>
      </c>
      <c r="AD7" t="str">
        <f t="shared" si="29"/>
        <v>NormalNA</v>
      </c>
      <c r="AE7" t="str">
        <f t="shared" si="29"/>
        <v>no_type-specific_DamageNA</v>
      </c>
      <c r="AF7" t="e">
        <f>V7&amp;$Y7</f>
        <v>#N/A</v>
      </c>
      <c r="AG7" t="e">
        <f t="shared" si="0"/>
        <v>#N/A</v>
      </c>
      <c r="AH7">
        <f>VLOOKUP(Z7,type_factors!$C$1:$D$226,2,FALSE)</f>
        <v>1</v>
      </c>
      <c r="AI7" t="e">
        <f>VLOOKUP(AA7,type_factors!$C$1:$D$226,2,FALSE)</f>
        <v>#N/A</v>
      </c>
      <c r="AJ7" t="e">
        <f>VLOOKUP(AB7,type_factors!$C$1:$D$226,2,FALSE)</f>
        <v>#N/A</v>
      </c>
      <c r="AK7" t="e">
        <f>VLOOKUP(AC7,type_factors!$C$1:$D$226,2,FALSE)</f>
        <v>#N/A</v>
      </c>
      <c r="AL7" t="e">
        <f>VLOOKUP(AD7,type_factors!$C$1:$D$226,2,FALSE)</f>
        <v>#N/A</v>
      </c>
      <c r="AM7" t="e">
        <f>VLOOKUP(AE7,type_factors!$C$1:$D$226,2,FALSE)</f>
        <v>#N/A</v>
      </c>
      <c r="AN7" t="e">
        <f>VLOOKUP(AF7,type_factors!$C$1:$D$226,2,FALSE)</f>
        <v>#N/A</v>
      </c>
      <c r="AO7" t="e">
        <f>VLOOKUP(AG7,type_factors!$C$1:$D$226,2,FALSE)</f>
        <v>#N/A</v>
      </c>
      <c r="AP7" t="e">
        <f t="shared" si="7"/>
        <v>#N/A</v>
      </c>
      <c r="AQ7" t="e">
        <f t="shared" si="1"/>
        <v>#N/A</v>
      </c>
      <c r="AR7" t="e">
        <f t="shared" si="1"/>
        <v>#N/A</v>
      </c>
      <c r="AS7" t="e">
        <f t="shared" si="1"/>
        <v>#N/A</v>
      </c>
      <c r="AT7">
        <f t="array" ref="AT7">MAX(IF(ISERROR(AP7:AS7),IF(ISERROR(AH7:AK7),,AH7:AK7),AP7:AS7))</f>
        <v>1</v>
      </c>
      <c r="AU7" t="s">
        <v>421</v>
      </c>
      <c r="AV7" t="s">
        <v>209</v>
      </c>
      <c r="AW7" t="s">
        <v>209</v>
      </c>
      <c r="AX7" t="s">
        <v>209</v>
      </c>
      <c r="AY7" t="s">
        <v>209</v>
      </c>
      <c r="AZ7" t="s">
        <v>209</v>
      </c>
      <c r="BA7" t="s">
        <v>209</v>
      </c>
      <c r="BB7" t="s">
        <v>209</v>
      </c>
      <c r="BC7" t="s">
        <v>209</v>
      </c>
      <c r="BD7" t="str">
        <f t="shared" si="8"/>
        <v>NormalBug</v>
      </c>
      <c r="BE7" t="str">
        <f t="shared" si="9"/>
        <v>NABug</v>
      </c>
      <c r="BF7" t="str">
        <f t="shared" si="10"/>
        <v>NABug</v>
      </c>
      <c r="BG7" t="str">
        <f t="shared" si="11"/>
        <v>NABug</v>
      </c>
      <c r="BH7" t="str">
        <f t="shared" si="12"/>
        <v>NABug</v>
      </c>
      <c r="BI7" t="str">
        <f t="shared" si="13"/>
        <v>NABug</v>
      </c>
      <c r="BJ7" t="str">
        <f t="shared" si="14"/>
        <v>NABug</v>
      </c>
      <c r="BK7" t="str">
        <f t="shared" si="15"/>
        <v>NABug</v>
      </c>
      <c r="BL7" t="str">
        <f t="shared" si="16"/>
        <v>NABug</v>
      </c>
      <c r="BM7" t="str">
        <f t="shared" si="17"/>
        <v>NormalNA</v>
      </c>
      <c r="BN7" t="str">
        <f t="shared" si="18"/>
        <v>NANA</v>
      </c>
      <c r="BO7" t="str">
        <f t="shared" si="19"/>
        <v>NANA</v>
      </c>
      <c r="BP7" t="str">
        <f t="shared" si="20"/>
        <v>NANA</v>
      </c>
      <c r="BQ7" t="str">
        <f t="shared" si="3"/>
        <v>NANA</v>
      </c>
      <c r="BR7" t="str">
        <f t="shared" si="3"/>
        <v>NANA</v>
      </c>
      <c r="BS7" t="str">
        <f t="shared" si="3"/>
        <v>NANA</v>
      </c>
      <c r="BT7" t="str">
        <f t="shared" si="3"/>
        <v>NANA</v>
      </c>
      <c r="BU7" t="str">
        <f t="shared" si="3"/>
        <v>NANA</v>
      </c>
      <c r="BV7" s="31">
        <f>VLOOKUP(BD7,type_factors!$C$2:$D$226,2,FALSE)</f>
        <v>1</v>
      </c>
      <c r="BW7" s="31" t="e">
        <f>VLOOKUP(BE7,type_factors!$C$2:$D$226,2,FALSE)</f>
        <v>#N/A</v>
      </c>
      <c r="BX7" s="31" t="e">
        <f>VLOOKUP(BF7,type_factors!$C$2:$D$226,2,FALSE)</f>
        <v>#N/A</v>
      </c>
      <c r="BY7" s="31" t="e">
        <f>VLOOKUP(BG7,type_factors!$C$2:$D$226,2,FALSE)</f>
        <v>#N/A</v>
      </c>
      <c r="BZ7" s="31" t="e">
        <f>VLOOKUP(BH7,type_factors!$C$2:$D$226,2,FALSE)</f>
        <v>#N/A</v>
      </c>
      <c r="CA7" s="31" t="e">
        <f>VLOOKUP(BI7,type_factors!$C$2:$D$226,2,FALSE)</f>
        <v>#N/A</v>
      </c>
      <c r="CB7" s="31" t="e">
        <f>VLOOKUP(BJ7,type_factors!$C$2:$D$226,2,FALSE)</f>
        <v>#N/A</v>
      </c>
      <c r="CC7" s="31" t="e">
        <f>VLOOKUP(BK7,type_factors!$C$2:$D$226,2,FALSE)</f>
        <v>#N/A</v>
      </c>
      <c r="CD7" s="31" t="e">
        <f>VLOOKUP(BL7,type_factors!$C$2:$D$226,2,FALSE)</f>
        <v>#N/A</v>
      </c>
      <c r="CE7" s="30" t="e">
        <f>VLOOKUP(BM7,type_factors!$C$2:$D$226,2,FALSE)</f>
        <v>#N/A</v>
      </c>
      <c r="CF7" s="30" t="e">
        <f>VLOOKUP(BN7,type_factors!$C$2:$D$226,2,FALSE)</f>
        <v>#N/A</v>
      </c>
      <c r="CG7" s="30" t="e">
        <f>VLOOKUP(BO7,type_factors!$C$2:$D$226,2,FALSE)</f>
        <v>#N/A</v>
      </c>
      <c r="CH7" s="30" t="e">
        <f>VLOOKUP(BP7,type_factors!$C$2:$D$226,2,FALSE)</f>
        <v>#N/A</v>
      </c>
      <c r="CI7" s="30" t="e">
        <f>VLOOKUP(BQ7,type_factors!$C$2:$D$226,2,FALSE)</f>
        <v>#N/A</v>
      </c>
      <c r="CJ7" s="30" t="e">
        <f>VLOOKUP(BR7,type_factors!$C$2:$D$226,2,FALSE)</f>
        <v>#N/A</v>
      </c>
      <c r="CK7" s="30" t="e">
        <f>VLOOKUP(BS7,type_factors!$C$2:$D$226,2,FALSE)</f>
        <v>#N/A</v>
      </c>
      <c r="CL7" s="30" t="e">
        <f>VLOOKUP(BT7,type_factors!$C$2:$D$226,2,FALSE)</f>
        <v>#N/A</v>
      </c>
      <c r="CM7" s="30" t="e">
        <f>VLOOKUP(BU7,type_factors!$C$2:$D$226,2,FALSE)</f>
        <v>#N/A</v>
      </c>
      <c r="CN7" s="32">
        <f t="shared" si="21"/>
        <v>1</v>
      </c>
      <c r="CO7" s="32" t="e">
        <f t="shared" si="4"/>
        <v>#N/A</v>
      </c>
      <c r="CP7" s="32" t="e">
        <f t="shared" si="4"/>
        <v>#N/A</v>
      </c>
      <c r="CQ7" s="32" t="e">
        <f t="shared" si="4"/>
        <v>#N/A</v>
      </c>
      <c r="CR7" s="32" t="e">
        <f t="shared" si="4"/>
        <v>#N/A</v>
      </c>
      <c r="CS7" s="32" t="e">
        <f t="shared" si="22"/>
        <v>#N/A</v>
      </c>
      <c r="CT7" s="32" t="e">
        <f t="shared" si="23"/>
        <v>#N/A</v>
      </c>
      <c r="CU7" s="32" t="e">
        <f t="shared" si="24"/>
        <v>#N/A</v>
      </c>
      <c r="CV7" s="32" t="e">
        <f t="shared" si="25"/>
        <v>#N/A</v>
      </c>
      <c r="CW7">
        <f t="array" ref="CW7">MAX(IF(ISERROR(CN7:CV7),,CN7:CV7))</f>
        <v>1</v>
      </c>
      <c r="CX7">
        <f t="shared" si="5"/>
        <v>1</v>
      </c>
      <c r="CY7">
        <f t="shared" si="26"/>
        <v>0</v>
      </c>
      <c r="CZ7">
        <f t="shared" si="28"/>
        <v>0</v>
      </c>
    </row>
    <row r="8" spans="1:106" x14ac:dyDescent="0.3">
      <c r="A8">
        <v>7</v>
      </c>
      <c r="B8">
        <v>5</v>
      </c>
      <c r="C8" s="35" t="s">
        <v>18</v>
      </c>
      <c r="D8" s="35" t="str">
        <f>VLOOKUP(C8,all_pokemon!$B$2:$C$151,2,FALSE)</f>
        <v>Rattata</v>
      </c>
      <c r="E8" s="35" t="s">
        <v>421</v>
      </c>
      <c r="F8" s="35" t="s">
        <v>209</v>
      </c>
      <c r="G8" s="35">
        <v>11</v>
      </c>
      <c r="H8" s="36" t="s">
        <v>12</v>
      </c>
      <c r="I8" s="36" t="s">
        <v>20</v>
      </c>
      <c r="J8" s="36" t="s">
        <v>21</v>
      </c>
      <c r="K8" s="36" t="s">
        <v>209</v>
      </c>
      <c r="L8" s="1" t="str">
        <f>VLOOKUP(H8,all_attacks!$B$2:$C$166,2,FALSE)</f>
        <v>Tackle</v>
      </c>
      <c r="M8" s="1" t="str">
        <f>VLOOKUP(I8,all_attacks!$B$2:$C$166,2,FALSE)</f>
        <v>Tail Whip</v>
      </c>
      <c r="N8" s="1" t="str">
        <f>VLOOKUP(J8,all_attacks!$B$2:$C$166,2,FALSE)</f>
        <v>Quick Attack</v>
      </c>
      <c r="O8" s="1" t="e">
        <f>VLOOKUP(K8,all_attacks!$B$2:$C$166,2,FALSE)</f>
        <v>#N/A</v>
      </c>
      <c r="P8" t="str">
        <f>VLOOKUP(L8,all_attacks!$C$2:$H$166,2,FALSE)</f>
        <v>Normal</v>
      </c>
      <c r="Q8" t="str">
        <f>VLOOKUP(M8,all_attacks!$C$2:$H$166,2,FALSE)</f>
        <v>Normal</v>
      </c>
      <c r="R8" t="str">
        <f>VLOOKUP(N8,all_attacks!$C$2:$H$166,2,FALSE)</f>
        <v>Normal</v>
      </c>
      <c r="S8" t="e">
        <f>VLOOKUP(O8,all_attacks!$C$2:$H$166,2,FALSE)</f>
        <v>#N/A</v>
      </c>
      <c r="T8" t="str">
        <f>VLOOKUP(L8,all_attacks!$C$2:$H$166,6,FALSE)</f>
        <v>Normal</v>
      </c>
      <c r="U8" t="str">
        <f>VLOOKUP(M8,all_attacks!$C$2:$H$166,6,FALSE)</f>
        <v>no_type-specific_Damage</v>
      </c>
      <c r="V8" t="str">
        <f>VLOOKUP(N8,all_attacks!$C$2:$H$166,6,FALSE)</f>
        <v>Normal</v>
      </c>
      <c r="W8" t="e">
        <f>VLOOKUP(O8,all_attacks!$C$2:$H$166,6,FALSE)</f>
        <v>#N/A</v>
      </c>
      <c r="X8" t="s">
        <v>451</v>
      </c>
      <c r="Y8" t="s">
        <v>209</v>
      </c>
      <c r="Z8" t="str">
        <f t="shared" si="27"/>
        <v>NormalPoison</v>
      </c>
      <c r="AA8" t="str">
        <f t="shared" si="6"/>
        <v>no_type-specific_DamagePoison</v>
      </c>
      <c r="AB8" t="str">
        <f t="shared" si="6"/>
        <v>NormalPoison</v>
      </c>
      <c r="AC8" t="e">
        <f t="shared" si="6"/>
        <v>#N/A</v>
      </c>
      <c r="AD8" t="str">
        <f t="shared" si="29"/>
        <v>NormalNA</v>
      </c>
      <c r="AE8" t="str">
        <f t="shared" si="29"/>
        <v>no_type-specific_DamageNA</v>
      </c>
      <c r="AF8" t="str">
        <f t="shared" si="29"/>
        <v>NormalNA</v>
      </c>
      <c r="AG8" t="e">
        <f>W8&amp;$Y8</f>
        <v>#N/A</v>
      </c>
      <c r="AH8">
        <f>VLOOKUP(Z8,type_factors!$C$1:$D$226,2,FALSE)</f>
        <v>1</v>
      </c>
      <c r="AI8" t="e">
        <f>VLOOKUP(AA8,type_factors!$C$1:$D$226,2,FALSE)</f>
        <v>#N/A</v>
      </c>
      <c r="AJ8">
        <f>VLOOKUP(AB8,type_factors!$C$1:$D$226,2,FALSE)</f>
        <v>1</v>
      </c>
      <c r="AK8" t="e">
        <f>VLOOKUP(AC8,type_factors!$C$1:$D$226,2,FALSE)</f>
        <v>#N/A</v>
      </c>
      <c r="AL8" t="e">
        <f>VLOOKUP(AD8,type_factors!$C$1:$D$226,2,FALSE)</f>
        <v>#N/A</v>
      </c>
      <c r="AM8" t="e">
        <f>VLOOKUP(AE8,type_factors!$C$1:$D$226,2,FALSE)</f>
        <v>#N/A</v>
      </c>
      <c r="AN8" t="e">
        <f>VLOOKUP(AF8,type_factors!$C$1:$D$226,2,FALSE)</f>
        <v>#N/A</v>
      </c>
      <c r="AO8" t="e">
        <f>VLOOKUP(AG8,type_factors!$C$1:$D$226,2,FALSE)</f>
        <v>#N/A</v>
      </c>
      <c r="AP8" t="e">
        <f t="shared" si="7"/>
        <v>#N/A</v>
      </c>
      <c r="AQ8" t="e">
        <f t="shared" si="1"/>
        <v>#N/A</v>
      </c>
      <c r="AR8" t="e">
        <f t="shared" si="1"/>
        <v>#N/A</v>
      </c>
      <c r="AS8" t="e">
        <f t="shared" si="1"/>
        <v>#N/A</v>
      </c>
      <c r="AT8">
        <f t="array" ref="AT8">MAX(IF(ISERROR(AP8:AS8),IF(ISERROR(AH8:AK8),,AH8:AK8),AP8:AS8))</f>
        <v>1</v>
      </c>
      <c r="AU8" t="s">
        <v>421</v>
      </c>
      <c r="AV8" t="s">
        <v>209</v>
      </c>
      <c r="AW8" t="s">
        <v>209</v>
      </c>
      <c r="AX8" t="s">
        <v>209</v>
      </c>
      <c r="AY8" t="s">
        <v>209</v>
      </c>
      <c r="AZ8" t="s">
        <v>209</v>
      </c>
      <c r="BA8" t="s">
        <v>209</v>
      </c>
      <c r="BB8" t="s">
        <v>209</v>
      </c>
      <c r="BC8" t="s">
        <v>209</v>
      </c>
      <c r="BD8" t="str">
        <f t="shared" si="8"/>
        <v>NormalNormal</v>
      </c>
      <c r="BE8" t="str">
        <f t="shared" si="9"/>
        <v>NANormal</v>
      </c>
      <c r="BF8" t="str">
        <f t="shared" si="10"/>
        <v>NANormal</v>
      </c>
      <c r="BG8" t="str">
        <f t="shared" si="11"/>
        <v>NANormal</v>
      </c>
      <c r="BH8" t="str">
        <f t="shared" si="12"/>
        <v>NANormal</v>
      </c>
      <c r="BI8" t="str">
        <f t="shared" si="13"/>
        <v>NANormal</v>
      </c>
      <c r="BJ8" t="str">
        <f t="shared" si="14"/>
        <v>NANormal</v>
      </c>
      <c r="BK8" t="str">
        <f t="shared" si="15"/>
        <v>NANormal</v>
      </c>
      <c r="BL8" t="str">
        <f t="shared" si="16"/>
        <v>NANormal</v>
      </c>
      <c r="BM8" t="str">
        <f t="shared" si="17"/>
        <v>NormalNA</v>
      </c>
      <c r="BN8" t="str">
        <f t="shared" si="18"/>
        <v>NANA</v>
      </c>
      <c r="BO8" t="str">
        <f t="shared" si="19"/>
        <v>NANA</v>
      </c>
      <c r="BP8" t="str">
        <f t="shared" si="20"/>
        <v>NANA</v>
      </c>
      <c r="BQ8" t="str">
        <f t="shared" si="3"/>
        <v>NANA</v>
      </c>
      <c r="BR8" t="str">
        <f t="shared" si="3"/>
        <v>NANA</v>
      </c>
      <c r="BS8" t="str">
        <f t="shared" si="3"/>
        <v>NANA</v>
      </c>
      <c r="BT8" t="str">
        <f t="shared" si="3"/>
        <v>NANA</v>
      </c>
      <c r="BU8" t="str">
        <f t="shared" si="3"/>
        <v>NANA</v>
      </c>
      <c r="BV8" s="31">
        <f>VLOOKUP(BD8,type_factors!$C$2:$D$226,2,FALSE)</f>
        <v>1</v>
      </c>
      <c r="BW8" s="31" t="e">
        <f>VLOOKUP(BE8,type_factors!$C$2:$D$226,2,FALSE)</f>
        <v>#N/A</v>
      </c>
      <c r="BX8" s="31" t="e">
        <f>VLOOKUP(BF8,type_factors!$C$2:$D$226,2,FALSE)</f>
        <v>#N/A</v>
      </c>
      <c r="BY8" s="31" t="e">
        <f>VLOOKUP(BG8,type_factors!$C$2:$D$226,2,FALSE)</f>
        <v>#N/A</v>
      </c>
      <c r="BZ8" s="31" t="e">
        <f>VLOOKUP(BH8,type_factors!$C$2:$D$226,2,FALSE)</f>
        <v>#N/A</v>
      </c>
      <c r="CA8" s="31" t="e">
        <f>VLOOKUP(BI8,type_factors!$C$2:$D$226,2,FALSE)</f>
        <v>#N/A</v>
      </c>
      <c r="CB8" s="31" t="e">
        <f>VLOOKUP(BJ8,type_factors!$C$2:$D$226,2,FALSE)</f>
        <v>#N/A</v>
      </c>
      <c r="CC8" s="31" t="e">
        <f>VLOOKUP(BK8,type_factors!$C$2:$D$226,2,FALSE)</f>
        <v>#N/A</v>
      </c>
      <c r="CD8" s="31" t="e">
        <f>VLOOKUP(BL8,type_factors!$C$2:$D$226,2,FALSE)</f>
        <v>#N/A</v>
      </c>
      <c r="CE8" s="30" t="e">
        <f>VLOOKUP(BM8,type_factors!$C$2:$D$226,2,FALSE)</f>
        <v>#N/A</v>
      </c>
      <c r="CF8" s="30" t="e">
        <f>VLOOKUP(BN8,type_factors!$C$2:$D$226,2,FALSE)</f>
        <v>#N/A</v>
      </c>
      <c r="CG8" s="30" t="e">
        <f>VLOOKUP(BO8,type_factors!$C$2:$D$226,2,FALSE)</f>
        <v>#N/A</v>
      </c>
      <c r="CH8" s="30" t="e">
        <f>VLOOKUP(BP8,type_factors!$C$2:$D$226,2,FALSE)</f>
        <v>#N/A</v>
      </c>
      <c r="CI8" s="30" t="e">
        <f>VLOOKUP(BQ8,type_factors!$C$2:$D$226,2,FALSE)</f>
        <v>#N/A</v>
      </c>
      <c r="CJ8" s="30" t="e">
        <f>VLOOKUP(BR8,type_factors!$C$2:$D$226,2,FALSE)</f>
        <v>#N/A</v>
      </c>
      <c r="CK8" s="30" t="e">
        <f>VLOOKUP(BS8,type_factors!$C$2:$D$226,2,FALSE)</f>
        <v>#N/A</v>
      </c>
      <c r="CL8" s="30" t="e">
        <f>VLOOKUP(BT8,type_factors!$C$2:$D$226,2,FALSE)</f>
        <v>#N/A</v>
      </c>
      <c r="CM8" s="30" t="e">
        <f>VLOOKUP(BU8,type_factors!$C$2:$D$226,2,FALSE)</f>
        <v>#N/A</v>
      </c>
      <c r="CN8" s="32">
        <f t="shared" si="21"/>
        <v>1</v>
      </c>
      <c r="CO8" s="32" t="e">
        <f t="shared" si="4"/>
        <v>#N/A</v>
      </c>
      <c r="CP8" s="32" t="e">
        <f t="shared" si="4"/>
        <v>#N/A</v>
      </c>
      <c r="CQ8" s="32" t="e">
        <f t="shared" si="4"/>
        <v>#N/A</v>
      </c>
      <c r="CR8" s="32" t="e">
        <f t="shared" si="4"/>
        <v>#N/A</v>
      </c>
      <c r="CS8" s="32" t="e">
        <f t="shared" si="22"/>
        <v>#N/A</v>
      </c>
      <c r="CT8" s="32" t="e">
        <f t="shared" si="23"/>
        <v>#N/A</v>
      </c>
      <c r="CU8" s="32" t="e">
        <f t="shared" si="24"/>
        <v>#N/A</v>
      </c>
      <c r="CV8" s="32" t="e">
        <f t="shared" si="25"/>
        <v>#N/A</v>
      </c>
      <c r="CW8">
        <f t="array" ref="CW8">MAX(IF(ISERROR(CN8:CV8),,CN8:CV8))</f>
        <v>1</v>
      </c>
      <c r="CX8">
        <f t="shared" si="5"/>
        <v>1</v>
      </c>
      <c r="CY8">
        <f t="shared" si="26"/>
        <v>0</v>
      </c>
      <c r="CZ8">
        <f t="shared" si="28"/>
        <v>0</v>
      </c>
    </row>
    <row r="9" spans="1:106" x14ac:dyDescent="0.3">
      <c r="A9">
        <v>8</v>
      </c>
      <c r="B9">
        <v>5</v>
      </c>
      <c r="C9" s="35" t="s">
        <v>19</v>
      </c>
      <c r="D9" s="35" t="str">
        <f>VLOOKUP(C9,all_pokemon!$B$2:$C$151,2,FALSE)</f>
        <v>Ekans</v>
      </c>
      <c r="E9" s="35" t="s">
        <v>451</v>
      </c>
      <c r="F9" s="35" t="s">
        <v>209</v>
      </c>
      <c r="G9" s="35">
        <v>11</v>
      </c>
      <c r="H9" s="36" t="s">
        <v>22</v>
      </c>
      <c r="I9" s="36" t="s">
        <v>23</v>
      </c>
      <c r="J9" s="36" t="s">
        <v>9</v>
      </c>
      <c r="K9" s="36" t="s">
        <v>209</v>
      </c>
      <c r="L9" s="1" t="str">
        <f>VLOOKUP(H9,all_attacks!$B$2:$C$166,2,FALSE)</f>
        <v>Wrap</v>
      </c>
      <c r="M9" s="1" t="str">
        <f>VLOOKUP(I9,all_attacks!$B$2:$C$166,2,FALSE)</f>
        <v>Leer</v>
      </c>
      <c r="N9" s="1" t="str">
        <f>VLOOKUP(J9,all_attacks!$B$2:$C$166,2,FALSE)</f>
        <v>Poison Sting</v>
      </c>
      <c r="O9" s="1" t="e">
        <f>VLOOKUP(K9,all_attacks!$B$2:$C$166,2,FALSE)</f>
        <v>#N/A</v>
      </c>
      <c r="P9" t="str">
        <f>VLOOKUP(L9,all_attacks!$C$2:$H$166,2,FALSE)</f>
        <v>Normal</v>
      </c>
      <c r="Q9" t="str">
        <f>VLOOKUP(M9,all_attacks!$C$2:$H$166,2,FALSE)</f>
        <v>Normal</v>
      </c>
      <c r="R9" t="str">
        <f>VLOOKUP(N9,all_attacks!$C$2:$H$166,2,FALSE)</f>
        <v>Poison</v>
      </c>
      <c r="S9" t="e">
        <f>VLOOKUP(O9,all_attacks!$C$2:$H$166,2,FALSE)</f>
        <v>#N/A</v>
      </c>
      <c r="T9" t="str">
        <f>VLOOKUP(L9,all_attacks!$C$2:$H$166,6,FALSE)</f>
        <v>Normal</v>
      </c>
      <c r="U9" t="str">
        <f>VLOOKUP(M9,all_attacks!$C$2:$H$166,6,FALSE)</f>
        <v>no_type-specific_Damage</v>
      </c>
      <c r="V9" t="str">
        <f>VLOOKUP(N9,all_attacks!$C$2:$H$166,6,FALSE)</f>
        <v>Poison</v>
      </c>
      <c r="W9" t="e">
        <f>VLOOKUP(O9,all_attacks!$C$2:$H$166,6,FALSE)</f>
        <v>#N/A</v>
      </c>
      <c r="X9" t="s">
        <v>451</v>
      </c>
      <c r="Y9" t="s">
        <v>209</v>
      </c>
      <c r="Z9" t="str">
        <f t="shared" si="27"/>
        <v>NormalPoison</v>
      </c>
      <c r="AA9" t="str">
        <f t="shared" si="6"/>
        <v>no_type-specific_DamagePoison</v>
      </c>
      <c r="AB9" t="str">
        <f t="shared" si="6"/>
        <v>PoisonPoison</v>
      </c>
      <c r="AC9" t="e">
        <f t="shared" si="6"/>
        <v>#N/A</v>
      </c>
      <c r="AD9" t="str">
        <f t="shared" si="29"/>
        <v>NormalNA</v>
      </c>
      <c r="AE9" t="str">
        <f t="shared" si="29"/>
        <v>no_type-specific_DamageNA</v>
      </c>
      <c r="AF9" t="str">
        <f t="shared" si="29"/>
        <v>PoisonNA</v>
      </c>
      <c r="AG9" t="e">
        <f t="shared" si="29"/>
        <v>#N/A</v>
      </c>
      <c r="AH9">
        <f>VLOOKUP(Z9,type_factors!$C$1:$D$226,2,FALSE)</f>
        <v>1</v>
      </c>
      <c r="AI9" t="e">
        <f>VLOOKUP(AA9,type_factors!$C$1:$D$226,2,FALSE)</f>
        <v>#N/A</v>
      </c>
      <c r="AJ9">
        <f>VLOOKUP(AB9,type_factors!$C$1:$D$226,2,FALSE)</f>
        <v>0.5</v>
      </c>
      <c r="AK9" t="e">
        <f>VLOOKUP(AC9,type_factors!$C$1:$D$226,2,FALSE)</f>
        <v>#N/A</v>
      </c>
      <c r="AL9" t="e">
        <f>VLOOKUP(AD9,type_factors!$C$1:$D$226,2,FALSE)</f>
        <v>#N/A</v>
      </c>
      <c r="AM9" t="e">
        <f>VLOOKUP(AE9,type_factors!$C$1:$D$226,2,FALSE)</f>
        <v>#N/A</v>
      </c>
      <c r="AN9" t="e">
        <f>VLOOKUP(AF9,type_factors!$C$1:$D$226,2,FALSE)</f>
        <v>#N/A</v>
      </c>
      <c r="AO9" t="e">
        <f>VLOOKUP(AG9,type_factors!$C$1:$D$226,2,FALSE)</f>
        <v>#N/A</v>
      </c>
      <c r="AP9" t="e">
        <f t="shared" si="7"/>
        <v>#N/A</v>
      </c>
      <c r="AQ9" t="e">
        <f t="shared" si="1"/>
        <v>#N/A</v>
      </c>
      <c r="AR9" t="e">
        <f t="shared" si="1"/>
        <v>#N/A</v>
      </c>
      <c r="AS9" t="e">
        <f t="shared" si="1"/>
        <v>#N/A</v>
      </c>
      <c r="AT9">
        <f t="array" ref="AT9">MAX(IF(ISERROR(AP9:AS9),IF(ISERROR(AH9:AK9),,AH9:AK9),AP9:AS9))</f>
        <v>1</v>
      </c>
      <c r="AU9" t="s">
        <v>421</v>
      </c>
      <c r="AV9" t="s">
        <v>209</v>
      </c>
      <c r="AW9" t="s">
        <v>209</v>
      </c>
      <c r="AX9" t="s">
        <v>209</v>
      </c>
      <c r="AY9" t="s">
        <v>209</v>
      </c>
      <c r="AZ9" t="s">
        <v>209</v>
      </c>
      <c r="BA9" t="s">
        <v>209</v>
      </c>
      <c r="BB9" t="s">
        <v>209</v>
      </c>
      <c r="BC9" t="s">
        <v>209</v>
      </c>
      <c r="BD9" t="str">
        <f t="shared" si="8"/>
        <v>NormalPoison</v>
      </c>
      <c r="BE9" t="str">
        <f t="shared" si="9"/>
        <v>NAPoison</v>
      </c>
      <c r="BF9" t="str">
        <f t="shared" si="10"/>
        <v>NAPoison</v>
      </c>
      <c r="BG9" t="str">
        <f t="shared" si="11"/>
        <v>NAPoison</v>
      </c>
      <c r="BH9" t="str">
        <f t="shared" si="12"/>
        <v>NAPoison</v>
      </c>
      <c r="BI9" t="str">
        <f t="shared" si="13"/>
        <v>NAPoison</v>
      </c>
      <c r="BJ9" t="str">
        <f t="shared" si="14"/>
        <v>NAPoison</v>
      </c>
      <c r="BK9" t="str">
        <f t="shared" si="15"/>
        <v>NAPoison</v>
      </c>
      <c r="BL9" t="str">
        <f t="shared" si="16"/>
        <v>NAPoison</v>
      </c>
      <c r="BM9" t="str">
        <f t="shared" si="17"/>
        <v>NormalNA</v>
      </c>
      <c r="BN9" t="str">
        <f t="shared" si="18"/>
        <v>NANA</v>
      </c>
      <c r="BO9" t="str">
        <f t="shared" si="19"/>
        <v>NANA</v>
      </c>
      <c r="BP9" t="str">
        <f t="shared" si="20"/>
        <v>NANA</v>
      </c>
      <c r="BQ9" t="str">
        <f t="shared" si="3"/>
        <v>NANA</v>
      </c>
      <c r="BR9" t="str">
        <f t="shared" si="3"/>
        <v>NANA</v>
      </c>
      <c r="BS9" t="str">
        <f t="shared" si="3"/>
        <v>NANA</v>
      </c>
      <c r="BT9" t="str">
        <f t="shared" si="3"/>
        <v>NANA</v>
      </c>
      <c r="BU9" t="str">
        <f t="shared" si="3"/>
        <v>NANA</v>
      </c>
      <c r="BV9" s="31">
        <f>VLOOKUP(BD9,type_factors!$C$2:$D$226,2,FALSE)</f>
        <v>1</v>
      </c>
      <c r="BW9" s="31" t="e">
        <f>VLOOKUP(BE9,type_factors!$C$2:$D$226,2,FALSE)</f>
        <v>#N/A</v>
      </c>
      <c r="BX9" s="31" t="e">
        <f>VLOOKUP(BF9,type_factors!$C$2:$D$226,2,FALSE)</f>
        <v>#N/A</v>
      </c>
      <c r="BY9" s="31" t="e">
        <f>VLOOKUP(BG9,type_factors!$C$2:$D$226,2,FALSE)</f>
        <v>#N/A</v>
      </c>
      <c r="BZ9" s="31" t="e">
        <f>VLOOKUP(BH9,type_factors!$C$2:$D$226,2,FALSE)</f>
        <v>#N/A</v>
      </c>
      <c r="CA9" s="31" t="e">
        <f>VLOOKUP(BI9,type_factors!$C$2:$D$226,2,FALSE)</f>
        <v>#N/A</v>
      </c>
      <c r="CB9" s="31" t="e">
        <f>VLOOKUP(BJ9,type_factors!$C$2:$D$226,2,FALSE)</f>
        <v>#N/A</v>
      </c>
      <c r="CC9" s="31" t="e">
        <f>VLOOKUP(BK9,type_factors!$C$2:$D$226,2,FALSE)</f>
        <v>#N/A</v>
      </c>
      <c r="CD9" s="31" t="e">
        <f>VLOOKUP(BL9,type_factors!$C$2:$D$226,2,FALSE)</f>
        <v>#N/A</v>
      </c>
      <c r="CE9" s="30" t="e">
        <f>VLOOKUP(BM9,type_factors!$C$2:$D$226,2,FALSE)</f>
        <v>#N/A</v>
      </c>
      <c r="CF9" s="30" t="e">
        <f>VLOOKUP(BN9,type_factors!$C$2:$D$226,2,FALSE)</f>
        <v>#N/A</v>
      </c>
      <c r="CG9" s="30" t="e">
        <f>VLOOKUP(BO9,type_factors!$C$2:$D$226,2,FALSE)</f>
        <v>#N/A</v>
      </c>
      <c r="CH9" s="30" t="e">
        <f>VLOOKUP(BP9,type_factors!$C$2:$D$226,2,FALSE)</f>
        <v>#N/A</v>
      </c>
      <c r="CI9" s="30" t="e">
        <f>VLOOKUP(BQ9,type_factors!$C$2:$D$226,2,FALSE)</f>
        <v>#N/A</v>
      </c>
      <c r="CJ9" s="30" t="e">
        <f>VLOOKUP(BR9,type_factors!$C$2:$D$226,2,FALSE)</f>
        <v>#N/A</v>
      </c>
      <c r="CK9" s="30" t="e">
        <f>VLOOKUP(BS9,type_factors!$C$2:$D$226,2,FALSE)</f>
        <v>#N/A</v>
      </c>
      <c r="CL9" s="30" t="e">
        <f>VLOOKUP(BT9,type_factors!$C$2:$D$226,2,FALSE)</f>
        <v>#N/A</v>
      </c>
      <c r="CM9" s="30" t="e">
        <f>VLOOKUP(BU9,type_factors!$C$2:$D$226,2,FALSE)</f>
        <v>#N/A</v>
      </c>
      <c r="CN9" s="32">
        <f t="shared" si="21"/>
        <v>1</v>
      </c>
      <c r="CO9" s="32" t="e">
        <f t="shared" si="4"/>
        <v>#N/A</v>
      </c>
      <c r="CP9" s="32" t="e">
        <f t="shared" si="4"/>
        <v>#N/A</v>
      </c>
      <c r="CQ9" s="32" t="e">
        <f t="shared" si="4"/>
        <v>#N/A</v>
      </c>
      <c r="CR9" s="32" t="e">
        <f t="shared" si="4"/>
        <v>#N/A</v>
      </c>
      <c r="CS9" s="32" t="e">
        <f t="shared" si="22"/>
        <v>#N/A</v>
      </c>
      <c r="CT9" s="32" t="e">
        <f t="shared" si="23"/>
        <v>#N/A</v>
      </c>
      <c r="CU9" s="32" t="e">
        <f t="shared" si="24"/>
        <v>#N/A</v>
      </c>
      <c r="CV9" s="32" t="e">
        <f t="shared" si="25"/>
        <v>#N/A</v>
      </c>
      <c r="CW9">
        <f t="array" ref="CW9">MAX(IF(ISERROR(CN9:CV9),,CN9:CV9))</f>
        <v>1</v>
      </c>
      <c r="CX9">
        <f t="shared" si="5"/>
        <v>1</v>
      </c>
      <c r="CY9">
        <f t="shared" si="26"/>
        <v>0</v>
      </c>
      <c r="CZ9">
        <f t="shared" si="28"/>
        <v>0</v>
      </c>
    </row>
    <row r="10" spans="1:106" x14ac:dyDescent="0.3">
      <c r="A10">
        <v>9</v>
      </c>
      <c r="B10">
        <v>6</v>
      </c>
      <c r="C10" s="35" t="s">
        <v>8</v>
      </c>
      <c r="D10" s="35" t="str">
        <f>VLOOKUP(C10,all_pokemon!$B$2:$C$151,2,FALSE)</f>
        <v>Weedle</v>
      </c>
      <c r="E10" s="35" t="s">
        <v>452</v>
      </c>
      <c r="F10" s="35" t="s">
        <v>451</v>
      </c>
      <c r="G10" s="35">
        <v>9</v>
      </c>
      <c r="H10" s="36" t="s">
        <v>9</v>
      </c>
      <c r="I10" s="36" t="s">
        <v>10</v>
      </c>
      <c r="J10" s="36" t="s">
        <v>209</v>
      </c>
      <c r="K10" s="36" t="s">
        <v>209</v>
      </c>
      <c r="L10" s="1" t="str">
        <f>VLOOKUP(H10,all_attacks!$B$2:$C$166,2,FALSE)</f>
        <v>Poison Sting</v>
      </c>
      <c r="M10" s="1" t="str">
        <f>VLOOKUP(I10,all_attacks!$B$2:$C$166,2,FALSE)</f>
        <v>String Shot</v>
      </c>
      <c r="N10" s="1" t="e">
        <f>VLOOKUP(J10,all_attacks!$B$2:$C$166,2,FALSE)</f>
        <v>#N/A</v>
      </c>
      <c r="O10" s="1" t="e">
        <f>VLOOKUP(K10,all_attacks!$B$2:$C$166,2,FALSE)</f>
        <v>#N/A</v>
      </c>
      <c r="P10" t="str">
        <f>VLOOKUP(L10,all_attacks!$C$2:$H$166,2,FALSE)</f>
        <v>Poison</v>
      </c>
      <c r="Q10" t="str">
        <f>VLOOKUP(M10,all_attacks!$C$2:$H$166,2,FALSE)</f>
        <v>Bug</v>
      </c>
      <c r="R10" t="e">
        <f>VLOOKUP(N10,all_attacks!$C$2:$H$166,2,FALSE)</f>
        <v>#N/A</v>
      </c>
      <c r="S10" t="e">
        <f>VLOOKUP(O10,all_attacks!$C$2:$H$166,2,FALSE)</f>
        <v>#N/A</v>
      </c>
      <c r="T10" t="str">
        <f>VLOOKUP(L10,all_attacks!$C$2:$H$166,6,FALSE)</f>
        <v>Poison</v>
      </c>
      <c r="U10" t="str">
        <f>VLOOKUP(M10,all_attacks!$C$2:$H$166,6,FALSE)</f>
        <v>no_type-specific_Damage</v>
      </c>
      <c r="V10" t="e">
        <f>VLOOKUP(N10,all_attacks!$C$2:$H$166,6,FALSE)</f>
        <v>#N/A</v>
      </c>
      <c r="W10" t="e">
        <f>VLOOKUP(O10,all_attacks!$C$2:$H$166,6,FALSE)</f>
        <v>#N/A</v>
      </c>
      <c r="X10" t="s">
        <v>451</v>
      </c>
      <c r="Y10" t="s">
        <v>209</v>
      </c>
      <c r="Z10" t="str">
        <f t="shared" si="27"/>
        <v>PoisonPoison</v>
      </c>
      <c r="AA10" t="str">
        <f t="shared" si="6"/>
        <v>no_type-specific_DamagePoison</v>
      </c>
      <c r="AB10" t="e">
        <f t="shared" si="6"/>
        <v>#N/A</v>
      </c>
      <c r="AC10" t="e">
        <f t="shared" si="6"/>
        <v>#N/A</v>
      </c>
      <c r="AD10" t="str">
        <f t="shared" si="29"/>
        <v>PoisonNA</v>
      </c>
      <c r="AE10" t="str">
        <f t="shared" si="29"/>
        <v>no_type-specific_DamageNA</v>
      </c>
      <c r="AF10" t="e">
        <f t="shared" si="29"/>
        <v>#N/A</v>
      </c>
      <c r="AG10" t="e">
        <f t="shared" si="29"/>
        <v>#N/A</v>
      </c>
      <c r="AH10">
        <f>VLOOKUP(Z10,type_factors!$C$1:$D$226,2,FALSE)</f>
        <v>0.5</v>
      </c>
      <c r="AI10" t="e">
        <f>VLOOKUP(AA10,type_factors!$C$1:$D$226,2,FALSE)</f>
        <v>#N/A</v>
      </c>
      <c r="AJ10" t="e">
        <f>VLOOKUP(AB10,type_factors!$C$1:$D$226,2,FALSE)</f>
        <v>#N/A</v>
      </c>
      <c r="AK10" t="e">
        <f>VLOOKUP(AC10,type_factors!$C$1:$D$226,2,FALSE)</f>
        <v>#N/A</v>
      </c>
      <c r="AL10" t="e">
        <f>VLOOKUP(AD10,type_factors!$C$1:$D$226,2,FALSE)</f>
        <v>#N/A</v>
      </c>
      <c r="AM10" t="e">
        <f>VLOOKUP(AE10,type_factors!$C$1:$D$226,2,FALSE)</f>
        <v>#N/A</v>
      </c>
      <c r="AN10" t="e">
        <f>VLOOKUP(AF10,type_factors!$C$1:$D$226,2,FALSE)</f>
        <v>#N/A</v>
      </c>
      <c r="AO10" t="e">
        <f>VLOOKUP(AG10,type_factors!$C$1:$D$226,2,FALSE)</f>
        <v>#N/A</v>
      </c>
      <c r="AP10" t="e">
        <f t="shared" si="7"/>
        <v>#N/A</v>
      </c>
      <c r="AQ10" t="e">
        <f t="shared" si="1"/>
        <v>#N/A</v>
      </c>
      <c r="AR10" t="e">
        <f t="shared" si="1"/>
        <v>#N/A</v>
      </c>
      <c r="AS10" t="e">
        <f t="shared" si="1"/>
        <v>#N/A</v>
      </c>
      <c r="AT10">
        <f t="array" ref="AT10">MAX(IF(ISERROR(AP10:AS10),IF(ISERROR(AH10:AK10),,AH10:AK10),AP10:AS10))</f>
        <v>0.5</v>
      </c>
      <c r="AU10" t="s">
        <v>421</v>
      </c>
      <c r="AV10" t="s">
        <v>209</v>
      </c>
      <c r="AW10" t="s">
        <v>209</v>
      </c>
      <c r="AX10" t="s">
        <v>209</v>
      </c>
      <c r="AY10" t="s">
        <v>209</v>
      </c>
      <c r="AZ10" t="s">
        <v>209</v>
      </c>
      <c r="BA10" t="s">
        <v>209</v>
      </c>
      <c r="BB10" t="s">
        <v>209</v>
      </c>
      <c r="BC10" t="s">
        <v>209</v>
      </c>
      <c r="BD10" t="str">
        <f t="shared" si="8"/>
        <v>NormalBug</v>
      </c>
      <c r="BE10" t="str">
        <f t="shared" si="9"/>
        <v>NABug</v>
      </c>
      <c r="BF10" t="str">
        <f t="shared" si="10"/>
        <v>NABug</v>
      </c>
      <c r="BG10" t="str">
        <f t="shared" si="11"/>
        <v>NABug</v>
      </c>
      <c r="BH10" t="str">
        <f t="shared" si="12"/>
        <v>NABug</v>
      </c>
      <c r="BI10" t="str">
        <f t="shared" si="13"/>
        <v>NABug</v>
      </c>
      <c r="BJ10" t="str">
        <f t="shared" si="14"/>
        <v>NABug</v>
      </c>
      <c r="BK10" t="str">
        <f t="shared" si="15"/>
        <v>NABug</v>
      </c>
      <c r="BL10" t="str">
        <f t="shared" si="16"/>
        <v>NABug</v>
      </c>
      <c r="BM10" t="str">
        <f t="shared" si="17"/>
        <v>NormalPoison</v>
      </c>
      <c r="BN10" t="str">
        <f t="shared" si="18"/>
        <v>NAPoison</v>
      </c>
      <c r="BO10" t="str">
        <f t="shared" si="19"/>
        <v>NAPoison</v>
      </c>
      <c r="BP10" t="str">
        <f t="shared" si="20"/>
        <v>NAPoison</v>
      </c>
      <c r="BQ10" t="str">
        <f t="shared" si="3"/>
        <v>NAPoison</v>
      </c>
      <c r="BR10" t="str">
        <f t="shared" si="3"/>
        <v>NAPoison</v>
      </c>
      <c r="BS10" t="str">
        <f t="shared" si="3"/>
        <v>NAPoison</v>
      </c>
      <c r="BT10" t="str">
        <f t="shared" si="3"/>
        <v>NAPoison</v>
      </c>
      <c r="BU10" t="str">
        <f t="shared" si="3"/>
        <v>NAPoison</v>
      </c>
      <c r="BV10" s="31">
        <f>VLOOKUP(BD10,type_factors!$C$2:$D$226,2,FALSE)</f>
        <v>1</v>
      </c>
      <c r="BW10" s="31" t="e">
        <f>VLOOKUP(BE10,type_factors!$C$2:$D$226,2,FALSE)</f>
        <v>#N/A</v>
      </c>
      <c r="BX10" s="31" t="e">
        <f>VLOOKUP(BF10,type_factors!$C$2:$D$226,2,FALSE)</f>
        <v>#N/A</v>
      </c>
      <c r="BY10" s="31" t="e">
        <f>VLOOKUP(BG10,type_factors!$C$2:$D$226,2,FALSE)</f>
        <v>#N/A</v>
      </c>
      <c r="BZ10" s="31" t="e">
        <f>VLOOKUP(BH10,type_factors!$C$2:$D$226,2,FALSE)</f>
        <v>#N/A</v>
      </c>
      <c r="CA10" s="31" t="e">
        <f>VLOOKUP(BI10,type_factors!$C$2:$D$226,2,FALSE)</f>
        <v>#N/A</v>
      </c>
      <c r="CB10" s="31" t="e">
        <f>VLOOKUP(BJ10,type_factors!$C$2:$D$226,2,FALSE)</f>
        <v>#N/A</v>
      </c>
      <c r="CC10" s="31" t="e">
        <f>VLOOKUP(BK10,type_factors!$C$2:$D$226,2,FALSE)</f>
        <v>#N/A</v>
      </c>
      <c r="CD10" s="31" t="e">
        <f>VLOOKUP(BL10,type_factors!$C$2:$D$226,2,FALSE)</f>
        <v>#N/A</v>
      </c>
      <c r="CE10" s="30">
        <f>VLOOKUP(BM10,type_factors!$C$2:$D$226,2,FALSE)</f>
        <v>1</v>
      </c>
      <c r="CF10" s="30" t="e">
        <f>VLOOKUP(BN10,type_factors!$C$2:$D$226,2,FALSE)</f>
        <v>#N/A</v>
      </c>
      <c r="CG10" s="30" t="e">
        <f>VLOOKUP(BO10,type_factors!$C$2:$D$226,2,FALSE)</f>
        <v>#N/A</v>
      </c>
      <c r="CH10" s="30" t="e">
        <f>VLOOKUP(BP10,type_factors!$C$2:$D$226,2,FALSE)</f>
        <v>#N/A</v>
      </c>
      <c r="CI10" s="30" t="e">
        <f>VLOOKUP(BQ10,type_factors!$C$2:$D$226,2,FALSE)</f>
        <v>#N/A</v>
      </c>
      <c r="CJ10" s="30" t="e">
        <f>VLOOKUP(BR10,type_factors!$C$2:$D$226,2,FALSE)</f>
        <v>#N/A</v>
      </c>
      <c r="CK10" s="30" t="e">
        <f>VLOOKUP(BS10,type_factors!$C$2:$D$226,2,FALSE)</f>
        <v>#N/A</v>
      </c>
      <c r="CL10" s="30" t="e">
        <f>VLOOKUP(BT10,type_factors!$C$2:$D$226,2,FALSE)</f>
        <v>#N/A</v>
      </c>
      <c r="CM10" s="30" t="e">
        <f>VLOOKUP(BU10,type_factors!$C$2:$D$226,2,FALSE)</f>
        <v>#N/A</v>
      </c>
      <c r="CN10" s="32">
        <f t="shared" si="21"/>
        <v>1</v>
      </c>
      <c r="CO10" s="32" t="e">
        <f t="shared" si="4"/>
        <v>#N/A</v>
      </c>
      <c r="CP10" s="32" t="e">
        <f t="shared" si="4"/>
        <v>#N/A</v>
      </c>
      <c r="CQ10" s="32" t="e">
        <f t="shared" si="4"/>
        <v>#N/A</v>
      </c>
      <c r="CR10" s="32" t="e">
        <f t="shared" si="4"/>
        <v>#N/A</v>
      </c>
      <c r="CS10" s="32" t="e">
        <f t="shared" si="22"/>
        <v>#N/A</v>
      </c>
      <c r="CT10" s="32" t="e">
        <f t="shared" si="23"/>
        <v>#N/A</v>
      </c>
      <c r="CU10" s="32" t="e">
        <f t="shared" si="24"/>
        <v>#N/A</v>
      </c>
      <c r="CV10" s="32" t="e">
        <f t="shared" si="25"/>
        <v>#N/A</v>
      </c>
      <c r="CW10">
        <f t="array" ref="CW10">MAX(IF(ISERROR(CN10:CV10),,CN10:CV10))</f>
        <v>1</v>
      </c>
      <c r="CX10">
        <f t="shared" si="5"/>
        <v>0.5</v>
      </c>
      <c r="CY10">
        <f t="shared" si="26"/>
        <v>0.5</v>
      </c>
      <c r="CZ10">
        <f t="shared" si="28"/>
        <v>0.5</v>
      </c>
    </row>
    <row r="11" spans="1:106" x14ac:dyDescent="0.3">
      <c r="A11">
        <v>10</v>
      </c>
      <c r="B11">
        <v>6</v>
      </c>
      <c r="C11" s="35" t="s">
        <v>24</v>
      </c>
      <c r="D11" s="35" t="str">
        <f>VLOOKUP(C11,all_pokemon!$B$2:$C$151,2,FALSE)</f>
        <v>Kakuna</v>
      </c>
      <c r="E11" s="35" t="s">
        <v>452</v>
      </c>
      <c r="F11" s="35" t="s">
        <v>451</v>
      </c>
      <c r="G11" s="35">
        <v>9</v>
      </c>
      <c r="H11" s="36" t="s">
        <v>26</v>
      </c>
      <c r="I11" s="36" t="s">
        <v>209</v>
      </c>
      <c r="J11" s="36" t="s">
        <v>209</v>
      </c>
      <c r="K11" s="36" t="s">
        <v>209</v>
      </c>
      <c r="L11" s="1" t="str">
        <f>VLOOKUP(H11,all_attacks!$B$2:$C$166,2,FALSE)</f>
        <v>Harden</v>
      </c>
      <c r="M11" s="1" t="e">
        <f>VLOOKUP(I11,all_attacks!$B$2:$C$166,2,FALSE)</f>
        <v>#N/A</v>
      </c>
      <c r="N11" s="1" t="e">
        <f>VLOOKUP(J11,all_attacks!$B$2:$C$166,2,FALSE)</f>
        <v>#N/A</v>
      </c>
      <c r="O11" s="1" t="e">
        <f>VLOOKUP(K11,all_attacks!$B$2:$C$166,2,FALSE)</f>
        <v>#N/A</v>
      </c>
      <c r="P11" t="str">
        <f>VLOOKUP(L11,all_attacks!$C$2:$H$166,2,FALSE)</f>
        <v>Normal</v>
      </c>
      <c r="Q11" t="e">
        <f>VLOOKUP(M11,all_attacks!$C$2:$H$166,2,FALSE)</f>
        <v>#N/A</v>
      </c>
      <c r="R11" t="e">
        <f>VLOOKUP(N11,all_attacks!$C$2:$H$166,2,FALSE)</f>
        <v>#N/A</v>
      </c>
      <c r="S11" t="e">
        <f>VLOOKUP(O11,all_attacks!$C$2:$H$166,2,FALSE)</f>
        <v>#N/A</v>
      </c>
      <c r="T11" t="str">
        <f>VLOOKUP(L11,all_attacks!$C$2:$H$166,6,FALSE)</f>
        <v>no_type-specific_Damage</v>
      </c>
      <c r="U11" t="e">
        <f>VLOOKUP(M11,all_attacks!$C$2:$H$166,6,FALSE)</f>
        <v>#N/A</v>
      </c>
      <c r="V11" t="e">
        <f>VLOOKUP(N11,all_attacks!$C$2:$H$166,6,FALSE)</f>
        <v>#N/A</v>
      </c>
      <c r="W11" t="e">
        <f>VLOOKUP(O11,all_attacks!$C$2:$H$166,6,FALSE)</f>
        <v>#N/A</v>
      </c>
      <c r="X11" t="s">
        <v>451</v>
      </c>
      <c r="Y11" t="s">
        <v>209</v>
      </c>
      <c r="Z11" t="str">
        <f t="shared" si="27"/>
        <v>no_type-specific_DamagePoison</v>
      </c>
      <c r="AA11" t="e">
        <f t="shared" si="6"/>
        <v>#N/A</v>
      </c>
      <c r="AB11" t="e">
        <f t="shared" si="6"/>
        <v>#N/A</v>
      </c>
      <c r="AC11" t="e">
        <f t="shared" si="6"/>
        <v>#N/A</v>
      </c>
      <c r="AD11" t="str">
        <f t="shared" si="29"/>
        <v>no_type-specific_DamageNA</v>
      </c>
      <c r="AE11" t="e">
        <f t="shared" si="29"/>
        <v>#N/A</v>
      </c>
      <c r="AF11" t="e">
        <f t="shared" si="29"/>
        <v>#N/A</v>
      </c>
      <c r="AG11" t="e">
        <f t="shared" si="29"/>
        <v>#N/A</v>
      </c>
      <c r="AH11" t="e">
        <f>VLOOKUP(Z11,type_factors!$C$1:$D$226,2,FALSE)</f>
        <v>#N/A</v>
      </c>
      <c r="AI11" t="e">
        <f>VLOOKUP(AA11,type_factors!$C$1:$D$226,2,FALSE)</f>
        <v>#N/A</v>
      </c>
      <c r="AJ11" t="e">
        <f>VLOOKUP(AB11,type_factors!$C$1:$D$226,2,FALSE)</f>
        <v>#N/A</v>
      </c>
      <c r="AK11" t="e">
        <f>VLOOKUP(AC11,type_factors!$C$1:$D$226,2,FALSE)</f>
        <v>#N/A</v>
      </c>
      <c r="AL11" t="e">
        <f>VLOOKUP(AD11,type_factors!$C$1:$D$226,2,FALSE)</f>
        <v>#N/A</v>
      </c>
      <c r="AM11" t="e">
        <f>VLOOKUP(AE11,type_factors!$C$1:$D$226,2,FALSE)</f>
        <v>#N/A</v>
      </c>
      <c r="AN11" t="e">
        <f>VLOOKUP(AF11,type_factors!$C$1:$D$226,2,FALSE)</f>
        <v>#N/A</v>
      </c>
      <c r="AO11" t="e">
        <f>VLOOKUP(AG11,type_factors!$C$1:$D$226,2,FALSE)</f>
        <v>#N/A</v>
      </c>
      <c r="AP11" t="e">
        <f t="shared" si="7"/>
        <v>#N/A</v>
      </c>
      <c r="AQ11" t="e">
        <f t="shared" si="1"/>
        <v>#N/A</v>
      </c>
      <c r="AR11" t="e">
        <f t="shared" si="1"/>
        <v>#N/A</v>
      </c>
      <c r="AS11" t="e">
        <f t="shared" si="1"/>
        <v>#N/A</v>
      </c>
      <c r="AT11">
        <f t="array" ref="AT11">MAX(IF(ISERROR(AP11:AS11),IF(ISERROR(AH11:AK11),,AH11:AK11),AP11:AS11))</f>
        <v>0</v>
      </c>
      <c r="AU11" t="s">
        <v>421</v>
      </c>
      <c r="AV11" t="s">
        <v>209</v>
      </c>
      <c r="AW11" t="s">
        <v>209</v>
      </c>
      <c r="AX11" t="s">
        <v>209</v>
      </c>
      <c r="AY11" t="s">
        <v>209</v>
      </c>
      <c r="AZ11" t="s">
        <v>209</v>
      </c>
      <c r="BA11" t="s">
        <v>209</v>
      </c>
      <c r="BB11" t="s">
        <v>209</v>
      </c>
      <c r="BC11" t="s">
        <v>209</v>
      </c>
      <c r="BD11" t="str">
        <f t="shared" si="8"/>
        <v>NormalBug</v>
      </c>
      <c r="BE11" t="str">
        <f t="shared" si="9"/>
        <v>NABug</v>
      </c>
      <c r="BF11" t="str">
        <f t="shared" si="10"/>
        <v>NABug</v>
      </c>
      <c r="BG11" t="str">
        <f t="shared" si="11"/>
        <v>NABug</v>
      </c>
      <c r="BH11" t="str">
        <f t="shared" si="12"/>
        <v>NABug</v>
      </c>
      <c r="BI11" t="str">
        <f t="shared" si="13"/>
        <v>NABug</v>
      </c>
      <c r="BJ11" t="str">
        <f t="shared" si="14"/>
        <v>NABug</v>
      </c>
      <c r="BK11" t="str">
        <f t="shared" si="15"/>
        <v>NABug</v>
      </c>
      <c r="BL11" t="str">
        <f t="shared" si="16"/>
        <v>NABug</v>
      </c>
      <c r="BM11" t="str">
        <f t="shared" si="17"/>
        <v>NormalPoison</v>
      </c>
      <c r="BN11" t="str">
        <f t="shared" si="18"/>
        <v>NAPoison</v>
      </c>
      <c r="BO11" t="str">
        <f t="shared" si="19"/>
        <v>NAPoison</v>
      </c>
      <c r="BP11" t="str">
        <f t="shared" si="20"/>
        <v>NAPoison</v>
      </c>
      <c r="BQ11" t="str">
        <f t="shared" si="3"/>
        <v>NAPoison</v>
      </c>
      <c r="BR11" t="str">
        <f t="shared" si="3"/>
        <v>NAPoison</v>
      </c>
      <c r="BS11" t="str">
        <f t="shared" si="3"/>
        <v>NAPoison</v>
      </c>
      <c r="BT11" t="str">
        <f t="shared" si="3"/>
        <v>NAPoison</v>
      </c>
      <c r="BU11" t="str">
        <f t="shared" si="3"/>
        <v>NAPoison</v>
      </c>
      <c r="BV11" s="31">
        <f>VLOOKUP(BD11,type_factors!$C$2:$D$226,2,FALSE)</f>
        <v>1</v>
      </c>
      <c r="BW11" s="31" t="e">
        <f>VLOOKUP(BE11,type_factors!$C$2:$D$226,2,FALSE)</f>
        <v>#N/A</v>
      </c>
      <c r="BX11" s="31" t="e">
        <f>VLOOKUP(BF11,type_factors!$C$2:$D$226,2,FALSE)</f>
        <v>#N/A</v>
      </c>
      <c r="BY11" s="31" t="e">
        <f>VLOOKUP(BG11,type_factors!$C$2:$D$226,2,FALSE)</f>
        <v>#N/A</v>
      </c>
      <c r="BZ11" s="31" t="e">
        <f>VLOOKUP(BH11,type_factors!$C$2:$D$226,2,FALSE)</f>
        <v>#N/A</v>
      </c>
      <c r="CA11" s="31" t="e">
        <f>VLOOKUP(BI11,type_factors!$C$2:$D$226,2,FALSE)</f>
        <v>#N/A</v>
      </c>
      <c r="CB11" s="31" t="e">
        <f>VLOOKUP(BJ11,type_factors!$C$2:$D$226,2,FALSE)</f>
        <v>#N/A</v>
      </c>
      <c r="CC11" s="31" t="e">
        <f>VLOOKUP(BK11,type_factors!$C$2:$D$226,2,FALSE)</f>
        <v>#N/A</v>
      </c>
      <c r="CD11" s="31" t="e">
        <f>VLOOKUP(BL11,type_factors!$C$2:$D$226,2,FALSE)</f>
        <v>#N/A</v>
      </c>
      <c r="CE11" s="30">
        <f>VLOOKUP(BM11,type_factors!$C$2:$D$226,2,FALSE)</f>
        <v>1</v>
      </c>
      <c r="CF11" s="30" t="e">
        <f>VLOOKUP(BN11,type_factors!$C$2:$D$226,2,FALSE)</f>
        <v>#N/A</v>
      </c>
      <c r="CG11" s="30" t="e">
        <f>VLOOKUP(BO11,type_factors!$C$2:$D$226,2,FALSE)</f>
        <v>#N/A</v>
      </c>
      <c r="CH11" s="30" t="e">
        <f>VLOOKUP(BP11,type_factors!$C$2:$D$226,2,FALSE)</f>
        <v>#N/A</v>
      </c>
      <c r="CI11" s="30" t="e">
        <f>VLOOKUP(BQ11,type_factors!$C$2:$D$226,2,FALSE)</f>
        <v>#N/A</v>
      </c>
      <c r="CJ11" s="30" t="e">
        <f>VLOOKUP(BR11,type_factors!$C$2:$D$226,2,FALSE)</f>
        <v>#N/A</v>
      </c>
      <c r="CK11" s="30" t="e">
        <f>VLOOKUP(BS11,type_factors!$C$2:$D$226,2,FALSE)</f>
        <v>#N/A</v>
      </c>
      <c r="CL11" s="30" t="e">
        <f>VLOOKUP(BT11,type_factors!$C$2:$D$226,2,FALSE)</f>
        <v>#N/A</v>
      </c>
      <c r="CM11" s="30" t="e">
        <f>VLOOKUP(BU11,type_factors!$C$2:$D$226,2,FALSE)</f>
        <v>#N/A</v>
      </c>
      <c r="CN11" s="32">
        <f t="shared" si="21"/>
        <v>1</v>
      </c>
      <c r="CO11" s="32" t="e">
        <f t="shared" si="4"/>
        <v>#N/A</v>
      </c>
      <c r="CP11" s="32" t="e">
        <f t="shared" si="4"/>
        <v>#N/A</v>
      </c>
      <c r="CQ11" s="32" t="e">
        <f t="shared" si="4"/>
        <v>#N/A</v>
      </c>
      <c r="CR11" s="32" t="e">
        <f t="shared" si="4"/>
        <v>#N/A</v>
      </c>
      <c r="CS11" s="32" t="e">
        <f t="shared" si="22"/>
        <v>#N/A</v>
      </c>
      <c r="CT11" s="32" t="e">
        <f t="shared" si="23"/>
        <v>#N/A</v>
      </c>
      <c r="CU11" s="32" t="e">
        <f t="shared" si="24"/>
        <v>#N/A</v>
      </c>
      <c r="CV11" s="32" t="e">
        <f t="shared" si="25"/>
        <v>#N/A</v>
      </c>
      <c r="CW11">
        <f t="array" ref="CW11">MAX(IF(ISERROR(CN11:CV11),,CN11:CV11))</f>
        <v>1</v>
      </c>
      <c r="CX11">
        <f t="shared" si="5"/>
        <v>0</v>
      </c>
      <c r="CY11">
        <f t="shared" si="26"/>
        <v>1</v>
      </c>
      <c r="CZ11">
        <f t="shared" si="28"/>
        <v>1.5</v>
      </c>
    </row>
    <row r="12" spans="1:106" x14ac:dyDescent="0.3">
      <c r="A12">
        <v>11</v>
      </c>
      <c r="B12">
        <v>6</v>
      </c>
      <c r="C12" s="35" t="s">
        <v>17</v>
      </c>
      <c r="D12" s="35" t="str">
        <f>VLOOKUP(C12,all_pokemon!$B$2:$C$151,2,FALSE)</f>
        <v>Caterpie</v>
      </c>
      <c r="E12" s="35" t="s">
        <v>452</v>
      </c>
      <c r="F12" s="35" t="s">
        <v>209</v>
      </c>
      <c r="G12" s="35">
        <v>9</v>
      </c>
      <c r="H12" s="36" t="s">
        <v>12</v>
      </c>
      <c r="I12" s="36" t="s">
        <v>10</v>
      </c>
      <c r="J12" s="36" t="s">
        <v>209</v>
      </c>
      <c r="K12" s="36" t="s">
        <v>209</v>
      </c>
      <c r="L12" s="1" t="str">
        <f>VLOOKUP(H12,all_attacks!$B$2:$C$166,2,FALSE)</f>
        <v>Tackle</v>
      </c>
      <c r="M12" s="1" t="str">
        <f>VLOOKUP(I12,all_attacks!$B$2:$C$166,2,FALSE)</f>
        <v>String Shot</v>
      </c>
      <c r="N12" s="1" t="e">
        <f>VLOOKUP(J12,all_attacks!$B$2:$C$166,2,FALSE)</f>
        <v>#N/A</v>
      </c>
      <c r="O12" s="1" t="e">
        <f>VLOOKUP(K12,all_attacks!$B$2:$C$166,2,FALSE)</f>
        <v>#N/A</v>
      </c>
      <c r="P12" t="str">
        <f>VLOOKUP(L12,all_attacks!$C$2:$H$166,2,FALSE)</f>
        <v>Normal</v>
      </c>
      <c r="Q12" t="str">
        <f>VLOOKUP(M12,all_attacks!$C$2:$H$166,2,FALSE)</f>
        <v>Bug</v>
      </c>
      <c r="R12" t="e">
        <f>VLOOKUP(N12,all_attacks!$C$2:$H$166,2,FALSE)</f>
        <v>#N/A</v>
      </c>
      <c r="S12" t="e">
        <f>VLOOKUP(O12,all_attacks!$C$2:$H$166,2,FALSE)</f>
        <v>#N/A</v>
      </c>
      <c r="T12" t="str">
        <f>VLOOKUP(L12,all_attacks!$C$2:$H$166,6,FALSE)</f>
        <v>Normal</v>
      </c>
      <c r="U12" t="str">
        <f>VLOOKUP(M12,all_attacks!$C$2:$H$166,6,FALSE)</f>
        <v>no_type-specific_Damage</v>
      </c>
      <c r="V12" t="e">
        <f>VLOOKUP(N12,all_attacks!$C$2:$H$166,6,FALSE)</f>
        <v>#N/A</v>
      </c>
      <c r="W12" t="e">
        <f>VLOOKUP(O12,all_attacks!$C$2:$H$166,6,FALSE)</f>
        <v>#N/A</v>
      </c>
      <c r="X12" t="s">
        <v>451</v>
      </c>
      <c r="Y12" t="s">
        <v>209</v>
      </c>
      <c r="Z12" t="str">
        <f t="shared" si="27"/>
        <v>NormalPoison</v>
      </c>
      <c r="AA12" t="str">
        <f t="shared" si="6"/>
        <v>no_type-specific_DamagePoison</v>
      </c>
      <c r="AB12" t="e">
        <f t="shared" si="6"/>
        <v>#N/A</v>
      </c>
      <c r="AC12" t="e">
        <f t="shared" si="6"/>
        <v>#N/A</v>
      </c>
      <c r="AD12" t="str">
        <f t="shared" si="29"/>
        <v>NormalNA</v>
      </c>
      <c r="AE12" t="str">
        <f t="shared" si="29"/>
        <v>no_type-specific_DamageNA</v>
      </c>
      <c r="AF12" t="e">
        <f t="shared" si="29"/>
        <v>#N/A</v>
      </c>
      <c r="AG12" t="e">
        <f t="shared" si="29"/>
        <v>#N/A</v>
      </c>
      <c r="AH12">
        <f>VLOOKUP(Z12,type_factors!$C$1:$D$226,2,FALSE)</f>
        <v>1</v>
      </c>
      <c r="AI12" t="e">
        <f>VLOOKUP(AA12,type_factors!$C$1:$D$226,2,FALSE)</f>
        <v>#N/A</v>
      </c>
      <c r="AJ12" t="e">
        <f>VLOOKUP(AB12,type_factors!$C$1:$D$226,2,FALSE)</f>
        <v>#N/A</v>
      </c>
      <c r="AK12" t="e">
        <f>VLOOKUP(AC12,type_factors!$C$1:$D$226,2,FALSE)</f>
        <v>#N/A</v>
      </c>
      <c r="AL12" t="e">
        <f>VLOOKUP(AD12,type_factors!$C$1:$D$226,2,FALSE)</f>
        <v>#N/A</v>
      </c>
      <c r="AM12" t="e">
        <f>VLOOKUP(AE12,type_factors!$C$1:$D$226,2,FALSE)</f>
        <v>#N/A</v>
      </c>
      <c r="AN12" t="e">
        <f>VLOOKUP(AF12,type_factors!$C$1:$D$226,2,FALSE)</f>
        <v>#N/A</v>
      </c>
      <c r="AO12" t="e">
        <f>VLOOKUP(AG12,type_factors!$C$1:$D$226,2,FALSE)</f>
        <v>#N/A</v>
      </c>
      <c r="AP12" t="e">
        <f t="shared" si="7"/>
        <v>#N/A</v>
      </c>
      <c r="AQ12" t="e">
        <f t="shared" si="1"/>
        <v>#N/A</v>
      </c>
      <c r="AR12" t="e">
        <f t="shared" si="1"/>
        <v>#N/A</v>
      </c>
      <c r="AS12" t="e">
        <f t="shared" si="1"/>
        <v>#N/A</v>
      </c>
      <c r="AT12">
        <f t="array" ref="AT12">MAX(IF(ISERROR(AP12:AS12),IF(ISERROR(AH12:AK12),,AH12:AK12),AP12:AS12))</f>
        <v>1</v>
      </c>
      <c r="AU12" t="s">
        <v>421</v>
      </c>
      <c r="AV12" t="s">
        <v>209</v>
      </c>
      <c r="AW12" t="s">
        <v>209</v>
      </c>
      <c r="AX12" t="s">
        <v>209</v>
      </c>
      <c r="AY12" t="s">
        <v>209</v>
      </c>
      <c r="AZ12" t="s">
        <v>209</v>
      </c>
      <c r="BA12" t="s">
        <v>209</v>
      </c>
      <c r="BB12" t="s">
        <v>209</v>
      </c>
      <c r="BC12" t="s">
        <v>209</v>
      </c>
      <c r="BD12" t="str">
        <f t="shared" si="8"/>
        <v>NormalBug</v>
      </c>
      <c r="BE12" t="str">
        <f t="shared" si="9"/>
        <v>NABug</v>
      </c>
      <c r="BF12" t="str">
        <f t="shared" si="10"/>
        <v>NABug</v>
      </c>
      <c r="BG12" t="str">
        <f t="shared" si="11"/>
        <v>NABug</v>
      </c>
      <c r="BH12" t="str">
        <f t="shared" si="12"/>
        <v>NABug</v>
      </c>
      <c r="BI12" t="str">
        <f t="shared" si="13"/>
        <v>NABug</v>
      </c>
      <c r="BJ12" t="str">
        <f t="shared" si="14"/>
        <v>NABug</v>
      </c>
      <c r="BK12" t="str">
        <f t="shared" si="15"/>
        <v>NABug</v>
      </c>
      <c r="BL12" t="str">
        <f t="shared" si="16"/>
        <v>NABug</v>
      </c>
      <c r="BM12" t="str">
        <f t="shared" si="17"/>
        <v>NormalNA</v>
      </c>
      <c r="BN12" t="str">
        <f t="shared" si="18"/>
        <v>NANA</v>
      </c>
      <c r="BO12" t="str">
        <f t="shared" si="19"/>
        <v>NANA</v>
      </c>
      <c r="BP12" t="str">
        <f t="shared" si="20"/>
        <v>NANA</v>
      </c>
      <c r="BQ12" t="str">
        <f t="shared" si="3"/>
        <v>NANA</v>
      </c>
      <c r="BR12" t="str">
        <f t="shared" si="3"/>
        <v>NANA</v>
      </c>
      <c r="BS12" t="str">
        <f t="shared" si="3"/>
        <v>NANA</v>
      </c>
      <c r="BT12" t="str">
        <f t="shared" si="3"/>
        <v>NANA</v>
      </c>
      <c r="BU12" t="str">
        <f t="shared" si="3"/>
        <v>NANA</v>
      </c>
      <c r="BV12" s="31">
        <f>VLOOKUP(BD12,type_factors!$C$2:$D$226,2,FALSE)</f>
        <v>1</v>
      </c>
      <c r="BW12" s="31" t="e">
        <f>VLOOKUP(BE12,type_factors!$C$2:$D$226,2,FALSE)</f>
        <v>#N/A</v>
      </c>
      <c r="BX12" s="31" t="e">
        <f>VLOOKUP(BF12,type_factors!$C$2:$D$226,2,FALSE)</f>
        <v>#N/A</v>
      </c>
      <c r="BY12" s="31" t="e">
        <f>VLOOKUP(BG12,type_factors!$C$2:$D$226,2,FALSE)</f>
        <v>#N/A</v>
      </c>
      <c r="BZ12" s="31" t="e">
        <f>VLOOKUP(BH12,type_factors!$C$2:$D$226,2,FALSE)</f>
        <v>#N/A</v>
      </c>
      <c r="CA12" s="31" t="e">
        <f>VLOOKUP(BI12,type_factors!$C$2:$D$226,2,FALSE)</f>
        <v>#N/A</v>
      </c>
      <c r="CB12" s="31" t="e">
        <f>VLOOKUP(BJ12,type_factors!$C$2:$D$226,2,FALSE)</f>
        <v>#N/A</v>
      </c>
      <c r="CC12" s="31" t="e">
        <f>VLOOKUP(BK12,type_factors!$C$2:$D$226,2,FALSE)</f>
        <v>#N/A</v>
      </c>
      <c r="CD12" s="31" t="e">
        <f>VLOOKUP(BL12,type_factors!$C$2:$D$226,2,FALSE)</f>
        <v>#N/A</v>
      </c>
      <c r="CE12" s="30" t="e">
        <f>VLOOKUP(BM12,type_factors!$C$2:$D$226,2,FALSE)</f>
        <v>#N/A</v>
      </c>
      <c r="CF12" s="30" t="e">
        <f>VLOOKUP(BN12,type_factors!$C$2:$D$226,2,FALSE)</f>
        <v>#N/A</v>
      </c>
      <c r="CG12" s="30" t="e">
        <f>VLOOKUP(BO12,type_factors!$C$2:$D$226,2,FALSE)</f>
        <v>#N/A</v>
      </c>
      <c r="CH12" s="30" t="e">
        <f>VLOOKUP(BP12,type_factors!$C$2:$D$226,2,FALSE)</f>
        <v>#N/A</v>
      </c>
      <c r="CI12" s="30" t="e">
        <f>VLOOKUP(BQ12,type_factors!$C$2:$D$226,2,FALSE)</f>
        <v>#N/A</v>
      </c>
      <c r="CJ12" s="30" t="e">
        <f>VLOOKUP(BR12,type_factors!$C$2:$D$226,2,FALSE)</f>
        <v>#N/A</v>
      </c>
      <c r="CK12" s="30" t="e">
        <f>VLOOKUP(BS12,type_factors!$C$2:$D$226,2,FALSE)</f>
        <v>#N/A</v>
      </c>
      <c r="CL12" s="30" t="e">
        <f>VLOOKUP(BT12,type_factors!$C$2:$D$226,2,FALSE)</f>
        <v>#N/A</v>
      </c>
      <c r="CM12" s="30" t="e">
        <f>VLOOKUP(BU12,type_factors!$C$2:$D$226,2,FALSE)</f>
        <v>#N/A</v>
      </c>
      <c r="CN12" s="32">
        <f t="shared" si="21"/>
        <v>1</v>
      </c>
      <c r="CO12" s="32" t="e">
        <f t="shared" si="4"/>
        <v>#N/A</v>
      </c>
      <c r="CP12" s="32" t="e">
        <f t="shared" si="4"/>
        <v>#N/A</v>
      </c>
      <c r="CQ12" s="32" t="e">
        <f t="shared" si="4"/>
        <v>#N/A</v>
      </c>
      <c r="CR12" s="32" t="e">
        <f t="shared" si="4"/>
        <v>#N/A</v>
      </c>
      <c r="CS12" s="32" t="e">
        <f t="shared" si="22"/>
        <v>#N/A</v>
      </c>
      <c r="CT12" s="32" t="e">
        <f t="shared" si="23"/>
        <v>#N/A</v>
      </c>
      <c r="CU12" s="32" t="e">
        <f t="shared" si="24"/>
        <v>#N/A</v>
      </c>
      <c r="CV12" s="32" t="e">
        <f t="shared" si="25"/>
        <v>#N/A</v>
      </c>
      <c r="CW12">
        <f t="array" ref="CW12">MAX(IF(ISERROR(CN12:CV12),,CN12:CV12))</f>
        <v>1</v>
      </c>
      <c r="CX12">
        <f t="shared" si="5"/>
        <v>1</v>
      </c>
      <c r="CY12">
        <f t="shared" si="26"/>
        <v>0</v>
      </c>
      <c r="CZ12">
        <f t="shared" si="28"/>
        <v>1.5</v>
      </c>
    </row>
    <row r="13" spans="1:106" x14ac:dyDescent="0.3">
      <c r="A13">
        <v>12</v>
      </c>
      <c r="B13">
        <v>6</v>
      </c>
      <c r="C13" s="35" t="s">
        <v>25</v>
      </c>
      <c r="D13" s="35" t="str">
        <f>VLOOKUP(C13,all_pokemon!$B$2:$C$151,2,FALSE)</f>
        <v>Metapod</v>
      </c>
      <c r="E13" s="35" t="s">
        <v>452</v>
      </c>
      <c r="F13" s="35" t="s">
        <v>209</v>
      </c>
      <c r="G13" s="35">
        <v>9</v>
      </c>
      <c r="H13" s="36" t="s">
        <v>26</v>
      </c>
      <c r="I13" s="36" t="s">
        <v>209</v>
      </c>
      <c r="J13" s="36" t="s">
        <v>209</v>
      </c>
      <c r="K13" s="36" t="s">
        <v>209</v>
      </c>
      <c r="L13" s="1" t="str">
        <f>VLOOKUP(H13,all_attacks!$B$2:$C$166,2,FALSE)</f>
        <v>Harden</v>
      </c>
      <c r="M13" s="1" t="e">
        <f>VLOOKUP(I13,all_attacks!$B$2:$C$166,2,FALSE)</f>
        <v>#N/A</v>
      </c>
      <c r="N13" s="1" t="e">
        <f>VLOOKUP(J13,all_attacks!$B$2:$C$166,2,FALSE)</f>
        <v>#N/A</v>
      </c>
      <c r="O13" s="1" t="e">
        <f>VLOOKUP(K13,all_attacks!$B$2:$C$166,2,FALSE)</f>
        <v>#N/A</v>
      </c>
      <c r="P13" t="str">
        <f>VLOOKUP(L13,all_attacks!$C$2:$H$166,2,FALSE)</f>
        <v>Normal</v>
      </c>
      <c r="Q13" t="e">
        <f>VLOOKUP(M13,all_attacks!$C$2:$H$166,2,FALSE)</f>
        <v>#N/A</v>
      </c>
      <c r="R13" t="e">
        <f>VLOOKUP(N13,all_attacks!$C$2:$H$166,2,FALSE)</f>
        <v>#N/A</v>
      </c>
      <c r="S13" t="e">
        <f>VLOOKUP(O13,all_attacks!$C$2:$H$166,2,FALSE)</f>
        <v>#N/A</v>
      </c>
      <c r="T13" t="str">
        <f>VLOOKUP(L13,all_attacks!$C$2:$H$166,6,FALSE)</f>
        <v>no_type-specific_Damage</v>
      </c>
      <c r="U13" t="e">
        <f>VLOOKUP(M13,all_attacks!$C$2:$H$166,6,FALSE)</f>
        <v>#N/A</v>
      </c>
      <c r="V13" t="e">
        <f>VLOOKUP(N13,all_attacks!$C$2:$H$166,6,FALSE)</f>
        <v>#N/A</v>
      </c>
      <c r="W13" t="e">
        <f>VLOOKUP(O13,all_attacks!$C$2:$H$166,6,FALSE)</f>
        <v>#N/A</v>
      </c>
      <c r="X13" t="s">
        <v>451</v>
      </c>
      <c r="Y13" t="s">
        <v>209</v>
      </c>
      <c r="Z13" t="str">
        <f t="shared" si="27"/>
        <v>no_type-specific_DamagePoison</v>
      </c>
      <c r="AA13" t="e">
        <f t="shared" si="6"/>
        <v>#N/A</v>
      </c>
      <c r="AB13" t="e">
        <f t="shared" si="6"/>
        <v>#N/A</v>
      </c>
      <c r="AC13" t="e">
        <f t="shared" si="6"/>
        <v>#N/A</v>
      </c>
      <c r="AD13" t="str">
        <f t="shared" si="29"/>
        <v>no_type-specific_DamageNA</v>
      </c>
      <c r="AE13" t="e">
        <f t="shared" si="29"/>
        <v>#N/A</v>
      </c>
      <c r="AF13" t="e">
        <f t="shared" si="29"/>
        <v>#N/A</v>
      </c>
      <c r="AG13" t="e">
        <f t="shared" si="29"/>
        <v>#N/A</v>
      </c>
      <c r="AH13" t="e">
        <f>VLOOKUP(Z13,type_factors!$C$1:$D$226,2,FALSE)</f>
        <v>#N/A</v>
      </c>
      <c r="AI13" t="e">
        <f>VLOOKUP(AA13,type_factors!$C$1:$D$226,2,FALSE)</f>
        <v>#N/A</v>
      </c>
      <c r="AJ13" t="e">
        <f>VLOOKUP(AB13,type_factors!$C$1:$D$226,2,FALSE)</f>
        <v>#N/A</v>
      </c>
      <c r="AK13" t="e">
        <f>VLOOKUP(AC13,type_factors!$C$1:$D$226,2,FALSE)</f>
        <v>#N/A</v>
      </c>
      <c r="AL13" t="e">
        <f>VLOOKUP(AD13,type_factors!$C$1:$D$226,2,FALSE)</f>
        <v>#N/A</v>
      </c>
      <c r="AM13" t="e">
        <f>VLOOKUP(AE13,type_factors!$C$1:$D$226,2,FALSE)</f>
        <v>#N/A</v>
      </c>
      <c r="AN13" t="e">
        <f>VLOOKUP(AF13,type_factors!$C$1:$D$226,2,FALSE)</f>
        <v>#N/A</v>
      </c>
      <c r="AO13" t="e">
        <f>VLOOKUP(AG13,type_factors!$C$1:$D$226,2,FALSE)</f>
        <v>#N/A</v>
      </c>
      <c r="AP13" t="e">
        <f t="shared" si="7"/>
        <v>#N/A</v>
      </c>
      <c r="AQ13" t="e">
        <f t="shared" si="1"/>
        <v>#N/A</v>
      </c>
      <c r="AR13" t="e">
        <f t="shared" si="1"/>
        <v>#N/A</v>
      </c>
      <c r="AS13" t="e">
        <f t="shared" si="1"/>
        <v>#N/A</v>
      </c>
      <c r="AT13">
        <f t="array" ref="AT13">MAX(IF(ISERROR(AP13:AS13),IF(ISERROR(AH13:AK13),,AH13:AK13),AP13:AS13))</f>
        <v>0</v>
      </c>
      <c r="AU13" t="s">
        <v>421</v>
      </c>
      <c r="AV13" t="s">
        <v>209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209</v>
      </c>
      <c r="BC13" t="s">
        <v>209</v>
      </c>
      <c r="BD13" t="str">
        <f t="shared" si="8"/>
        <v>NormalBug</v>
      </c>
      <c r="BE13" t="str">
        <f t="shared" si="9"/>
        <v>NABug</v>
      </c>
      <c r="BF13" t="str">
        <f t="shared" si="10"/>
        <v>NABug</v>
      </c>
      <c r="BG13" t="str">
        <f t="shared" si="11"/>
        <v>NABug</v>
      </c>
      <c r="BH13" t="str">
        <f t="shared" si="12"/>
        <v>NABug</v>
      </c>
      <c r="BI13" t="str">
        <f t="shared" si="13"/>
        <v>NABug</v>
      </c>
      <c r="BJ13" t="str">
        <f t="shared" si="14"/>
        <v>NABug</v>
      </c>
      <c r="BK13" t="str">
        <f t="shared" si="15"/>
        <v>NABug</v>
      </c>
      <c r="BL13" t="str">
        <f t="shared" si="16"/>
        <v>NABug</v>
      </c>
      <c r="BM13" t="str">
        <f t="shared" si="17"/>
        <v>NormalNA</v>
      </c>
      <c r="BN13" t="str">
        <f t="shared" si="18"/>
        <v>NANA</v>
      </c>
      <c r="BO13" t="str">
        <f t="shared" si="19"/>
        <v>NANA</v>
      </c>
      <c r="BP13" t="str">
        <f t="shared" si="20"/>
        <v>NANA</v>
      </c>
      <c r="BQ13" t="str">
        <f t="shared" si="3"/>
        <v>NANA</v>
      </c>
      <c r="BR13" t="str">
        <f t="shared" si="3"/>
        <v>NANA</v>
      </c>
      <c r="BS13" t="str">
        <f t="shared" si="3"/>
        <v>NANA</v>
      </c>
      <c r="BT13" t="str">
        <f t="shared" si="3"/>
        <v>NANA</v>
      </c>
      <c r="BU13" t="str">
        <f t="shared" si="3"/>
        <v>NANA</v>
      </c>
      <c r="BV13" s="31">
        <f>VLOOKUP(BD13,type_factors!$C$2:$D$226,2,FALSE)</f>
        <v>1</v>
      </c>
      <c r="BW13" s="31" t="e">
        <f>VLOOKUP(BE13,type_factors!$C$2:$D$226,2,FALSE)</f>
        <v>#N/A</v>
      </c>
      <c r="BX13" s="31" t="e">
        <f>VLOOKUP(BF13,type_factors!$C$2:$D$226,2,FALSE)</f>
        <v>#N/A</v>
      </c>
      <c r="BY13" s="31" t="e">
        <f>VLOOKUP(BG13,type_factors!$C$2:$D$226,2,FALSE)</f>
        <v>#N/A</v>
      </c>
      <c r="BZ13" s="31" t="e">
        <f>VLOOKUP(BH13,type_factors!$C$2:$D$226,2,FALSE)</f>
        <v>#N/A</v>
      </c>
      <c r="CA13" s="31" t="e">
        <f>VLOOKUP(BI13,type_factors!$C$2:$D$226,2,FALSE)</f>
        <v>#N/A</v>
      </c>
      <c r="CB13" s="31" t="e">
        <f>VLOOKUP(BJ13,type_factors!$C$2:$D$226,2,FALSE)</f>
        <v>#N/A</v>
      </c>
      <c r="CC13" s="31" t="e">
        <f>VLOOKUP(BK13,type_factors!$C$2:$D$226,2,FALSE)</f>
        <v>#N/A</v>
      </c>
      <c r="CD13" s="31" t="e">
        <f>VLOOKUP(BL13,type_factors!$C$2:$D$226,2,FALSE)</f>
        <v>#N/A</v>
      </c>
      <c r="CE13" s="30" t="e">
        <f>VLOOKUP(BM13,type_factors!$C$2:$D$226,2,FALSE)</f>
        <v>#N/A</v>
      </c>
      <c r="CF13" s="30" t="e">
        <f>VLOOKUP(BN13,type_factors!$C$2:$D$226,2,FALSE)</f>
        <v>#N/A</v>
      </c>
      <c r="CG13" s="30" t="e">
        <f>VLOOKUP(BO13,type_factors!$C$2:$D$226,2,FALSE)</f>
        <v>#N/A</v>
      </c>
      <c r="CH13" s="30" t="e">
        <f>VLOOKUP(BP13,type_factors!$C$2:$D$226,2,FALSE)</f>
        <v>#N/A</v>
      </c>
      <c r="CI13" s="30" t="e">
        <f>VLOOKUP(BQ13,type_factors!$C$2:$D$226,2,FALSE)</f>
        <v>#N/A</v>
      </c>
      <c r="CJ13" s="30" t="e">
        <f>VLOOKUP(BR13,type_factors!$C$2:$D$226,2,FALSE)</f>
        <v>#N/A</v>
      </c>
      <c r="CK13" s="30" t="e">
        <f>VLOOKUP(BS13,type_factors!$C$2:$D$226,2,FALSE)</f>
        <v>#N/A</v>
      </c>
      <c r="CL13" s="30" t="e">
        <f>VLOOKUP(BT13,type_factors!$C$2:$D$226,2,FALSE)</f>
        <v>#N/A</v>
      </c>
      <c r="CM13" s="30" t="e">
        <f>VLOOKUP(BU13,type_factors!$C$2:$D$226,2,FALSE)</f>
        <v>#N/A</v>
      </c>
      <c r="CN13" s="32">
        <f t="shared" si="21"/>
        <v>1</v>
      </c>
      <c r="CO13" s="32" t="e">
        <f t="shared" si="4"/>
        <v>#N/A</v>
      </c>
      <c r="CP13" s="32" t="e">
        <f t="shared" si="4"/>
        <v>#N/A</v>
      </c>
      <c r="CQ13" s="32" t="e">
        <f t="shared" si="4"/>
        <v>#N/A</v>
      </c>
      <c r="CR13" s="32" t="e">
        <f t="shared" si="4"/>
        <v>#N/A</v>
      </c>
      <c r="CS13" s="32" t="e">
        <f t="shared" si="22"/>
        <v>#N/A</v>
      </c>
      <c r="CT13" s="32" t="e">
        <f t="shared" si="23"/>
        <v>#N/A</v>
      </c>
      <c r="CU13" s="32" t="e">
        <f t="shared" si="24"/>
        <v>#N/A</v>
      </c>
      <c r="CV13" s="32" t="e">
        <f t="shared" si="25"/>
        <v>#N/A</v>
      </c>
      <c r="CW13">
        <f t="array" ref="CW13">MAX(IF(ISERROR(CN13:CV13),,CN13:CV13))</f>
        <v>1</v>
      </c>
      <c r="CX13">
        <f t="shared" si="5"/>
        <v>0</v>
      </c>
      <c r="CY13">
        <f t="shared" si="26"/>
        <v>1</v>
      </c>
      <c r="CZ13">
        <f t="shared" si="28"/>
        <v>2.5</v>
      </c>
    </row>
    <row r="14" spans="1:106" x14ac:dyDescent="0.3">
      <c r="A14">
        <v>13</v>
      </c>
      <c r="B14">
        <v>7</v>
      </c>
      <c r="C14" s="35" t="s">
        <v>17</v>
      </c>
      <c r="D14" s="35" t="str">
        <f>VLOOKUP(C14,all_pokemon!$B$2:$C$151,2,FALSE)</f>
        <v>Caterpie</v>
      </c>
      <c r="E14" s="35" t="s">
        <v>452</v>
      </c>
      <c r="F14" s="35" t="s">
        <v>209</v>
      </c>
      <c r="G14" s="35">
        <v>11</v>
      </c>
      <c r="H14" s="36" t="s">
        <v>12</v>
      </c>
      <c r="I14" s="36" t="s">
        <v>10</v>
      </c>
      <c r="J14" s="36" t="s">
        <v>209</v>
      </c>
      <c r="K14" s="36" t="s">
        <v>209</v>
      </c>
      <c r="L14" s="1" t="str">
        <f>VLOOKUP(H14,all_attacks!$B$2:$C$166,2,FALSE)</f>
        <v>Tackle</v>
      </c>
      <c r="M14" s="1" t="str">
        <f>VLOOKUP(I14,all_attacks!$B$2:$C$166,2,FALSE)</f>
        <v>String Shot</v>
      </c>
      <c r="N14" s="1" t="e">
        <f>VLOOKUP(J14,all_attacks!$B$2:$C$166,2,FALSE)</f>
        <v>#N/A</v>
      </c>
      <c r="O14" s="1" t="e">
        <f>VLOOKUP(K14,all_attacks!$B$2:$C$166,2,FALSE)</f>
        <v>#N/A</v>
      </c>
      <c r="P14" t="str">
        <f>VLOOKUP(L14,all_attacks!$C$2:$H$166,2,FALSE)</f>
        <v>Normal</v>
      </c>
      <c r="Q14" t="str">
        <f>VLOOKUP(M14,all_attacks!$C$2:$H$166,2,FALSE)</f>
        <v>Bug</v>
      </c>
      <c r="R14" t="e">
        <f>VLOOKUP(N14,all_attacks!$C$2:$H$166,2,FALSE)</f>
        <v>#N/A</v>
      </c>
      <c r="S14" t="e">
        <f>VLOOKUP(O14,all_attacks!$C$2:$H$166,2,FALSE)</f>
        <v>#N/A</v>
      </c>
      <c r="T14" t="str">
        <f>VLOOKUP(L14,all_attacks!$C$2:$H$166,6,FALSE)</f>
        <v>Normal</v>
      </c>
      <c r="U14" t="str">
        <f>VLOOKUP(M14,all_attacks!$C$2:$H$166,6,FALSE)</f>
        <v>no_type-specific_Damage</v>
      </c>
      <c r="V14" t="e">
        <f>VLOOKUP(N14,all_attacks!$C$2:$H$166,6,FALSE)</f>
        <v>#N/A</v>
      </c>
      <c r="W14" t="e">
        <f>VLOOKUP(O14,all_attacks!$C$2:$H$166,6,FALSE)</f>
        <v>#N/A</v>
      </c>
      <c r="X14" t="s">
        <v>451</v>
      </c>
      <c r="Y14" t="s">
        <v>209</v>
      </c>
      <c r="Z14" t="str">
        <f t="shared" si="27"/>
        <v>NormalPoison</v>
      </c>
      <c r="AA14" t="str">
        <f t="shared" si="6"/>
        <v>no_type-specific_DamagePoison</v>
      </c>
      <c r="AB14" t="e">
        <f t="shared" si="6"/>
        <v>#N/A</v>
      </c>
      <c r="AC14" t="e">
        <f t="shared" si="6"/>
        <v>#N/A</v>
      </c>
      <c r="AD14" t="str">
        <f t="shared" si="29"/>
        <v>NormalNA</v>
      </c>
      <c r="AE14" t="str">
        <f t="shared" si="29"/>
        <v>no_type-specific_DamageNA</v>
      </c>
      <c r="AF14" t="e">
        <f t="shared" si="29"/>
        <v>#N/A</v>
      </c>
      <c r="AG14" t="e">
        <f t="shared" si="29"/>
        <v>#N/A</v>
      </c>
      <c r="AH14">
        <f>VLOOKUP(Z14,type_factors!$C$1:$D$226,2,FALSE)</f>
        <v>1</v>
      </c>
      <c r="AI14" t="e">
        <f>VLOOKUP(AA14,type_factors!$C$1:$D$226,2,FALSE)</f>
        <v>#N/A</v>
      </c>
      <c r="AJ14" t="e">
        <f>VLOOKUP(AB14,type_factors!$C$1:$D$226,2,FALSE)</f>
        <v>#N/A</v>
      </c>
      <c r="AK14" t="e">
        <f>VLOOKUP(AC14,type_factors!$C$1:$D$226,2,FALSE)</f>
        <v>#N/A</v>
      </c>
      <c r="AL14" t="e">
        <f>VLOOKUP(AD14,type_factors!$C$1:$D$226,2,FALSE)</f>
        <v>#N/A</v>
      </c>
      <c r="AM14" t="e">
        <f>VLOOKUP(AE14,type_factors!$C$1:$D$226,2,FALSE)</f>
        <v>#N/A</v>
      </c>
      <c r="AN14" t="e">
        <f>VLOOKUP(AF14,type_factors!$C$1:$D$226,2,FALSE)</f>
        <v>#N/A</v>
      </c>
      <c r="AO14" t="e">
        <f>VLOOKUP(AG14,type_factors!$C$1:$D$226,2,FALSE)</f>
        <v>#N/A</v>
      </c>
      <c r="AP14" t="e">
        <f t="shared" si="7"/>
        <v>#N/A</v>
      </c>
      <c r="AQ14" t="e">
        <f t="shared" si="1"/>
        <v>#N/A</v>
      </c>
      <c r="AR14" t="e">
        <f t="shared" si="1"/>
        <v>#N/A</v>
      </c>
      <c r="AS14" t="e">
        <f t="shared" si="1"/>
        <v>#N/A</v>
      </c>
      <c r="AT14">
        <f t="array" ref="AT14">MAX(IF(ISERROR(AP14:AS14),IF(ISERROR(AH14:AK14),,AH14:AK14),AP14:AS14))</f>
        <v>1</v>
      </c>
      <c r="AU14" t="s">
        <v>421</v>
      </c>
      <c r="AV14" t="s">
        <v>209</v>
      </c>
      <c r="AW14" t="s">
        <v>209</v>
      </c>
      <c r="AX14" t="s">
        <v>209</v>
      </c>
      <c r="AY14" t="s">
        <v>209</v>
      </c>
      <c r="AZ14" t="s">
        <v>209</v>
      </c>
      <c r="BA14" t="s">
        <v>209</v>
      </c>
      <c r="BB14" t="s">
        <v>209</v>
      </c>
      <c r="BC14" t="s">
        <v>209</v>
      </c>
      <c r="BD14" t="str">
        <f t="shared" si="8"/>
        <v>NormalBug</v>
      </c>
      <c r="BE14" t="str">
        <f t="shared" si="9"/>
        <v>NABug</v>
      </c>
      <c r="BF14" t="str">
        <f t="shared" si="10"/>
        <v>NABug</v>
      </c>
      <c r="BG14" t="str">
        <f t="shared" si="11"/>
        <v>NABug</v>
      </c>
      <c r="BH14" t="str">
        <f t="shared" si="12"/>
        <v>NABug</v>
      </c>
      <c r="BI14" t="str">
        <f t="shared" si="13"/>
        <v>NABug</v>
      </c>
      <c r="BJ14" t="str">
        <f t="shared" si="14"/>
        <v>NABug</v>
      </c>
      <c r="BK14" t="str">
        <f t="shared" si="15"/>
        <v>NABug</v>
      </c>
      <c r="BL14" t="str">
        <f t="shared" si="16"/>
        <v>NABug</v>
      </c>
      <c r="BM14" t="str">
        <f t="shared" si="17"/>
        <v>NormalNA</v>
      </c>
      <c r="BN14" t="str">
        <f t="shared" si="18"/>
        <v>NANA</v>
      </c>
      <c r="BO14" t="str">
        <f t="shared" si="19"/>
        <v>NANA</v>
      </c>
      <c r="BP14" t="str">
        <f t="shared" si="20"/>
        <v>NANA</v>
      </c>
      <c r="BQ14" t="str">
        <f t="shared" si="3"/>
        <v>NANA</v>
      </c>
      <c r="BR14" t="str">
        <f t="shared" si="3"/>
        <v>NANA</v>
      </c>
      <c r="BS14" t="str">
        <f t="shared" si="3"/>
        <v>NANA</v>
      </c>
      <c r="BT14" t="str">
        <f t="shared" si="3"/>
        <v>NANA</v>
      </c>
      <c r="BU14" t="str">
        <f t="shared" si="3"/>
        <v>NANA</v>
      </c>
      <c r="BV14" s="31">
        <f>VLOOKUP(BD14,type_factors!$C$2:$D$226,2,FALSE)</f>
        <v>1</v>
      </c>
      <c r="BW14" s="31" t="e">
        <f>VLOOKUP(BE14,type_factors!$C$2:$D$226,2,FALSE)</f>
        <v>#N/A</v>
      </c>
      <c r="BX14" s="31" t="e">
        <f>VLOOKUP(BF14,type_factors!$C$2:$D$226,2,FALSE)</f>
        <v>#N/A</v>
      </c>
      <c r="BY14" s="31" t="e">
        <f>VLOOKUP(BG14,type_factors!$C$2:$D$226,2,FALSE)</f>
        <v>#N/A</v>
      </c>
      <c r="BZ14" s="31" t="e">
        <f>VLOOKUP(BH14,type_factors!$C$2:$D$226,2,FALSE)</f>
        <v>#N/A</v>
      </c>
      <c r="CA14" s="31" t="e">
        <f>VLOOKUP(BI14,type_factors!$C$2:$D$226,2,FALSE)</f>
        <v>#N/A</v>
      </c>
      <c r="CB14" s="31" t="e">
        <f>VLOOKUP(BJ14,type_factors!$C$2:$D$226,2,FALSE)</f>
        <v>#N/A</v>
      </c>
      <c r="CC14" s="31" t="e">
        <f>VLOOKUP(BK14,type_factors!$C$2:$D$226,2,FALSE)</f>
        <v>#N/A</v>
      </c>
      <c r="CD14" s="31" t="e">
        <f>VLOOKUP(BL14,type_factors!$C$2:$D$226,2,FALSE)</f>
        <v>#N/A</v>
      </c>
      <c r="CE14" s="30" t="e">
        <f>VLOOKUP(BM14,type_factors!$C$2:$D$226,2,FALSE)</f>
        <v>#N/A</v>
      </c>
      <c r="CF14" s="30" t="e">
        <f>VLOOKUP(BN14,type_factors!$C$2:$D$226,2,FALSE)</f>
        <v>#N/A</v>
      </c>
      <c r="CG14" s="30" t="e">
        <f>VLOOKUP(BO14,type_factors!$C$2:$D$226,2,FALSE)</f>
        <v>#N/A</v>
      </c>
      <c r="CH14" s="30" t="e">
        <f>VLOOKUP(BP14,type_factors!$C$2:$D$226,2,FALSE)</f>
        <v>#N/A</v>
      </c>
      <c r="CI14" s="30" t="e">
        <f>VLOOKUP(BQ14,type_factors!$C$2:$D$226,2,FALSE)</f>
        <v>#N/A</v>
      </c>
      <c r="CJ14" s="30" t="e">
        <f>VLOOKUP(BR14,type_factors!$C$2:$D$226,2,FALSE)</f>
        <v>#N/A</v>
      </c>
      <c r="CK14" s="30" t="e">
        <f>VLOOKUP(BS14,type_factors!$C$2:$D$226,2,FALSE)</f>
        <v>#N/A</v>
      </c>
      <c r="CL14" s="30" t="e">
        <f>VLOOKUP(BT14,type_factors!$C$2:$D$226,2,FALSE)</f>
        <v>#N/A</v>
      </c>
      <c r="CM14" s="30" t="e">
        <f>VLOOKUP(BU14,type_factors!$C$2:$D$226,2,FALSE)</f>
        <v>#N/A</v>
      </c>
      <c r="CN14" s="32">
        <f t="shared" si="21"/>
        <v>1</v>
      </c>
      <c r="CO14" s="32" t="e">
        <f t="shared" si="4"/>
        <v>#N/A</v>
      </c>
      <c r="CP14" s="32" t="e">
        <f t="shared" si="4"/>
        <v>#N/A</v>
      </c>
      <c r="CQ14" s="32" t="e">
        <f t="shared" si="4"/>
        <v>#N/A</v>
      </c>
      <c r="CR14" s="32" t="e">
        <f t="shared" si="4"/>
        <v>#N/A</v>
      </c>
      <c r="CS14" s="32" t="e">
        <f t="shared" si="22"/>
        <v>#N/A</v>
      </c>
      <c r="CT14" s="32" t="e">
        <f t="shared" si="23"/>
        <v>#N/A</v>
      </c>
      <c r="CU14" s="32" t="e">
        <f t="shared" si="24"/>
        <v>#N/A</v>
      </c>
      <c r="CV14" s="32" t="e">
        <f t="shared" si="25"/>
        <v>#N/A</v>
      </c>
      <c r="CW14">
        <f t="array" ref="CW14">MAX(IF(ISERROR(CN14:CV14),,CN14:CV14))</f>
        <v>1</v>
      </c>
      <c r="CX14">
        <f t="shared" si="5"/>
        <v>1</v>
      </c>
      <c r="CY14">
        <f t="shared" si="26"/>
        <v>0</v>
      </c>
      <c r="CZ14">
        <f t="shared" si="28"/>
        <v>2.5</v>
      </c>
    </row>
    <row r="15" spans="1:106" x14ac:dyDescent="0.3">
      <c r="A15">
        <v>14</v>
      </c>
      <c r="B15">
        <v>7</v>
      </c>
      <c r="C15" s="35" t="s">
        <v>25</v>
      </c>
      <c r="D15" s="35" t="str">
        <f>VLOOKUP(C15,all_pokemon!$B$2:$C$151,2,FALSE)</f>
        <v>Metapod</v>
      </c>
      <c r="E15" s="35" t="s">
        <v>452</v>
      </c>
      <c r="F15" s="35" t="s">
        <v>209</v>
      </c>
      <c r="G15" s="35">
        <v>11</v>
      </c>
      <c r="H15" s="36" t="s">
        <v>26</v>
      </c>
      <c r="I15" s="36" t="s">
        <v>209</v>
      </c>
      <c r="J15" s="36" t="s">
        <v>209</v>
      </c>
      <c r="K15" s="36" t="s">
        <v>209</v>
      </c>
      <c r="L15" s="1" t="str">
        <f>VLOOKUP(H15,all_attacks!$B$2:$C$166,2,FALSE)</f>
        <v>Harden</v>
      </c>
      <c r="M15" s="1" t="e">
        <f>VLOOKUP(I15,all_attacks!$B$2:$C$166,2,FALSE)</f>
        <v>#N/A</v>
      </c>
      <c r="N15" s="1" t="e">
        <f>VLOOKUP(J15,all_attacks!$B$2:$C$166,2,FALSE)</f>
        <v>#N/A</v>
      </c>
      <c r="O15" s="1" t="e">
        <f>VLOOKUP(K15,all_attacks!$B$2:$C$166,2,FALSE)</f>
        <v>#N/A</v>
      </c>
      <c r="P15" t="str">
        <f>VLOOKUP(L15,all_attacks!$C$2:$H$166,2,FALSE)</f>
        <v>Normal</v>
      </c>
      <c r="Q15" t="e">
        <f>VLOOKUP(M15,all_attacks!$C$2:$H$166,2,FALSE)</f>
        <v>#N/A</v>
      </c>
      <c r="R15" t="e">
        <f>VLOOKUP(N15,all_attacks!$C$2:$H$166,2,FALSE)</f>
        <v>#N/A</v>
      </c>
      <c r="S15" t="e">
        <f>VLOOKUP(O15,all_attacks!$C$2:$H$166,2,FALSE)</f>
        <v>#N/A</v>
      </c>
      <c r="T15" t="str">
        <f>VLOOKUP(L15,all_attacks!$C$2:$H$166,6,FALSE)</f>
        <v>no_type-specific_Damage</v>
      </c>
      <c r="U15" t="e">
        <f>VLOOKUP(M15,all_attacks!$C$2:$H$166,6,FALSE)</f>
        <v>#N/A</v>
      </c>
      <c r="V15" t="e">
        <f>VLOOKUP(N15,all_attacks!$C$2:$H$166,6,FALSE)</f>
        <v>#N/A</v>
      </c>
      <c r="W15" t="e">
        <f>VLOOKUP(O15,all_attacks!$C$2:$H$166,6,FALSE)</f>
        <v>#N/A</v>
      </c>
      <c r="X15" t="s">
        <v>451</v>
      </c>
      <c r="Y15" t="s">
        <v>209</v>
      </c>
      <c r="Z15" t="str">
        <f t="shared" si="27"/>
        <v>no_type-specific_DamagePoison</v>
      </c>
      <c r="AA15" t="e">
        <f t="shared" si="6"/>
        <v>#N/A</v>
      </c>
      <c r="AB15" t="e">
        <f t="shared" si="6"/>
        <v>#N/A</v>
      </c>
      <c r="AC15" t="e">
        <f t="shared" si="6"/>
        <v>#N/A</v>
      </c>
      <c r="AD15" t="str">
        <f t="shared" si="29"/>
        <v>no_type-specific_DamageNA</v>
      </c>
      <c r="AE15" t="e">
        <f t="shared" si="29"/>
        <v>#N/A</v>
      </c>
      <c r="AF15" t="e">
        <f t="shared" si="29"/>
        <v>#N/A</v>
      </c>
      <c r="AG15" t="e">
        <f t="shared" si="29"/>
        <v>#N/A</v>
      </c>
      <c r="AH15" t="e">
        <f>VLOOKUP(Z15,type_factors!$C$1:$D$226,2,FALSE)</f>
        <v>#N/A</v>
      </c>
      <c r="AI15" t="e">
        <f>VLOOKUP(AA15,type_factors!$C$1:$D$226,2,FALSE)</f>
        <v>#N/A</v>
      </c>
      <c r="AJ15" t="e">
        <f>VLOOKUP(AB15,type_factors!$C$1:$D$226,2,FALSE)</f>
        <v>#N/A</v>
      </c>
      <c r="AK15" t="e">
        <f>VLOOKUP(AC15,type_factors!$C$1:$D$226,2,FALSE)</f>
        <v>#N/A</v>
      </c>
      <c r="AL15" t="e">
        <f>VLOOKUP(AD15,type_factors!$C$1:$D$226,2,FALSE)</f>
        <v>#N/A</v>
      </c>
      <c r="AM15" t="e">
        <f>VLOOKUP(AE15,type_factors!$C$1:$D$226,2,FALSE)</f>
        <v>#N/A</v>
      </c>
      <c r="AN15" t="e">
        <f>VLOOKUP(AF15,type_factors!$C$1:$D$226,2,FALSE)</f>
        <v>#N/A</v>
      </c>
      <c r="AO15" t="e">
        <f>VLOOKUP(AG15,type_factors!$C$1:$D$226,2,FALSE)</f>
        <v>#N/A</v>
      </c>
      <c r="AP15" t="e">
        <f t="shared" si="7"/>
        <v>#N/A</v>
      </c>
      <c r="AQ15" t="e">
        <f t="shared" si="1"/>
        <v>#N/A</v>
      </c>
      <c r="AR15" t="e">
        <f t="shared" si="1"/>
        <v>#N/A</v>
      </c>
      <c r="AS15" t="e">
        <f t="shared" si="1"/>
        <v>#N/A</v>
      </c>
      <c r="AT15">
        <f t="array" ref="AT15">MAX(IF(ISERROR(AP15:AS15),IF(ISERROR(AH15:AK15),,AH15:AK15),AP15:AS15))</f>
        <v>0</v>
      </c>
      <c r="AU15" t="s">
        <v>421</v>
      </c>
      <c r="AV15" t="s">
        <v>209</v>
      </c>
      <c r="AW15" t="s">
        <v>209</v>
      </c>
      <c r="AX15" t="s">
        <v>209</v>
      </c>
      <c r="AY15" t="s">
        <v>209</v>
      </c>
      <c r="AZ15" t="s">
        <v>209</v>
      </c>
      <c r="BA15" t="s">
        <v>209</v>
      </c>
      <c r="BB15" t="s">
        <v>209</v>
      </c>
      <c r="BC15" t="s">
        <v>209</v>
      </c>
      <c r="BD15" t="str">
        <f t="shared" si="8"/>
        <v>NormalBug</v>
      </c>
      <c r="BE15" t="str">
        <f t="shared" si="9"/>
        <v>NABug</v>
      </c>
      <c r="BF15" t="str">
        <f t="shared" si="10"/>
        <v>NABug</v>
      </c>
      <c r="BG15" t="str">
        <f t="shared" si="11"/>
        <v>NABug</v>
      </c>
      <c r="BH15" t="str">
        <f t="shared" si="12"/>
        <v>NABug</v>
      </c>
      <c r="BI15" t="str">
        <f t="shared" si="13"/>
        <v>NABug</v>
      </c>
      <c r="BJ15" t="str">
        <f t="shared" si="14"/>
        <v>NABug</v>
      </c>
      <c r="BK15" t="str">
        <f t="shared" si="15"/>
        <v>NABug</v>
      </c>
      <c r="BL15" t="str">
        <f t="shared" si="16"/>
        <v>NABug</v>
      </c>
      <c r="BM15" t="str">
        <f t="shared" si="17"/>
        <v>NormalNA</v>
      </c>
      <c r="BN15" t="str">
        <f t="shared" si="18"/>
        <v>NANA</v>
      </c>
      <c r="BO15" t="str">
        <f t="shared" si="19"/>
        <v>NANA</v>
      </c>
      <c r="BP15" t="str">
        <f t="shared" si="20"/>
        <v>NANA</v>
      </c>
      <c r="BQ15" t="str">
        <f t="shared" si="3"/>
        <v>NANA</v>
      </c>
      <c r="BR15" t="str">
        <f t="shared" si="3"/>
        <v>NANA</v>
      </c>
      <c r="BS15" t="str">
        <f t="shared" si="3"/>
        <v>NANA</v>
      </c>
      <c r="BT15" t="str">
        <f t="shared" si="3"/>
        <v>NANA</v>
      </c>
      <c r="BU15" t="str">
        <f t="shared" si="3"/>
        <v>NANA</v>
      </c>
      <c r="BV15" s="31">
        <f>VLOOKUP(BD15,type_factors!$C$2:$D$226,2,FALSE)</f>
        <v>1</v>
      </c>
      <c r="BW15" s="31" t="e">
        <f>VLOOKUP(BE15,type_factors!$C$2:$D$226,2,FALSE)</f>
        <v>#N/A</v>
      </c>
      <c r="BX15" s="31" t="e">
        <f>VLOOKUP(BF15,type_factors!$C$2:$D$226,2,FALSE)</f>
        <v>#N/A</v>
      </c>
      <c r="BY15" s="31" t="e">
        <f>VLOOKUP(BG15,type_factors!$C$2:$D$226,2,FALSE)</f>
        <v>#N/A</v>
      </c>
      <c r="BZ15" s="31" t="e">
        <f>VLOOKUP(BH15,type_factors!$C$2:$D$226,2,FALSE)</f>
        <v>#N/A</v>
      </c>
      <c r="CA15" s="31" t="e">
        <f>VLOOKUP(BI15,type_factors!$C$2:$D$226,2,FALSE)</f>
        <v>#N/A</v>
      </c>
      <c r="CB15" s="31" t="e">
        <f>VLOOKUP(BJ15,type_factors!$C$2:$D$226,2,FALSE)</f>
        <v>#N/A</v>
      </c>
      <c r="CC15" s="31" t="e">
        <f>VLOOKUP(BK15,type_factors!$C$2:$D$226,2,FALSE)</f>
        <v>#N/A</v>
      </c>
      <c r="CD15" s="31" t="e">
        <f>VLOOKUP(BL15,type_factors!$C$2:$D$226,2,FALSE)</f>
        <v>#N/A</v>
      </c>
      <c r="CE15" s="30" t="e">
        <f>VLOOKUP(BM15,type_factors!$C$2:$D$226,2,FALSE)</f>
        <v>#N/A</v>
      </c>
      <c r="CF15" s="30" t="e">
        <f>VLOOKUP(BN15,type_factors!$C$2:$D$226,2,FALSE)</f>
        <v>#N/A</v>
      </c>
      <c r="CG15" s="30" t="e">
        <f>VLOOKUP(BO15,type_factors!$C$2:$D$226,2,FALSE)</f>
        <v>#N/A</v>
      </c>
      <c r="CH15" s="30" t="e">
        <f>VLOOKUP(BP15,type_factors!$C$2:$D$226,2,FALSE)</f>
        <v>#N/A</v>
      </c>
      <c r="CI15" s="30" t="e">
        <f>VLOOKUP(BQ15,type_factors!$C$2:$D$226,2,FALSE)</f>
        <v>#N/A</v>
      </c>
      <c r="CJ15" s="30" t="e">
        <f>VLOOKUP(BR15,type_factors!$C$2:$D$226,2,FALSE)</f>
        <v>#N/A</v>
      </c>
      <c r="CK15" s="30" t="e">
        <f>VLOOKUP(BS15,type_factors!$C$2:$D$226,2,FALSE)</f>
        <v>#N/A</v>
      </c>
      <c r="CL15" s="30" t="e">
        <f>VLOOKUP(BT15,type_factors!$C$2:$D$226,2,FALSE)</f>
        <v>#N/A</v>
      </c>
      <c r="CM15" s="30" t="e">
        <f>VLOOKUP(BU15,type_factors!$C$2:$D$226,2,FALSE)</f>
        <v>#N/A</v>
      </c>
      <c r="CN15" s="32">
        <f t="shared" si="21"/>
        <v>1</v>
      </c>
      <c r="CO15" s="32" t="e">
        <f t="shared" si="4"/>
        <v>#N/A</v>
      </c>
      <c r="CP15" s="32" t="e">
        <f t="shared" si="4"/>
        <v>#N/A</v>
      </c>
      <c r="CQ15" s="32" t="e">
        <f t="shared" si="4"/>
        <v>#N/A</v>
      </c>
      <c r="CR15" s="32" t="e">
        <f t="shared" si="4"/>
        <v>#N/A</v>
      </c>
      <c r="CS15" s="32" t="e">
        <f t="shared" si="22"/>
        <v>#N/A</v>
      </c>
      <c r="CT15" s="32" t="e">
        <f t="shared" si="23"/>
        <v>#N/A</v>
      </c>
      <c r="CU15" s="32" t="e">
        <f t="shared" si="24"/>
        <v>#N/A</v>
      </c>
      <c r="CV15" s="32" t="e">
        <f t="shared" si="25"/>
        <v>#N/A</v>
      </c>
      <c r="CW15">
        <f t="array" ref="CW15">MAX(IF(ISERROR(CN15:CV15),,CN15:CV15))</f>
        <v>1</v>
      </c>
      <c r="CX15">
        <f t="shared" si="5"/>
        <v>0</v>
      </c>
      <c r="CY15">
        <f t="shared" si="26"/>
        <v>1</v>
      </c>
      <c r="CZ15">
        <f t="shared" si="28"/>
        <v>3.5</v>
      </c>
    </row>
    <row r="16" spans="1:106" x14ac:dyDescent="0.3">
      <c r="A16">
        <v>15</v>
      </c>
      <c r="B16">
        <v>8</v>
      </c>
      <c r="C16" s="35" t="s">
        <v>18</v>
      </c>
      <c r="D16" s="35" t="str">
        <f>VLOOKUP(C16,all_pokemon!$B$2:$C$151,2,FALSE)</f>
        <v>Rattata</v>
      </c>
      <c r="E16" s="35" t="s">
        <v>421</v>
      </c>
      <c r="F16" s="35" t="s">
        <v>209</v>
      </c>
      <c r="G16" s="35">
        <v>13</v>
      </c>
      <c r="H16" s="36" t="s">
        <v>12</v>
      </c>
      <c r="I16" s="36" t="s">
        <v>20</v>
      </c>
      <c r="J16" s="36" t="s">
        <v>21</v>
      </c>
      <c r="K16" s="36" t="s">
        <v>209</v>
      </c>
      <c r="L16" s="1" t="str">
        <f>VLOOKUP(H16,all_attacks!$B$2:$C$166,2,FALSE)</f>
        <v>Tackle</v>
      </c>
      <c r="M16" s="1" t="str">
        <f>VLOOKUP(I16,all_attacks!$B$2:$C$166,2,FALSE)</f>
        <v>Tail Whip</v>
      </c>
      <c r="N16" s="1" t="str">
        <f>VLOOKUP(J16,all_attacks!$B$2:$C$166,2,FALSE)</f>
        <v>Quick Attack</v>
      </c>
      <c r="O16" s="1" t="e">
        <f>VLOOKUP(K16,all_attacks!$B$2:$C$166,2,FALSE)</f>
        <v>#N/A</v>
      </c>
      <c r="P16" t="str">
        <f>VLOOKUP(L16,all_attacks!$C$2:$H$166,2,FALSE)</f>
        <v>Normal</v>
      </c>
      <c r="Q16" t="str">
        <f>VLOOKUP(M16,all_attacks!$C$2:$H$166,2,FALSE)</f>
        <v>Normal</v>
      </c>
      <c r="R16" t="str">
        <f>VLOOKUP(N16,all_attacks!$C$2:$H$166,2,FALSE)</f>
        <v>Normal</v>
      </c>
      <c r="S16" t="e">
        <f>VLOOKUP(O16,all_attacks!$C$2:$H$166,2,FALSE)</f>
        <v>#N/A</v>
      </c>
      <c r="T16" t="str">
        <f>VLOOKUP(L16,all_attacks!$C$2:$H$166,6,FALSE)</f>
        <v>Normal</v>
      </c>
      <c r="U16" t="str">
        <f>VLOOKUP(M16,all_attacks!$C$2:$H$166,6,FALSE)</f>
        <v>no_type-specific_Damage</v>
      </c>
      <c r="V16" t="str">
        <f>VLOOKUP(N16,all_attacks!$C$2:$H$166,6,FALSE)</f>
        <v>Normal</v>
      </c>
      <c r="W16" t="e">
        <f>VLOOKUP(O16,all_attacks!$C$2:$H$166,6,FALSE)</f>
        <v>#N/A</v>
      </c>
      <c r="X16" t="s">
        <v>451</v>
      </c>
      <c r="Y16" t="s">
        <v>209</v>
      </c>
      <c r="Z16" t="str">
        <f t="shared" si="27"/>
        <v>NormalPoison</v>
      </c>
      <c r="AA16" t="str">
        <f t="shared" si="6"/>
        <v>no_type-specific_DamagePoison</v>
      </c>
      <c r="AB16" t="str">
        <f t="shared" si="6"/>
        <v>NormalPoison</v>
      </c>
      <c r="AC16" t="e">
        <f t="shared" si="6"/>
        <v>#N/A</v>
      </c>
      <c r="AD16" t="str">
        <f t="shared" si="29"/>
        <v>NormalNA</v>
      </c>
      <c r="AE16" t="str">
        <f t="shared" si="29"/>
        <v>no_type-specific_DamageNA</v>
      </c>
      <c r="AF16" t="str">
        <f t="shared" si="29"/>
        <v>NormalNA</v>
      </c>
      <c r="AG16" t="e">
        <f t="shared" si="29"/>
        <v>#N/A</v>
      </c>
      <c r="AH16">
        <f>VLOOKUP(Z16,type_factors!$C$1:$D$226,2,FALSE)</f>
        <v>1</v>
      </c>
      <c r="AI16" t="e">
        <f>VLOOKUP(AA16,type_factors!$C$1:$D$226,2,FALSE)</f>
        <v>#N/A</v>
      </c>
      <c r="AJ16">
        <f>VLOOKUP(AB16,type_factors!$C$1:$D$226,2,FALSE)</f>
        <v>1</v>
      </c>
      <c r="AK16" t="e">
        <f>VLOOKUP(AC16,type_factors!$C$1:$D$226,2,FALSE)</f>
        <v>#N/A</v>
      </c>
      <c r="AL16" t="e">
        <f>VLOOKUP(AD16,type_factors!$C$1:$D$226,2,FALSE)</f>
        <v>#N/A</v>
      </c>
      <c r="AM16" t="e">
        <f>VLOOKUP(AE16,type_factors!$C$1:$D$226,2,FALSE)</f>
        <v>#N/A</v>
      </c>
      <c r="AN16" t="e">
        <f>VLOOKUP(AF16,type_factors!$C$1:$D$226,2,FALSE)</f>
        <v>#N/A</v>
      </c>
      <c r="AO16" t="e">
        <f>VLOOKUP(AG16,type_factors!$C$1:$D$226,2,FALSE)</f>
        <v>#N/A</v>
      </c>
      <c r="AP16" t="e">
        <f t="shared" si="7"/>
        <v>#N/A</v>
      </c>
      <c r="AQ16" t="e">
        <f t="shared" si="1"/>
        <v>#N/A</v>
      </c>
      <c r="AR16" t="e">
        <f t="shared" si="1"/>
        <v>#N/A</v>
      </c>
      <c r="AS16" t="e">
        <f t="shared" si="1"/>
        <v>#N/A</v>
      </c>
      <c r="AT16">
        <f t="array" ref="AT16">MAX(IF(ISERROR(AP16:AS16),IF(ISERROR(AH16:AK16),,AH16:AK16),AP16:AS16))</f>
        <v>1</v>
      </c>
      <c r="AU16" t="s">
        <v>421</v>
      </c>
      <c r="AV16" t="s">
        <v>451</v>
      </c>
      <c r="AW16" t="s">
        <v>453</v>
      </c>
      <c r="AX16" t="s">
        <v>209</v>
      </c>
      <c r="AY16" t="s">
        <v>209</v>
      </c>
      <c r="AZ16" t="s">
        <v>209</v>
      </c>
      <c r="BA16" t="s">
        <v>209</v>
      </c>
      <c r="BB16" t="s">
        <v>209</v>
      </c>
      <c r="BC16" t="s">
        <v>209</v>
      </c>
      <c r="BD16" t="str">
        <f t="shared" si="8"/>
        <v>NormalNormal</v>
      </c>
      <c r="BE16" t="str">
        <f t="shared" si="9"/>
        <v>PoisonNormal</v>
      </c>
      <c r="BF16" t="str">
        <f t="shared" si="10"/>
        <v>WaterNormal</v>
      </c>
      <c r="BG16" t="str">
        <f t="shared" si="11"/>
        <v>NANormal</v>
      </c>
      <c r="BH16" t="str">
        <f t="shared" si="12"/>
        <v>NANormal</v>
      </c>
      <c r="BI16" t="str">
        <f t="shared" si="13"/>
        <v>NANormal</v>
      </c>
      <c r="BJ16" t="str">
        <f t="shared" si="14"/>
        <v>NANormal</v>
      </c>
      <c r="BK16" t="str">
        <f t="shared" si="15"/>
        <v>NANormal</v>
      </c>
      <c r="BL16" t="str">
        <f t="shared" si="16"/>
        <v>NANormal</v>
      </c>
      <c r="BM16" t="str">
        <f t="shared" si="17"/>
        <v>NormalNA</v>
      </c>
      <c r="BN16" t="str">
        <f t="shared" si="18"/>
        <v>PoisonNA</v>
      </c>
      <c r="BO16" t="str">
        <f t="shared" si="19"/>
        <v>WaterNA</v>
      </c>
      <c r="BP16" t="str">
        <f t="shared" si="20"/>
        <v>NANA</v>
      </c>
      <c r="BQ16" t="str">
        <f t="shared" si="3"/>
        <v>NANA</v>
      </c>
      <c r="BR16" t="str">
        <f t="shared" si="3"/>
        <v>NANA</v>
      </c>
      <c r="BS16" t="str">
        <f t="shared" si="3"/>
        <v>NANA</v>
      </c>
      <c r="BT16" t="str">
        <f t="shared" si="3"/>
        <v>NANA</v>
      </c>
      <c r="BU16" t="str">
        <f t="shared" si="3"/>
        <v>NANA</v>
      </c>
      <c r="BV16" s="31">
        <f>VLOOKUP(BD16,type_factors!$C$2:$D$226,2,FALSE)</f>
        <v>1</v>
      </c>
      <c r="BW16" s="31">
        <f>VLOOKUP(BE16,type_factors!$C$2:$D$226,2,FALSE)</f>
        <v>1</v>
      </c>
      <c r="BX16" s="31">
        <f>VLOOKUP(BF16,type_factors!$C$2:$D$226,2,FALSE)</f>
        <v>1</v>
      </c>
      <c r="BY16" s="31" t="e">
        <f>VLOOKUP(BG16,type_factors!$C$2:$D$226,2,FALSE)</f>
        <v>#N/A</v>
      </c>
      <c r="BZ16" s="31" t="e">
        <f>VLOOKUP(BH16,type_factors!$C$2:$D$226,2,FALSE)</f>
        <v>#N/A</v>
      </c>
      <c r="CA16" s="31" t="e">
        <f>VLOOKUP(BI16,type_factors!$C$2:$D$226,2,FALSE)</f>
        <v>#N/A</v>
      </c>
      <c r="CB16" s="31" t="e">
        <f>VLOOKUP(BJ16,type_factors!$C$2:$D$226,2,FALSE)</f>
        <v>#N/A</v>
      </c>
      <c r="CC16" s="31" t="e">
        <f>VLOOKUP(BK16,type_factors!$C$2:$D$226,2,FALSE)</f>
        <v>#N/A</v>
      </c>
      <c r="CD16" s="31" t="e">
        <f>VLOOKUP(BL16,type_factors!$C$2:$D$226,2,FALSE)</f>
        <v>#N/A</v>
      </c>
      <c r="CE16" s="30" t="e">
        <f>VLOOKUP(BM16,type_factors!$C$2:$D$226,2,FALSE)</f>
        <v>#N/A</v>
      </c>
      <c r="CF16" s="30" t="e">
        <f>VLOOKUP(BN16,type_factors!$C$2:$D$226,2,FALSE)</f>
        <v>#N/A</v>
      </c>
      <c r="CG16" s="30" t="e">
        <f>VLOOKUP(BO16,type_factors!$C$2:$D$226,2,FALSE)</f>
        <v>#N/A</v>
      </c>
      <c r="CH16" s="30" t="e">
        <f>VLOOKUP(BP16,type_factors!$C$2:$D$226,2,FALSE)</f>
        <v>#N/A</v>
      </c>
      <c r="CI16" s="30" t="e">
        <f>VLOOKUP(BQ16,type_factors!$C$2:$D$226,2,FALSE)</f>
        <v>#N/A</v>
      </c>
      <c r="CJ16" s="30" t="e">
        <f>VLOOKUP(BR16,type_factors!$C$2:$D$226,2,FALSE)</f>
        <v>#N/A</v>
      </c>
      <c r="CK16" s="30" t="e">
        <f>VLOOKUP(BS16,type_factors!$C$2:$D$226,2,FALSE)</f>
        <v>#N/A</v>
      </c>
      <c r="CL16" s="30" t="e">
        <f>VLOOKUP(BT16,type_factors!$C$2:$D$226,2,FALSE)</f>
        <v>#N/A</v>
      </c>
      <c r="CM16" s="30" t="e">
        <f>VLOOKUP(BU16,type_factors!$C$2:$D$226,2,FALSE)</f>
        <v>#N/A</v>
      </c>
      <c r="CN16" s="32">
        <f t="shared" si="21"/>
        <v>1</v>
      </c>
      <c r="CO16" s="32">
        <f t="shared" si="4"/>
        <v>1</v>
      </c>
      <c r="CP16" s="32">
        <f t="shared" si="4"/>
        <v>1</v>
      </c>
      <c r="CQ16" s="32" t="e">
        <f t="shared" si="4"/>
        <v>#N/A</v>
      </c>
      <c r="CR16" s="32" t="e">
        <f t="shared" si="4"/>
        <v>#N/A</v>
      </c>
      <c r="CS16" s="32" t="e">
        <f t="shared" si="22"/>
        <v>#N/A</v>
      </c>
      <c r="CT16" s="32" t="e">
        <f t="shared" si="23"/>
        <v>#N/A</v>
      </c>
      <c r="CU16" s="32" t="e">
        <f t="shared" si="24"/>
        <v>#N/A</v>
      </c>
      <c r="CV16" s="32" t="e">
        <f t="shared" si="25"/>
        <v>#N/A</v>
      </c>
      <c r="CW16">
        <f t="array" ref="CW16">MAX(IF(ISERROR(CN16:CV16),,CN16:CV16))</f>
        <v>1</v>
      </c>
      <c r="CX16">
        <f t="shared" si="5"/>
        <v>1</v>
      </c>
      <c r="CY16">
        <f t="shared" si="26"/>
        <v>0</v>
      </c>
      <c r="CZ16">
        <f t="shared" si="28"/>
        <v>3.5</v>
      </c>
      <c r="DB16" t="s">
        <v>27</v>
      </c>
    </row>
    <row r="17" spans="1:106" x14ac:dyDescent="0.3">
      <c r="A17">
        <v>16</v>
      </c>
      <c r="B17">
        <v>8</v>
      </c>
      <c r="C17" s="35" t="s">
        <v>28</v>
      </c>
      <c r="D17" s="35" t="str">
        <f>VLOOKUP(C17,all_pokemon!$B$2:$C$151,2,FALSE)</f>
        <v>Zubat</v>
      </c>
      <c r="E17" s="35" t="s">
        <v>451</v>
      </c>
      <c r="F17" s="35" t="s">
        <v>448</v>
      </c>
      <c r="G17" s="35">
        <v>13</v>
      </c>
      <c r="H17" s="36" t="s">
        <v>29</v>
      </c>
      <c r="I17" s="36" t="s">
        <v>30</v>
      </c>
      <c r="J17" s="36" t="s">
        <v>209</v>
      </c>
      <c r="K17" s="36" t="s">
        <v>209</v>
      </c>
      <c r="L17" s="1" t="str">
        <f>VLOOKUP(H17,all_attacks!$B$2:$C$166,2,FALSE)</f>
        <v>Leech Life</v>
      </c>
      <c r="M17" s="1" t="str">
        <f>VLOOKUP(I17,all_attacks!$B$2:$C$166,2,FALSE)</f>
        <v>Supersonic</v>
      </c>
      <c r="N17" s="1" t="e">
        <f>VLOOKUP(J17,all_attacks!$B$2:$C$166,2,FALSE)</f>
        <v>#N/A</v>
      </c>
      <c r="O17" s="1" t="e">
        <f>VLOOKUP(K17,all_attacks!$B$2:$C$166,2,FALSE)</f>
        <v>#N/A</v>
      </c>
      <c r="P17" t="str">
        <f>VLOOKUP(L17,all_attacks!$C$2:$H$166,2,FALSE)</f>
        <v>Bug</v>
      </c>
      <c r="Q17" t="str">
        <f>VLOOKUP(M17,all_attacks!$C$2:$H$166,2,FALSE)</f>
        <v>Normal</v>
      </c>
      <c r="R17" t="e">
        <f>VLOOKUP(N17,all_attacks!$C$2:$H$166,2,FALSE)</f>
        <v>#N/A</v>
      </c>
      <c r="S17" t="e">
        <f>VLOOKUP(O17,all_attacks!$C$2:$H$166,2,FALSE)</f>
        <v>#N/A</v>
      </c>
      <c r="T17" t="str">
        <f>VLOOKUP(L17,all_attacks!$C$2:$H$166,6,FALSE)</f>
        <v>Bug</v>
      </c>
      <c r="U17" t="str">
        <f>VLOOKUP(M17,all_attacks!$C$2:$H$166,6,FALSE)</f>
        <v>no_type-specific_Damage</v>
      </c>
      <c r="V17" t="e">
        <f>VLOOKUP(N17,all_attacks!$C$2:$H$166,6,FALSE)</f>
        <v>#N/A</v>
      </c>
      <c r="W17" t="e">
        <f>VLOOKUP(O17,all_attacks!$C$2:$H$166,6,FALSE)</f>
        <v>#N/A</v>
      </c>
      <c r="X17" t="s">
        <v>451</v>
      </c>
      <c r="Y17" t="s">
        <v>209</v>
      </c>
      <c r="Z17" t="str">
        <f t="shared" si="27"/>
        <v>BugPoison</v>
      </c>
      <c r="AA17" t="str">
        <f t="shared" si="6"/>
        <v>no_type-specific_DamagePoison</v>
      </c>
      <c r="AB17" t="e">
        <f t="shared" si="6"/>
        <v>#N/A</v>
      </c>
      <c r="AC17" t="e">
        <f t="shared" si="6"/>
        <v>#N/A</v>
      </c>
      <c r="AD17" t="str">
        <f t="shared" si="29"/>
        <v>BugNA</v>
      </c>
      <c r="AE17" t="str">
        <f t="shared" si="29"/>
        <v>no_type-specific_DamageNA</v>
      </c>
      <c r="AF17" t="e">
        <f t="shared" si="29"/>
        <v>#N/A</v>
      </c>
      <c r="AG17" t="e">
        <f t="shared" si="29"/>
        <v>#N/A</v>
      </c>
      <c r="AH17">
        <f>VLOOKUP(Z17,type_factors!$C$1:$D$226,2,FALSE)</f>
        <v>2</v>
      </c>
      <c r="AI17" t="e">
        <f>VLOOKUP(AA17,type_factors!$C$1:$D$226,2,FALSE)</f>
        <v>#N/A</v>
      </c>
      <c r="AJ17" t="e">
        <f>VLOOKUP(AB17,type_factors!$C$1:$D$226,2,FALSE)</f>
        <v>#N/A</v>
      </c>
      <c r="AK17" t="e">
        <f>VLOOKUP(AC17,type_factors!$C$1:$D$226,2,FALSE)</f>
        <v>#N/A</v>
      </c>
      <c r="AL17" t="e">
        <f>VLOOKUP(AD17,type_factors!$C$1:$D$226,2,FALSE)</f>
        <v>#N/A</v>
      </c>
      <c r="AM17" t="e">
        <f>VLOOKUP(AE17,type_factors!$C$1:$D$226,2,FALSE)</f>
        <v>#N/A</v>
      </c>
      <c r="AN17" t="e">
        <f>VLOOKUP(AF17,type_factors!$C$1:$D$226,2,FALSE)</f>
        <v>#N/A</v>
      </c>
      <c r="AO17" t="e">
        <f>VLOOKUP(AG17,type_factors!$C$1:$D$226,2,FALSE)</f>
        <v>#N/A</v>
      </c>
      <c r="AP17" t="e">
        <f t="shared" si="7"/>
        <v>#N/A</v>
      </c>
      <c r="AQ17" t="e">
        <f t="shared" si="1"/>
        <v>#N/A</v>
      </c>
      <c r="AR17" t="e">
        <f t="shared" si="1"/>
        <v>#N/A</v>
      </c>
      <c r="AS17" t="e">
        <f t="shared" si="1"/>
        <v>#N/A</v>
      </c>
      <c r="AT17">
        <f t="array" ref="AT17">MAX(IF(ISERROR(AP17:AS17),IF(ISERROR(AH17:AK17),,AH17:AK17),AP17:AS17))</f>
        <v>2</v>
      </c>
      <c r="AU17" t="s">
        <v>421</v>
      </c>
      <c r="AV17" t="s">
        <v>451</v>
      </c>
      <c r="AW17" t="s">
        <v>453</v>
      </c>
      <c r="AX17" t="s">
        <v>209</v>
      </c>
      <c r="AY17" t="s">
        <v>209</v>
      </c>
      <c r="AZ17" t="s">
        <v>209</v>
      </c>
      <c r="BA17" t="s">
        <v>209</v>
      </c>
      <c r="BB17" t="s">
        <v>209</v>
      </c>
      <c r="BC17" t="s">
        <v>209</v>
      </c>
      <c r="BD17" t="str">
        <f t="shared" si="8"/>
        <v>NormalPoison</v>
      </c>
      <c r="BE17" t="str">
        <f t="shared" si="9"/>
        <v>PoisonPoison</v>
      </c>
      <c r="BF17" t="str">
        <f t="shared" si="10"/>
        <v>WaterPoison</v>
      </c>
      <c r="BG17" t="str">
        <f t="shared" si="11"/>
        <v>NAPoison</v>
      </c>
      <c r="BH17" t="str">
        <f t="shared" si="12"/>
        <v>NAPoison</v>
      </c>
      <c r="BI17" t="str">
        <f t="shared" si="13"/>
        <v>NAPoison</v>
      </c>
      <c r="BJ17" t="str">
        <f t="shared" si="14"/>
        <v>NAPoison</v>
      </c>
      <c r="BK17" t="str">
        <f t="shared" si="15"/>
        <v>NAPoison</v>
      </c>
      <c r="BL17" t="str">
        <f t="shared" si="16"/>
        <v>NAPoison</v>
      </c>
      <c r="BM17" t="str">
        <f t="shared" si="17"/>
        <v>NormalFlying</v>
      </c>
      <c r="BN17" t="str">
        <f t="shared" si="18"/>
        <v>PoisonFlying</v>
      </c>
      <c r="BO17" t="str">
        <f t="shared" si="19"/>
        <v>WaterFlying</v>
      </c>
      <c r="BP17" t="str">
        <f t="shared" si="20"/>
        <v>NAFlying</v>
      </c>
      <c r="BQ17" t="str">
        <f t="shared" si="3"/>
        <v>NAFlying</v>
      </c>
      <c r="BR17" t="str">
        <f t="shared" si="3"/>
        <v>NAFlying</v>
      </c>
      <c r="BS17" t="str">
        <f t="shared" si="3"/>
        <v>NAFlying</v>
      </c>
      <c r="BT17" t="str">
        <f t="shared" si="3"/>
        <v>NAFlying</v>
      </c>
      <c r="BU17" t="str">
        <f t="shared" si="3"/>
        <v>NAFlying</v>
      </c>
      <c r="BV17" s="31">
        <f>VLOOKUP(BD17,type_factors!$C$2:$D$226,2,FALSE)</f>
        <v>1</v>
      </c>
      <c r="BW17" s="31">
        <f>VLOOKUP(BE17,type_factors!$C$2:$D$226,2,FALSE)</f>
        <v>0.5</v>
      </c>
      <c r="BX17" s="31">
        <f>VLOOKUP(BF17,type_factors!$C$2:$D$226,2,FALSE)</f>
        <v>1</v>
      </c>
      <c r="BY17" s="31" t="e">
        <f>VLOOKUP(BG17,type_factors!$C$2:$D$226,2,FALSE)</f>
        <v>#N/A</v>
      </c>
      <c r="BZ17" s="31" t="e">
        <f>VLOOKUP(BH17,type_factors!$C$2:$D$226,2,FALSE)</f>
        <v>#N/A</v>
      </c>
      <c r="CA17" s="31" t="e">
        <f>VLOOKUP(BI17,type_factors!$C$2:$D$226,2,FALSE)</f>
        <v>#N/A</v>
      </c>
      <c r="CB17" s="31" t="e">
        <f>VLOOKUP(BJ17,type_factors!$C$2:$D$226,2,FALSE)</f>
        <v>#N/A</v>
      </c>
      <c r="CC17" s="31" t="e">
        <f>VLOOKUP(BK17,type_factors!$C$2:$D$226,2,FALSE)</f>
        <v>#N/A</v>
      </c>
      <c r="CD17" s="31" t="e">
        <f>VLOOKUP(BL17,type_factors!$C$2:$D$226,2,FALSE)</f>
        <v>#N/A</v>
      </c>
      <c r="CE17" s="30">
        <f>VLOOKUP(BM17,type_factors!$C$2:$D$226,2,FALSE)</f>
        <v>1</v>
      </c>
      <c r="CF17" s="30">
        <f>VLOOKUP(BN17,type_factors!$C$2:$D$226,2,FALSE)</f>
        <v>1</v>
      </c>
      <c r="CG17" s="30">
        <f>VLOOKUP(BO17,type_factors!$C$2:$D$226,2,FALSE)</f>
        <v>1</v>
      </c>
      <c r="CH17" s="30" t="e">
        <f>VLOOKUP(BP17,type_factors!$C$2:$D$226,2,FALSE)</f>
        <v>#N/A</v>
      </c>
      <c r="CI17" s="30" t="e">
        <f>VLOOKUP(BQ17,type_factors!$C$2:$D$226,2,FALSE)</f>
        <v>#N/A</v>
      </c>
      <c r="CJ17" s="30" t="e">
        <f>VLOOKUP(BR17,type_factors!$C$2:$D$226,2,FALSE)</f>
        <v>#N/A</v>
      </c>
      <c r="CK17" s="30" t="e">
        <f>VLOOKUP(BS17,type_factors!$C$2:$D$226,2,FALSE)</f>
        <v>#N/A</v>
      </c>
      <c r="CL17" s="30" t="e">
        <f>VLOOKUP(BT17,type_factors!$C$2:$D$226,2,FALSE)</f>
        <v>#N/A</v>
      </c>
      <c r="CM17" s="30" t="e">
        <f>VLOOKUP(BU17,type_factors!$C$2:$D$226,2,FALSE)</f>
        <v>#N/A</v>
      </c>
      <c r="CN17" s="32">
        <f t="shared" si="21"/>
        <v>1</v>
      </c>
      <c r="CO17" s="32">
        <f t="shared" si="4"/>
        <v>0.5</v>
      </c>
      <c r="CP17" s="32">
        <f t="shared" si="4"/>
        <v>1</v>
      </c>
      <c r="CQ17" s="32" t="e">
        <f t="shared" si="4"/>
        <v>#N/A</v>
      </c>
      <c r="CR17" s="32" t="e">
        <f t="shared" si="4"/>
        <v>#N/A</v>
      </c>
      <c r="CS17" s="32" t="e">
        <f t="shared" si="22"/>
        <v>#N/A</v>
      </c>
      <c r="CT17" s="32" t="e">
        <f t="shared" si="23"/>
        <v>#N/A</v>
      </c>
      <c r="CU17" s="32" t="e">
        <f t="shared" si="24"/>
        <v>#N/A</v>
      </c>
      <c r="CV17" s="32" t="e">
        <f t="shared" si="25"/>
        <v>#N/A</v>
      </c>
      <c r="CW17">
        <f t="array" ref="CW17">MAX(IF(ISERROR(CN17:CV17),,CN17:CV17))</f>
        <v>1</v>
      </c>
      <c r="CX17">
        <f t="shared" si="5"/>
        <v>2</v>
      </c>
      <c r="CY17">
        <f t="shared" si="26"/>
        <v>-1</v>
      </c>
      <c r="CZ17">
        <f t="shared" si="28"/>
        <v>2.5</v>
      </c>
    </row>
    <row r="18" spans="1:106" x14ac:dyDescent="0.3">
      <c r="A18">
        <v>17</v>
      </c>
      <c r="B18">
        <v>9</v>
      </c>
      <c r="C18" s="35" t="s">
        <v>31</v>
      </c>
      <c r="D18" s="35" t="str">
        <f>VLOOKUP(C18,all_pokemon!$B$2:$C$151,2,FALSE)</f>
        <v>Grimer</v>
      </c>
      <c r="E18" s="35" t="s">
        <v>451</v>
      </c>
      <c r="F18" s="35" t="s">
        <v>209</v>
      </c>
      <c r="G18" s="35">
        <v>12</v>
      </c>
      <c r="H18" s="36" t="s">
        <v>34</v>
      </c>
      <c r="I18" s="36" t="s">
        <v>35</v>
      </c>
      <c r="J18" s="36" t="s">
        <v>209</v>
      </c>
      <c r="K18" s="36" t="s">
        <v>209</v>
      </c>
      <c r="L18" s="1" t="str">
        <f>VLOOKUP(H18,all_attacks!$B$2:$C$166,2,FALSE)</f>
        <v>Pound</v>
      </c>
      <c r="M18" s="1" t="str">
        <f>VLOOKUP(I18,all_attacks!$B$2:$C$166,2,FALSE)</f>
        <v>Disable</v>
      </c>
      <c r="N18" s="1" t="e">
        <f>VLOOKUP(J18,all_attacks!$B$2:$C$166,2,FALSE)</f>
        <v>#N/A</v>
      </c>
      <c r="O18" s="1" t="e">
        <f>VLOOKUP(K18,all_attacks!$B$2:$C$166,2,FALSE)</f>
        <v>#N/A</v>
      </c>
      <c r="P18" t="str">
        <f>VLOOKUP(L18,all_attacks!$C$2:$H$166,2,FALSE)</f>
        <v>Normal</v>
      </c>
      <c r="Q18" t="str">
        <f>VLOOKUP(M18,all_attacks!$C$2:$H$166,2,FALSE)</f>
        <v>Normal</v>
      </c>
      <c r="R18" t="e">
        <f>VLOOKUP(N18,all_attacks!$C$2:$H$166,2,FALSE)</f>
        <v>#N/A</v>
      </c>
      <c r="S18" t="e">
        <f>VLOOKUP(O18,all_attacks!$C$2:$H$166,2,FALSE)</f>
        <v>#N/A</v>
      </c>
      <c r="T18" t="str">
        <f>VLOOKUP(L18,all_attacks!$C$2:$H$166,6,FALSE)</f>
        <v>Normal</v>
      </c>
      <c r="U18" t="str">
        <f>VLOOKUP(M18,all_attacks!$C$2:$H$166,6,FALSE)</f>
        <v>no_type-specific_Damage</v>
      </c>
      <c r="V18" t="e">
        <f>VLOOKUP(N18,all_attacks!$C$2:$H$166,6,FALSE)</f>
        <v>#N/A</v>
      </c>
      <c r="W18" t="e">
        <f>VLOOKUP(O18,all_attacks!$C$2:$H$166,6,FALSE)</f>
        <v>#N/A</v>
      </c>
      <c r="X18" t="s">
        <v>451</v>
      </c>
      <c r="Y18" t="s">
        <v>455</v>
      </c>
      <c r="Z18" t="str">
        <f t="shared" si="27"/>
        <v>NormalPoison</v>
      </c>
      <c r="AA18" t="str">
        <f t="shared" si="6"/>
        <v>no_type-specific_DamagePoison</v>
      </c>
      <c r="AB18" t="e">
        <f t="shared" si="6"/>
        <v>#N/A</v>
      </c>
      <c r="AC18" t="e">
        <f t="shared" si="6"/>
        <v>#N/A</v>
      </c>
      <c r="AD18" t="str">
        <f t="shared" si="29"/>
        <v>NormalGround</v>
      </c>
      <c r="AE18" t="str">
        <f t="shared" si="29"/>
        <v>no_type-specific_DamageGround</v>
      </c>
      <c r="AF18" t="e">
        <f t="shared" si="29"/>
        <v>#N/A</v>
      </c>
      <c r="AG18" t="e">
        <f t="shared" si="29"/>
        <v>#N/A</v>
      </c>
      <c r="AH18">
        <f>VLOOKUP(Z18,type_factors!$C$1:$D$226,2,FALSE)</f>
        <v>1</v>
      </c>
      <c r="AI18" t="e">
        <f>VLOOKUP(AA18,type_factors!$C$1:$D$226,2,FALSE)</f>
        <v>#N/A</v>
      </c>
      <c r="AJ18" t="e">
        <f>VLOOKUP(AB18,type_factors!$C$1:$D$226,2,FALSE)</f>
        <v>#N/A</v>
      </c>
      <c r="AK18" t="e">
        <f>VLOOKUP(AC18,type_factors!$C$1:$D$226,2,FALSE)</f>
        <v>#N/A</v>
      </c>
      <c r="AL18">
        <f>VLOOKUP(AD18,type_factors!$C$1:$D$226,2,FALSE)</f>
        <v>1</v>
      </c>
      <c r="AM18" t="e">
        <f>VLOOKUP(AE18,type_factors!$C$1:$D$226,2,FALSE)</f>
        <v>#N/A</v>
      </c>
      <c r="AN18" t="e">
        <f>VLOOKUP(AF18,type_factors!$C$1:$D$226,2,FALSE)</f>
        <v>#N/A</v>
      </c>
      <c r="AO18" t="e">
        <f>VLOOKUP(AG18,type_factors!$C$1:$D$226,2,FALSE)</f>
        <v>#N/A</v>
      </c>
      <c r="AP18">
        <f t="shared" si="7"/>
        <v>1</v>
      </c>
      <c r="AQ18" t="e">
        <f t="shared" si="7"/>
        <v>#N/A</v>
      </c>
      <c r="AR18" t="e">
        <f t="shared" si="7"/>
        <v>#N/A</v>
      </c>
      <c r="AS18" t="e">
        <f t="shared" si="7"/>
        <v>#N/A</v>
      </c>
      <c r="AT18">
        <f t="array" ref="AT18">MAX(IF(ISERROR(AP18:AS18),IF(ISERROR(AH18:AK18),,AH18:AK18),AP18:AS18))</f>
        <v>1</v>
      </c>
      <c r="AU18" t="s">
        <v>421</v>
      </c>
      <c r="AV18" t="s">
        <v>451</v>
      </c>
      <c r="AW18" t="s">
        <v>453</v>
      </c>
      <c r="AX18" t="s">
        <v>209</v>
      </c>
      <c r="AY18" t="s">
        <v>209</v>
      </c>
      <c r="AZ18" t="s">
        <v>209</v>
      </c>
      <c r="BA18" t="s">
        <v>209</v>
      </c>
      <c r="BB18" t="s">
        <v>209</v>
      </c>
      <c r="BC18" t="s">
        <v>209</v>
      </c>
      <c r="BD18" t="str">
        <f t="shared" si="8"/>
        <v>NormalPoison</v>
      </c>
      <c r="BE18" t="str">
        <f t="shared" si="9"/>
        <v>PoisonPoison</v>
      </c>
      <c r="BF18" t="str">
        <f t="shared" si="10"/>
        <v>WaterPoison</v>
      </c>
      <c r="BG18" t="str">
        <f t="shared" si="11"/>
        <v>NAPoison</v>
      </c>
      <c r="BH18" t="str">
        <f t="shared" si="12"/>
        <v>NAPoison</v>
      </c>
      <c r="BI18" t="str">
        <f t="shared" si="13"/>
        <v>NAPoison</v>
      </c>
      <c r="BJ18" t="str">
        <f t="shared" si="14"/>
        <v>NAPoison</v>
      </c>
      <c r="BK18" t="str">
        <f t="shared" si="15"/>
        <v>NAPoison</v>
      </c>
      <c r="BL18" t="str">
        <f t="shared" si="16"/>
        <v>NAPoison</v>
      </c>
      <c r="BM18" t="str">
        <f t="shared" si="17"/>
        <v>NormalNA</v>
      </c>
      <c r="BN18" t="str">
        <f t="shared" si="18"/>
        <v>PoisonNA</v>
      </c>
      <c r="BO18" t="str">
        <f t="shared" si="19"/>
        <v>WaterNA</v>
      </c>
      <c r="BP18" t="str">
        <f t="shared" si="20"/>
        <v>NANA</v>
      </c>
      <c r="BQ18" t="str">
        <f t="shared" ref="BQ18:BT81" si="30">AY18&amp;$F18</f>
        <v>NANA</v>
      </c>
      <c r="BR18" t="str">
        <f t="shared" si="30"/>
        <v>NANA</v>
      </c>
      <c r="BS18" t="str">
        <f t="shared" si="30"/>
        <v>NANA</v>
      </c>
      <c r="BT18" t="str">
        <f t="shared" si="30"/>
        <v>NANA</v>
      </c>
      <c r="BU18" t="str">
        <f t="shared" ref="BU18:BU81" si="31">BC18&amp;$F18</f>
        <v>NANA</v>
      </c>
      <c r="BV18" s="31">
        <f>VLOOKUP(BD18,type_factors!$C$2:$D$226,2,FALSE)</f>
        <v>1</v>
      </c>
      <c r="BW18" s="31">
        <f>VLOOKUP(BE18,type_factors!$C$2:$D$226,2,FALSE)</f>
        <v>0.5</v>
      </c>
      <c r="BX18" s="31">
        <f>VLOOKUP(BF18,type_factors!$C$2:$D$226,2,FALSE)</f>
        <v>1</v>
      </c>
      <c r="BY18" s="31" t="e">
        <f>VLOOKUP(BG18,type_factors!$C$2:$D$226,2,FALSE)</f>
        <v>#N/A</v>
      </c>
      <c r="BZ18" s="31" t="e">
        <f>VLOOKUP(BH18,type_factors!$C$2:$D$226,2,FALSE)</f>
        <v>#N/A</v>
      </c>
      <c r="CA18" s="31" t="e">
        <f>VLOOKUP(BI18,type_factors!$C$2:$D$226,2,FALSE)</f>
        <v>#N/A</v>
      </c>
      <c r="CB18" s="31" t="e">
        <f>VLOOKUP(BJ18,type_factors!$C$2:$D$226,2,FALSE)</f>
        <v>#N/A</v>
      </c>
      <c r="CC18" s="31" t="e">
        <f>VLOOKUP(BK18,type_factors!$C$2:$D$226,2,FALSE)</f>
        <v>#N/A</v>
      </c>
      <c r="CD18" s="31" t="e">
        <f>VLOOKUP(BL18,type_factors!$C$2:$D$226,2,FALSE)</f>
        <v>#N/A</v>
      </c>
      <c r="CE18" s="30" t="e">
        <f>VLOOKUP(BM18,type_factors!$C$2:$D$226,2,FALSE)</f>
        <v>#N/A</v>
      </c>
      <c r="CF18" s="30" t="e">
        <f>VLOOKUP(BN18,type_factors!$C$2:$D$226,2,FALSE)</f>
        <v>#N/A</v>
      </c>
      <c r="CG18" s="30" t="e">
        <f>VLOOKUP(BO18,type_factors!$C$2:$D$226,2,FALSE)</f>
        <v>#N/A</v>
      </c>
      <c r="CH18" s="30" t="e">
        <f>VLOOKUP(BP18,type_factors!$C$2:$D$226,2,FALSE)</f>
        <v>#N/A</v>
      </c>
      <c r="CI18" s="30" t="e">
        <f>VLOOKUP(BQ18,type_factors!$C$2:$D$226,2,FALSE)</f>
        <v>#N/A</v>
      </c>
      <c r="CJ18" s="30" t="e">
        <f>VLOOKUP(BR18,type_factors!$C$2:$D$226,2,FALSE)</f>
        <v>#N/A</v>
      </c>
      <c r="CK18" s="30" t="e">
        <f>VLOOKUP(BS18,type_factors!$C$2:$D$226,2,FALSE)</f>
        <v>#N/A</v>
      </c>
      <c r="CL18" s="30" t="e">
        <f>VLOOKUP(BT18,type_factors!$C$2:$D$226,2,FALSE)</f>
        <v>#N/A</v>
      </c>
      <c r="CM18" s="30" t="e">
        <f>VLOOKUP(BU18,type_factors!$C$2:$D$226,2,FALSE)</f>
        <v>#N/A</v>
      </c>
      <c r="CN18" s="32">
        <f t="shared" si="21"/>
        <v>1</v>
      </c>
      <c r="CO18" s="32">
        <f t="shared" si="21"/>
        <v>0.5</v>
      </c>
      <c r="CP18" s="32">
        <f t="shared" si="21"/>
        <v>1</v>
      </c>
      <c r="CQ18" s="32" t="e">
        <f t="shared" si="21"/>
        <v>#N/A</v>
      </c>
      <c r="CR18" s="32" t="e">
        <f t="shared" si="21"/>
        <v>#N/A</v>
      </c>
      <c r="CS18" s="32" t="e">
        <f t="shared" si="22"/>
        <v>#N/A</v>
      </c>
      <c r="CT18" s="32" t="e">
        <f t="shared" si="23"/>
        <v>#N/A</v>
      </c>
      <c r="CU18" s="32" t="e">
        <f t="shared" si="24"/>
        <v>#N/A</v>
      </c>
      <c r="CV18" s="32" t="e">
        <f t="shared" si="25"/>
        <v>#N/A</v>
      </c>
      <c r="CW18">
        <f t="array" ref="CW18">MAX(IF(ISERROR(CN18:CV18),,CN18:CV18))</f>
        <v>1</v>
      </c>
      <c r="CX18">
        <f t="shared" si="5"/>
        <v>1</v>
      </c>
      <c r="CY18">
        <f t="shared" si="26"/>
        <v>0</v>
      </c>
      <c r="CZ18">
        <f t="shared" si="28"/>
        <v>2.5</v>
      </c>
    </row>
    <row r="19" spans="1:106" x14ac:dyDescent="0.3">
      <c r="A19">
        <v>18</v>
      </c>
      <c r="B19">
        <v>9</v>
      </c>
      <c r="C19" s="35" t="s">
        <v>32</v>
      </c>
      <c r="D19" s="35" t="str">
        <f>VLOOKUP(C19,all_pokemon!$B$2:$C$151,2,FALSE)</f>
        <v>Voltorb</v>
      </c>
      <c r="E19" s="35" t="s">
        <v>447</v>
      </c>
      <c r="F19" s="35" t="s">
        <v>209</v>
      </c>
      <c r="G19" s="35">
        <v>12</v>
      </c>
      <c r="H19" s="36" t="s">
        <v>12</v>
      </c>
      <c r="I19" s="36" t="s">
        <v>15</v>
      </c>
      <c r="J19" s="36" t="s">
        <v>209</v>
      </c>
      <c r="K19" s="36" t="s">
        <v>209</v>
      </c>
      <c r="L19" s="1" t="str">
        <f>VLOOKUP(H19,all_attacks!$B$2:$C$166,2,FALSE)</f>
        <v>Tackle</v>
      </c>
      <c r="M19" s="1" t="str">
        <f>VLOOKUP(I19,all_attacks!$B$2:$C$166,2,FALSE)</f>
        <v>Screech</v>
      </c>
      <c r="N19" s="1" t="e">
        <f>VLOOKUP(J19,all_attacks!$B$2:$C$166,2,FALSE)</f>
        <v>#N/A</v>
      </c>
      <c r="O19" s="1" t="e">
        <f>VLOOKUP(K19,all_attacks!$B$2:$C$166,2,FALSE)</f>
        <v>#N/A</v>
      </c>
      <c r="P19" t="str">
        <f>VLOOKUP(L19,all_attacks!$C$2:$H$166,2,FALSE)</f>
        <v>Normal</v>
      </c>
      <c r="Q19" t="str">
        <f>VLOOKUP(M19,all_attacks!$C$2:$H$166,2,FALSE)</f>
        <v>Normal</v>
      </c>
      <c r="R19" t="e">
        <f>VLOOKUP(N19,all_attacks!$C$2:$H$166,2,FALSE)</f>
        <v>#N/A</v>
      </c>
      <c r="S19" t="e">
        <f>VLOOKUP(O19,all_attacks!$C$2:$H$166,2,FALSE)</f>
        <v>#N/A</v>
      </c>
      <c r="T19" t="str">
        <f>VLOOKUP(L19,all_attacks!$C$2:$H$166,6,FALSE)</f>
        <v>Normal</v>
      </c>
      <c r="U19" t="str">
        <f>VLOOKUP(M19,all_attacks!$C$2:$H$166,6,FALSE)</f>
        <v>no_type-specific_Damage</v>
      </c>
      <c r="V19" t="e">
        <f>VLOOKUP(N19,all_attacks!$C$2:$H$166,6,FALSE)</f>
        <v>#N/A</v>
      </c>
      <c r="W19" t="e">
        <f>VLOOKUP(O19,all_attacks!$C$2:$H$166,6,FALSE)</f>
        <v>#N/A</v>
      </c>
      <c r="X19" t="s">
        <v>451</v>
      </c>
      <c r="Y19" t="s">
        <v>455</v>
      </c>
      <c r="Z19" t="str">
        <f t="shared" si="27"/>
        <v>NormalPoison</v>
      </c>
      <c r="AA19" t="str">
        <f t="shared" si="6"/>
        <v>no_type-specific_DamagePoison</v>
      </c>
      <c r="AB19" t="e">
        <f t="shared" si="6"/>
        <v>#N/A</v>
      </c>
      <c r="AC19" t="e">
        <f t="shared" si="6"/>
        <v>#N/A</v>
      </c>
      <c r="AD19" t="str">
        <f t="shared" si="29"/>
        <v>NormalGround</v>
      </c>
      <c r="AE19" t="str">
        <f t="shared" si="29"/>
        <v>no_type-specific_DamageGround</v>
      </c>
      <c r="AF19" t="e">
        <f t="shared" si="29"/>
        <v>#N/A</v>
      </c>
      <c r="AG19" t="e">
        <f t="shared" si="29"/>
        <v>#N/A</v>
      </c>
      <c r="AH19">
        <f>VLOOKUP(Z19,type_factors!$C$1:$D$226,2,FALSE)</f>
        <v>1</v>
      </c>
      <c r="AI19" t="e">
        <f>VLOOKUP(AA19,type_factors!$C$1:$D$226,2,FALSE)</f>
        <v>#N/A</v>
      </c>
      <c r="AJ19" t="e">
        <f>VLOOKUP(AB19,type_factors!$C$1:$D$226,2,FALSE)</f>
        <v>#N/A</v>
      </c>
      <c r="AK19" t="e">
        <f>VLOOKUP(AC19,type_factors!$C$1:$D$226,2,FALSE)</f>
        <v>#N/A</v>
      </c>
      <c r="AL19">
        <f>VLOOKUP(AD19,type_factors!$C$1:$D$226,2,FALSE)</f>
        <v>1</v>
      </c>
      <c r="AM19" t="e">
        <f>VLOOKUP(AE19,type_factors!$C$1:$D$226,2,FALSE)</f>
        <v>#N/A</v>
      </c>
      <c r="AN19" t="e">
        <f>VLOOKUP(AF19,type_factors!$C$1:$D$226,2,FALSE)</f>
        <v>#N/A</v>
      </c>
      <c r="AO19" t="e">
        <f>VLOOKUP(AG19,type_factors!$C$1:$D$226,2,FALSE)</f>
        <v>#N/A</v>
      </c>
      <c r="AP19">
        <f t="shared" si="7"/>
        <v>1</v>
      </c>
      <c r="AQ19" t="e">
        <f t="shared" si="7"/>
        <v>#N/A</v>
      </c>
      <c r="AR19" t="e">
        <f t="shared" si="7"/>
        <v>#N/A</v>
      </c>
      <c r="AS19" t="e">
        <f t="shared" si="7"/>
        <v>#N/A</v>
      </c>
      <c r="AT19">
        <f t="array" ref="AT19">MAX(IF(ISERROR(AP19:AS19),IF(ISERROR(AH19:AK19),,AH19:AK19),AP19:AS19))</f>
        <v>1</v>
      </c>
      <c r="AU19" t="s">
        <v>421</v>
      </c>
      <c r="AV19" t="s">
        <v>451</v>
      </c>
      <c r="AW19" t="s">
        <v>453</v>
      </c>
      <c r="AX19" t="s">
        <v>209</v>
      </c>
      <c r="AY19" t="s">
        <v>209</v>
      </c>
      <c r="AZ19" t="s">
        <v>209</v>
      </c>
      <c r="BA19" t="s">
        <v>209</v>
      </c>
      <c r="BB19" t="s">
        <v>209</v>
      </c>
      <c r="BC19" t="s">
        <v>209</v>
      </c>
      <c r="BD19" t="str">
        <f t="shared" si="8"/>
        <v>NormalElectric</v>
      </c>
      <c r="BE19" t="str">
        <f t="shared" si="9"/>
        <v>PoisonElectric</v>
      </c>
      <c r="BF19" t="str">
        <f t="shared" si="10"/>
        <v>WaterElectric</v>
      </c>
      <c r="BG19" t="str">
        <f t="shared" si="11"/>
        <v>NAElectric</v>
      </c>
      <c r="BH19" t="str">
        <f t="shared" si="12"/>
        <v>NAElectric</v>
      </c>
      <c r="BI19" t="str">
        <f t="shared" si="13"/>
        <v>NAElectric</v>
      </c>
      <c r="BJ19" t="str">
        <f t="shared" si="14"/>
        <v>NAElectric</v>
      </c>
      <c r="BK19" t="str">
        <f t="shared" si="15"/>
        <v>NAElectric</v>
      </c>
      <c r="BL19" t="str">
        <f t="shared" si="16"/>
        <v>NAElectric</v>
      </c>
      <c r="BM19" t="str">
        <f t="shared" si="17"/>
        <v>NormalNA</v>
      </c>
      <c r="BN19" t="str">
        <f t="shared" si="18"/>
        <v>PoisonNA</v>
      </c>
      <c r="BO19" t="str">
        <f t="shared" si="19"/>
        <v>WaterNA</v>
      </c>
      <c r="BP19" t="str">
        <f t="shared" si="20"/>
        <v>NANA</v>
      </c>
      <c r="BQ19" t="str">
        <f t="shared" si="30"/>
        <v>NANA</v>
      </c>
      <c r="BR19" t="str">
        <f t="shared" si="30"/>
        <v>NANA</v>
      </c>
      <c r="BS19" t="str">
        <f t="shared" si="30"/>
        <v>NANA</v>
      </c>
      <c r="BT19" t="str">
        <f t="shared" si="30"/>
        <v>NANA</v>
      </c>
      <c r="BU19" t="str">
        <f t="shared" si="31"/>
        <v>NANA</v>
      </c>
      <c r="BV19" s="31">
        <f>VLOOKUP(BD19,type_factors!$C$2:$D$226,2,FALSE)</f>
        <v>1</v>
      </c>
      <c r="BW19" s="31">
        <f>VLOOKUP(BE19,type_factors!$C$2:$D$226,2,FALSE)</f>
        <v>1</v>
      </c>
      <c r="BX19" s="31">
        <f>VLOOKUP(BF19,type_factors!$C$2:$D$226,2,FALSE)</f>
        <v>1</v>
      </c>
      <c r="BY19" s="31" t="e">
        <f>VLOOKUP(BG19,type_factors!$C$2:$D$226,2,FALSE)</f>
        <v>#N/A</v>
      </c>
      <c r="BZ19" s="31" t="e">
        <f>VLOOKUP(BH19,type_factors!$C$2:$D$226,2,FALSE)</f>
        <v>#N/A</v>
      </c>
      <c r="CA19" s="31" t="e">
        <f>VLOOKUP(BI19,type_factors!$C$2:$D$226,2,FALSE)</f>
        <v>#N/A</v>
      </c>
      <c r="CB19" s="31" t="e">
        <f>VLOOKUP(BJ19,type_factors!$C$2:$D$226,2,FALSE)</f>
        <v>#N/A</v>
      </c>
      <c r="CC19" s="31" t="e">
        <f>VLOOKUP(BK19,type_factors!$C$2:$D$226,2,FALSE)</f>
        <v>#N/A</v>
      </c>
      <c r="CD19" s="31" t="e">
        <f>VLOOKUP(BL19,type_factors!$C$2:$D$226,2,FALSE)</f>
        <v>#N/A</v>
      </c>
      <c r="CE19" s="30" t="e">
        <f>VLOOKUP(BM19,type_factors!$C$2:$D$226,2,FALSE)</f>
        <v>#N/A</v>
      </c>
      <c r="CF19" s="30" t="e">
        <f>VLOOKUP(BN19,type_factors!$C$2:$D$226,2,FALSE)</f>
        <v>#N/A</v>
      </c>
      <c r="CG19" s="30" t="e">
        <f>VLOOKUP(BO19,type_factors!$C$2:$D$226,2,FALSE)</f>
        <v>#N/A</v>
      </c>
      <c r="CH19" s="30" t="e">
        <f>VLOOKUP(BP19,type_factors!$C$2:$D$226,2,FALSE)</f>
        <v>#N/A</v>
      </c>
      <c r="CI19" s="30" t="e">
        <f>VLOOKUP(BQ19,type_factors!$C$2:$D$226,2,FALSE)</f>
        <v>#N/A</v>
      </c>
      <c r="CJ19" s="30" t="e">
        <f>VLOOKUP(BR19,type_factors!$C$2:$D$226,2,FALSE)</f>
        <v>#N/A</v>
      </c>
      <c r="CK19" s="30" t="e">
        <f>VLOOKUP(BS19,type_factors!$C$2:$D$226,2,FALSE)</f>
        <v>#N/A</v>
      </c>
      <c r="CL19" s="30" t="e">
        <f>VLOOKUP(BT19,type_factors!$C$2:$D$226,2,FALSE)</f>
        <v>#N/A</v>
      </c>
      <c r="CM19" s="30" t="e">
        <f>VLOOKUP(BU19,type_factors!$C$2:$D$226,2,FALSE)</f>
        <v>#N/A</v>
      </c>
      <c r="CN19" s="32">
        <f t="shared" si="21"/>
        <v>1</v>
      </c>
      <c r="CO19" s="32">
        <f t="shared" si="21"/>
        <v>1</v>
      </c>
      <c r="CP19" s="32">
        <f t="shared" si="21"/>
        <v>1</v>
      </c>
      <c r="CQ19" s="32" t="e">
        <f t="shared" si="21"/>
        <v>#N/A</v>
      </c>
      <c r="CR19" s="32" t="e">
        <f t="shared" si="21"/>
        <v>#N/A</v>
      </c>
      <c r="CS19" s="32" t="e">
        <f t="shared" si="22"/>
        <v>#N/A</v>
      </c>
      <c r="CT19" s="32" t="e">
        <f t="shared" si="23"/>
        <v>#N/A</v>
      </c>
      <c r="CU19" s="32" t="e">
        <f t="shared" si="24"/>
        <v>#N/A</v>
      </c>
      <c r="CV19" s="32" t="e">
        <f t="shared" si="25"/>
        <v>#N/A</v>
      </c>
      <c r="CW19">
        <f t="array" ref="CW19">MAX(IF(ISERROR(CN19:CV19),,CN19:CV19))</f>
        <v>1</v>
      </c>
      <c r="CX19">
        <f t="shared" si="5"/>
        <v>1</v>
      </c>
      <c r="CY19">
        <f t="shared" si="26"/>
        <v>0</v>
      </c>
      <c r="CZ19">
        <f t="shared" si="28"/>
        <v>2.5</v>
      </c>
    </row>
    <row r="20" spans="1:106" x14ac:dyDescent="0.3">
      <c r="A20">
        <v>19</v>
      </c>
      <c r="B20">
        <v>9</v>
      </c>
      <c r="C20" s="35" t="s">
        <v>33</v>
      </c>
      <c r="D20" s="35" t="str">
        <f>VLOOKUP(C20,all_pokemon!$B$2:$C$151,2,FALSE)</f>
        <v>Koffing</v>
      </c>
      <c r="E20" s="35" t="s">
        <v>451</v>
      </c>
      <c r="F20" s="35" t="s">
        <v>209</v>
      </c>
      <c r="G20" s="35">
        <v>12</v>
      </c>
      <c r="H20" s="36" t="s">
        <v>12</v>
      </c>
      <c r="I20" s="36" t="s">
        <v>36</v>
      </c>
      <c r="J20" s="36" t="s">
        <v>209</v>
      </c>
      <c r="K20" s="36" t="s">
        <v>209</v>
      </c>
      <c r="L20" s="1" t="str">
        <f>VLOOKUP(H20,all_attacks!$B$2:$C$166,2,FALSE)</f>
        <v>Tackle</v>
      </c>
      <c r="M20" s="1" t="str">
        <f>VLOOKUP(I20,all_attacks!$B$2:$C$166,2,FALSE)</f>
        <v>Smog</v>
      </c>
      <c r="N20" s="1" t="e">
        <f>VLOOKUP(J20,all_attacks!$B$2:$C$166,2,FALSE)</f>
        <v>#N/A</v>
      </c>
      <c r="O20" s="1" t="e">
        <f>VLOOKUP(K20,all_attacks!$B$2:$C$166,2,FALSE)</f>
        <v>#N/A</v>
      </c>
      <c r="P20" t="str">
        <f>VLOOKUP(L20,all_attacks!$C$2:$H$166,2,FALSE)</f>
        <v>Normal</v>
      </c>
      <c r="Q20" t="str">
        <f>VLOOKUP(M20,all_attacks!$C$2:$H$166,2,FALSE)</f>
        <v>Poison</v>
      </c>
      <c r="R20" t="e">
        <f>VLOOKUP(N20,all_attacks!$C$2:$H$166,2,FALSE)</f>
        <v>#N/A</v>
      </c>
      <c r="S20" t="e">
        <f>VLOOKUP(O20,all_attacks!$C$2:$H$166,2,FALSE)</f>
        <v>#N/A</v>
      </c>
      <c r="T20" t="str">
        <f>VLOOKUP(L20,all_attacks!$C$2:$H$166,6,FALSE)</f>
        <v>Normal</v>
      </c>
      <c r="U20" t="str">
        <f>VLOOKUP(M20,all_attacks!$C$2:$H$166,6,FALSE)</f>
        <v>Poison</v>
      </c>
      <c r="V20" t="e">
        <f>VLOOKUP(N20,all_attacks!$C$2:$H$166,6,FALSE)</f>
        <v>#N/A</v>
      </c>
      <c r="W20" t="e">
        <f>VLOOKUP(O20,all_attacks!$C$2:$H$166,6,FALSE)</f>
        <v>#N/A</v>
      </c>
      <c r="X20" t="s">
        <v>451</v>
      </c>
      <c r="Y20" t="s">
        <v>455</v>
      </c>
      <c r="Z20" t="str">
        <f t="shared" si="27"/>
        <v>NormalPoison</v>
      </c>
      <c r="AA20" t="str">
        <f t="shared" si="6"/>
        <v>PoisonPoison</v>
      </c>
      <c r="AB20" t="e">
        <f t="shared" si="6"/>
        <v>#N/A</v>
      </c>
      <c r="AC20" t="e">
        <f t="shared" si="6"/>
        <v>#N/A</v>
      </c>
      <c r="AD20" t="str">
        <f t="shared" si="29"/>
        <v>NormalGround</v>
      </c>
      <c r="AE20" t="str">
        <f t="shared" si="29"/>
        <v>PoisonGround</v>
      </c>
      <c r="AF20" t="e">
        <f t="shared" si="29"/>
        <v>#N/A</v>
      </c>
      <c r="AG20" t="e">
        <f t="shared" si="29"/>
        <v>#N/A</v>
      </c>
      <c r="AH20">
        <f>VLOOKUP(Z20,type_factors!$C$1:$D$226,2,FALSE)</f>
        <v>1</v>
      </c>
      <c r="AI20">
        <f>VLOOKUP(AA20,type_factors!$C$1:$D$226,2,FALSE)</f>
        <v>0.5</v>
      </c>
      <c r="AJ20" t="e">
        <f>VLOOKUP(AB20,type_factors!$C$1:$D$226,2,FALSE)</f>
        <v>#N/A</v>
      </c>
      <c r="AK20" t="e">
        <f>VLOOKUP(AC20,type_factors!$C$1:$D$226,2,FALSE)</f>
        <v>#N/A</v>
      </c>
      <c r="AL20">
        <f>VLOOKUP(AD20,type_factors!$C$1:$D$226,2,FALSE)</f>
        <v>1</v>
      </c>
      <c r="AM20">
        <f>VLOOKUP(AE20,type_factors!$C$1:$D$226,2,FALSE)</f>
        <v>0.5</v>
      </c>
      <c r="AN20" t="e">
        <f>VLOOKUP(AF20,type_factors!$C$1:$D$226,2,FALSE)</f>
        <v>#N/A</v>
      </c>
      <c r="AO20" t="e">
        <f>VLOOKUP(AG20,type_factors!$C$1:$D$226,2,FALSE)</f>
        <v>#N/A</v>
      </c>
      <c r="AP20">
        <f t="shared" si="7"/>
        <v>1</v>
      </c>
      <c r="AQ20">
        <f t="shared" si="7"/>
        <v>0.25</v>
      </c>
      <c r="AR20" t="e">
        <f t="shared" si="7"/>
        <v>#N/A</v>
      </c>
      <c r="AS20" t="e">
        <f t="shared" si="7"/>
        <v>#N/A</v>
      </c>
      <c r="AT20">
        <f t="array" ref="AT20">MAX(IF(ISERROR(AP20:AS20),IF(ISERROR(AH20:AK20),,AH20:AK20),AP20:AS20))</f>
        <v>1</v>
      </c>
      <c r="AU20" t="s">
        <v>421</v>
      </c>
      <c r="AV20" t="s">
        <v>451</v>
      </c>
      <c r="AW20" t="s">
        <v>453</v>
      </c>
      <c r="AX20" t="s">
        <v>209</v>
      </c>
      <c r="AY20" t="s">
        <v>209</v>
      </c>
      <c r="AZ20" t="s">
        <v>209</v>
      </c>
      <c r="BA20" t="s">
        <v>209</v>
      </c>
      <c r="BB20" t="s">
        <v>209</v>
      </c>
      <c r="BC20" t="s">
        <v>209</v>
      </c>
      <c r="BD20" t="str">
        <f t="shared" si="8"/>
        <v>NormalPoison</v>
      </c>
      <c r="BE20" t="str">
        <f t="shared" si="9"/>
        <v>PoisonPoison</v>
      </c>
      <c r="BF20" t="str">
        <f t="shared" si="10"/>
        <v>WaterPoison</v>
      </c>
      <c r="BG20" t="str">
        <f t="shared" si="11"/>
        <v>NAPoison</v>
      </c>
      <c r="BH20" t="str">
        <f t="shared" si="12"/>
        <v>NAPoison</v>
      </c>
      <c r="BI20" t="str">
        <f t="shared" si="13"/>
        <v>NAPoison</v>
      </c>
      <c r="BJ20" t="str">
        <f t="shared" si="14"/>
        <v>NAPoison</v>
      </c>
      <c r="BK20" t="str">
        <f t="shared" si="15"/>
        <v>NAPoison</v>
      </c>
      <c r="BL20" t="str">
        <f t="shared" si="16"/>
        <v>NAPoison</v>
      </c>
      <c r="BM20" t="str">
        <f t="shared" si="17"/>
        <v>NormalNA</v>
      </c>
      <c r="BN20" t="str">
        <f t="shared" si="18"/>
        <v>PoisonNA</v>
      </c>
      <c r="BO20" t="str">
        <f t="shared" si="19"/>
        <v>WaterNA</v>
      </c>
      <c r="BP20" t="str">
        <f t="shared" si="20"/>
        <v>NANA</v>
      </c>
      <c r="BQ20" t="str">
        <f t="shared" si="30"/>
        <v>NANA</v>
      </c>
      <c r="BR20" t="str">
        <f t="shared" si="30"/>
        <v>NANA</v>
      </c>
      <c r="BS20" t="str">
        <f t="shared" si="30"/>
        <v>NANA</v>
      </c>
      <c r="BT20" t="str">
        <f t="shared" si="30"/>
        <v>NANA</v>
      </c>
      <c r="BU20" t="str">
        <f t="shared" si="31"/>
        <v>NANA</v>
      </c>
      <c r="BV20" s="31">
        <f>VLOOKUP(BD20,type_factors!$C$2:$D$226,2,FALSE)</f>
        <v>1</v>
      </c>
      <c r="BW20" s="31">
        <f>VLOOKUP(BE20,type_factors!$C$2:$D$226,2,FALSE)</f>
        <v>0.5</v>
      </c>
      <c r="BX20" s="31">
        <f>VLOOKUP(BF20,type_factors!$C$2:$D$226,2,FALSE)</f>
        <v>1</v>
      </c>
      <c r="BY20" s="31" t="e">
        <f>VLOOKUP(BG20,type_factors!$C$2:$D$226,2,FALSE)</f>
        <v>#N/A</v>
      </c>
      <c r="BZ20" s="31" t="e">
        <f>VLOOKUP(BH20,type_factors!$C$2:$D$226,2,FALSE)</f>
        <v>#N/A</v>
      </c>
      <c r="CA20" s="31" t="e">
        <f>VLOOKUP(BI20,type_factors!$C$2:$D$226,2,FALSE)</f>
        <v>#N/A</v>
      </c>
      <c r="CB20" s="31" t="e">
        <f>VLOOKUP(BJ20,type_factors!$C$2:$D$226,2,FALSE)</f>
        <v>#N/A</v>
      </c>
      <c r="CC20" s="31" t="e">
        <f>VLOOKUP(BK20,type_factors!$C$2:$D$226,2,FALSE)</f>
        <v>#N/A</v>
      </c>
      <c r="CD20" s="31" t="e">
        <f>VLOOKUP(BL20,type_factors!$C$2:$D$226,2,FALSE)</f>
        <v>#N/A</v>
      </c>
      <c r="CE20" s="30" t="e">
        <f>VLOOKUP(BM20,type_factors!$C$2:$D$226,2,FALSE)</f>
        <v>#N/A</v>
      </c>
      <c r="CF20" s="30" t="e">
        <f>VLOOKUP(BN20,type_factors!$C$2:$D$226,2,FALSE)</f>
        <v>#N/A</v>
      </c>
      <c r="CG20" s="30" t="e">
        <f>VLOOKUP(BO20,type_factors!$C$2:$D$226,2,FALSE)</f>
        <v>#N/A</v>
      </c>
      <c r="CH20" s="30" t="e">
        <f>VLOOKUP(BP20,type_factors!$C$2:$D$226,2,FALSE)</f>
        <v>#N/A</v>
      </c>
      <c r="CI20" s="30" t="e">
        <f>VLOOKUP(BQ20,type_factors!$C$2:$D$226,2,FALSE)</f>
        <v>#N/A</v>
      </c>
      <c r="CJ20" s="30" t="e">
        <f>VLOOKUP(BR20,type_factors!$C$2:$D$226,2,FALSE)</f>
        <v>#N/A</v>
      </c>
      <c r="CK20" s="30" t="e">
        <f>VLOOKUP(BS20,type_factors!$C$2:$D$226,2,FALSE)</f>
        <v>#N/A</v>
      </c>
      <c r="CL20" s="30" t="e">
        <f>VLOOKUP(BT20,type_factors!$C$2:$D$226,2,FALSE)</f>
        <v>#N/A</v>
      </c>
      <c r="CM20" s="30" t="e">
        <f>VLOOKUP(BU20,type_factors!$C$2:$D$226,2,FALSE)</f>
        <v>#N/A</v>
      </c>
      <c r="CN20" s="32">
        <f t="shared" si="21"/>
        <v>1</v>
      </c>
      <c r="CO20" s="32">
        <f t="shared" si="21"/>
        <v>0.5</v>
      </c>
      <c r="CP20" s="32">
        <f t="shared" si="21"/>
        <v>1</v>
      </c>
      <c r="CQ20" s="32" t="e">
        <f t="shared" si="21"/>
        <v>#N/A</v>
      </c>
      <c r="CR20" s="32" t="e">
        <f t="shared" si="21"/>
        <v>#N/A</v>
      </c>
      <c r="CS20" s="32" t="e">
        <f t="shared" si="22"/>
        <v>#N/A</v>
      </c>
      <c r="CT20" s="32" t="e">
        <f t="shared" si="23"/>
        <v>#N/A</v>
      </c>
      <c r="CU20" s="32" t="e">
        <f t="shared" si="24"/>
        <v>#N/A</v>
      </c>
      <c r="CV20" s="32" t="e">
        <f t="shared" si="25"/>
        <v>#N/A</v>
      </c>
      <c r="CW20">
        <f t="array" ref="CW20">MAX(IF(ISERROR(CN20:CV20),,CN20:CV20))</f>
        <v>1</v>
      </c>
      <c r="CX20">
        <f t="shared" si="5"/>
        <v>1</v>
      </c>
      <c r="CY20">
        <f t="shared" si="26"/>
        <v>0</v>
      </c>
      <c r="CZ20">
        <f t="shared" si="28"/>
        <v>2.5</v>
      </c>
    </row>
    <row r="21" spans="1:106" x14ac:dyDescent="0.3">
      <c r="A21">
        <v>20</v>
      </c>
      <c r="B21">
        <v>10</v>
      </c>
      <c r="C21" t="s">
        <v>38</v>
      </c>
      <c r="D21" t="s">
        <v>485</v>
      </c>
      <c r="E21" t="s">
        <v>421</v>
      </c>
      <c r="F21" t="s">
        <v>448</v>
      </c>
      <c r="G21">
        <v>18</v>
      </c>
      <c r="H21" s="1" t="s">
        <v>41</v>
      </c>
      <c r="I21" s="1" t="s">
        <v>42</v>
      </c>
      <c r="J21" s="1" t="s">
        <v>21</v>
      </c>
      <c r="K21" s="1" t="s">
        <v>209</v>
      </c>
      <c r="L21" s="1" t="str">
        <f>VLOOKUP(H21,all_attacks!$B$2:$C$166,2,FALSE)</f>
        <v>Gust</v>
      </c>
      <c r="M21" s="1" t="str">
        <f>VLOOKUP(I21,all_attacks!$B$2:$C$166,2,FALSE)</f>
        <v>Sand Attack</v>
      </c>
      <c r="N21" s="1" t="str">
        <f>VLOOKUP(J21,all_attacks!$B$2:$C$166,2,FALSE)</f>
        <v>Quick Attack</v>
      </c>
      <c r="O21" s="1" t="e">
        <f>VLOOKUP(K21,all_attacks!$B$2:$C$166,2,FALSE)</f>
        <v>#N/A</v>
      </c>
      <c r="P21" t="str">
        <f>VLOOKUP(L21,all_attacks!$C$2:$H$166,2,FALSE)</f>
        <v>Normal</v>
      </c>
      <c r="Q21" t="str">
        <f>VLOOKUP(M21,all_attacks!$C$2:$H$166,2,FALSE)</f>
        <v>Normal</v>
      </c>
      <c r="R21" t="str">
        <f>VLOOKUP(N21,all_attacks!$C$2:$H$166,2,FALSE)</f>
        <v>Normal</v>
      </c>
      <c r="S21" t="e">
        <f>VLOOKUP(O21,all_attacks!$C$2:$H$166,2,FALSE)</f>
        <v>#N/A</v>
      </c>
      <c r="T21" t="str">
        <f>VLOOKUP(L21,all_attacks!$C$2:$H$166,6,FALSE)</f>
        <v>Normal</v>
      </c>
      <c r="U21" t="str">
        <f>VLOOKUP(M21,all_attacks!$C$2:$H$166,6,FALSE)</f>
        <v>no_type-specific_Damage</v>
      </c>
      <c r="V21" t="str">
        <f>VLOOKUP(N21,all_attacks!$C$2:$H$166,6,FALSE)</f>
        <v>Normal</v>
      </c>
      <c r="W21" t="e">
        <f>VLOOKUP(O21,all_attacks!$C$2:$H$166,6,FALSE)</f>
        <v>#N/A</v>
      </c>
      <c r="X21" t="s">
        <v>451</v>
      </c>
      <c r="Y21" t="s">
        <v>455</v>
      </c>
      <c r="Z21" t="str">
        <f t="shared" si="27"/>
        <v>NormalPoison</v>
      </c>
      <c r="AA21" t="str">
        <f t="shared" si="6"/>
        <v>no_type-specific_DamagePoison</v>
      </c>
      <c r="AB21" t="str">
        <f t="shared" si="6"/>
        <v>NormalPoison</v>
      </c>
      <c r="AC21" t="e">
        <f t="shared" si="6"/>
        <v>#N/A</v>
      </c>
      <c r="AD21" t="str">
        <f t="shared" si="29"/>
        <v>NormalGround</v>
      </c>
      <c r="AE21" t="str">
        <f t="shared" si="29"/>
        <v>no_type-specific_DamageGround</v>
      </c>
      <c r="AF21" t="str">
        <f t="shared" si="29"/>
        <v>NormalGround</v>
      </c>
      <c r="AG21" t="e">
        <f t="shared" si="29"/>
        <v>#N/A</v>
      </c>
      <c r="AH21">
        <f>VLOOKUP(Z21,type_factors!$C$1:$D$226,2,FALSE)</f>
        <v>1</v>
      </c>
      <c r="AI21" t="e">
        <f>VLOOKUP(AA21,type_factors!$C$1:$D$226,2,FALSE)</f>
        <v>#N/A</v>
      </c>
      <c r="AJ21">
        <f>VLOOKUP(AB21,type_factors!$C$1:$D$226,2,FALSE)</f>
        <v>1</v>
      </c>
      <c r="AK21" t="e">
        <f>VLOOKUP(AC21,type_factors!$C$1:$D$226,2,FALSE)</f>
        <v>#N/A</v>
      </c>
      <c r="AL21">
        <f>VLOOKUP(AD21,type_factors!$C$1:$D$226,2,FALSE)</f>
        <v>1</v>
      </c>
      <c r="AM21" t="e">
        <f>VLOOKUP(AE21,type_factors!$C$1:$D$226,2,FALSE)</f>
        <v>#N/A</v>
      </c>
      <c r="AN21">
        <f>VLOOKUP(AF21,type_factors!$C$1:$D$226,2,FALSE)</f>
        <v>1</v>
      </c>
      <c r="AO21" t="e">
        <f>VLOOKUP(AG21,type_factors!$C$1:$D$226,2,FALSE)</f>
        <v>#N/A</v>
      </c>
      <c r="AP21">
        <f t="shared" si="7"/>
        <v>1</v>
      </c>
      <c r="AQ21" t="e">
        <f t="shared" si="7"/>
        <v>#N/A</v>
      </c>
      <c r="AR21">
        <f t="shared" si="7"/>
        <v>1</v>
      </c>
      <c r="AS21" t="e">
        <f t="shared" si="7"/>
        <v>#N/A</v>
      </c>
      <c r="AT21">
        <f t="array" ref="AT21">MAX(IF(ISERROR(AP21:AS21),IF(ISERROR(AH21:AK21),,AH21:AK21),AP21:AS21))</f>
        <v>1</v>
      </c>
      <c r="AU21" t="s">
        <v>421</v>
      </c>
      <c r="AV21" t="s">
        <v>451</v>
      </c>
      <c r="AW21" t="s">
        <v>453</v>
      </c>
      <c r="AX21" t="s">
        <v>209</v>
      </c>
      <c r="AY21" t="s">
        <v>209</v>
      </c>
      <c r="AZ21" t="s">
        <v>209</v>
      </c>
      <c r="BA21" t="s">
        <v>209</v>
      </c>
      <c r="BB21" t="s">
        <v>209</v>
      </c>
      <c r="BC21" t="s">
        <v>209</v>
      </c>
      <c r="BD21" t="str">
        <f t="shared" si="8"/>
        <v>NormalNormal</v>
      </c>
      <c r="BE21" t="str">
        <f t="shared" si="9"/>
        <v>PoisonNormal</v>
      </c>
      <c r="BF21" t="str">
        <f t="shared" si="10"/>
        <v>WaterNormal</v>
      </c>
      <c r="BG21" t="str">
        <f t="shared" si="11"/>
        <v>NANormal</v>
      </c>
      <c r="BH21" t="str">
        <f t="shared" si="12"/>
        <v>NANormal</v>
      </c>
      <c r="BI21" t="str">
        <f t="shared" si="13"/>
        <v>NANormal</v>
      </c>
      <c r="BJ21" t="str">
        <f t="shared" si="14"/>
        <v>NANormal</v>
      </c>
      <c r="BK21" t="str">
        <f t="shared" si="15"/>
        <v>NANormal</v>
      </c>
      <c r="BL21" t="str">
        <f t="shared" si="16"/>
        <v>NANormal</v>
      </c>
      <c r="BM21" t="str">
        <f t="shared" si="17"/>
        <v>NormalFlying</v>
      </c>
      <c r="BN21" t="str">
        <f t="shared" si="18"/>
        <v>PoisonFlying</v>
      </c>
      <c r="BO21" t="str">
        <f t="shared" si="19"/>
        <v>WaterFlying</v>
      </c>
      <c r="BP21" t="str">
        <f t="shared" si="20"/>
        <v>NAFlying</v>
      </c>
      <c r="BQ21" t="str">
        <f t="shared" si="30"/>
        <v>NAFlying</v>
      </c>
      <c r="BR21" t="str">
        <f t="shared" si="30"/>
        <v>NAFlying</v>
      </c>
      <c r="BS21" t="str">
        <f t="shared" si="30"/>
        <v>NAFlying</v>
      </c>
      <c r="BT21" t="str">
        <f t="shared" si="30"/>
        <v>NAFlying</v>
      </c>
      <c r="BU21" t="str">
        <f t="shared" si="31"/>
        <v>NAFlying</v>
      </c>
      <c r="BV21" s="31">
        <f>VLOOKUP(BD21,type_factors!$C$2:$D$226,2,FALSE)</f>
        <v>1</v>
      </c>
      <c r="BW21" s="31">
        <f>VLOOKUP(BE21,type_factors!$C$2:$D$226,2,FALSE)</f>
        <v>1</v>
      </c>
      <c r="BX21" s="31">
        <f>VLOOKUP(BF21,type_factors!$C$2:$D$226,2,FALSE)</f>
        <v>1</v>
      </c>
      <c r="BY21" s="31" t="e">
        <f>VLOOKUP(BG21,type_factors!$C$2:$D$226,2,FALSE)</f>
        <v>#N/A</v>
      </c>
      <c r="BZ21" s="31" t="e">
        <f>VLOOKUP(BH21,type_factors!$C$2:$D$226,2,FALSE)</f>
        <v>#N/A</v>
      </c>
      <c r="CA21" s="31" t="e">
        <f>VLOOKUP(BI21,type_factors!$C$2:$D$226,2,FALSE)</f>
        <v>#N/A</v>
      </c>
      <c r="CB21" s="31" t="e">
        <f>VLOOKUP(BJ21,type_factors!$C$2:$D$226,2,FALSE)</f>
        <v>#N/A</v>
      </c>
      <c r="CC21" s="31" t="e">
        <f>VLOOKUP(BK21,type_factors!$C$2:$D$226,2,FALSE)</f>
        <v>#N/A</v>
      </c>
      <c r="CD21" s="31" t="e">
        <f>VLOOKUP(BL21,type_factors!$C$2:$D$226,2,FALSE)</f>
        <v>#N/A</v>
      </c>
      <c r="CE21" s="30">
        <f>VLOOKUP(BM21,type_factors!$C$2:$D$226,2,FALSE)</f>
        <v>1</v>
      </c>
      <c r="CF21" s="30">
        <f>VLOOKUP(BN21,type_factors!$C$2:$D$226,2,FALSE)</f>
        <v>1</v>
      </c>
      <c r="CG21" s="30">
        <f>VLOOKUP(BO21,type_factors!$C$2:$D$226,2,FALSE)</f>
        <v>1</v>
      </c>
      <c r="CH21" s="30" t="e">
        <f>VLOOKUP(BP21,type_factors!$C$2:$D$226,2,FALSE)</f>
        <v>#N/A</v>
      </c>
      <c r="CI21" s="30" t="e">
        <f>VLOOKUP(BQ21,type_factors!$C$2:$D$226,2,FALSE)</f>
        <v>#N/A</v>
      </c>
      <c r="CJ21" s="30" t="e">
        <f>VLOOKUP(BR21,type_factors!$C$2:$D$226,2,FALSE)</f>
        <v>#N/A</v>
      </c>
      <c r="CK21" s="30" t="e">
        <f>VLOOKUP(BS21,type_factors!$C$2:$D$226,2,FALSE)</f>
        <v>#N/A</v>
      </c>
      <c r="CL21" s="30" t="e">
        <f>VLOOKUP(BT21,type_factors!$C$2:$D$226,2,FALSE)</f>
        <v>#N/A</v>
      </c>
      <c r="CM21" s="30" t="e">
        <f>VLOOKUP(BU21,type_factors!$C$2:$D$226,2,FALSE)</f>
        <v>#N/A</v>
      </c>
      <c r="CN21" s="32">
        <f t="shared" si="21"/>
        <v>1</v>
      </c>
      <c r="CO21" s="32">
        <f t="shared" si="21"/>
        <v>1</v>
      </c>
      <c r="CP21" s="32">
        <f t="shared" si="21"/>
        <v>1</v>
      </c>
      <c r="CQ21" s="32" t="e">
        <f t="shared" si="21"/>
        <v>#N/A</v>
      </c>
      <c r="CR21" s="32" t="e">
        <f t="shared" si="21"/>
        <v>#N/A</v>
      </c>
      <c r="CS21" s="32" t="e">
        <f t="shared" si="22"/>
        <v>#N/A</v>
      </c>
      <c r="CT21" s="32" t="e">
        <f t="shared" si="23"/>
        <v>#N/A</v>
      </c>
      <c r="CU21" s="32" t="e">
        <f t="shared" si="24"/>
        <v>#N/A</v>
      </c>
      <c r="CV21" s="32" t="e">
        <f t="shared" si="25"/>
        <v>#N/A</v>
      </c>
      <c r="CW21">
        <f t="array" ref="CW21">MAX(IF(ISERROR(CN21:CV21),,CN21:CV21))</f>
        <v>1</v>
      </c>
      <c r="CX21">
        <f t="shared" si="5"/>
        <v>1</v>
      </c>
      <c r="CY21">
        <f t="shared" si="26"/>
        <v>0</v>
      </c>
      <c r="CZ21">
        <f t="shared" si="28"/>
        <v>2.5</v>
      </c>
      <c r="DB21" t="s">
        <v>195</v>
      </c>
    </row>
    <row r="22" spans="1:106" x14ac:dyDescent="0.3">
      <c r="A22">
        <v>21</v>
      </c>
      <c r="B22">
        <v>10</v>
      </c>
      <c r="C22" t="s">
        <v>39</v>
      </c>
      <c r="D22" t="s">
        <v>39</v>
      </c>
      <c r="E22" t="s">
        <v>318</v>
      </c>
      <c r="F22" t="s">
        <v>209</v>
      </c>
      <c r="G22">
        <v>15</v>
      </c>
      <c r="H22" s="1" t="s">
        <v>43</v>
      </c>
      <c r="I22" s="1" t="s">
        <v>209</v>
      </c>
      <c r="J22" s="1" t="s">
        <v>209</v>
      </c>
      <c r="K22" s="1" t="s">
        <v>209</v>
      </c>
      <c r="L22" s="1" t="str">
        <f>VLOOKUP(H22,all_attacks!$B$2:$C$166,2,FALSE)</f>
        <v>Teleport</v>
      </c>
      <c r="M22" s="1" t="e">
        <f>VLOOKUP(I22,all_attacks!$B$2:$C$166,2,FALSE)</f>
        <v>#N/A</v>
      </c>
      <c r="N22" s="1" t="e">
        <f>VLOOKUP(J22,all_attacks!$B$2:$C$166,2,FALSE)</f>
        <v>#N/A</v>
      </c>
      <c r="O22" s="1" t="e">
        <f>VLOOKUP(K22,all_attacks!$B$2:$C$166,2,FALSE)</f>
        <v>#N/A</v>
      </c>
      <c r="P22" t="str">
        <f>VLOOKUP(L22,all_attacks!$C$2:$H$166,2,FALSE)</f>
        <v>Psychic</v>
      </c>
      <c r="Q22" t="e">
        <f>VLOOKUP(M22,all_attacks!$C$2:$H$166,2,FALSE)</f>
        <v>#N/A</v>
      </c>
      <c r="R22" t="e">
        <f>VLOOKUP(N22,all_attacks!$C$2:$H$166,2,FALSE)</f>
        <v>#N/A</v>
      </c>
      <c r="S22" t="e">
        <f>VLOOKUP(O22,all_attacks!$C$2:$H$166,2,FALSE)</f>
        <v>#N/A</v>
      </c>
      <c r="T22" t="str">
        <f>VLOOKUP(L22,all_attacks!$C$2:$H$166,6,FALSE)</f>
        <v>no_type-specific_Damage</v>
      </c>
      <c r="U22" t="e">
        <f>VLOOKUP(M22,all_attacks!$C$2:$H$166,6,FALSE)</f>
        <v>#N/A</v>
      </c>
      <c r="V22" t="e">
        <f>VLOOKUP(N22,all_attacks!$C$2:$H$166,6,FALSE)</f>
        <v>#N/A</v>
      </c>
      <c r="W22" t="e">
        <f>VLOOKUP(O22,all_attacks!$C$2:$H$166,6,FALSE)</f>
        <v>#N/A</v>
      </c>
      <c r="X22" t="s">
        <v>451</v>
      </c>
      <c r="Y22" t="s">
        <v>455</v>
      </c>
      <c r="Z22" t="str">
        <f t="shared" si="27"/>
        <v>no_type-specific_DamagePoison</v>
      </c>
      <c r="AA22" t="e">
        <f t="shared" si="6"/>
        <v>#N/A</v>
      </c>
      <c r="AB22" t="e">
        <f t="shared" si="6"/>
        <v>#N/A</v>
      </c>
      <c r="AC22" t="e">
        <f t="shared" si="6"/>
        <v>#N/A</v>
      </c>
      <c r="AD22" t="str">
        <f t="shared" si="29"/>
        <v>no_type-specific_DamageGround</v>
      </c>
      <c r="AE22" t="e">
        <f t="shared" si="29"/>
        <v>#N/A</v>
      </c>
      <c r="AF22" t="e">
        <f t="shared" si="29"/>
        <v>#N/A</v>
      </c>
      <c r="AG22" t="e">
        <f t="shared" si="29"/>
        <v>#N/A</v>
      </c>
      <c r="AH22" t="e">
        <f>VLOOKUP(Z22,type_factors!$C$1:$D$226,2,FALSE)</f>
        <v>#N/A</v>
      </c>
      <c r="AI22" t="e">
        <f>VLOOKUP(AA22,type_factors!$C$1:$D$226,2,FALSE)</f>
        <v>#N/A</v>
      </c>
      <c r="AJ22" t="e">
        <f>VLOOKUP(AB22,type_factors!$C$1:$D$226,2,FALSE)</f>
        <v>#N/A</v>
      </c>
      <c r="AK22" t="e">
        <f>VLOOKUP(AC22,type_factors!$C$1:$D$226,2,FALSE)</f>
        <v>#N/A</v>
      </c>
      <c r="AL22" t="e">
        <f>VLOOKUP(AD22,type_factors!$C$1:$D$226,2,FALSE)</f>
        <v>#N/A</v>
      </c>
      <c r="AM22" t="e">
        <f>VLOOKUP(AE22,type_factors!$C$1:$D$226,2,FALSE)</f>
        <v>#N/A</v>
      </c>
      <c r="AN22" t="e">
        <f>VLOOKUP(AF22,type_factors!$C$1:$D$226,2,FALSE)</f>
        <v>#N/A</v>
      </c>
      <c r="AO22" t="e">
        <f>VLOOKUP(AG22,type_factors!$C$1:$D$226,2,FALSE)</f>
        <v>#N/A</v>
      </c>
      <c r="AP22" t="e">
        <f t="shared" si="7"/>
        <v>#N/A</v>
      </c>
      <c r="AQ22" t="e">
        <f t="shared" si="7"/>
        <v>#N/A</v>
      </c>
      <c r="AR22" t="e">
        <f t="shared" si="7"/>
        <v>#N/A</v>
      </c>
      <c r="AS22" t="e">
        <f t="shared" si="7"/>
        <v>#N/A</v>
      </c>
      <c r="AT22">
        <f t="array" ref="AT22">MAX(IF(ISERROR(AP22:AS22),IF(ISERROR(AH22:AK22),,AH22:AK22),AP22:AS22))</f>
        <v>0</v>
      </c>
      <c r="AU22" t="s">
        <v>421</v>
      </c>
      <c r="AV22" t="s">
        <v>451</v>
      </c>
      <c r="AW22" t="s">
        <v>453</v>
      </c>
      <c r="AX22" t="s">
        <v>209</v>
      </c>
      <c r="AY22" t="s">
        <v>209</v>
      </c>
      <c r="AZ22" t="s">
        <v>209</v>
      </c>
      <c r="BA22" t="s">
        <v>209</v>
      </c>
      <c r="BB22" t="s">
        <v>209</v>
      </c>
      <c r="BC22" t="s">
        <v>209</v>
      </c>
      <c r="BD22" t="str">
        <f t="shared" si="8"/>
        <v>NormalPsychic</v>
      </c>
      <c r="BE22" t="str">
        <f t="shared" si="9"/>
        <v>PoisonPsychic</v>
      </c>
      <c r="BF22" t="str">
        <f t="shared" si="10"/>
        <v>WaterPsychic</v>
      </c>
      <c r="BG22" t="str">
        <f t="shared" si="11"/>
        <v>NAPsychic</v>
      </c>
      <c r="BH22" t="str">
        <f t="shared" si="12"/>
        <v>NAPsychic</v>
      </c>
      <c r="BI22" t="str">
        <f t="shared" si="13"/>
        <v>NAPsychic</v>
      </c>
      <c r="BJ22" t="str">
        <f t="shared" si="14"/>
        <v>NAPsychic</v>
      </c>
      <c r="BK22" t="str">
        <f t="shared" si="15"/>
        <v>NAPsychic</v>
      </c>
      <c r="BL22" t="str">
        <f t="shared" si="16"/>
        <v>NAPsychic</v>
      </c>
      <c r="BM22" t="str">
        <f t="shared" si="17"/>
        <v>NormalNA</v>
      </c>
      <c r="BN22" t="str">
        <f t="shared" si="18"/>
        <v>PoisonNA</v>
      </c>
      <c r="BO22" t="str">
        <f t="shared" si="19"/>
        <v>WaterNA</v>
      </c>
      <c r="BP22" t="str">
        <f t="shared" si="20"/>
        <v>NANA</v>
      </c>
      <c r="BQ22" t="str">
        <f t="shared" si="30"/>
        <v>NANA</v>
      </c>
      <c r="BR22" t="str">
        <f t="shared" si="30"/>
        <v>NANA</v>
      </c>
      <c r="BS22" t="str">
        <f t="shared" si="30"/>
        <v>NANA</v>
      </c>
      <c r="BT22" t="str">
        <f t="shared" si="30"/>
        <v>NANA</v>
      </c>
      <c r="BU22" t="str">
        <f t="shared" si="31"/>
        <v>NANA</v>
      </c>
      <c r="BV22" s="31">
        <f>VLOOKUP(BD22,type_factors!$C$2:$D$226,2,FALSE)</f>
        <v>1</v>
      </c>
      <c r="BW22" s="31">
        <f>VLOOKUP(BE22,type_factors!$C$2:$D$226,2,FALSE)</f>
        <v>1</v>
      </c>
      <c r="BX22" s="31">
        <f>VLOOKUP(BF22,type_factors!$C$2:$D$226,2,FALSE)</f>
        <v>1</v>
      </c>
      <c r="BY22" s="31" t="e">
        <f>VLOOKUP(BG22,type_factors!$C$2:$D$226,2,FALSE)</f>
        <v>#N/A</v>
      </c>
      <c r="BZ22" s="31" t="e">
        <f>VLOOKUP(BH22,type_factors!$C$2:$D$226,2,FALSE)</f>
        <v>#N/A</v>
      </c>
      <c r="CA22" s="31" t="e">
        <f>VLOOKUP(BI22,type_factors!$C$2:$D$226,2,FALSE)</f>
        <v>#N/A</v>
      </c>
      <c r="CB22" s="31" t="e">
        <f>VLOOKUP(BJ22,type_factors!$C$2:$D$226,2,FALSE)</f>
        <v>#N/A</v>
      </c>
      <c r="CC22" s="31" t="e">
        <f>VLOOKUP(BK22,type_factors!$C$2:$D$226,2,FALSE)</f>
        <v>#N/A</v>
      </c>
      <c r="CD22" s="31" t="e">
        <f>VLOOKUP(BL22,type_factors!$C$2:$D$226,2,FALSE)</f>
        <v>#N/A</v>
      </c>
      <c r="CE22" s="30" t="e">
        <f>VLOOKUP(BM22,type_factors!$C$2:$D$226,2,FALSE)</f>
        <v>#N/A</v>
      </c>
      <c r="CF22" s="30" t="e">
        <f>VLOOKUP(BN22,type_factors!$C$2:$D$226,2,FALSE)</f>
        <v>#N/A</v>
      </c>
      <c r="CG22" s="30" t="e">
        <f>VLOOKUP(BO22,type_factors!$C$2:$D$226,2,FALSE)</f>
        <v>#N/A</v>
      </c>
      <c r="CH22" s="30" t="e">
        <f>VLOOKUP(BP22,type_factors!$C$2:$D$226,2,FALSE)</f>
        <v>#N/A</v>
      </c>
      <c r="CI22" s="30" t="e">
        <f>VLOOKUP(BQ22,type_factors!$C$2:$D$226,2,FALSE)</f>
        <v>#N/A</v>
      </c>
      <c r="CJ22" s="30" t="e">
        <f>VLOOKUP(BR22,type_factors!$C$2:$D$226,2,FALSE)</f>
        <v>#N/A</v>
      </c>
      <c r="CK22" s="30" t="e">
        <f>VLOOKUP(BS22,type_factors!$C$2:$D$226,2,FALSE)</f>
        <v>#N/A</v>
      </c>
      <c r="CL22" s="30" t="e">
        <f>VLOOKUP(BT22,type_factors!$C$2:$D$226,2,FALSE)</f>
        <v>#N/A</v>
      </c>
      <c r="CM22" s="30" t="e">
        <f>VLOOKUP(BU22,type_factors!$C$2:$D$226,2,FALSE)</f>
        <v>#N/A</v>
      </c>
      <c r="CN22" s="32">
        <f t="shared" si="21"/>
        <v>1</v>
      </c>
      <c r="CO22" s="32">
        <f t="shared" si="21"/>
        <v>1</v>
      </c>
      <c r="CP22" s="32">
        <f t="shared" si="21"/>
        <v>1</v>
      </c>
      <c r="CQ22" s="32" t="e">
        <f t="shared" si="21"/>
        <v>#N/A</v>
      </c>
      <c r="CR22" s="32" t="e">
        <f t="shared" si="21"/>
        <v>#N/A</v>
      </c>
      <c r="CS22" s="32" t="e">
        <f t="shared" si="22"/>
        <v>#N/A</v>
      </c>
      <c r="CT22" s="32" t="e">
        <f t="shared" si="23"/>
        <v>#N/A</v>
      </c>
      <c r="CU22" s="32" t="e">
        <f t="shared" si="24"/>
        <v>#N/A</v>
      </c>
      <c r="CV22" s="32" t="e">
        <f t="shared" si="25"/>
        <v>#N/A</v>
      </c>
      <c r="CW22">
        <f t="array" ref="CW22">MAX(IF(ISERROR(CN22:CV22),,CN22:CV22))</f>
        <v>1</v>
      </c>
      <c r="CX22">
        <f t="shared" si="5"/>
        <v>0</v>
      </c>
      <c r="CY22">
        <f t="shared" si="26"/>
        <v>1</v>
      </c>
      <c r="CZ22">
        <f t="shared" si="28"/>
        <v>3.5</v>
      </c>
    </row>
    <row r="23" spans="1:106" x14ac:dyDescent="0.3">
      <c r="A23">
        <v>22</v>
      </c>
      <c r="B23">
        <v>10</v>
      </c>
      <c r="C23" t="s">
        <v>18</v>
      </c>
      <c r="D23" t="s">
        <v>487</v>
      </c>
      <c r="E23" t="s">
        <v>421</v>
      </c>
      <c r="F23" t="s">
        <v>209</v>
      </c>
      <c r="G23">
        <v>15</v>
      </c>
      <c r="H23" s="1" t="s">
        <v>12</v>
      </c>
      <c r="I23" s="1" t="s">
        <v>20</v>
      </c>
      <c r="J23" s="1" t="s">
        <v>21</v>
      </c>
      <c r="K23" s="1" t="s">
        <v>44</v>
      </c>
      <c r="L23" s="1" t="str">
        <f>VLOOKUP(H23,all_attacks!$B$2:$C$166,2,FALSE)</f>
        <v>Tackle</v>
      </c>
      <c r="M23" s="1" t="str">
        <f>VLOOKUP(I23,all_attacks!$B$2:$C$166,2,FALSE)</f>
        <v>Tail Whip</v>
      </c>
      <c r="N23" s="1" t="str">
        <f>VLOOKUP(J23,all_attacks!$B$2:$C$166,2,FALSE)</f>
        <v>Quick Attack</v>
      </c>
      <c r="O23" s="1" t="str">
        <f>VLOOKUP(K23,all_attacks!$B$2:$C$166,2,FALSE)</f>
        <v>Hyper Fang</v>
      </c>
      <c r="P23" t="str">
        <f>VLOOKUP(L23,all_attacks!$C$2:$H$166,2,FALSE)</f>
        <v>Normal</v>
      </c>
      <c r="Q23" t="str">
        <f>VLOOKUP(M23,all_attacks!$C$2:$H$166,2,FALSE)</f>
        <v>Normal</v>
      </c>
      <c r="R23" t="str">
        <f>VLOOKUP(N23,all_attacks!$C$2:$H$166,2,FALSE)</f>
        <v>Normal</v>
      </c>
      <c r="S23" t="str">
        <f>VLOOKUP(O23,all_attacks!$C$2:$H$166,2,FALSE)</f>
        <v>Normal</v>
      </c>
      <c r="T23" t="str">
        <f>VLOOKUP(L23,all_attacks!$C$2:$H$166,6,FALSE)</f>
        <v>Normal</v>
      </c>
      <c r="U23" t="str">
        <f>VLOOKUP(M23,all_attacks!$C$2:$H$166,6,FALSE)</f>
        <v>no_type-specific_Damage</v>
      </c>
      <c r="V23" t="str">
        <f>VLOOKUP(N23,all_attacks!$C$2:$H$166,6,FALSE)</f>
        <v>Normal</v>
      </c>
      <c r="W23" t="str">
        <f>VLOOKUP(O23,all_attacks!$C$2:$H$166,6,FALSE)</f>
        <v>Normal</v>
      </c>
      <c r="X23" t="s">
        <v>451</v>
      </c>
      <c r="Y23" t="s">
        <v>455</v>
      </c>
      <c r="Z23" t="str">
        <f t="shared" si="27"/>
        <v>NormalPoison</v>
      </c>
      <c r="AA23" t="str">
        <f t="shared" si="6"/>
        <v>no_type-specific_DamagePoison</v>
      </c>
      <c r="AB23" t="str">
        <f t="shared" si="6"/>
        <v>NormalPoison</v>
      </c>
      <c r="AC23" t="str">
        <f t="shared" si="6"/>
        <v>NormalPoison</v>
      </c>
      <c r="AD23" t="str">
        <f t="shared" si="29"/>
        <v>NormalGround</v>
      </c>
      <c r="AE23" t="str">
        <f t="shared" si="29"/>
        <v>no_type-specific_DamageGround</v>
      </c>
      <c r="AF23" t="str">
        <f t="shared" si="29"/>
        <v>NormalGround</v>
      </c>
      <c r="AG23" t="str">
        <f t="shared" si="29"/>
        <v>NormalGround</v>
      </c>
      <c r="AH23">
        <f>VLOOKUP(Z23,type_factors!$C$1:$D$226,2,FALSE)</f>
        <v>1</v>
      </c>
      <c r="AI23" t="e">
        <f>VLOOKUP(AA23,type_factors!$C$1:$D$226,2,FALSE)</f>
        <v>#N/A</v>
      </c>
      <c r="AJ23">
        <f>VLOOKUP(AB23,type_factors!$C$1:$D$226,2,FALSE)</f>
        <v>1</v>
      </c>
      <c r="AK23">
        <f>VLOOKUP(AC23,type_factors!$C$1:$D$226,2,FALSE)</f>
        <v>1</v>
      </c>
      <c r="AL23">
        <f>VLOOKUP(AD23,type_factors!$C$1:$D$226,2,FALSE)</f>
        <v>1</v>
      </c>
      <c r="AM23" t="e">
        <f>VLOOKUP(AE23,type_factors!$C$1:$D$226,2,FALSE)</f>
        <v>#N/A</v>
      </c>
      <c r="AN23">
        <f>VLOOKUP(AF23,type_factors!$C$1:$D$226,2,FALSE)</f>
        <v>1</v>
      </c>
      <c r="AO23">
        <f>VLOOKUP(AG23,type_factors!$C$1:$D$226,2,FALSE)</f>
        <v>1</v>
      </c>
      <c r="AP23">
        <f t="shared" si="7"/>
        <v>1</v>
      </c>
      <c r="AQ23" t="e">
        <f t="shared" si="7"/>
        <v>#N/A</v>
      </c>
      <c r="AR23">
        <f t="shared" si="7"/>
        <v>1</v>
      </c>
      <c r="AS23">
        <f t="shared" si="7"/>
        <v>1</v>
      </c>
      <c r="AT23">
        <f t="array" ref="AT23">MAX(IF(ISERROR(AP23:AS23),IF(ISERROR(AH23:AK23),,AH23:AK23),AP23:AS23))</f>
        <v>1</v>
      </c>
      <c r="AU23" t="s">
        <v>421</v>
      </c>
      <c r="AV23" t="s">
        <v>451</v>
      </c>
      <c r="AW23" t="s">
        <v>453</v>
      </c>
      <c r="AX23" t="s">
        <v>209</v>
      </c>
      <c r="AY23" t="s">
        <v>209</v>
      </c>
      <c r="AZ23" t="s">
        <v>209</v>
      </c>
      <c r="BA23" t="s">
        <v>209</v>
      </c>
      <c r="BB23" t="s">
        <v>209</v>
      </c>
      <c r="BC23" t="s">
        <v>209</v>
      </c>
      <c r="BD23" t="str">
        <f t="shared" si="8"/>
        <v>NormalNormal</v>
      </c>
      <c r="BE23" t="str">
        <f t="shared" si="9"/>
        <v>PoisonNormal</v>
      </c>
      <c r="BF23" t="str">
        <f t="shared" si="10"/>
        <v>WaterNormal</v>
      </c>
      <c r="BG23" t="str">
        <f t="shared" si="11"/>
        <v>NANormal</v>
      </c>
      <c r="BH23" t="str">
        <f t="shared" si="12"/>
        <v>NANormal</v>
      </c>
      <c r="BI23" t="str">
        <f t="shared" si="13"/>
        <v>NANormal</v>
      </c>
      <c r="BJ23" t="str">
        <f t="shared" si="14"/>
        <v>NANormal</v>
      </c>
      <c r="BK23" t="str">
        <f t="shared" si="15"/>
        <v>NANormal</v>
      </c>
      <c r="BL23" t="str">
        <f t="shared" si="16"/>
        <v>NANormal</v>
      </c>
      <c r="BM23" t="str">
        <f t="shared" si="17"/>
        <v>NormalNA</v>
      </c>
      <c r="BN23" t="str">
        <f t="shared" si="18"/>
        <v>PoisonNA</v>
      </c>
      <c r="BO23" t="str">
        <f t="shared" si="19"/>
        <v>WaterNA</v>
      </c>
      <c r="BP23" t="str">
        <f t="shared" si="20"/>
        <v>NANA</v>
      </c>
      <c r="BQ23" t="str">
        <f t="shared" si="30"/>
        <v>NANA</v>
      </c>
      <c r="BR23" t="str">
        <f t="shared" si="30"/>
        <v>NANA</v>
      </c>
      <c r="BS23" t="str">
        <f t="shared" si="30"/>
        <v>NANA</v>
      </c>
      <c r="BT23" t="str">
        <f t="shared" si="30"/>
        <v>NANA</v>
      </c>
      <c r="BU23" t="str">
        <f t="shared" si="31"/>
        <v>NANA</v>
      </c>
      <c r="BV23" s="31">
        <f>VLOOKUP(BD23,type_factors!$C$2:$D$226,2,FALSE)</f>
        <v>1</v>
      </c>
      <c r="BW23" s="31">
        <f>VLOOKUP(BE23,type_factors!$C$2:$D$226,2,FALSE)</f>
        <v>1</v>
      </c>
      <c r="BX23" s="31">
        <f>VLOOKUP(BF23,type_factors!$C$2:$D$226,2,FALSE)</f>
        <v>1</v>
      </c>
      <c r="BY23" s="31" t="e">
        <f>VLOOKUP(BG23,type_factors!$C$2:$D$226,2,FALSE)</f>
        <v>#N/A</v>
      </c>
      <c r="BZ23" s="31" t="e">
        <f>VLOOKUP(BH23,type_factors!$C$2:$D$226,2,FALSE)</f>
        <v>#N/A</v>
      </c>
      <c r="CA23" s="31" t="e">
        <f>VLOOKUP(BI23,type_factors!$C$2:$D$226,2,FALSE)</f>
        <v>#N/A</v>
      </c>
      <c r="CB23" s="31" t="e">
        <f>VLOOKUP(BJ23,type_factors!$C$2:$D$226,2,FALSE)</f>
        <v>#N/A</v>
      </c>
      <c r="CC23" s="31" t="e">
        <f>VLOOKUP(BK23,type_factors!$C$2:$D$226,2,FALSE)</f>
        <v>#N/A</v>
      </c>
      <c r="CD23" s="31" t="e">
        <f>VLOOKUP(BL23,type_factors!$C$2:$D$226,2,FALSE)</f>
        <v>#N/A</v>
      </c>
      <c r="CE23" s="30" t="e">
        <f>VLOOKUP(BM23,type_factors!$C$2:$D$226,2,FALSE)</f>
        <v>#N/A</v>
      </c>
      <c r="CF23" s="30" t="e">
        <f>VLOOKUP(BN23,type_factors!$C$2:$D$226,2,FALSE)</f>
        <v>#N/A</v>
      </c>
      <c r="CG23" s="30" t="e">
        <f>VLOOKUP(BO23,type_factors!$C$2:$D$226,2,FALSE)</f>
        <v>#N/A</v>
      </c>
      <c r="CH23" s="30" t="e">
        <f>VLOOKUP(BP23,type_factors!$C$2:$D$226,2,FALSE)</f>
        <v>#N/A</v>
      </c>
      <c r="CI23" s="30" t="e">
        <f>VLOOKUP(BQ23,type_factors!$C$2:$D$226,2,FALSE)</f>
        <v>#N/A</v>
      </c>
      <c r="CJ23" s="30" t="e">
        <f>VLOOKUP(BR23,type_factors!$C$2:$D$226,2,FALSE)</f>
        <v>#N/A</v>
      </c>
      <c r="CK23" s="30" t="e">
        <f>VLOOKUP(BS23,type_factors!$C$2:$D$226,2,FALSE)</f>
        <v>#N/A</v>
      </c>
      <c r="CL23" s="30" t="e">
        <f>VLOOKUP(BT23,type_factors!$C$2:$D$226,2,FALSE)</f>
        <v>#N/A</v>
      </c>
      <c r="CM23" s="30" t="e">
        <f>VLOOKUP(BU23,type_factors!$C$2:$D$226,2,FALSE)</f>
        <v>#N/A</v>
      </c>
      <c r="CN23" s="32">
        <f t="shared" si="21"/>
        <v>1</v>
      </c>
      <c r="CO23" s="32">
        <f t="shared" si="21"/>
        <v>1</v>
      </c>
      <c r="CP23" s="32">
        <f t="shared" si="21"/>
        <v>1</v>
      </c>
      <c r="CQ23" s="32" t="e">
        <f t="shared" si="21"/>
        <v>#N/A</v>
      </c>
      <c r="CR23" s="32" t="e">
        <f t="shared" si="21"/>
        <v>#N/A</v>
      </c>
      <c r="CS23" s="32" t="e">
        <f t="shared" si="22"/>
        <v>#N/A</v>
      </c>
      <c r="CT23" s="32" t="e">
        <f t="shared" si="23"/>
        <v>#N/A</v>
      </c>
      <c r="CU23" s="32" t="e">
        <f t="shared" si="24"/>
        <v>#N/A</v>
      </c>
      <c r="CV23" s="32" t="e">
        <f t="shared" si="25"/>
        <v>#N/A</v>
      </c>
      <c r="CW23">
        <f t="array" ref="CW23">MAX(IF(ISERROR(CN23:CV23),,CN23:CV23))</f>
        <v>1</v>
      </c>
      <c r="CX23">
        <f t="shared" si="5"/>
        <v>1</v>
      </c>
      <c r="CY23">
        <f t="shared" si="26"/>
        <v>0</v>
      </c>
      <c r="CZ23">
        <f t="shared" si="28"/>
        <v>3.5</v>
      </c>
    </row>
    <row r="24" spans="1:106" x14ac:dyDescent="0.3">
      <c r="A24">
        <v>23</v>
      </c>
      <c r="B24">
        <v>10</v>
      </c>
      <c r="C24" t="s">
        <v>40</v>
      </c>
      <c r="D24" t="s">
        <v>462</v>
      </c>
      <c r="E24" t="s">
        <v>449</v>
      </c>
      <c r="F24" t="s">
        <v>451</v>
      </c>
      <c r="G24">
        <v>17</v>
      </c>
      <c r="H24" s="1" t="s">
        <v>12</v>
      </c>
      <c r="I24" s="1" t="s">
        <v>6</v>
      </c>
      <c r="J24" s="1" t="s">
        <v>45</v>
      </c>
      <c r="K24" s="1" t="s">
        <v>46</v>
      </c>
      <c r="L24" s="1" t="str">
        <f>VLOOKUP(H24,all_attacks!$B$2:$C$166,2,FALSE)</f>
        <v>Tackle</v>
      </c>
      <c r="M24" s="1" t="str">
        <f>VLOOKUP(I24,all_attacks!$B$2:$C$166,2,FALSE)</f>
        <v>Growl</v>
      </c>
      <c r="N24" s="1" t="str">
        <f>VLOOKUP(J24,all_attacks!$B$2:$C$166,2,FALSE)</f>
        <v>Leech Seed</v>
      </c>
      <c r="O24" s="1" t="str">
        <f>VLOOKUP(K24,all_attacks!$B$2:$C$166,2,FALSE)</f>
        <v>Vine Whip</v>
      </c>
      <c r="P24" t="str">
        <f>VLOOKUP(L24,all_attacks!$C$2:$H$166,2,FALSE)</f>
        <v>Normal</v>
      </c>
      <c r="Q24" t="str">
        <f>VLOOKUP(M24,all_attacks!$C$2:$H$166,2,FALSE)</f>
        <v>Normal</v>
      </c>
      <c r="R24" t="str">
        <f>VLOOKUP(N24,all_attacks!$C$2:$H$166,2,FALSE)</f>
        <v>Grass</v>
      </c>
      <c r="S24" t="str">
        <f>VLOOKUP(O24,all_attacks!$C$2:$H$166,2,FALSE)</f>
        <v>Grass</v>
      </c>
      <c r="T24" t="str">
        <f>VLOOKUP(L24,all_attacks!$C$2:$H$166,6,FALSE)</f>
        <v>Normal</v>
      </c>
      <c r="U24" t="str">
        <f>VLOOKUP(M24,all_attacks!$C$2:$H$166,6,FALSE)</f>
        <v>no_type-specific_Damage</v>
      </c>
      <c r="V24" t="str">
        <f>VLOOKUP(N24,all_attacks!$C$2:$H$166,6,FALSE)</f>
        <v>no_type-specific_Damage</v>
      </c>
      <c r="W24" t="str">
        <f>VLOOKUP(O24,all_attacks!$C$2:$H$166,6,FALSE)</f>
        <v>Grass</v>
      </c>
      <c r="X24" t="s">
        <v>451</v>
      </c>
      <c r="Y24" t="s">
        <v>455</v>
      </c>
      <c r="Z24" t="str">
        <f t="shared" si="27"/>
        <v>NormalPoison</v>
      </c>
      <c r="AA24" t="str">
        <f t="shared" si="6"/>
        <v>no_type-specific_DamagePoison</v>
      </c>
      <c r="AB24" t="str">
        <f t="shared" si="6"/>
        <v>no_type-specific_DamagePoison</v>
      </c>
      <c r="AC24" t="str">
        <f t="shared" si="6"/>
        <v>GrassPoison</v>
      </c>
      <c r="AD24" t="str">
        <f t="shared" si="29"/>
        <v>NormalGround</v>
      </c>
      <c r="AE24" t="str">
        <f t="shared" si="29"/>
        <v>no_type-specific_DamageGround</v>
      </c>
      <c r="AF24" t="str">
        <f t="shared" si="29"/>
        <v>no_type-specific_DamageGround</v>
      </c>
      <c r="AG24" t="str">
        <f t="shared" si="29"/>
        <v>GrassGround</v>
      </c>
      <c r="AH24">
        <f>VLOOKUP(Z24,type_factors!$C$1:$D$226,2,FALSE)</f>
        <v>1</v>
      </c>
      <c r="AI24" t="e">
        <f>VLOOKUP(AA24,type_factors!$C$1:$D$226,2,FALSE)</f>
        <v>#N/A</v>
      </c>
      <c r="AJ24" t="e">
        <f>VLOOKUP(AB24,type_factors!$C$1:$D$226,2,FALSE)</f>
        <v>#N/A</v>
      </c>
      <c r="AK24">
        <f>VLOOKUP(AC24,type_factors!$C$1:$D$226,2,FALSE)</f>
        <v>0.5</v>
      </c>
      <c r="AL24">
        <f>VLOOKUP(AD24,type_factors!$C$1:$D$226,2,FALSE)</f>
        <v>1</v>
      </c>
      <c r="AM24" t="e">
        <f>VLOOKUP(AE24,type_factors!$C$1:$D$226,2,FALSE)</f>
        <v>#N/A</v>
      </c>
      <c r="AN24" t="e">
        <f>VLOOKUP(AF24,type_factors!$C$1:$D$226,2,FALSE)</f>
        <v>#N/A</v>
      </c>
      <c r="AO24">
        <f>VLOOKUP(AG24,type_factors!$C$1:$D$226,2,FALSE)</f>
        <v>2</v>
      </c>
      <c r="AP24">
        <f t="shared" si="7"/>
        <v>1</v>
      </c>
      <c r="AQ24" t="e">
        <f t="shared" si="7"/>
        <v>#N/A</v>
      </c>
      <c r="AR24" t="e">
        <f t="shared" si="7"/>
        <v>#N/A</v>
      </c>
      <c r="AS24">
        <f t="shared" si="7"/>
        <v>1</v>
      </c>
      <c r="AT24">
        <f t="array" ref="AT24">MAX(IF(ISERROR(AP24:AS24),IF(ISERROR(AH24:AK24),,AH24:AK24),AP24:AS24))</f>
        <v>1</v>
      </c>
      <c r="AU24" t="s">
        <v>421</v>
      </c>
      <c r="AV24" t="s">
        <v>451</v>
      </c>
      <c r="AW24" t="s">
        <v>453</v>
      </c>
      <c r="AX24" t="s">
        <v>209</v>
      </c>
      <c r="AY24" t="s">
        <v>209</v>
      </c>
      <c r="AZ24" t="s">
        <v>209</v>
      </c>
      <c r="BA24" t="s">
        <v>209</v>
      </c>
      <c r="BB24" t="s">
        <v>209</v>
      </c>
      <c r="BC24" t="s">
        <v>209</v>
      </c>
      <c r="BD24" t="str">
        <f t="shared" si="8"/>
        <v>NormalGrass</v>
      </c>
      <c r="BE24" t="str">
        <f t="shared" si="9"/>
        <v>PoisonGrass</v>
      </c>
      <c r="BF24" t="str">
        <f t="shared" si="10"/>
        <v>WaterGrass</v>
      </c>
      <c r="BG24" t="str">
        <f t="shared" si="11"/>
        <v>NAGrass</v>
      </c>
      <c r="BH24" t="str">
        <f t="shared" si="12"/>
        <v>NAGrass</v>
      </c>
      <c r="BI24" t="str">
        <f t="shared" si="13"/>
        <v>NAGrass</v>
      </c>
      <c r="BJ24" t="str">
        <f t="shared" si="14"/>
        <v>NAGrass</v>
      </c>
      <c r="BK24" t="str">
        <f t="shared" si="15"/>
        <v>NAGrass</v>
      </c>
      <c r="BL24" t="str">
        <f t="shared" si="16"/>
        <v>NAGrass</v>
      </c>
      <c r="BM24" t="str">
        <f t="shared" si="17"/>
        <v>NormalPoison</v>
      </c>
      <c r="BN24" t="str">
        <f t="shared" si="18"/>
        <v>PoisonPoison</v>
      </c>
      <c r="BO24" t="str">
        <f t="shared" si="19"/>
        <v>WaterPoison</v>
      </c>
      <c r="BP24" t="str">
        <f t="shared" si="20"/>
        <v>NAPoison</v>
      </c>
      <c r="BQ24" t="str">
        <f t="shared" si="30"/>
        <v>NAPoison</v>
      </c>
      <c r="BR24" t="str">
        <f t="shared" si="30"/>
        <v>NAPoison</v>
      </c>
      <c r="BS24" t="str">
        <f t="shared" si="30"/>
        <v>NAPoison</v>
      </c>
      <c r="BT24" t="str">
        <f t="shared" si="30"/>
        <v>NAPoison</v>
      </c>
      <c r="BU24" t="str">
        <f t="shared" si="31"/>
        <v>NAPoison</v>
      </c>
      <c r="BV24" s="31">
        <f>VLOOKUP(BD24,type_factors!$C$2:$D$226,2,FALSE)</f>
        <v>1</v>
      </c>
      <c r="BW24" s="31">
        <f>VLOOKUP(BE24,type_factors!$C$2:$D$226,2,FALSE)</f>
        <v>2</v>
      </c>
      <c r="BX24" s="31">
        <f>VLOOKUP(BF24,type_factors!$C$2:$D$226,2,FALSE)</f>
        <v>0.5</v>
      </c>
      <c r="BY24" s="31" t="e">
        <f>VLOOKUP(BG24,type_factors!$C$2:$D$226,2,FALSE)</f>
        <v>#N/A</v>
      </c>
      <c r="BZ24" s="31" t="e">
        <f>VLOOKUP(BH24,type_factors!$C$2:$D$226,2,FALSE)</f>
        <v>#N/A</v>
      </c>
      <c r="CA24" s="31" t="e">
        <f>VLOOKUP(BI24,type_factors!$C$2:$D$226,2,FALSE)</f>
        <v>#N/A</v>
      </c>
      <c r="CB24" s="31" t="e">
        <f>VLOOKUP(BJ24,type_factors!$C$2:$D$226,2,FALSE)</f>
        <v>#N/A</v>
      </c>
      <c r="CC24" s="31" t="e">
        <f>VLOOKUP(BK24,type_factors!$C$2:$D$226,2,FALSE)</f>
        <v>#N/A</v>
      </c>
      <c r="CD24" s="31" t="e">
        <f>VLOOKUP(BL24,type_factors!$C$2:$D$226,2,FALSE)</f>
        <v>#N/A</v>
      </c>
      <c r="CE24" s="30">
        <f>VLOOKUP(BM24,type_factors!$C$2:$D$226,2,FALSE)</f>
        <v>1</v>
      </c>
      <c r="CF24" s="30">
        <f>VLOOKUP(BN24,type_factors!$C$2:$D$226,2,FALSE)</f>
        <v>0.5</v>
      </c>
      <c r="CG24" s="30">
        <f>VLOOKUP(BO24,type_factors!$C$2:$D$226,2,FALSE)</f>
        <v>1</v>
      </c>
      <c r="CH24" s="30" t="e">
        <f>VLOOKUP(BP24,type_factors!$C$2:$D$226,2,FALSE)</f>
        <v>#N/A</v>
      </c>
      <c r="CI24" s="30" t="e">
        <f>VLOOKUP(BQ24,type_factors!$C$2:$D$226,2,FALSE)</f>
        <v>#N/A</v>
      </c>
      <c r="CJ24" s="30" t="e">
        <f>VLOOKUP(BR24,type_factors!$C$2:$D$226,2,FALSE)</f>
        <v>#N/A</v>
      </c>
      <c r="CK24" s="30" t="e">
        <f>VLOOKUP(BS24,type_factors!$C$2:$D$226,2,FALSE)</f>
        <v>#N/A</v>
      </c>
      <c r="CL24" s="30" t="e">
        <f>VLOOKUP(BT24,type_factors!$C$2:$D$226,2,FALSE)</f>
        <v>#N/A</v>
      </c>
      <c r="CM24" s="30" t="e">
        <f>VLOOKUP(BU24,type_factors!$C$2:$D$226,2,FALSE)</f>
        <v>#N/A</v>
      </c>
      <c r="CN24" s="32">
        <f t="shared" si="21"/>
        <v>1</v>
      </c>
      <c r="CO24" s="32">
        <f t="shared" si="21"/>
        <v>1</v>
      </c>
      <c r="CP24" s="32">
        <f t="shared" si="21"/>
        <v>0.5</v>
      </c>
      <c r="CQ24" s="32" t="e">
        <f t="shared" si="21"/>
        <v>#N/A</v>
      </c>
      <c r="CR24" s="32" t="e">
        <f t="shared" si="21"/>
        <v>#N/A</v>
      </c>
      <c r="CS24" s="32" t="e">
        <f t="shared" si="22"/>
        <v>#N/A</v>
      </c>
      <c r="CT24" s="32" t="e">
        <f t="shared" si="23"/>
        <v>#N/A</v>
      </c>
      <c r="CU24" s="32" t="e">
        <f t="shared" si="24"/>
        <v>#N/A</v>
      </c>
      <c r="CV24" s="32" t="e">
        <f t="shared" si="25"/>
        <v>#N/A</v>
      </c>
      <c r="CW24">
        <f t="array" ref="CW24">MAX(IF(ISERROR(CN24:CV24),,CN24:CV24))</f>
        <v>1</v>
      </c>
      <c r="CX24">
        <f t="shared" si="5"/>
        <v>1</v>
      </c>
      <c r="CY24">
        <f t="shared" si="26"/>
        <v>0</v>
      </c>
      <c r="CZ24">
        <f t="shared" si="28"/>
        <v>3.5</v>
      </c>
    </row>
    <row r="25" spans="1:106" x14ac:dyDescent="0.3">
      <c r="A25">
        <v>24</v>
      </c>
      <c r="B25">
        <v>11</v>
      </c>
      <c r="C25" s="35" t="s">
        <v>17</v>
      </c>
      <c r="D25" s="35" t="str">
        <f>VLOOKUP(C25,all_pokemon!$B$2:$C$151,2,FALSE)</f>
        <v>Caterpie</v>
      </c>
      <c r="E25" s="35" t="s">
        <v>452</v>
      </c>
      <c r="F25" s="35" t="s">
        <v>209</v>
      </c>
      <c r="G25" s="35">
        <v>14</v>
      </c>
      <c r="H25" s="36" t="s">
        <v>12</v>
      </c>
      <c r="I25" s="36" t="s">
        <v>10</v>
      </c>
      <c r="J25" s="36" t="s">
        <v>209</v>
      </c>
      <c r="K25" s="36" t="s">
        <v>209</v>
      </c>
      <c r="L25" s="1" t="str">
        <f>VLOOKUP(H25,all_attacks!$B$2:$C$166,2,FALSE)</f>
        <v>Tackle</v>
      </c>
      <c r="M25" s="1" t="str">
        <f>VLOOKUP(I25,all_attacks!$B$2:$C$166,2,FALSE)</f>
        <v>String Shot</v>
      </c>
      <c r="N25" s="1" t="e">
        <f>VLOOKUP(J25,all_attacks!$B$2:$C$166,2,FALSE)</f>
        <v>#N/A</v>
      </c>
      <c r="O25" s="1" t="e">
        <f>VLOOKUP(K25,all_attacks!$B$2:$C$166,2,FALSE)</f>
        <v>#N/A</v>
      </c>
      <c r="P25" t="str">
        <f>VLOOKUP(L25,all_attacks!$C$2:$H$166,2,FALSE)</f>
        <v>Normal</v>
      </c>
      <c r="Q25" t="str">
        <f>VLOOKUP(M25,all_attacks!$C$2:$H$166,2,FALSE)</f>
        <v>Bug</v>
      </c>
      <c r="R25" t="e">
        <f>VLOOKUP(N25,all_attacks!$C$2:$H$166,2,FALSE)</f>
        <v>#N/A</v>
      </c>
      <c r="S25" t="e">
        <f>VLOOKUP(O25,all_attacks!$C$2:$H$166,2,FALSE)</f>
        <v>#N/A</v>
      </c>
      <c r="T25" t="str">
        <f>VLOOKUP(L25,all_attacks!$C$2:$H$166,6,FALSE)</f>
        <v>Normal</v>
      </c>
      <c r="U25" t="str">
        <f>VLOOKUP(M25,all_attacks!$C$2:$H$166,6,FALSE)</f>
        <v>no_type-specific_Damage</v>
      </c>
      <c r="V25" t="e">
        <f>VLOOKUP(N25,all_attacks!$C$2:$H$166,6,FALSE)</f>
        <v>#N/A</v>
      </c>
      <c r="W25" t="e">
        <f>VLOOKUP(O25,all_attacks!$C$2:$H$166,6,FALSE)</f>
        <v>#N/A</v>
      </c>
      <c r="X25" t="s">
        <v>451</v>
      </c>
      <c r="Y25" t="s">
        <v>455</v>
      </c>
      <c r="Z25" t="str">
        <f t="shared" si="27"/>
        <v>NormalPoison</v>
      </c>
      <c r="AA25" t="str">
        <f t="shared" si="6"/>
        <v>no_type-specific_DamagePoison</v>
      </c>
      <c r="AB25" t="e">
        <f t="shared" si="6"/>
        <v>#N/A</v>
      </c>
      <c r="AC25" t="e">
        <f t="shared" si="6"/>
        <v>#N/A</v>
      </c>
      <c r="AD25" t="str">
        <f t="shared" si="29"/>
        <v>NormalGround</v>
      </c>
      <c r="AE25" t="str">
        <f t="shared" si="29"/>
        <v>no_type-specific_DamageGround</v>
      </c>
      <c r="AF25" t="e">
        <f t="shared" si="29"/>
        <v>#N/A</v>
      </c>
      <c r="AG25" t="e">
        <f t="shared" si="29"/>
        <v>#N/A</v>
      </c>
      <c r="AH25">
        <f>VLOOKUP(Z25,type_factors!$C$1:$D$226,2,FALSE)</f>
        <v>1</v>
      </c>
      <c r="AI25" t="e">
        <f>VLOOKUP(AA25,type_factors!$C$1:$D$226,2,FALSE)</f>
        <v>#N/A</v>
      </c>
      <c r="AJ25" t="e">
        <f>VLOOKUP(AB25,type_factors!$C$1:$D$226,2,FALSE)</f>
        <v>#N/A</v>
      </c>
      <c r="AK25" t="e">
        <f>VLOOKUP(AC25,type_factors!$C$1:$D$226,2,FALSE)</f>
        <v>#N/A</v>
      </c>
      <c r="AL25">
        <f>VLOOKUP(AD25,type_factors!$C$1:$D$226,2,FALSE)</f>
        <v>1</v>
      </c>
      <c r="AM25" t="e">
        <f>VLOOKUP(AE25,type_factors!$C$1:$D$226,2,FALSE)</f>
        <v>#N/A</v>
      </c>
      <c r="AN25" t="e">
        <f>VLOOKUP(AF25,type_factors!$C$1:$D$226,2,FALSE)</f>
        <v>#N/A</v>
      </c>
      <c r="AO25" t="e">
        <f>VLOOKUP(AG25,type_factors!$C$1:$D$226,2,FALSE)</f>
        <v>#N/A</v>
      </c>
      <c r="AP25">
        <f t="shared" si="7"/>
        <v>1</v>
      </c>
      <c r="AQ25" t="e">
        <f t="shared" si="7"/>
        <v>#N/A</v>
      </c>
      <c r="AR25" t="e">
        <f t="shared" si="7"/>
        <v>#N/A</v>
      </c>
      <c r="AS25" t="e">
        <f t="shared" si="7"/>
        <v>#N/A</v>
      </c>
      <c r="AT25">
        <f t="array" ref="AT25">MAX(IF(ISERROR(AP25:AS25),IF(ISERROR(AH25:AK25),,AH25:AK25),AP25:AS25))</f>
        <v>1</v>
      </c>
      <c r="AU25" t="s">
        <v>421</v>
      </c>
      <c r="AV25" t="s">
        <v>451</v>
      </c>
      <c r="AW25" t="s">
        <v>453</v>
      </c>
      <c r="AX25" t="s">
        <v>209</v>
      </c>
      <c r="AY25" t="s">
        <v>209</v>
      </c>
      <c r="AZ25" t="s">
        <v>209</v>
      </c>
      <c r="BA25" t="s">
        <v>209</v>
      </c>
      <c r="BB25" t="s">
        <v>209</v>
      </c>
      <c r="BC25" t="s">
        <v>209</v>
      </c>
      <c r="BD25" t="str">
        <f t="shared" si="8"/>
        <v>NormalBug</v>
      </c>
      <c r="BE25" t="str">
        <f t="shared" si="9"/>
        <v>PoisonBug</v>
      </c>
      <c r="BF25" t="str">
        <f t="shared" si="10"/>
        <v>WaterBug</v>
      </c>
      <c r="BG25" t="str">
        <f t="shared" si="11"/>
        <v>NABug</v>
      </c>
      <c r="BH25" t="str">
        <f t="shared" si="12"/>
        <v>NABug</v>
      </c>
      <c r="BI25" t="str">
        <f t="shared" si="13"/>
        <v>NABug</v>
      </c>
      <c r="BJ25" t="str">
        <f t="shared" si="14"/>
        <v>NABug</v>
      </c>
      <c r="BK25" t="str">
        <f t="shared" si="15"/>
        <v>NABug</v>
      </c>
      <c r="BL25" t="str">
        <f t="shared" si="16"/>
        <v>NABug</v>
      </c>
      <c r="BM25" t="str">
        <f t="shared" si="17"/>
        <v>NormalNA</v>
      </c>
      <c r="BN25" t="str">
        <f t="shared" si="18"/>
        <v>PoisonNA</v>
      </c>
      <c r="BO25" t="str">
        <f t="shared" si="19"/>
        <v>WaterNA</v>
      </c>
      <c r="BP25" t="str">
        <f t="shared" si="20"/>
        <v>NANA</v>
      </c>
      <c r="BQ25" t="str">
        <f t="shared" si="30"/>
        <v>NANA</v>
      </c>
      <c r="BR25" t="str">
        <f t="shared" si="30"/>
        <v>NANA</v>
      </c>
      <c r="BS25" t="str">
        <f t="shared" si="30"/>
        <v>NANA</v>
      </c>
      <c r="BT25" t="str">
        <f t="shared" si="30"/>
        <v>NANA</v>
      </c>
      <c r="BU25" t="str">
        <f t="shared" si="31"/>
        <v>NANA</v>
      </c>
      <c r="BV25" s="31">
        <f>VLOOKUP(BD25,type_factors!$C$2:$D$226,2,FALSE)</f>
        <v>1</v>
      </c>
      <c r="BW25" s="31">
        <f>VLOOKUP(BE25,type_factors!$C$2:$D$226,2,FALSE)</f>
        <v>2</v>
      </c>
      <c r="BX25" s="31">
        <f>VLOOKUP(BF25,type_factors!$C$2:$D$226,2,FALSE)</f>
        <v>1</v>
      </c>
      <c r="BY25" s="31" t="e">
        <f>VLOOKUP(BG25,type_factors!$C$2:$D$226,2,FALSE)</f>
        <v>#N/A</v>
      </c>
      <c r="BZ25" s="31" t="e">
        <f>VLOOKUP(BH25,type_factors!$C$2:$D$226,2,FALSE)</f>
        <v>#N/A</v>
      </c>
      <c r="CA25" s="31" t="e">
        <f>VLOOKUP(BI25,type_factors!$C$2:$D$226,2,FALSE)</f>
        <v>#N/A</v>
      </c>
      <c r="CB25" s="31" t="e">
        <f>VLOOKUP(BJ25,type_factors!$C$2:$D$226,2,FALSE)</f>
        <v>#N/A</v>
      </c>
      <c r="CC25" s="31" t="e">
        <f>VLOOKUP(BK25,type_factors!$C$2:$D$226,2,FALSE)</f>
        <v>#N/A</v>
      </c>
      <c r="CD25" s="31" t="e">
        <f>VLOOKUP(BL25,type_factors!$C$2:$D$226,2,FALSE)</f>
        <v>#N/A</v>
      </c>
      <c r="CE25" s="30" t="e">
        <f>VLOOKUP(BM25,type_factors!$C$2:$D$226,2,FALSE)</f>
        <v>#N/A</v>
      </c>
      <c r="CF25" s="30" t="e">
        <f>VLOOKUP(BN25,type_factors!$C$2:$D$226,2,FALSE)</f>
        <v>#N/A</v>
      </c>
      <c r="CG25" s="30" t="e">
        <f>VLOOKUP(BO25,type_factors!$C$2:$D$226,2,FALSE)</f>
        <v>#N/A</v>
      </c>
      <c r="CH25" s="30" t="e">
        <f>VLOOKUP(BP25,type_factors!$C$2:$D$226,2,FALSE)</f>
        <v>#N/A</v>
      </c>
      <c r="CI25" s="30" t="e">
        <f>VLOOKUP(BQ25,type_factors!$C$2:$D$226,2,FALSE)</f>
        <v>#N/A</v>
      </c>
      <c r="CJ25" s="30" t="e">
        <f>VLOOKUP(BR25,type_factors!$C$2:$D$226,2,FALSE)</f>
        <v>#N/A</v>
      </c>
      <c r="CK25" s="30" t="e">
        <f>VLOOKUP(BS25,type_factors!$C$2:$D$226,2,FALSE)</f>
        <v>#N/A</v>
      </c>
      <c r="CL25" s="30" t="e">
        <f>VLOOKUP(BT25,type_factors!$C$2:$D$226,2,FALSE)</f>
        <v>#N/A</v>
      </c>
      <c r="CM25" s="30" t="e">
        <f>VLOOKUP(BU25,type_factors!$C$2:$D$226,2,FALSE)</f>
        <v>#N/A</v>
      </c>
      <c r="CN25" s="32">
        <f t="shared" si="21"/>
        <v>1</v>
      </c>
      <c r="CO25" s="32">
        <f t="shared" si="21"/>
        <v>2</v>
      </c>
      <c r="CP25" s="32">
        <f t="shared" si="21"/>
        <v>1</v>
      </c>
      <c r="CQ25" s="32" t="e">
        <f t="shared" si="21"/>
        <v>#N/A</v>
      </c>
      <c r="CR25" s="32" t="e">
        <f t="shared" si="21"/>
        <v>#N/A</v>
      </c>
      <c r="CS25" s="32" t="e">
        <f t="shared" si="22"/>
        <v>#N/A</v>
      </c>
      <c r="CT25" s="32" t="e">
        <f t="shared" si="23"/>
        <v>#N/A</v>
      </c>
      <c r="CU25" s="32" t="e">
        <f t="shared" si="24"/>
        <v>#N/A</v>
      </c>
      <c r="CV25" s="32" t="e">
        <f t="shared" si="25"/>
        <v>#N/A</v>
      </c>
      <c r="CW25">
        <f t="array" ref="CW25">MAX(IF(ISERROR(CN25:CV25),,CN25:CV25))</f>
        <v>2</v>
      </c>
      <c r="CX25">
        <f t="shared" si="5"/>
        <v>1</v>
      </c>
      <c r="CY25">
        <f t="shared" si="26"/>
        <v>1</v>
      </c>
      <c r="CZ25">
        <f t="shared" si="28"/>
        <v>4.5</v>
      </c>
      <c r="DB25" t="s">
        <v>193</v>
      </c>
    </row>
    <row r="26" spans="1:106" x14ac:dyDescent="0.3">
      <c r="A26">
        <v>25</v>
      </c>
      <c r="B26">
        <v>11</v>
      </c>
      <c r="C26" s="35" t="s">
        <v>8</v>
      </c>
      <c r="D26" s="35" t="str">
        <f>VLOOKUP(C26,all_pokemon!$B$2:$C$151,2,FALSE)</f>
        <v>Weedle</v>
      </c>
      <c r="E26" s="35" t="s">
        <v>452</v>
      </c>
      <c r="F26" s="35" t="s">
        <v>451</v>
      </c>
      <c r="G26" s="35">
        <v>14</v>
      </c>
      <c r="H26" s="36" t="s">
        <v>9</v>
      </c>
      <c r="I26" s="36" t="s">
        <v>10</v>
      </c>
      <c r="J26" s="36" t="s">
        <v>209</v>
      </c>
      <c r="K26" s="36" t="s">
        <v>209</v>
      </c>
      <c r="L26" s="1" t="str">
        <f>VLOOKUP(H26,all_attacks!$B$2:$C$166,2,FALSE)</f>
        <v>Poison Sting</v>
      </c>
      <c r="M26" s="1" t="str">
        <f>VLOOKUP(I26,all_attacks!$B$2:$C$166,2,FALSE)</f>
        <v>String Shot</v>
      </c>
      <c r="N26" s="1" t="e">
        <f>VLOOKUP(J26,all_attacks!$B$2:$C$166,2,FALSE)</f>
        <v>#N/A</v>
      </c>
      <c r="O26" s="1" t="e">
        <f>VLOOKUP(K26,all_attacks!$B$2:$C$166,2,FALSE)</f>
        <v>#N/A</v>
      </c>
      <c r="P26" t="str">
        <f>VLOOKUP(L26,all_attacks!$C$2:$H$166,2,FALSE)</f>
        <v>Poison</v>
      </c>
      <c r="Q26" t="str">
        <f>VLOOKUP(M26,all_attacks!$C$2:$H$166,2,FALSE)</f>
        <v>Bug</v>
      </c>
      <c r="R26" t="e">
        <f>VLOOKUP(N26,all_attacks!$C$2:$H$166,2,FALSE)</f>
        <v>#N/A</v>
      </c>
      <c r="S26" t="e">
        <f>VLOOKUP(O26,all_attacks!$C$2:$H$166,2,FALSE)</f>
        <v>#N/A</v>
      </c>
      <c r="T26" t="str">
        <f>VLOOKUP(L26,all_attacks!$C$2:$H$166,6,FALSE)</f>
        <v>Poison</v>
      </c>
      <c r="U26" t="str">
        <f>VLOOKUP(M26,all_attacks!$C$2:$H$166,6,FALSE)</f>
        <v>no_type-specific_Damage</v>
      </c>
      <c r="V26" t="e">
        <f>VLOOKUP(N26,all_attacks!$C$2:$H$166,6,FALSE)</f>
        <v>#N/A</v>
      </c>
      <c r="W26" t="e">
        <f>VLOOKUP(O26,all_attacks!$C$2:$H$166,6,FALSE)</f>
        <v>#N/A</v>
      </c>
      <c r="X26" t="s">
        <v>451</v>
      </c>
      <c r="Y26" t="s">
        <v>455</v>
      </c>
      <c r="Z26" t="str">
        <f t="shared" si="27"/>
        <v>PoisonPoison</v>
      </c>
      <c r="AA26" t="str">
        <f t="shared" si="6"/>
        <v>no_type-specific_DamagePoison</v>
      </c>
      <c r="AB26" t="e">
        <f t="shared" si="6"/>
        <v>#N/A</v>
      </c>
      <c r="AC26" t="e">
        <f t="shared" si="6"/>
        <v>#N/A</v>
      </c>
      <c r="AD26" t="str">
        <f t="shared" si="29"/>
        <v>PoisonGround</v>
      </c>
      <c r="AE26" t="str">
        <f t="shared" si="29"/>
        <v>no_type-specific_DamageGround</v>
      </c>
      <c r="AF26" t="e">
        <f t="shared" si="29"/>
        <v>#N/A</v>
      </c>
      <c r="AG26" t="e">
        <f t="shared" si="29"/>
        <v>#N/A</v>
      </c>
      <c r="AH26">
        <f>VLOOKUP(Z26,type_factors!$C$1:$D$226,2,FALSE)</f>
        <v>0.5</v>
      </c>
      <c r="AI26" t="e">
        <f>VLOOKUP(AA26,type_factors!$C$1:$D$226,2,FALSE)</f>
        <v>#N/A</v>
      </c>
      <c r="AJ26" t="e">
        <f>VLOOKUP(AB26,type_factors!$C$1:$D$226,2,FALSE)</f>
        <v>#N/A</v>
      </c>
      <c r="AK26" t="e">
        <f>VLOOKUP(AC26,type_factors!$C$1:$D$226,2,FALSE)</f>
        <v>#N/A</v>
      </c>
      <c r="AL26">
        <f>VLOOKUP(AD26,type_factors!$C$1:$D$226,2,FALSE)</f>
        <v>0.5</v>
      </c>
      <c r="AM26" t="e">
        <f>VLOOKUP(AE26,type_factors!$C$1:$D$226,2,FALSE)</f>
        <v>#N/A</v>
      </c>
      <c r="AN26" t="e">
        <f>VLOOKUP(AF26,type_factors!$C$1:$D$226,2,FALSE)</f>
        <v>#N/A</v>
      </c>
      <c r="AO26" t="e">
        <f>VLOOKUP(AG26,type_factors!$C$1:$D$226,2,FALSE)</f>
        <v>#N/A</v>
      </c>
      <c r="AP26">
        <f t="shared" si="7"/>
        <v>0.25</v>
      </c>
      <c r="AQ26" t="e">
        <f t="shared" si="7"/>
        <v>#N/A</v>
      </c>
      <c r="AR26" t="e">
        <f t="shared" si="7"/>
        <v>#N/A</v>
      </c>
      <c r="AS26" t="e">
        <f t="shared" si="7"/>
        <v>#N/A</v>
      </c>
      <c r="AT26">
        <f t="array" ref="AT26">MAX(IF(ISERROR(AP26:AS26),IF(ISERROR(AH26:AK26),,AH26:AK26),AP26:AS26))</f>
        <v>0.25</v>
      </c>
      <c r="AU26" t="s">
        <v>421</v>
      </c>
      <c r="AV26" t="s">
        <v>451</v>
      </c>
      <c r="AW26" t="s">
        <v>453</v>
      </c>
      <c r="AX26" t="s">
        <v>209</v>
      </c>
      <c r="AY26" t="s">
        <v>209</v>
      </c>
      <c r="AZ26" t="s">
        <v>209</v>
      </c>
      <c r="BA26" t="s">
        <v>209</v>
      </c>
      <c r="BB26" t="s">
        <v>209</v>
      </c>
      <c r="BC26" t="s">
        <v>209</v>
      </c>
      <c r="BD26" t="str">
        <f t="shared" si="8"/>
        <v>NormalBug</v>
      </c>
      <c r="BE26" t="str">
        <f t="shared" si="9"/>
        <v>PoisonBug</v>
      </c>
      <c r="BF26" t="str">
        <f t="shared" si="10"/>
        <v>WaterBug</v>
      </c>
      <c r="BG26" t="str">
        <f t="shared" si="11"/>
        <v>NABug</v>
      </c>
      <c r="BH26" t="str">
        <f t="shared" si="12"/>
        <v>NABug</v>
      </c>
      <c r="BI26" t="str">
        <f t="shared" si="13"/>
        <v>NABug</v>
      </c>
      <c r="BJ26" t="str">
        <f t="shared" si="14"/>
        <v>NABug</v>
      </c>
      <c r="BK26" t="str">
        <f t="shared" si="15"/>
        <v>NABug</v>
      </c>
      <c r="BL26" t="str">
        <f t="shared" si="16"/>
        <v>NABug</v>
      </c>
      <c r="BM26" t="str">
        <f t="shared" si="17"/>
        <v>NormalPoison</v>
      </c>
      <c r="BN26" t="str">
        <f t="shared" si="18"/>
        <v>PoisonPoison</v>
      </c>
      <c r="BO26" t="str">
        <f t="shared" si="19"/>
        <v>WaterPoison</v>
      </c>
      <c r="BP26" t="str">
        <f t="shared" si="20"/>
        <v>NAPoison</v>
      </c>
      <c r="BQ26" t="str">
        <f t="shared" si="30"/>
        <v>NAPoison</v>
      </c>
      <c r="BR26" t="str">
        <f t="shared" si="30"/>
        <v>NAPoison</v>
      </c>
      <c r="BS26" t="str">
        <f t="shared" si="30"/>
        <v>NAPoison</v>
      </c>
      <c r="BT26" t="str">
        <f t="shared" si="30"/>
        <v>NAPoison</v>
      </c>
      <c r="BU26" t="str">
        <f t="shared" si="31"/>
        <v>NAPoison</v>
      </c>
      <c r="BV26" s="31">
        <f>VLOOKUP(BD26,type_factors!$C$2:$D$226,2,FALSE)</f>
        <v>1</v>
      </c>
      <c r="BW26" s="31">
        <f>VLOOKUP(BE26,type_factors!$C$2:$D$226,2,FALSE)</f>
        <v>2</v>
      </c>
      <c r="BX26" s="31">
        <f>VLOOKUP(BF26,type_factors!$C$2:$D$226,2,FALSE)</f>
        <v>1</v>
      </c>
      <c r="BY26" s="31" t="e">
        <f>VLOOKUP(BG26,type_factors!$C$2:$D$226,2,FALSE)</f>
        <v>#N/A</v>
      </c>
      <c r="BZ26" s="31" t="e">
        <f>VLOOKUP(BH26,type_factors!$C$2:$D$226,2,FALSE)</f>
        <v>#N/A</v>
      </c>
      <c r="CA26" s="31" t="e">
        <f>VLOOKUP(BI26,type_factors!$C$2:$D$226,2,FALSE)</f>
        <v>#N/A</v>
      </c>
      <c r="CB26" s="31" t="e">
        <f>VLOOKUP(BJ26,type_factors!$C$2:$D$226,2,FALSE)</f>
        <v>#N/A</v>
      </c>
      <c r="CC26" s="31" t="e">
        <f>VLOOKUP(BK26,type_factors!$C$2:$D$226,2,FALSE)</f>
        <v>#N/A</v>
      </c>
      <c r="CD26" s="31" t="e">
        <f>VLOOKUP(BL26,type_factors!$C$2:$D$226,2,FALSE)</f>
        <v>#N/A</v>
      </c>
      <c r="CE26" s="30">
        <f>VLOOKUP(BM26,type_factors!$C$2:$D$226,2,FALSE)</f>
        <v>1</v>
      </c>
      <c r="CF26" s="30">
        <f>VLOOKUP(BN26,type_factors!$C$2:$D$226,2,FALSE)</f>
        <v>0.5</v>
      </c>
      <c r="CG26" s="30">
        <f>VLOOKUP(BO26,type_factors!$C$2:$D$226,2,FALSE)</f>
        <v>1</v>
      </c>
      <c r="CH26" s="30" t="e">
        <f>VLOOKUP(BP26,type_factors!$C$2:$D$226,2,FALSE)</f>
        <v>#N/A</v>
      </c>
      <c r="CI26" s="30" t="e">
        <f>VLOOKUP(BQ26,type_factors!$C$2:$D$226,2,FALSE)</f>
        <v>#N/A</v>
      </c>
      <c r="CJ26" s="30" t="e">
        <f>VLOOKUP(BR26,type_factors!$C$2:$D$226,2,FALSE)</f>
        <v>#N/A</v>
      </c>
      <c r="CK26" s="30" t="e">
        <f>VLOOKUP(BS26,type_factors!$C$2:$D$226,2,FALSE)</f>
        <v>#N/A</v>
      </c>
      <c r="CL26" s="30" t="e">
        <f>VLOOKUP(BT26,type_factors!$C$2:$D$226,2,FALSE)</f>
        <v>#N/A</v>
      </c>
      <c r="CM26" s="30" t="e">
        <f>VLOOKUP(BU26,type_factors!$C$2:$D$226,2,FALSE)</f>
        <v>#N/A</v>
      </c>
      <c r="CN26" s="32">
        <f t="shared" si="21"/>
        <v>1</v>
      </c>
      <c r="CO26" s="32">
        <f t="shared" si="21"/>
        <v>1</v>
      </c>
      <c r="CP26" s="32">
        <f t="shared" si="21"/>
        <v>1</v>
      </c>
      <c r="CQ26" s="32" t="e">
        <f t="shared" si="21"/>
        <v>#N/A</v>
      </c>
      <c r="CR26" s="32" t="e">
        <f t="shared" si="21"/>
        <v>#N/A</v>
      </c>
      <c r="CS26" s="32" t="e">
        <f t="shared" si="22"/>
        <v>#N/A</v>
      </c>
      <c r="CT26" s="32" t="e">
        <f t="shared" si="23"/>
        <v>#N/A</v>
      </c>
      <c r="CU26" s="32" t="e">
        <f t="shared" si="24"/>
        <v>#N/A</v>
      </c>
      <c r="CV26" s="32" t="e">
        <f t="shared" si="25"/>
        <v>#N/A</v>
      </c>
      <c r="CW26">
        <f t="array" ref="CW26">MAX(IF(ISERROR(CN26:CV26),,CN26:CV26))</f>
        <v>1</v>
      </c>
      <c r="CX26">
        <f t="shared" si="5"/>
        <v>0.25</v>
      </c>
      <c r="CY26">
        <f t="shared" si="26"/>
        <v>0.75</v>
      </c>
      <c r="CZ26">
        <f t="shared" si="28"/>
        <v>5.25</v>
      </c>
    </row>
    <row r="27" spans="1:106" x14ac:dyDescent="0.3">
      <c r="A27">
        <v>26</v>
      </c>
      <c r="B27">
        <v>12</v>
      </c>
      <c r="C27" s="35" t="s">
        <v>47</v>
      </c>
      <c r="D27" s="35" t="str">
        <f>VLOOKUP(C27,all_pokemon!$B$2:$C$151,2,FALSE)</f>
        <v>Pidgey</v>
      </c>
      <c r="E27" s="35" t="s">
        <v>421</v>
      </c>
      <c r="F27" s="35" t="s">
        <v>448</v>
      </c>
      <c r="G27" s="35">
        <v>14</v>
      </c>
      <c r="H27" s="36" t="s">
        <v>41</v>
      </c>
      <c r="I27" s="36" t="s">
        <v>42</v>
      </c>
      <c r="J27" s="36" t="s">
        <v>21</v>
      </c>
      <c r="K27" s="36" t="s">
        <v>209</v>
      </c>
      <c r="L27" s="1" t="str">
        <f>VLOOKUP(H27,all_attacks!$B$2:$C$166,2,FALSE)</f>
        <v>Gust</v>
      </c>
      <c r="M27" s="1" t="str">
        <f>VLOOKUP(I27,all_attacks!$B$2:$C$166,2,FALSE)</f>
        <v>Sand Attack</v>
      </c>
      <c r="N27" s="1" t="str">
        <f>VLOOKUP(J27,all_attacks!$B$2:$C$166,2,FALSE)</f>
        <v>Quick Attack</v>
      </c>
      <c r="O27" s="1" t="e">
        <f>VLOOKUP(K27,all_attacks!$B$2:$C$166,2,FALSE)</f>
        <v>#N/A</v>
      </c>
      <c r="P27" t="str">
        <f>VLOOKUP(L27,all_attacks!$C$2:$H$166,2,FALSE)</f>
        <v>Normal</v>
      </c>
      <c r="Q27" t="str">
        <f>VLOOKUP(M27,all_attacks!$C$2:$H$166,2,FALSE)</f>
        <v>Normal</v>
      </c>
      <c r="R27" t="str">
        <f>VLOOKUP(N27,all_attacks!$C$2:$H$166,2,FALSE)</f>
        <v>Normal</v>
      </c>
      <c r="S27" t="e">
        <f>VLOOKUP(O27,all_attacks!$C$2:$H$166,2,FALSE)</f>
        <v>#N/A</v>
      </c>
      <c r="T27" t="str">
        <f>VLOOKUP(L27,all_attacks!$C$2:$H$166,6,FALSE)</f>
        <v>Normal</v>
      </c>
      <c r="U27" t="str">
        <f>VLOOKUP(M27,all_attacks!$C$2:$H$166,6,FALSE)</f>
        <v>no_type-specific_Damage</v>
      </c>
      <c r="V27" t="str">
        <f>VLOOKUP(N27,all_attacks!$C$2:$H$166,6,FALSE)</f>
        <v>Normal</v>
      </c>
      <c r="W27" t="e">
        <f>VLOOKUP(O27,all_attacks!$C$2:$H$166,6,FALSE)</f>
        <v>#N/A</v>
      </c>
      <c r="X27" t="s">
        <v>451</v>
      </c>
      <c r="Y27" t="s">
        <v>455</v>
      </c>
      <c r="Z27" t="str">
        <f t="shared" si="27"/>
        <v>NormalPoison</v>
      </c>
      <c r="AA27" t="str">
        <f t="shared" si="6"/>
        <v>no_type-specific_DamagePoison</v>
      </c>
      <c r="AB27" t="str">
        <f t="shared" si="6"/>
        <v>NormalPoison</v>
      </c>
      <c r="AC27" t="e">
        <f t="shared" si="6"/>
        <v>#N/A</v>
      </c>
      <c r="AD27" t="str">
        <f t="shared" si="29"/>
        <v>NormalGround</v>
      </c>
      <c r="AE27" t="str">
        <f t="shared" si="29"/>
        <v>no_type-specific_DamageGround</v>
      </c>
      <c r="AF27" t="str">
        <f t="shared" si="29"/>
        <v>NormalGround</v>
      </c>
      <c r="AG27" t="e">
        <f t="shared" si="29"/>
        <v>#N/A</v>
      </c>
      <c r="AH27">
        <f>VLOOKUP(Z27,type_factors!$C$1:$D$226,2,FALSE)</f>
        <v>1</v>
      </c>
      <c r="AI27" t="e">
        <f>VLOOKUP(AA27,type_factors!$C$1:$D$226,2,FALSE)</f>
        <v>#N/A</v>
      </c>
      <c r="AJ27">
        <f>VLOOKUP(AB27,type_factors!$C$1:$D$226,2,FALSE)</f>
        <v>1</v>
      </c>
      <c r="AK27" t="e">
        <f>VLOOKUP(AC27,type_factors!$C$1:$D$226,2,FALSE)</f>
        <v>#N/A</v>
      </c>
      <c r="AL27">
        <f>VLOOKUP(AD27,type_factors!$C$1:$D$226,2,FALSE)</f>
        <v>1</v>
      </c>
      <c r="AM27" t="e">
        <f>VLOOKUP(AE27,type_factors!$C$1:$D$226,2,FALSE)</f>
        <v>#N/A</v>
      </c>
      <c r="AN27">
        <f>VLOOKUP(AF27,type_factors!$C$1:$D$226,2,FALSE)</f>
        <v>1</v>
      </c>
      <c r="AO27" t="e">
        <f>VLOOKUP(AG27,type_factors!$C$1:$D$226,2,FALSE)</f>
        <v>#N/A</v>
      </c>
      <c r="AP27">
        <f t="shared" si="7"/>
        <v>1</v>
      </c>
      <c r="AQ27" t="e">
        <f t="shared" si="7"/>
        <v>#N/A</v>
      </c>
      <c r="AR27">
        <f t="shared" si="7"/>
        <v>1</v>
      </c>
      <c r="AS27" t="e">
        <f t="shared" si="7"/>
        <v>#N/A</v>
      </c>
      <c r="AT27">
        <f t="array" ref="AT27">MAX(IF(ISERROR(AP27:AS27),IF(ISERROR(AH27:AK27),,AH27:AK27),AP27:AS27))</f>
        <v>1</v>
      </c>
      <c r="AU27" t="s">
        <v>421</v>
      </c>
      <c r="AV27" t="s">
        <v>451</v>
      </c>
      <c r="AW27" t="s">
        <v>453</v>
      </c>
      <c r="AX27" t="s">
        <v>209</v>
      </c>
      <c r="AY27" t="s">
        <v>209</v>
      </c>
      <c r="AZ27" t="s">
        <v>209</v>
      </c>
      <c r="BA27" t="s">
        <v>209</v>
      </c>
      <c r="BB27" t="s">
        <v>209</v>
      </c>
      <c r="BC27" t="s">
        <v>209</v>
      </c>
      <c r="BD27" t="str">
        <f t="shared" si="8"/>
        <v>NormalNormal</v>
      </c>
      <c r="BE27" t="str">
        <f t="shared" si="9"/>
        <v>PoisonNormal</v>
      </c>
      <c r="BF27" t="str">
        <f t="shared" si="10"/>
        <v>WaterNormal</v>
      </c>
      <c r="BG27" t="str">
        <f t="shared" si="11"/>
        <v>NANormal</v>
      </c>
      <c r="BH27" t="str">
        <f t="shared" si="12"/>
        <v>NANormal</v>
      </c>
      <c r="BI27" t="str">
        <f t="shared" si="13"/>
        <v>NANormal</v>
      </c>
      <c r="BJ27" t="str">
        <f t="shared" si="14"/>
        <v>NANormal</v>
      </c>
      <c r="BK27" t="str">
        <f t="shared" si="15"/>
        <v>NANormal</v>
      </c>
      <c r="BL27" t="str">
        <f t="shared" si="16"/>
        <v>NANormal</v>
      </c>
      <c r="BM27" t="str">
        <f t="shared" si="17"/>
        <v>NormalFlying</v>
      </c>
      <c r="BN27" t="str">
        <f t="shared" si="18"/>
        <v>PoisonFlying</v>
      </c>
      <c r="BO27" t="str">
        <f t="shared" si="19"/>
        <v>WaterFlying</v>
      </c>
      <c r="BP27" t="str">
        <f t="shared" si="20"/>
        <v>NAFlying</v>
      </c>
      <c r="BQ27" t="str">
        <f t="shared" si="30"/>
        <v>NAFlying</v>
      </c>
      <c r="BR27" t="str">
        <f t="shared" si="30"/>
        <v>NAFlying</v>
      </c>
      <c r="BS27" t="str">
        <f t="shared" si="30"/>
        <v>NAFlying</v>
      </c>
      <c r="BT27" t="str">
        <f t="shared" si="30"/>
        <v>NAFlying</v>
      </c>
      <c r="BU27" t="str">
        <f t="shared" si="31"/>
        <v>NAFlying</v>
      </c>
      <c r="BV27" s="31">
        <f>VLOOKUP(BD27,type_factors!$C$2:$D$226,2,FALSE)</f>
        <v>1</v>
      </c>
      <c r="BW27" s="31">
        <f>VLOOKUP(BE27,type_factors!$C$2:$D$226,2,FALSE)</f>
        <v>1</v>
      </c>
      <c r="BX27" s="31">
        <f>VLOOKUP(BF27,type_factors!$C$2:$D$226,2,FALSE)</f>
        <v>1</v>
      </c>
      <c r="BY27" s="31" t="e">
        <f>VLOOKUP(BG27,type_factors!$C$2:$D$226,2,FALSE)</f>
        <v>#N/A</v>
      </c>
      <c r="BZ27" s="31" t="e">
        <f>VLOOKUP(BH27,type_factors!$C$2:$D$226,2,FALSE)</f>
        <v>#N/A</v>
      </c>
      <c r="CA27" s="31" t="e">
        <f>VLOOKUP(BI27,type_factors!$C$2:$D$226,2,FALSE)</f>
        <v>#N/A</v>
      </c>
      <c r="CB27" s="31" t="e">
        <f>VLOOKUP(BJ27,type_factors!$C$2:$D$226,2,FALSE)</f>
        <v>#N/A</v>
      </c>
      <c r="CC27" s="31" t="e">
        <f>VLOOKUP(BK27,type_factors!$C$2:$D$226,2,FALSE)</f>
        <v>#N/A</v>
      </c>
      <c r="CD27" s="31" t="e">
        <f>VLOOKUP(BL27,type_factors!$C$2:$D$226,2,FALSE)</f>
        <v>#N/A</v>
      </c>
      <c r="CE27" s="30">
        <f>VLOOKUP(BM27,type_factors!$C$2:$D$226,2,FALSE)</f>
        <v>1</v>
      </c>
      <c r="CF27" s="30">
        <f>VLOOKUP(BN27,type_factors!$C$2:$D$226,2,FALSE)</f>
        <v>1</v>
      </c>
      <c r="CG27" s="30">
        <f>VLOOKUP(BO27,type_factors!$C$2:$D$226,2,FALSE)</f>
        <v>1</v>
      </c>
      <c r="CH27" s="30" t="e">
        <f>VLOOKUP(BP27,type_factors!$C$2:$D$226,2,FALSE)</f>
        <v>#N/A</v>
      </c>
      <c r="CI27" s="30" t="e">
        <f>VLOOKUP(BQ27,type_factors!$C$2:$D$226,2,FALSE)</f>
        <v>#N/A</v>
      </c>
      <c r="CJ27" s="30" t="e">
        <f>VLOOKUP(BR27,type_factors!$C$2:$D$226,2,FALSE)</f>
        <v>#N/A</v>
      </c>
      <c r="CK27" s="30" t="e">
        <f>VLOOKUP(BS27,type_factors!$C$2:$D$226,2,FALSE)</f>
        <v>#N/A</v>
      </c>
      <c r="CL27" s="30" t="e">
        <f>VLOOKUP(BT27,type_factors!$C$2:$D$226,2,FALSE)</f>
        <v>#N/A</v>
      </c>
      <c r="CM27" s="30" t="e">
        <f>VLOOKUP(BU27,type_factors!$C$2:$D$226,2,FALSE)</f>
        <v>#N/A</v>
      </c>
      <c r="CN27" s="32">
        <f t="shared" si="21"/>
        <v>1</v>
      </c>
      <c r="CO27" s="32">
        <f t="shared" si="21"/>
        <v>1</v>
      </c>
      <c r="CP27" s="32">
        <f t="shared" si="21"/>
        <v>1</v>
      </c>
      <c r="CQ27" s="32" t="e">
        <f t="shared" si="21"/>
        <v>#N/A</v>
      </c>
      <c r="CR27" s="32" t="e">
        <f t="shared" si="21"/>
        <v>#N/A</v>
      </c>
      <c r="CS27" s="32" t="e">
        <f t="shared" si="22"/>
        <v>#N/A</v>
      </c>
      <c r="CT27" s="32" t="e">
        <f t="shared" si="23"/>
        <v>#N/A</v>
      </c>
      <c r="CU27" s="32" t="e">
        <f t="shared" si="24"/>
        <v>#N/A</v>
      </c>
      <c r="CV27" s="32" t="e">
        <f t="shared" si="25"/>
        <v>#N/A</v>
      </c>
      <c r="CW27">
        <f t="array" ref="CW27">MAX(IF(ISERROR(CN27:CV27),,CN27:CV27))</f>
        <v>1</v>
      </c>
      <c r="CX27">
        <f t="shared" si="5"/>
        <v>1</v>
      </c>
      <c r="CY27">
        <f t="shared" si="26"/>
        <v>0</v>
      </c>
      <c r="CZ27">
        <f t="shared" si="28"/>
        <v>5.25</v>
      </c>
    </row>
    <row r="28" spans="1:106" x14ac:dyDescent="0.3">
      <c r="A28">
        <v>27</v>
      </c>
      <c r="B28">
        <v>12</v>
      </c>
      <c r="C28" s="35" t="s">
        <v>495</v>
      </c>
      <c r="D28" s="35" t="str">
        <f>VLOOKUP(C28,all_pokemon!$B$2:$C$151,2,FALSE)</f>
        <v>Nidoran♀</v>
      </c>
      <c r="E28" s="35" t="s">
        <v>451</v>
      </c>
      <c r="F28" s="35" t="s">
        <v>209</v>
      </c>
      <c r="G28" s="35">
        <v>14</v>
      </c>
      <c r="H28" s="36" t="s">
        <v>6</v>
      </c>
      <c r="I28" s="36" t="s">
        <v>12</v>
      </c>
      <c r="J28" s="36" t="s">
        <v>5</v>
      </c>
      <c r="K28" s="36" t="s">
        <v>9</v>
      </c>
      <c r="L28" s="1" t="str">
        <f>VLOOKUP(H28,all_attacks!$B$2:$C$166,2,FALSE)</f>
        <v>Growl</v>
      </c>
      <c r="M28" s="1" t="str">
        <f>VLOOKUP(I28,all_attacks!$B$2:$C$166,2,FALSE)</f>
        <v>Tackle</v>
      </c>
      <c r="N28" s="1" t="str">
        <f>VLOOKUP(J28,all_attacks!$B$2:$C$166,2,FALSE)</f>
        <v>Scratch</v>
      </c>
      <c r="O28" s="1" t="str">
        <f>VLOOKUP(K28,all_attacks!$B$2:$C$166,2,FALSE)</f>
        <v>Poison Sting</v>
      </c>
      <c r="P28" t="str">
        <f>VLOOKUP(L28,all_attacks!$C$2:$H$166,2,FALSE)</f>
        <v>Normal</v>
      </c>
      <c r="Q28" t="str">
        <f>VLOOKUP(M28,all_attacks!$C$2:$H$166,2,FALSE)</f>
        <v>Normal</v>
      </c>
      <c r="R28" t="str">
        <f>VLOOKUP(N28,all_attacks!$C$2:$H$166,2,FALSE)</f>
        <v>Normal</v>
      </c>
      <c r="S28" t="str">
        <f>VLOOKUP(O28,all_attacks!$C$2:$H$166,2,FALSE)</f>
        <v>Poison</v>
      </c>
      <c r="T28" t="str">
        <f>VLOOKUP(L28,all_attacks!$C$2:$H$166,6,FALSE)</f>
        <v>no_type-specific_Damage</v>
      </c>
      <c r="U28" t="str">
        <f>VLOOKUP(M28,all_attacks!$C$2:$H$166,6,FALSE)</f>
        <v>Normal</v>
      </c>
      <c r="V28" t="str">
        <f>VLOOKUP(N28,all_attacks!$C$2:$H$166,6,FALSE)</f>
        <v>Normal</v>
      </c>
      <c r="W28" t="str">
        <f>VLOOKUP(O28,all_attacks!$C$2:$H$166,6,FALSE)</f>
        <v>Poison</v>
      </c>
      <c r="X28" t="s">
        <v>451</v>
      </c>
      <c r="Y28" t="s">
        <v>455</v>
      </c>
      <c r="Z28" t="str">
        <f t="shared" si="27"/>
        <v>no_type-specific_DamagePoison</v>
      </c>
      <c r="AA28" t="str">
        <f t="shared" si="6"/>
        <v>NormalPoison</v>
      </c>
      <c r="AB28" t="str">
        <f t="shared" si="6"/>
        <v>NormalPoison</v>
      </c>
      <c r="AC28" t="str">
        <f t="shared" si="6"/>
        <v>PoisonPoison</v>
      </c>
      <c r="AD28" t="str">
        <f t="shared" si="29"/>
        <v>no_type-specific_DamageGround</v>
      </c>
      <c r="AE28" t="str">
        <f t="shared" si="29"/>
        <v>NormalGround</v>
      </c>
      <c r="AF28" t="str">
        <f t="shared" si="29"/>
        <v>NormalGround</v>
      </c>
      <c r="AG28" t="str">
        <f t="shared" si="29"/>
        <v>PoisonGround</v>
      </c>
      <c r="AH28" t="e">
        <f>VLOOKUP(Z28,type_factors!$C$1:$D$226,2,FALSE)</f>
        <v>#N/A</v>
      </c>
      <c r="AI28">
        <f>VLOOKUP(AA28,type_factors!$C$1:$D$226,2,FALSE)</f>
        <v>1</v>
      </c>
      <c r="AJ28">
        <f>VLOOKUP(AB28,type_factors!$C$1:$D$226,2,FALSE)</f>
        <v>1</v>
      </c>
      <c r="AK28">
        <f>VLOOKUP(AC28,type_factors!$C$1:$D$226,2,FALSE)</f>
        <v>0.5</v>
      </c>
      <c r="AL28" t="e">
        <f>VLOOKUP(AD28,type_factors!$C$1:$D$226,2,FALSE)</f>
        <v>#N/A</v>
      </c>
      <c r="AM28">
        <f>VLOOKUP(AE28,type_factors!$C$1:$D$226,2,FALSE)</f>
        <v>1</v>
      </c>
      <c r="AN28">
        <f>VLOOKUP(AF28,type_factors!$C$1:$D$226,2,FALSE)</f>
        <v>1</v>
      </c>
      <c r="AO28">
        <f>VLOOKUP(AG28,type_factors!$C$1:$D$226,2,FALSE)</f>
        <v>0.5</v>
      </c>
      <c r="AP28" t="e">
        <f t="shared" si="7"/>
        <v>#N/A</v>
      </c>
      <c r="AQ28">
        <f t="shared" si="7"/>
        <v>1</v>
      </c>
      <c r="AR28">
        <f t="shared" si="7"/>
        <v>1</v>
      </c>
      <c r="AS28">
        <f t="shared" si="7"/>
        <v>0.25</v>
      </c>
      <c r="AT28">
        <f t="array" ref="AT28">MAX(IF(ISERROR(AP28:AS28),IF(ISERROR(AH28:AK28),,AH28:AK28),AP28:AS28))</f>
        <v>1</v>
      </c>
      <c r="AU28" t="s">
        <v>421</v>
      </c>
      <c r="AV28" t="s">
        <v>451</v>
      </c>
      <c r="AW28" t="s">
        <v>453</v>
      </c>
      <c r="AX28" t="s">
        <v>209</v>
      </c>
      <c r="AY28" t="s">
        <v>209</v>
      </c>
      <c r="AZ28" t="s">
        <v>209</v>
      </c>
      <c r="BA28" t="s">
        <v>209</v>
      </c>
      <c r="BB28" t="s">
        <v>209</v>
      </c>
      <c r="BC28" t="s">
        <v>209</v>
      </c>
      <c r="BD28" t="str">
        <f t="shared" si="8"/>
        <v>NormalPoison</v>
      </c>
      <c r="BE28" t="str">
        <f t="shared" si="9"/>
        <v>PoisonPoison</v>
      </c>
      <c r="BF28" t="str">
        <f t="shared" si="10"/>
        <v>WaterPoison</v>
      </c>
      <c r="BG28" t="str">
        <f t="shared" si="11"/>
        <v>NAPoison</v>
      </c>
      <c r="BH28" t="str">
        <f t="shared" si="12"/>
        <v>NAPoison</v>
      </c>
      <c r="BI28" t="str">
        <f t="shared" si="13"/>
        <v>NAPoison</v>
      </c>
      <c r="BJ28" t="str">
        <f t="shared" si="14"/>
        <v>NAPoison</v>
      </c>
      <c r="BK28" t="str">
        <f t="shared" si="15"/>
        <v>NAPoison</v>
      </c>
      <c r="BL28" t="str">
        <f t="shared" si="16"/>
        <v>NAPoison</v>
      </c>
      <c r="BM28" t="str">
        <f t="shared" si="17"/>
        <v>NormalNA</v>
      </c>
      <c r="BN28" t="str">
        <f t="shared" si="18"/>
        <v>PoisonNA</v>
      </c>
      <c r="BO28" t="str">
        <f t="shared" si="19"/>
        <v>WaterNA</v>
      </c>
      <c r="BP28" t="str">
        <f t="shared" si="20"/>
        <v>NANA</v>
      </c>
      <c r="BQ28" t="str">
        <f t="shared" si="30"/>
        <v>NANA</v>
      </c>
      <c r="BR28" t="str">
        <f t="shared" si="30"/>
        <v>NANA</v>
      </c>
      <c r="BS28" t="str">
        <f t="shared" si="30"/>
        <v>NANA</v>
      </c>
      <c r="BT28" t="str">
        <f t="shared" si="30"/>
        <v>NANA</v>
      </c>
      <c r="BU28" t="str">
        <f t="shared" si="31"/>
        <v>NANA</v>
      </c>
      <c r="BV28" s="31">
        <f>VLOOKUP(BD28,type_factors!$C$2:$D$226,2,FALSE)</f>
        <v>1</v>
      </c>
      <c r="BW28" s="31">
        <f>VLOOKUP(BE28,type_factors!$C$2:$D$226,2,FALSE)</f>
        <v>0.5</v>
      </c>
      <c r="BX28" s="31">
        <f>VLOOKUP(BF28,type_factors!$C$2:$D$226,2,FALSE)</f>
        <v>1</v>
      </c>
      <c r="BY28" s="31" t="e">
        <f>VLOOKUP(BG28,type_factors!$C$2:$D$226,2,FALSE)</f>
        <v>#N/A</v>
      </c>
      <c r="BZ28" s="31" t="e">
        <f>VLOOKUP(BH28,type_factors!$C$2:$D$226,2,FALSE)</f>
        <v>#N/A</v>
      </c>
      <c r="CA28" s="31" t="e">
        <f>VLOOKUP(BI28,type_factors!$C$2:$D$226,2,FALSE)</f>
        <v>#N/A</v>
      </c>
      <c r="CB28" s="31" t="e">
        <f>VLOOKUP(BJ28,type_factors!$C$2:$D$226,2,FALSE)</f>
        <v>#N/A</v>
      </c>
      <c r="CC28" s="31" t="e">
        <f>VLOOKUP(BK28,type_factors!$C$2:$D$226,2,FALSE)</f>
        <v>#N/A</v>
      </c>
      <c r="CD28" s="31" t="e">
        <f>VLOOKUP(BL28,type_factors!$C$2:$D$226,2,FALSE)</f>
        <v>#N/A</v>
      </c>
      <c r="CE28" s="30" t="e">
        <f>VLOOKUP(BM28,type_factors!$C$2:$D$226,2,FALSE)</f>
        <v>#N/A</v>
      </c>
      <c r="CF28" s="30" t="e">
        <f>VLOOKUP(BN28,type_factors!$C$2:$D$226,2,FALSE)</f>
        <v>#N/A</v>
      </c>
      <c r="CG28" s="30" t="e">
        <f>VLOOKUP(BO28,type_factors!$C$2:$D$226,2,FALSE)</f>
        <v>#N/A</v>
      </c>
      <c r="CH28" s="30" t="e">
        <f>VLOOKUP(BP28,type_factors!$C$2:$D$226,2,FALSE)</f>
        <v>#N/A</v>
      </c>
      <c r="CI28" s="30" t="e">
        <f>VLOOKUP(BQ28,type_factors!$C$2:$D$226,2,FALSE)</f>
        <v>#N/A</v>
      </c>
      <c r="CJ28" s="30" t="e">
        <f>VLOOKUP(BR28,type_factors!$C$2:$D$226,2,FALSE)</f>
        <v>#N/A</v>
      </c>
      <c r="CK28" s="30" t="e">
        <f>VLOOKUP(BS28,type_factors!$C$2:$D$226,2,FALSE)</f>
        <v>#N/A</v>
      </c>
      <c r="CL28" s="30" t="e">
        <f>VLOOKUP(BT28,type_factors!$C$2:$D$226,2,FALSE)</f>
        <v>#N/A</v>
      </c>
      <c r="CM28" s="30" t="e">
        <f>VLOOKUP(BU28,type_factors!$C$2:$D$226,2,FALSE)</f>
        <v>#N/A</v>
      </c>
      <c r="CN28" s="32">
        <f t="shared" si="21"/>
        <v>1</v>
      </c>
      <c r="CO28" s="32">
        <f t="shared" si="21"/>
        <v>0.5</v>
      </c>
      <c r="CP28" s="32">
        <f t="shared" si="21"/>
        <v>1</v>
      </c>
      <c r="CQ28" s="32" t="e">
        <f t="shared" si="21"/>
        <v>#N/A</v>
      </c>
      <c r="CR28" s="32" t="e">
        <f t="shared" si="21"/>
        <v>#N/A</v>
      </c>
      <c r="CS28" s="32" t="e">
        <f t="shared" si="22"/>
        <v>#N/A</v>
      </c>
      <c r="CT28" s="32" t="e">
        <f t="shared" si="23"/>
        <v>#N/A</v>
      </c>
      <c r="CU28" s="32" t="e">
        <f t="shared" si="24"/>
        <v>#N/A</v>
      </c>
      <c r="CV28" s="32" t="e">
        <f t="shared" si="25"/>
        <v>#N/A</v>
      </c>
      <c r="CW28">
        <f t="array" ref="CW28">MAX(IF(ISERROR(CN28:CV28),,CN28:CV28))</f>
        <v>1</v>
      </c>
      <c r="CX28">
        <f t="shared" si="5"/>
        <v>1</v>
      </c>
      <c r="CY28">
        <f t="shared" si="26"/>
        <v>0</v>
      </c>
      <c r="CZ28">
        <f t="shared" si="28"/>
        <v>5.25</v>
      </c>
    </row>
    <row r="29" spans="1:106" x14ac:dyDescent="0.3">
      <c r="A29">
        <v>28</v>
      </c>
      <c r="B29">
        <v>13</v>
      </c>
      <c r="C29" s="35" t="s">
        <v>18</v>
      </c>
      <c r="D29" s="35" t="str">
        <f>VLOOKUP(C29,all_pokemon!$B$2:$C$151,2,FALSE)</f>
        <v>Rattata</v>
      </c>
      <c r="E29" s="35" t="s">
        <v>421</v>
      </c>
      <c r="F29" s="35" t="s">
        <v>209</v>
      </c>
      <c r="G29" s="35">
        <v>14</v>
      </c>
      <c r="H29" s="36" t="s">
        <v>12</v>
      </c>
      <c r="I29" s="36" t="s">
        <v>20</v>
      </c>
      <c r="J29" s="36" t="s">
        <v>21</v>
      </c>
      <c r="K29" s="36" t="s">
        <v>44</v>
      </c>
      <c r="L29" s="1" t="str">
        <f>VLOOKUP(H29,all_attacks!$B$2:$C$166,2,FALSE)</f>
        <v>Tackle</v>
      </c>
      <c r="M29" s="1" t="str">
        <f>VLOOKUP(I29,all_attacks!$B$2:$C$166,2,FALSE)</f>
        <v>Tail Whip</v>
      </c>
      <c r="N29" s="1" t="str">
        <f>VLOOKUP(J29,all_attacks!$B$2:$C$166,2,FALSE)</f>
        <v>Quick Attack</v>
      </c>
      <c r="O29" s="1" t="str">
        <f>VLOOKUP(K29,all_attacks!$B$2:$C$166,2,FALSE)</f>
        <v>Hyper Fang</v>
      </c>
      <c r="P29" t="str">
        <f>VLOOKUP(L29,all_attacks!$C$2:$H$166,2,FALSE)</f>
        <v>Normal</v>
      </c>
      <c r="Q29" t="str">
        <f>VLOOKUP(M29,all_attacks!$C$2:$H$166,2,FALSE)</f>
        <v>Normal</v>
      </c>
      <c r="R29" t="str">
        <f>VLOOKUP(N29,all_attacks!$C$2:$H$166,2,FALSE)</f>
        <v>Normal</v>
      </c>
      <c r="S29" t="str">
        <f>VLOOKUP(O29,all_attacks!$C$2:$H$166,2,FALSE)</f>
        <v>Normal</v>
      </c>
      <c r="T29" t="str">
        <f>VLOOKUP(L29,all_attacks!$C$2:$H$166,6,FALSE)</f>
        <v>Normal</v>
      </c>
      <c r="U29" t="str">
        <f>VLOOKUP(M29,all_attacks!$C$2:$H$166,6,FALSE)</f>
        <v>no_type-specific_Damage</v>
      </c>
      <c r="V29" t="str">
        <f>VLOOKUP(N29,all_attacks!$C$2:$H$166,6,FALSE)</f>
        <v>Normal</v>
      </c>
      <c r="W29" t="str">
        <f>VLOOKUP(O29,all_attacks!$C$2:$H$166,6,FALSE)</f>
        <v>Normal</v>
      </c>
      <c r="X29" t="s">
        <v>451</v>
      </c>
      <c r="Y29" t="s">
        <v>455</v>
      </c>
      <c r="Z29" t="str">
        <f t="shared" si="27"/>
        <v>NormalPoison</v>
      </c>
      <c r="AA29" t="str">
        <f t="shared" si="6"/>
        <v>no_type-specific_DamagePoison</v>
      </c>
      <c r="AB29" t="str">
        <f t="shared" si="6"/>
        <v>NormalPoison</v>
      </c>
      <c r="AC29" t="str">
        <f t="shared" si="6"/>
        <v>NormalPoison</v>
      </c>
      <c r="AD29" t="str">
        <f t="shared" si="29"/>
        <v>NormalGround</v>
      </c>
      <c r="AE29" t="str">
        <f t="shared" si="29"/>
        <v>no_type-specific_DamageGround</v>
      </c>
      <c r="AF29" t="str">
        <f t="shared" si="29"/>
        <v>NormalGround</v>
      </c>
      <c r="AG29" t="str">
        <f t="shared" si="29"/>
        <v>NormalGround</v>
      </c>
      <c r="AH29">
        <f>VLOOKUP(Z29,type_factors!$C$1:$D$226,2,FALSE)</f>
        <v>1</v>
      </c>
      <c r="AI29" t="e">
        <f>VLOOKUP(AA29,type_factors!$C$1:$D$226,2,FALSE)</f>
        <v>#N/A</v>
      </c>
      <c r="AJ29">
        <f>VLOOKUP(AB29,type_factors!$C$1:$D$226,2,FALSE)</f>
        <v>1</v>
      </c>
      <c r="AK29">
        <f>VLOOKUP(AC29,type_factors!$C$1:$D$226,2,FALSE)</f>
        <v>1</v>
      </c>
      <c r="AL29">
        <f>VLOOKUP(AD29,type_factors!$C$1:$D$226,2,FALSE)</f>
        <v>1</v>
      </c>
      <c r="AM29" t="e">
        <f>VLOOKUP(AE29,type_factors!$C$1:$D$226,2,FALSE)</f>
        <v>#N/A</v>
      </c>
      <c r="AN29">
        <f>VLOOKUP(AF29,type_factors!$C$1:$D$226,2,FALSE)</f>
        <v>1</v>
      </c>
      <c r="AO29">
        <f>VLOOKUP(AG29,type_factors!$C$1:$D$226,2,FALSE)</f>
        <v>1</v>
      </c>
      <c r="AP29">
        <f t="shared" si="7"/>
        <v>1</v>
      </c>
      <c r="AQ29" t="e">
        <f t="shared" si="7"/>
        <v>#N/A</v>
      </c>
      <c r="AR29">
        <f t="shared" si="7"/>
        <v>1</v>
      </c>
      <c r="AS29">
        <f t="shared" si="7"/>
        <v>1</v>
      </c>
      <c r="AT29">
        <f t="array" ref="AT29">MAX(IF(ISERROR(AP29:AS29),IF(ISERROR(AH29:AK29),,AH29:AK29),AP29:AS29))</f>
        <v>1</v>
      </c>
      <c r="AU29" t="s">
        <v>421</v>
      </c>
      <c r="AV29" t="s">
        <v>451</v>
      </c>
      <c r="AW29" t="s">
        <v>453</v>
      </c>
      <c r="AX29" t="s">
        <v>209</v>
      </c>
      <c r="AY29" t="s">
        <v>209</v>
      </c>
      <c r="AZ29" t="s">
        <v>209</v>
      </c>
      <c r="BA29" t="s">
        <v>209</v>
      </c>
      <c r="BB29" t="s">
        <v>209</v>
      </c>
      <c r="BC29" t="s">
        <v>209</v>
      </c>
      <c r="BD29" t="str">
        <f t="shared" si="8"/>
        <v>NormalNormal</v>
      </c>
      <c r="BE29" t="str">
        <f t="shared" si="9"/>
        <v>PoisonNormal</v>
      </c>
      <c r="BF29" t="str">
        <f t="shared" si="10"/>
        <v>WaterNormal</v>
      </c>
      <c r="BG29" t="str">
        <f t="shared" si="11"/>
        <v>NANormal</v>
      </c>
      <c r="BH29" t="str">
        <f t="shared" si="12"/>
        <v>NANormal</v>
      </c>
      <c r="BI29" t="str">
        <f t="shared" si="13"/>
        <v>NANormal</v>
      </c>
      <c r="BJ29" t="str">
        <f t="shared" si="14"/>
        <v>NANormal</v>
      </c>
      <c r="BK29" t="str">
        <f t="shared" si="15"/>
        <v>NANormal</v>
      </c>
      <c r="BL29" t="str">
        <f t="shared" si="16"/>
        <v>NANormal</v>
      </c>
      <c r="BM29" t="str">
        <f t="shared" si="17"/>
        <v>NormalNA</v>
      </c>
      <c r="BN29" t="str">
        <f t="shared" si="18"/>
        <v>PoisonNA</v>
      </c>
      <c r="BO29" t="str">
        <f t="shared" si="19"/>
        <v>WaterNA</v>
      </c>
      <c r="BP29" t="str">
        <f t="shared" si="20"/>
        <v>NANA</v>
      </c>
      <c r="BQ29" t="str">
        <f t="shared" si="30"/>
        <v>NANA</v>
      </c>
      <c r="BR29" t="str">
        <f t="shared" si="30"/>
        <v>NANA</v>
      </c>
      <c r="BS29" t="str">
        <f t="shared" si="30"/>
        <v>NANA</v>
      </c>
      <c r="BT29" t="str">
        <f t="shared" si="30"/>
        <v>NANA</v>
      </c>
      <c r="BU29" t="str">
        <f t="shared" si="31"/>
        <v>NANA</v>
      </c>
      <c r="BV29" s="31">
        <f>VLOOKUP(BD29,type_factors!$C$2:$D$226,2,FALSE)</f>
        <v>1</v>
      </c>
      <c r="BW29" s="31">
        <f>VLOOKUP(BE29,type_factors!$C$2:$D$226,2,FALSE)</f>
        <v>1</v>
      </c>
      <c r="BX29" s="31">
        <f>VLOOKUP(BF29,type_factors!$C$2:$D$226,2,FALSE)</f>
        <v>1</v>
      </c>
      <c r="BY29" s="31" t="e">
        <f>VLOOKUP(BG29,type_factors!$C$2:$D$226,2,FALSE)</f>
        <v>#N/A</v>
      </c>
      <c r="BZ29" s="31" t="e">
        <f>VLOOKUP(BH29,type_factors!$C$2:$D$226,2,FALSE)</f>
        <v>#N/A</v>
      </c>
      <c r="CA29" s="31" t="e">
        <f>VLOOKUP(BI29,type_factors!$C$2:$D$226,2,FALSE)</f>
        <v>#N/A</v>
      </c>
      <c r="CB29" s="31" t="e">
        <f>VLOOKUP(BJ29,type_factors!$C$2:$D$226,2,FALSE)</f>
        <v>#N/A</v>
      </c>
      <c r="CC29" s="31" t="e">
        <f>VLOOKUP(BK29,type_factors!$C$2:$D$226,2,FALSE)</f>
        <v>#N/A</v>
      </c>
      <c r="CD29" s="31" t="e">
        <f>VLOOKUP(BL29,type_factors!$C$2:$D$226,2,FALSE)</f>
        <v>#N/A</v>
      </c>
      <c r="CE29" s="30" t="e">
        <f>VLOOKUP(BM29,type_factors!$C$2:$D$226,2,FALSE)</f>
        <v>#N/A</v>
      </c>
      <c r="CF29" s="30" t="e">
        <f>VLOOKUP(BN29,type_factors!$C$2:$D$226,2,FALSE)</f>
        <v>#N/A</v>
      </c>
      <c r="CG29" s="30" t="e">
        <f>VLOOKUP(BO29,type_factors!$C$2:$D$226,2,FALSE)</f>
        <v>#N/A</v>
      </c>
      <c r="CH29" s="30" t="e">
        <f>VLOOKUP(BP29,type_factors!$C$2:$D$226,2,FALSE)</f>
        <v>#N/A</v>
      </c>
      <c r="CI29" s="30" t="e">
        <f>VLOOKUP(BQ29,type_factors!$C$2:$D$226,2,FALSE)</f>
        <v>#N/A</v>
      </c>
      <c r="CJ29" s="30" t="e">
        <f>VLOOKUP(BR29,type_factors!$C$2:$D$226,2,FALSE)</f>
        <v>#N/A</v>
      </c>
      <c r="CK29" s="30" t="e">
        <f>VLOOKUP(BS29,type_factors!$C$2:$D$226,2,FALSE)</f>
        <v>#N/A</v>
      </c>
      <c r="CL29" s="30" t="e">
        <f>VLOOKUP(BT29,type_factors!$C$2:$D$226,2,FALSE)</f>
        <v>#N/A</v>
      </c>
      <c r="CM29" s="30" t="e">
        <f>VLOOKUP(BU29,type_factors!$C$2:$D$226,2,FALSE)</f>
        <v>#N/A</v>
      </c>
      <c r="CN29" s="32">
        <f t="shared" si="21"/>
        <v>1</v>
      </c>
      <c r="CO29" s="32">
        <f t="shared" si="21"/>
        <v>1</v>
      </c>
      <c r="CP29" s="32">
        <f t="shared" si="21"/>
        <v>1</v>
      </c>
      <c r="CQ29" s="32" t="e">
        <f t="shared" si="21"/>
        <v>#N/A</v>
      </c>
      <c r="CR29" s="32" t="e">
        <f t="shared" si="21"/>
        <v>#N/A</v>
      </c>
      <c r="CS29" s="32" t="e">
        <f t="shared" si="22"/>
        <v>#N/A</v>
      </c>
      <c r="CT29" s="32" t="e">
        <f t="shared" si="23"/>
        <v>#N/A</v>
      </c>
      <c r="CU29" s="32" t="e">
        <f t="shared" si="24"/>
        <v>#N/A</v>
      </c>
      <c r="CV29" s="32" t="e">
        <f t="shared" si="25"/>
        <v>#N/A</v>
      </c>
      <c r="CW29">
        <f t="array" ref="CW29">MAX(IF(ISERROR(CN29:CV29),,CN29:CV29))</f>
        <v>1</v>
      </c>
      <c r="CX29">
        <f t="shared" si="5"/>
        <v>1</v>
      </c>
      <c r="CY29">
        <f t="shared" si="26"/>
        <v>0</v>
      </c>
      <c r="CZ29">
        <f t="shared" si="28"/>
        <v>5.25</v>
      </c>
    </row>
    <row r="30" spans="1:106" x14ac:dyDescent="0.3">
      <c r="A30">
        <v>29</v>
      </c>
      <c r="B30">
        <v>13</v>
      </c>
      <c r="C30" s="35" t="s">
        <v>19</v>
      </c>
      <c r="D30" s="35" t="str">
        <f>VLOOKUP(C30,all_pokemon!$B$2:$C$151,2,FALSE)</f>
        <v>Ekans</v>
      </c>
      <c r="E30" s="35" t="s">
        <v>451</v>
      </c>
      <c r="F30" s="35" t="s">
        <v>209</v>
      </c>
      <c r="G30" s="35">
        <v>14</v>
      </c>
      <c r="H30" s="36" t="s">
        <v>22</v>
      </c>
      <c r="I30" s="36" t="s">
        <v>23</v>
      </c>
      <c r="J30" s="36" t="s">
        <v>9</v>
      </c>
      <c r="K30" s="36" t="s">
        <v>209</v>
      </c>
      <c r="L30" s="1" t="str">
        <f>VLOOKUP(H30,all_attacks!$B$2:$C$166,2,FALSE)</f>
        <v>Wrap</v>
      </c>
      <c r="M30" s="1" t="str">
        <f>VLOOKUP(I30,all_attacks!$B$2:$C$166,2,FALSE)</f>
        <v>Leer</v>
      </c>
      <c r="N30" s="1" t="str">
        <f>VLOOKUP(J30,all_attacks!$B$2:$C$166,2,FALSE)</f>
        <v>Poison Sting</v>
      </c>
      <c r="O30" s="1" t="e">
        <f>VLOOKUP(K30,all_attacks!$B$2:$C$166,2,FALSE)</f>
        <v>#N/A</v>
      </c>
      <c r="P30" t="str">
        <f>VLOOKUP(L30,all_attacks!$C$2:$H$166,2,FALSE)</f>
        <v>Normal</v>
      </c>
      <c r="Q30" t="str">
        <f>VLOOKUP(M30,all_attacks!$C$2:$H$166,2,FALSE)</f>
        <v>Normal</v>
      </c>
      <c r="R30" t="str">
        <f>VLOOKUP(N30,all_attacks!$C$2:$H$166,2,FALSE)</f>
        <v>Poison</v>
      </c>
      <c r="S30" t="e">
        <f>VLOOKUP(O30,all_attacks!$C$2:$H$166,2,FALSE)</f>
        <v>#N/A</v>
      </c>
      <c r="T30" t="str">
        <f>VLOOKUP(L30,all_attacks!$C$2:$H$166,6,FALSE)</f>
        <v>Normal</v>
      </c>
      <c r="U30" t="str">
        <f>VLOOKUP(M30,all_attacks!$C$2:$H$166,6,FALSE)</f>
        <v>no_type-specific_Damage</v>
      </c>
      <c r="V30" t="str">
        <f>VLOOKUP(N30,all_attacks!$C$2:$H$166,6,FALSE)</f>
        <v>Poison</v>
      </c>
      <c r="W30" t="e">
        <f>VLOOKUP(O30,all_attacks!$C$2:$H$166,6,FALSE)</f>
        <v>#N/A</v>
      </c>
      <c r="X30" t="s">
        <v>451</v>
      </c>
      <c r="Y30" t="s">
        <v>455</v>
      </c>
      <c r="Z30" t="str">
        <f t="shared" si="27"/>
        <v>NormalPoison</v>
      </c>
      <c r="AA30" t="str">
        <f t="shared" si="6"/>
        <v>no_type-specific_DamagePoison</v>
      </c>
      <c r="AB30" t="str">
        <f t="shared" si="6"/>
        <v>PoisonPoison</v>
      </c>
      <c r="AC30" t="e">
        <f t="shared" si="6"/>
        <v>#N/A</v>
      </c>
      <c r="AD30" t="str">
        <f t="shared" si="29"/>
        <v>NormalGround</v>
      </c>
      <c r="AE30" t="str">
        <f t="shared" si="29"/>
        <v>no_type-specific_DamageGround</v>
      </c>
      <c r="AF30" t="str">
        <f t="shared" si="29"/>
        <v>PoisonGround</v>
      </c>
      <c r="AG30" t="e">
        <f t="shared" si="29"/>
        <v>#N/A</v>
      </c>
      <c r="AH30">
        <f>VLOOKUP(Z30,type_factors!$C$1:$D$226,2,FALSE)</f>
        <v>1</v>
      </c>
      <c r="AI30" t="e">
        <f>VLOOKUP(AA30,type_factors!$C$1:$D$226,2,FALSE)</f>
        <v>#N/A</v>
      </c>
      <c r="AJ30">
        <f>VLOOKUP(AB30,type_factors!$C$1:$D$226,2,FALSE)</f>
        <v>0.5</v>
      </c>
      <c r="AK30" t="e">
        <f>VLOOKUP(AC30,type_factors!$C$1:$D$226,2,FALSE)</f>
        <v>#N/A</v>
      </c>
      <c r="AL30">
        <f>VLOOKUP(AD30,type_factors!$C$1:$D$226,2,FALSE)</f>
        <v>1</v>
      </c>
      <c r="AM30" t="e">
        <f>VLOOKUP(AE30,type_factors!$C$1:$D$226,2,FALSE)</f>
        <v>#N/A</v>
      </c>
      <c r="AN30">
        <f>VLOOKUP(AF30,type_factors!$C$1:$D$226,2,FALSE)</f>
        <v>0.5</v>
      </c>
      <c r="AO30" t="e">
        <f>VLOOKUP(AG30,type_factors!$C$1:$D$226,2,FALSE)</f>
        <v>#N/A</v>
      </c>
      <c r="AP30">
        <f t="shared" si="7"/>
        <v>1</v>
      </c>
      <c r="AQ30" t="e">
        <f t="shared" si="7"/>
        <v>#N/A</v>
      </c>
      <c r="AR30">
        <f t="shared" si="7"/>
        <v>0.25</v>
      </c>
      <c r="AS30" t="e">
        <f t="shared" si="7"/>
        <v>#N/A</v>
      </c>
      <c r="AT30">
        <f t="array" ref="AT30">MAX(IF(ISERROR(AP30:AS30),IF(ISERROR(AH30:AK30),,AH30:AK30),AP30:AS30))</f>
        <v>1</v>
      </c>
      <c r="AU30" t="s">
        <v>421</v>
      </c>
      <c r="AV30" t="s">
        <v>451</v>
      </c>
      <c r="AW30" t="s">
        <v>453</v>
      </c>
      <c r="AX30" t="s">
        <v>209</v>
      </c>
      <c r="AY30" t="s">
        <v>209</v>
      </c>
      <c r="AZ30" t="s">
        <v>209</v>
      </c>
      <c r="BA30" t="s">
        <v>209</v>
      </c>
      <c r="BB30" t="s">
        <v>209</v>
      </c>
      <c r="BC30" t="s">
        <v>209</v>
      </c>
      <c r="BD30" t="str">
        <f t="shared" si="8"/>
        <v>NormalPoison</v>
      </c>
      <c r="BE30" t="str">
        <f t="shared" si="9"/>
        <v>PoisonPoison</v>
      </c>
      <c r="BF30" t="str">
        <f t="shared" si="10"/>
        <v>WaterPoison</v>
      </c>
      <c r="BG30" t="str">
        <f t="shared" si="11"/>
        <v>NAPoison</v>
      </c>
      <c r="BH30" t="str">
        <f t="shared" si="12"/>
        <v>NAPoison</v>
      </c>
      <c r="BI30" t="str">
        <f t="shared" si="13"/>
        <v>NAPoison</v>
      </c>
      <c r="BJ30" t="str">
        <f t="shared" si="14"/>
        <v>NAPoison</v>
      </c>
      <c r="BK30" t="str">
        <f t="shared" si="15"/>
        <v>NAPoison</v>
      </c>
      <c r="BL30" t="str">
        <f t="shared" si="16"/>
        <v>NAPoison</v>
      </c>
      <c r="BM30" t="str">
        <f t="shared" si="17"/>
        <v>NormalNA</v>
      </c>
      <c r="BN30" t="str">
        <f t="shared" si="18"/>
        <v>PoisonNA</v>
      </c>
      <c r="BO30" t="str">
        <f t="shared" si="19"/>
        <v>WaterNA</v>
      </c>
      <c r="BP30" t="str">
        <f t="shared" si="20"/>
        <v>NANA</v>
      </c>
      <c r="BQ30" t="str">
        <f t="shared" si="30"/>
        <v>NANA</v>
      </c>
      <c r="BR30" t="str">
        <f t="shared" si="30"/>
        <v>NANA</v>
      </c>
      <c r="BS30" t="str">
        <f t="shared" si="30"/>
        <v>NANA</v>
      </c>
      <c r="BT30" t="str">
        <f t="shared" si="30"/>
        <v>NANA</v>
      </c>
      <c r="BU30" t="str">
        <f t="shared" si="31"/>
        <v>NANA</v>
      </c>
      <c r="BV30" s="31">
        <f>VLOOKUP(BD30,type_factors!$C$2:$D$226,2,FALSE)</f>
        <v>1</v>
      </c>
      <c r="BW30" s="31">
        <f>VLOOKUP(BE30,type_factors!$C$2:$D$226,2,FALSE)</f>
        <v>0.5</v>
      </c>
      <c r="BX30" s="31">
        <f>VLOOKUP(BF30,type_factors!$C$2:$D$226,2,FALSE)</f>
        <v>1</v>
      </c>
      <c r="BY30" s="31" t="e">
        <f>VLOOKUP(BG30,type_factors!$C$2:$D$226,2,FALSE)</f>
        <v>#N/A</v>
      </c>
      <c r="BZ30" s="31" t="e">
        <f>VLOOKUP(BH30,type_factors!$C$2:$D$226,2,FALSE)</f>
        <v>#N/A</v>
      </c>
      <c r="CA30" s="31" t="e">
        <f>VLOOKUP(BI30,type_factors!$C$2:$D$226,2,FALSE)</f>
        <v>#N/A</v>
      </c>
      <c r="CB30" s="31" t="e">
        <f>VLOOKUP(BJ30,type_factors!$C$2:$D$226,2,FALSE)</f>
        <v>#N/A</v>
      </c>
      <c r="CC30" s="31" t="e">
        <f>VLOOKUP(BK30,type_factors!$C$2:$D$226,2,FALSE)</f>
        <v>#N/A</v>
      </c>
      <c r="CD30" s="31" t="e">
        <f>VLOOKUP(BL30,type_factors!$C$2:$D$226,2,FALSE)</f>
        <v>#N/A</v>
      </c>
      <c r="CE30" s="30" t="e">
        <f>VLOOKUP(BM30,type_factors!$C$2:$D$226,2,FALSE)</f>
        <v>#N/A</v>
      </c>
      <c r="CF30" s="30" t="e">
        <f>VLOOKUP(BN30,type_factors!$C$2:$D$226,2,FALSE)</f>
        <v>#N/A</v>
      </c>
      <c r="CG30" s="30" t="e">
        <f>VLOOKUP(BO30,type_factors!$C$2:$D$226,2,FALSE)</f>
        <v>#N/A</v>
      </c>
      <c r="CH30" s="30" t="e">
        <f>VLOOKUP(BP30,type_factors!$C$2:$D$226,2,FALSE)</f>
        <v>#N/A</v>
      </c>
      <c r="CI30" s="30" t="e">
        <f>VLOOKUP(BQ30,type_factors!$C$2:$D$226,2,FALSE)</f>
        <v>#N/A</v>
      </c>
      <c r="CJ30" s="30" t="e">
        <f>VLOOKUP(BR30,type_factors!$C$2:$D$226,2,FALSE)</f>
        <v>#N/A</v>
      </c>
      <c r="CK30" s="30" t="e">
        <f>VLOOKUP(BS30,type_factors!$C$2:$D$226,2,FALSE)</f>
        <v>#N/A</v>
      </c>
      <c r="CL30" s="30" t="e">
        <f>VLOOKUP(BT30,type_factors!$C$2:$D$226,2,FALSE)</f>
        <v>#N/A</v>
      </c>
      <c r="CM30" s="30" t="e">
        <f>VLOOKUP(BU30,type_factors!$C$2:$D$226,2,FALSE)</f>
        <v>#N/A</v>
      </c>
      <c r="CN30" s="32">
        <f t="shared" si="21"/>
        <v>1</v>
      </c>
      <c r="CO30" s="32">
        <f t="shared" si="21"/>
        <v>0.5</v>
      </c>
      <c r="CP30" s="32">
        <f t="shared" si="21"/>
        <v>1</v>
      </c>
      <c r="CQ30" s="32" t="e">
        <f t="shared" si="21"/>
        <v>#N/A</v>
      </c>
      <c r="CR30" s="32" t="e">
        <f t="shared" si="21"/>
        <v>#N/A</v>
      </c>
      <c r="CS30" s="32" t="e">
        <f t="shared" si="22"/>
        <v>#N/A</v>
      </c>
      <c r="CT30" s="32" t="e">
        <f t="shared" si="23"/>
        <v>#N/A</v>
      </c>
      <c r="CU30" s="32" t="e">
        <f t="shared" si="24"/>
        <v>#N/A</v>
      </c>
      <c r="CV30" s="32" t="e">
        <f t="shared" si="25"/>
        <v>#N/A</v>
      </c>
      <c r="CW30">
        <f t="array" ref="CW30">MAX(IF(ISERROR(CN30:CV30),,CN30:CV30))</f>
        <v>1</v>
      </c>
      <c r="CX30">
        <f t="shared" si="5"/>
        <v>1</v>
      </c>
      <c r="CY30">
        <f t="shared" si="26"/>
        <v>0</v>
      </c>
      <c r="CZ30">
        <f t="shared" si="28"/>
        <v>5.25</v>
      </c>
    </row>
    <row r="31" spans="1:106" x14ac:dyDescent="0.3">
      <c r="A31">
        <v>30</v>
      </c>
      <c r="B31">
        <v>13</v>
      </c>
      <c r="C31" s="35" t="s">
        <v>28</v>
      </c>
      <c r="D31" s="35" t="str">
        <f>VLOOKUP(C31,all_pokemon!$B$2:$C$151,2,FALSE)</f>
        <v>Zubat</v>
      </c>
      <c r="E31" s="35" t="s">
        <v>451</v>
      </c>
      <c r="F31" s="35" t="s">
        <v>448</v>
      </c>
      <c r="G31" s="35">
        <v>14</v>
      </c>
      <c r="H31" s="36" t="s">
        <v>29</v>
      </c>
      <c r="I31" s="36" t="s">
        <v>30</v>
      </c>
      <c r="J31" s="36" t="s">
        <v>209</v>
      </c>
      <c r="K31" s="36" t="s">
        <v>209</v>
      </c>
      <c r="L31" s="1" t="str">
        <f>VLOOKUP(H31,all_attacks!$B$2:$C$166,2,FALSE)</f>
        <v>Leech Life</v>
      </c>
      <c r="M31" s="1" t="str">
        <f>VLOOKUP(I31,all_attacks!$B$2:$C$166,2,FALSE)</f>
        <v>Supersonic</v>
      </c>
      <c r="N31" s="1" t="e">
        <f>VLOOKUP(J31,all_attacks!$B$2:$C$166,2,FALSE)</f>
        <v>#N/A</v>
      </c>
      <c r="O31" s="1" t="e">
        <f>VLOOKUP(K31,all_attacks!$B$2:$C$166,2,FALSE)</f>
        <v>#N/A</v>
      </c>
      <c r="P31" t="str">
        <f>VLOOKUP(L31,all_attacks!$C$2:$H$166,2,FALSE)</f>
        <v>Bug</v>
      </c>
      <c r="Q31" t="str">
        <f>VLOOKUP(M31,all_attacks!$C$2:$H$166,2,FALSE)</f>
        <v>Normal</v>
      </c>
      <c r="R31" t="e">
        <f>VLOOKUP(N31,all_attacks!$C$2:$H$166,2,FALSE)</f>
        <v>#N/A</v>
      </c>
      <c r="S31" t="e">
        <f>VLOOKUP(O31,all_attacks!$C$2:$H$166,2,FALSE)</f>
        <v>#N/A</v>
      </c>
      <c r="T31" t="str">
        <f>VLOOKUP(L31,all_attacks!$C$2:$H$166,6,FALSE)</f>
        <v>Bug</v>
      </c>
      <c r="U31" t="str">
        <f>VLOOKUP(M31,all_attacks!$C$2:$H$166,6,FALSE)</f>
        <v>no_type-specific_Damage</v>
      </c>
      <c r="V31" t="e">
        <f>VLOOKUP(N31,all_attacks!$C$2:$H$166,6,FALSE)</f>
        <v>#N/A</v>
      </c>
      <c r="W31" t="e">
        <f>VLOOKUP(O31,all_attacks!$C$2:$H$166,6,FALSE)</f>
        <v>#N/A</v>
      </c>
      <c r="X31" t="s">
        <v>451</v>
      </c>
      <c r="Y31" t="s">
        <v>455</v>
      </c>
      <c r="Z31" t="str">
        <f t="shared" si="27"/>
        <v>BugPoison</v>
      </c>
      <c r="AA31" t="str">
        <f t="shared" si="6"/>
        <v>no_type-specific_DamagePoison</v>
      </c>
      <c r="AB31" t="e">
        <f t="shared" si="6"/>
        <v>#N/A</v>
      </c>
      <c r="AC31" t="e">
        <f t="shared" si="6"/>
        <v>#N/A</v>
      </c>
      <c r="AD31" t="str">
        <f t="shared" si="29"/>
        <v>BugGround</v>
      </c>
      <c r="AE31" t="str">
        <f t="shared" si="29"/>
        <v>no_type-specific_DamageGround</v>
      </c>
      <c r="AF31" t="e">
        <f t="shared" si="29"/>
        <v>#N/A</v>
      </c>
      <c r="AG31" t="e">
        <f t="shared" si="29"/>
        <v>#N/A</v>
      </c>
      <c r="AH31">
        <f>VLOOKUP(Z31,type_factors!$C$1:$D$226,2,FALSE)</f>
        <v>2</v>
      </c>
      <c r="AI31" t="e">
        <f>VLOOKUP(AA31,type_factors!$C$1:$D$226,2,FALSE)</f>
        <v>#N/A</v>
      </c>
      <c r="AJ31" t="e">
        <f>VLOOKUP(AB31,type_factors!$C$1:$D$226,2,FALSE)</f>
        <v>#N/A</v>
      </c>
      <c r="AK31" t="e">
        <f>VLOOKUP(AC31,type_factors!$C$1:$D$226,2,FALSE)</f>
        <v>#N/A</v>
      </c>
      <c r="AL31">
        <f>VLOOKUP(AD31,type_factors!$C$1:$D$226,2,FALSE)</f>
        <v>1</v>
      </c>
      <c r="AM31" t="e">
        <f>VLOOKUP(AE31,type_factors!$C$1:$D$226,2,FALSE)</f>
        <v>#N/A</v>
      </c>
      <c r="AN31" t="e">
        <f>VLOOKUP(AF31,type_factors!$C$1:$D$226,2,FALSE)</f>
        <v>#N/A</v>
      </c>
      <c r="AO31" t="e">
        <f>VLOOKUP(AG31,type_factors!$C$1:$D$226,2,FALSE)</f>
        <v>#N/A</v>
      </c>
      <c r="AP31">
        <f t="shared" si="7"/>
        <v>2</v>
      </c>
      <c r="AQ31" t="e">
        <f t="shared" si="7"/>
        <v>#N/A</v>
      </c>
      <c r="AR31" t="e">
        <f t="shared" si="7"/>
        <v>#N/A</v>
      </c>
      <c r="AS31" t="e">
        <f t="shared" si="7"/>
        <v>#N/A</v>
      </c>
      <c r="AT31">
        <f t="array" ref="AT31">MAX(IF(ISERROR(AP31:AS31),IF(ISERROR(AH31:AK31),,AH31:AK31),AP31:AS31))</f>
        <v>2</v>
      </c>
      <c r="AU31" t="s">
        <v>421</v>
      </c>
      <c r="AV31" t="s">
        <v>451</v>
      </c>
      <c r="AW31" t="s">
        <v>453</v>
      </c>
      <c r="AX31" t="s">
        <v>209</v>
      </c>
      <c r="AY31" t="s">
        <v>209</v>
      </c>
      <c r="AZ31" t="s">
        <v>209</v>
      </c>
      <c r="BA31" t="s">
        <v>209</v>
      </c>
      <c r="BB31" t="s">
        <v>209</v>
      </c>
      <c r="BC31" t="s">
        <v>209</v>
      </c>
      <c r="BD31" t="str">
        <f t="shared" si="8"/>
        <v>NormalPoison</v>
      </c>
      <c r="BE31" t="str">
        <f t="shared" si="9"/>
        <v>PoisonPoison</v>
      </c>
      <c r="BF31" t="str">
        <f t="shared" si="10"/>
        <v>WaterPoison</v>
      </c>
      <c r="BG31" t="str">
        <f t="shared" si="11"/>
        <v>NAPoison</v>
      </c>
      <c r="BH31" t="str">
        <f t="shared" si="12"/>
        <v>NAPoison</v>
      </c>
      <c r="BI31" t="str">
        <f t="shared" si="13"/>
        <v>NAPoison</v>
      </c>
      <c r="BJ31" t="str">
        <f t="shared" si="14"/>
        <v>NAPoison</v>
      </c>
      <c r="BK31" t="str">
        <f t="shared" si="15"/>
        <v>NAPoison</v>
      </c>
      <c r="BL31" t="str">
        <f t="shared" si="16"/>
        <v>NAPoison</v>
      </c>
      <c r="BM31" t="str">
        <f t="shared" si="17"/>
        <v>NormalFlying</v>
      </c>
      <c r="BN31" t="str">
        <f t="shared" si="18"/>
        <v>PoisonFlying</v>
      </c>
      <c r="BO31" t="str">
        <f t="shared" si="19"/>
        <v>WaterFlying</v>
      </c>
      <c r="BP31" t="str">
        <f t="shared" si="20"/>
        <v>NAFlying</v>
      </c>
      <c r="BQ31" t="str">
        <f t="shared" si="30"/>
        <v>NAFlying</v>
      </c>
      <c r="BR31" t="str">
        <f t="shared" si="30"/>
        <v>NAFlying</v>
      </c>
      <c r="BS31" t="str">
        <f t="shared" si="30"/>
        <v>NAFlying</v>
      </c>
      <c r="BT31" t="str">
        <f t="shared" si="30"/>
        <v>NAFlying</v>
      </c>
      <c r="BU31" t="str">
        <f t="shared" si="31"/>
        <v>NAFlying</v>
      </c>
      <c r="BV31" s="31">
        <f>VLOOKUP(BD31,type_factors!$C$2:$D$226,2,FALSE)</f>
        <v>1</v>
      </c>
      <c r="BW31" s="31">
        <f>VLOOKUP(BE31,type_factors!$C$2:$D$226,2,FALSE)</f>
        <v>0.5</v>
      </c>
      <c r="BX31" s="31">
        <f>VLOOKUP(BF31,type_factors!$C$2:$D$226,2,FALSE)</f>
        <v>1</v>
      </c>
      <c r="BY31" s="31" t="e">
        <f>VLOOKUP(BG31,type_factors!$C$2:$D$226,2,FALSE)</f>
        <v>#N/A</v>
      </c>
      <c r="BZ31" s="31" t="e">
        <f>VLOOKUP(BH31,type_factors!$C$2:$D$226,2,FALSE)</f>
        <v>#N/A</v>
      </c>
      <c r="CA31" s="31" t="e">
        <f>VLOOKUP(BI31,type_factors!$C$2:$D$226,2,FALSE)</f>
        <v>#N/A</v>
      </c>
      <c r="CB31" s="31" t="e">
        <f>VLOOKUP(BJ31,type_factors!$C$2:$D$226,2,FALSE)</f>
        <v>#N/A</v>
      </c>
      <c r="CC31" s="31" t="e">
        <f>VLOOKUP(BK31,type_factors!$C$2:$D$226,2,FALSE)</f>
        <v>#N/A</v>
      </c>
      <c r="CD31" s="31" t="e">
        <f>VLOOKUP(BL31,type_factors!$C$2:$D$226,2,FALSE)</f>
        <v>#N/A</v>
      </c>
      <c r="CE31" s="30">
        <f>VLOOKUP(BM31,type_factors!$C$2:$D$226,2,FALSE)</f>
        <v>1</v>
      </c>
      <c r="CF31" s="30">
        <f>VLOOKUP(BN31,type_factors!$C$2:$D$226,2,FALSE)</f>
        <v>1</v>
      </c>
      <c r="CG31" s="30">
        <f>VLOOKUP(BO31,type_factors!$C$2:$D$226,2,FALSE)</f>
        <v>1</v>
      </c>
      <c r="CH31" s="30" t="e">
        <f>VLOOKUP(BP31,type_factors!$C$2:$D$226,2,FALSE)</f>
        <v>#N/A</v>
      </c>
      <c r="CI31" s="30" t="e">
        <f>VLOOKUP(BQ31,type_factors!$C$2:$D$226,2,FALSE)</f>
        <v>#N/A</v>
      </c>
      <c r="CJ31" s="30" t="e">
        <f>VLOOKUP(BR31,type_factors!$C$2:$D$226,2,FALSE)</f>
        <v>#N/A</v>
      </c>
      <c r="CK31" s="30" t="e">
        <f>VLOOKUP(BS31,type_factors!$C$2:$D$226,2,FALSE)</f>
        <v>#N/A</v>
      </c>
      <c r="CL31" s="30" t="e">
        <f>VLOOKUP(BT31,type_factors!$C$2:$D$226,2,FALSE)</f>
        <v>#N/A</v>
      </c>
      <c r="CM31" s="30" t="e">
        <f>VLOOKUP(BU31,type_factors!$C$2:$D$226,2,FALSE)</f>
        <v>#N/A</v>
      </c>
      <c r="CN31" s="32">
        <f t="shared" si="21"/>
        <v>1</v>
      </c>
      <c r="CO31" s="32">
        <f t="shared" si="21"/>
        <v>0.5</v>
      </c>
      <c r="CP31" s="32">
        <f t="shared" si="21"/>
        <v>1</v>
      </c>
      <c r="CQ31" s="32" t="e">
        <f t="shared" si="21"/>
        <v>#N/A</v>
      </c>
      <c r="CR31" s="32" t="e">
        <f t="shared" si="21"/>
        <v>#N/A</v>
      </c>
      <c r="CS31" s="32" t="e">
        <f t="shared" si="22"/>
        <v>#N/A</v>
      </c>
      <c r="CT31" s="32" t="e">
        <f t="shared" si="23"/>
        <v>#N/A</v>
      </c>
      <c r="CU31" s="32" t="e">
        <f t="shared" si="24"/>
        <v>#N/A</v>
      </c>
      <c r="CV31" s="32" t="e">
        <f t="shared" si="25"/>
        <v>#N/A</v>
      </c>
      <c r="CW31">
        <f t="array" ref="CW31">MAX(IF(ISERROR(CN31:CV31),,CN31:CV31))</f>
        <v>1</v>
      </c>
      <c r="CX31">
        <f t="shared" si="5"/>
        <v>2</v>
      </c>
      <c r="CY31">
        <f t="shared" si="26"/>
        <v>-1</v>
      </c>
      <c r="CZ31">
        <f t="shared" si="28"/>
        <v>4.25</v>
      </c>
    </row>
    <row r="32" spans="1:106" x14ac:dyDescent="0.3">
      <c r="A32">
        <v>31</v>
      </c>
      <c r="B32">
        <v>14</v>
      </c>
      <c r="C32" s="35" t="s">
        <v>47</v>
      </c>
      <c r="D32" s="35" t="str">
        <f>VLOOKUP(C32,all_pokemon!$B$2:$C$151,2,FALSE)</f>
        <v>Pidgey</v>
      </c>
      <c r="E32" s="35" t="s">
        <v>421</v>
      </c>
      <c r="F32" s="35" t="s">
        <v>448</v>
      </c>
      <c r="G32" s="35">
        <v>16</v>
      </c>
      <c r="H32" s="36" t="s">
        <v>41</v>
      </c>
      <c r="I32" s="36" t="s">
        <v>42</v>
      </c>
      <c r="J32" s="36" t="s">
        <v>21</v>
      </c>
      <c r="K32" s="36" t="s">
        <v>209</v>
      </c>
      <c r="L32" s="1" t="str">
        <f>VLOOKUP(H32,all_attacks!$B$2:$C$166,2,FALSE)</f>
        <v>Gust</v>
      </c>
      <c r="M32" s="1" t="str">
        <f>VLOOKUP(I32,all_attacks!$B$2:$C$166,2,FALSE)</f>
        <v>Sand Attack</v>
      </c>
      <c r="N32" s="1" t="str">
        <f>VLOOKUP(J32,all_attacks!$B$2:$C$166,2,FALSE)</f>
        <v>Quick Attack</v>
      </c>
      <c r="O32" s="1" t="e">
        <f>VLOOKUP(K32,all_attacks!$B$2:$C$166,2,FALSE)</f>
        <v>#N/A</v>
      </c>
      <c r="P32" t="str">
        <f>VLOOKUP(L32,all_attacks!$C$2:$H$166,2,FALSE)</f>
        <v>Normal</v>
      </c>
      <c r="Q32" t="str">
        <f>VLOOKUP(M32,all_attacks!$C$2:$H$166,2,FALSE)</f>
        <v>Normal</v>
      </c>
      <c r="R32" t="str">
        <f>VLOOKUP(N32,all_attacks!$C$2:$H$166,2,FALSE)</f>
        <v>Normal</v>
      </c>
      <c r="S32" t="e">
        <f>VLOOKUP(O32,all_attacks!$C$2:$H$166,2,FALSE)</f>
        <v>#N/A</v>
      </c>
      <c r="T32" t="str">
        <f>VLOOKUP(L32,all_attacks!$C$2:$H$166,6,FALSE)</f>
        <v>Normal</v>
      </c>
      <c r="U32" t="str">
        <f>VLOOKUP(M32,all_attacks!$C$2:$H$166,6,FALSE)</f>
        <v>no_type-specific_Damage</v>
      </c>
      <c r="V32" t="str">
        <f>VLOOKUP(N32,all_attacks!$C$2:$H$166,6,FALSE)</f>
        <v>Normal</v>
      </c>
      <c r="W32" t="e">
        <f>VLOOKUP(O32,all_attacks!$C$2:$H$166,6,FALSE)</f>
        <v>#N/A</v>
      </c>
      <c r="X32" t="s">
        <v>451</v>
      </c>
      <c r="Y32" t="s">
        <v>455</v>
      </c>
      <c r="Z32" t="str">
        <f t="shared" si="27"/>
        <v>NormalPoison</v>
      </c>
      <c r="AA32" t="str">
        <f t="shared" si="6"/>
        <v>no_type-specific_DamagePoison</v>
      </c>
      <c r="AB32" t="str">
        <f t="shared" si="6"/>
        <v>NormalPoison</v>
      </c>
      <c r="AC32" t="e">
        <f t="shared" si="6"/>
        <v>#N/A</v>
      </c>
      <c r="AD32" t="str">
        <f t="shared" si="29"/>
        <v>NormalGround</v>
      </c>
      <c r="AE32" t="str">
        <f t="shared" si="29"/>
        <v>no_type-specific_DamageGround</v>
      </c>
      <c r="AF32" t="str">
        <f t="shared" si="29"/>
        <v>NormalGround</v>
      </c>
      <c r="AG32" t="e">
        <f t="shared" si="29"/>
        <v>#N/A</v>
      </c>
      <c r="AH32">
        <f>VLOOKUP(Z32,type_factors!$C$1:$D$226,2,FALSE)</f>
        <v>1</v>
      </c>
      <c r="AI32" t="e">
        <f>VLOOKUP(AA32,type_factors!$C$1:$D$226,2,FALSE)</f>
        <v>#N/A</v>
      </c>
      <c r="AJ32">
        <f>VLOOKUP(AB32,type_factors!$C$1:$D$226,2,FALSE)</f>
        <v>1</v>
      </c>
      <c r="AK32" t="e">
        <f>VLOOKUP(AC32,type_factors!$C$1:$D$226,2,FALSE)</f>
        <v>#N/A</v>
      </c>
      <c r="AL32">
        <f>VLOOKUP(AD32,type_factors!$C$1:$D$226,2,FALSE)</f>
        <v>1</v>
      </c>
      <c r="AM32" t="e">
        <f>VLOOKUP(AE32,type_factors!$C$1:$D$226,2,FALSE)</f>
        <v>#N/A</v>
      </c>
      <c r="AN32">
        <f>VLOOKUP(AF32,type_factors!$C$1:$D$226,2,FALSE)</f>
        <v>1</v>
      </c>
      <c r="AO32" t="e">
        <f>VLOOKUP(AG32,type_factors!$C$1:$D$226,2,FALSE)</f>
        <v>#N/A</v>
      </c>
      <c r="AP32">
        <f t="shared" si="7"/>
        <v>1</v>
      </c>
      <c r="AQ32" t="e">
        <f t="shared" si="7"/>
        <v>#N/A</v>
      </c>
      <c r="AR32">
        <f t="shared" si="7"/>
        <v>1</v>
      </c>
      <c r="AS32" t="e">
        <f t="shared" si="7"/>
        <v>#N/A</v>
      </c>
      <c r="AT32">
        <f t="array" ref="AT32">MAX(IF(ISERROR(AP32:AS32),IF(ISERROR(AH32:AK32),,AH32:AK32),AP32:AS32))</f>
        <v>1</v>
      </c>
      <c r="AU32" t="s">
        <v>421</v>
      </c>
      <c r="AV32" t="s">
        <v>451</v>
      </c>
      <c r="AW32" t="s">
        <v>453</v>
      </c>
      <c r="AX32" t="s">
        <v>209</v>
      </c>
      <c r="AY32" t="s">
        <v>209</v>
      </c>
      <c r="AZ32" t="s">
        <v>209</v>
      </c>
      <c r="BA32" t="s">
        <v>209</v>
      </c>
      <c r="BB32" t="s">
        <v>209</v>
      </c>
      <c r="BC32" t="s">
        <v>209</v>
      </c>
      <c r="BD32" t="str">
        <f t="shared" si="8"/>
        <v>NormalNormal</v>
      </c>
      <c r="BE32" t="str">
        <f t="shared" si="9"/>
        <v>PoisonNormal</v>
      </c>
      <c r="BF32" t="str">
        <f t="shared" si="10"/>
        <v>WaterNormal</v>
      </c>
      <c r="BG32" t="str">
        <f t="shared" si="11"/>
        <v>NANormal</v>
      </c>
      <c r="BH32" t="str">
        <f t="shared" si="12"/>
        <v>NANormal</v>
      </c>
      <c r="BI32" t="str">
        <f t="shared" si="13"/>
        <v>NANormal</v>
      </c>
      <c r="BJ32" t="str">
        <f t="shared" si="14"/>
        <v>NANormal</v>
      </c>
      <c r="BK32" t="str">
        <f t="shared" si="15"/>
        <v>NANormal</v>
      </c>
      <c r="BL32" t="str">
        <f t="shared" si="16"/>
        <v>NANormal</v>
      </c>
      <c r="BM32" t="str">
        <f t="shared" si="17"/>
        <v>NormalFlying</v>
      </c>
      <c r="BN32" t="str">
        <f t="shared" si="18"/>
        <v>PoisonFlying</v>
      </c>
      <c r="BO32" t="str">
        <f t="shared" si="19"/>
        <v>WaterFlying</v>
      </c>
      <c r="BP32" t="str">
        <f t="shared" si="20"/>
        <v>NAFlying</v>
      </c>
      <c r="BQ32" t="str">
        <f t="shared" si="30"/>
        <v>NAFlying</v>
      </c>
      <c r="BR32" t="str">
        <f t="shared" si="30"/>
        <v>NAFlying</v>
      </c>
      <c r="BS32" t="str">
        <f t="shared" si="30"/>
        <v>NAFlying</v>
      </c>
      <c r="BT32" t="str">
        <f t="shared" si="30"/>
        <v>NAFlying</v>
      </c>
      <c r="BU32" t="str">
        <f t="shared" si="31"/>
        <v>NAFlying</v>
      </c>
      <c r="BV32" s="31">
        <f>VLOOKUP(BD32,type_factors!$C$2:$D$226,2,FALSE)</f>
        <v>1</v>
      </c>
      <c r="BW32" s="31">
        <f>VLOOKUP(BE32,type_factors!$C$2:$D$226,2,FALSE)</f>
        <v>1</v>
      </c>
      <c r="BX32" s="31">
        <f>VLOOKUP(BF32,type_factors!$C$2:$D$226,2,FALSE)</f>
        <v>1</v>
      </c>
      <c r="BY32" s="31" t="e">
        <f>VLOOKUP(BG32,type_factors!$C$2:$D$226,2,FALSE)</f>
        <v>#N/A</v>
      </c>
      <c r="BZ32" s="31" t="e">
        <f>VLOOKUP(BH32,type_factors!$C$2:$D$226,2,FALSE)</f>
        <v>#N/A</v>
      </c>
      <c r="CA32" s="31" t="e">
        <f>VLOOKUP(BI32,type_factors!$C$2:$D$226,2,FALSE)</f>
        <v>#N/A</v>
      </c>
      <c r="CB32" s="31" t="e">
        <f>VLOOKUP(BJ32,type_factors!$C$2:$D$226,2,FALSE)</f>
        <v>#N/A</v>
      </c>
      <c r="CC32" s="31" t="e">
        <f>VLOOKUP(BK32,type_factors!$C$2:$D$226,2,FALSE)</f>
        <v>#N/A</v>
      </c>
      <c r="CD32" s="31" t="e">
        <f>VLOOKUP(BL32,type_factors!$C$2:$D$226,2,FALSE)</f>
        <v>#N/A</v>
      </c>
      <c r="CE32" s="30">
        <f>VLOOKUP(BM32,type_factors!$C$2:$D$226,2,FALSE)</f>
        <v>1</v>
      </c>
      <c r="CF32" s="30">
        <f>VLOOKUP(BN32,type_factors!$C$2:$D$226,2,FALSE)</f>
        <v>1</v>
      </c>
      <c r="CG32" s="30">
        <f>VLOOKUP(BO32,type_factors!$C$2:$D$226,2,FALSE)</f>
        <v>1</v>
      </c>
      <c r="CH32" s="30" t="e">
        <f>VLOOKUP(BP32,type_factors!$C$2:$D$226,2,FALSE)</f>
        <v>#N/A</v>
      </c>
      <c r="CI32" s="30" t="e">
        <f>VLOOKUP(BQ32,type_factors!$C$2:$D$226,2,FALSE)</f>
        <v>#N/A</v>
      </c>
      <c r="CJ32" s="30" t="e">
        <f>VLOOKUP(BR32,type_factors!$C$2:$D$226,2,FALSE)</f>
        <v>#N/A</v>
      </c>
      <c r="CK32" s="30" t="e">
        <f>VLOOKUP(BS32,type_factors!$C$2:$D$226,2,FALSE)</f>
        <v>#N/A</v>
      </c>
      <c r="CL32" s="30" t="e">
        <f>VLOOKUP(BT32,type_factors!$C$2:$D$226,2,FALSE)</f>
        <v>#N/A</v>
      </c>
      <c r="CM32" s="30" t="e">
        <f>VLOOKUP(BU32,type_factors!$C$2:$D$226,2,FALSE)</f>
        <v>#N/A</v>
      </c>
      <c r="CN32" s="32">
        <f t="shared" si="21"/>
        <v>1</v>
      </c>
      <c r="CO32" s="32">
        <f t="shared" si="21"/>
        <v>1</v>
      </c>
      <c r="CP32" s="32">
        <f t="shared" si="21"/>
        <v>1</v>
      </c>
      <c r="CQ32" s="32" t="e">
        <f t="shared" si="21"/>
        <v>#N/A</v>
      </c>
      <c r="CR32" s="32" t="e">
        <f t="shared" si="21"/>
        <v>#N/A</v>
      </c>
      <c r="CS32" s="32" t="e">
        <f t="shared" si="22"/>
        <v>#N/A</v>
      </c>
      <c r="CT32" s="32" t="e">
        <f t="shared" si="23"/>
        <v>#N/A</v>
      </c>
      <c r="CU32" s="32" t="e">
        <f t="shared" si="24"/>
        <v>#N/A</v>
      </c>
      <c r="CV32" s="32" t="e">
        <f t="shared" si="25"/>
        <v>#N/A</v>
      </c>
      <c r="CW32">
        <f t="array" ref="CW32">MAX(IF(ISERROR(CN32:CV32),,CN32:CV32))</f>
        <v>1</v>
      </c>
      <c r="CX32">
        <f t="shared" si="5"/>
        <v>1</v>
      </c>
      <c r="CY32">
        <f t="shared" si="26"/>
        <v>0</v>
      </c>
      <c r="CZ32">
        <f t="shared" si="28"/>
        <v>4.25</v>
      </c>
    </row>
    <row r="33" spans="1:106" x14ac:dyDescent="0.3">
      <c r="A33">
        <v>32</v>
      </c>
      <c r="B33">
        <v>14</v>
      </c>
      <c r="C33" s="35" t="s">
        <v>495</v>
      </c>
      <c r="D33" s="35" t="str">
        <f>VLOOKUP(C33,all_pokemon!$B$2:$C$151,2,FALSE)</f>
        <v>Nidoran♀</v>
      </c>
      <c r="E33" s="35" t="s">
        <v>451</v>
      </c>
      <c r="F33" s="35" t="s">
        <v>209</v>
      </c>
      <c r="G33" s="35">
        <v>16</v>
      </c>
      <c r="H33" s="36" t="s">
        <v>6</v>
      </c>
      <c r="I33" s="36" t="s">
        <v>12</v>
      </c>
      <c r="J33" s="36" t="s">
        <v>5</v>
      </c>
      <c r="K33" s="36" t="s">
        <v>9</v>
      </c>
      <c r="L33" s="1" t="str">
        <f>VLOOKUP(H33,all_attacks!$B$2:$C$166,2,FALSE)</f>
        <v>Growl</v>
      </c>
      <c r="M33" s="1" t="str">
        <f>VLOOKUP(I33,all_attacks!$B$2:$C$166,2,FALSE)</f>
        <v>Tackle</v>
      </c>
      <c r="N33" s="1" t="str">
        <f>VLOOKUP(J33,all_attacks!$B$2:$C$166,2,FALSE)</f>
        <v>Scratch</v>
      </c>
      <c r="O33" s="1" t="str">
        <f>VLOOKUP(K33,all_attacks!$B$2:$C$166,2,FALSE)</f>
        <v>Poison Sting</v>
      </c>
      <c r="P33" t="str">
        <f>VLOOKUP(L33,all_attacks!$C$2:$H$166,2,FALSE)</f>
        <v>Normal</v>
      </c>
      <c r="Q33" t="str">
        <f>VLOOKUP(M33,all_attacks!$C$2:$H$166,2,FALSE)</f>
        <v>Normal</v>
      </c>
      <c r="R33" t="str">
        <f>VLOOKUP(N33,all_attacks!$C$2:$H$166,2,FALSE)</f>
        <v>Normal</v>
      </c>
      <c r="S33" t="str">
        <f>VLOOKUP(O33,all_attacks!$C$2:$H$166,2,FALSE)</f>
        <v>Poison</v>
      </c>
      <c r="T33" t="str">
        <f>VLOOKUP(L33,all_attacks!$C$2:$H$166,6,FALSE)</f>
        <v>no_type-specific_Damage</v>
      </c>
      <c r="U33" t="str">
        <f>VLOOKUP(M33,all_attacks!$C$2:$H$166,6,FALSE)</f>
        <v>Normal</v>
      </c>
      <c r="V33" t="str">
        <f>VLOOKUP(N33,all_attacks!$C$2:$H$166,6,FALSE)</f>
        <v>Normal</v>
      </c>
      <c r="W33" t="str">
        <f>VLOOKUP(O33,all_attacks!$C$2:$H$166,6,FALSE)</f>
        <v>Poison</v>
      </c>
      <c r="X33" t="s">
        <v>451</v>
      </c>
      <c r="Y33" t="s">
        <v>455</v>
      </c>
      <c r="Z33" t="str">
        <f t="shared" si="27"/>
        <v>no_type-specific_DamagePoison</v>
      </c>
      <c r="AA33" t="str">
        <f t="shared" si="6"/>
        <v>NormalPoison</v>
      </c>
      <c r="AB33" t="str">
        <f t="shared" si="6"/>
        <v>NormalPoison</v>
      </c>
      <c r="AC33" t="str">
        <f t="shared" si="6"/>
        <v>PoisonPoison</v>
      </c>
      <c r="AD33" t="str">
        <f t="shared" si="29"/>
        <v>no_type-specific_DamageGround</v>
      </c>
      <c r="AE33" t="str">
        <f t="shared" si="29"/>
        <v>NormalGround</v>
      </c>
      <c r="AF33" t="str">
        <f t="shared" si="29"/>
        <v>NormalGround</v>
      </c>
      <c r="AG33" t="str">
        <f t="shared" si="29"/>
        <v>PoisonGround</v>
      </c>
      <c r="AH33" t="e">
        <f>VLOOKUP(Z33,type_factors!$C$1:$D$226,2,FALSE)</f>
        <v>#N/A</v>
      </c>
      <c r="AI33">
        <f>VLOOKUP(AA33,type_factors!$C$1:$D$226,2,FALSE)</f>
        <v>1</v>
      </c>
      <c r="AJ33">
        <f>VLOOKUP(AB33,type_factors!$C$1:$D$226,2,FALSE)</f>
        <v>1</v>
      </c>
      <c r="AK33">
        <f>VLOOKUP(AC33,type_factors!$C$1:$D$226,2,FALSE)</f>
        <v>0.5</v>
      </c>
      <c r="AL33" t="e">
        <f>VLOOKUP(AD33,type_factors!$C$1:$D$226,2,FALSE)</f>
        <v>#N/A</v>
      </c>
      <c r="AM33">
        <f>VLOOKUP(AE33,type_factors!$C$1:$D$226,2,FALSE)</f>
        <v>1</v>
      </c>
      <c r="AN33">
        <f>VLOOKUP(AF33,type_factors!$C$1:$D$226,2,FALSE)</f>
        <v>1</v>
      </c>
      <c r="AO33">
        <f>VLOOKUP(AG33,type_factors!$C$1:$D$226,2,FALSE)</f>
        <v>0.5</v>
      </c>
      <c r="AP33" t="e">
        <f t="shared" si="7"/>
        <v>#N/A</v>
      </c>
      <c r="AQ33">
        <f t="shared" si="7"/>
        <v>1</v>
      </c>
      <c r="AR33">
        <f t="shared" si="7"/>
        <v>1</v>
      </c>
      <c r="AS33">
        <f t="shared" si="7"/>
        <v>0.25</v>
      </c>
      <c r="AT33">
        <f t="array" ref="AT33">MAX(IF(ISERROR(AP33:AS33),IF(ISERROR(AH33:AK33),,AH33:AK33),AP33:AS33))</f>
        <v>1</v>
      </c>
      <c r="AU33" t="s">
        <v>421</v>
      </c>
      <c r="AV33" t="s">
        <v>451</v>
      </c>
      <c r="AW33" t="s">
        <v>453</v>
      </c>
      <c r="AX33" t="s">
        <v>209</v>
      </c>
      <c r="AY33" t="s">
        <v>209</v>
      </c>
      <c r="AZ33" t="s">
        <v>209</v>
      </c>
      <c r="BA33" t="s">
        <v>209</v>
      </c>
      <c r="BB33" t="s">
        <v>209</v>
      </c>
      <c r="BC33" t="s">
        <v>209</v>
      </c>
      <c r="BD33" t="str">
        <f t="shared" si="8"/>
        <v>NormalPoison</v>
      </c>
      <c r="BE33" t="str">
        <f t="shared" si="9"/>
        <v>PoisonPoison</v>
      </c>
      <c r="BF33" t="str">
        <f t="shared" si="10"/>
        <v>WaterPoison</v>
      </c>
      <c r="BG33" t="str">
        <f t="shared" si="11"/>
        <v>NAPoison</v>
      </c>
      <c r="BH33" t="str">
        <f t="shared" si="12"/>
        <v>NAPoison</v>
      </c>
      <c r="BI33" t="str">
        <f t="shared" si="13"/>
        <v>NAPoison</v>
      </c>
      <c r="BJ33" t="str">
        <f t="shared" si="14"/>
        <v>NAPoison</v>
      </c>
      <c r="BK33" t="str">
        <f t="shared" si="15"/>
        <v>NAPoison</v>
      </c>
      <c r="BL33" t="str">
        <f t="shared" si="16"/>
        <v>NAPoison</v>
      </c>
      <c r="BM33" t="str">
        <f t="shared" si="17"/>
        <v>NormalNA</v>
      </c>
      <c r="BN33" t="str">
        <f t="shared" si="18"/>
        <v>PoisonNA</v>
      </c>
      <c r="BO33" t="str">
        <f t="shared" si="19"/>
        <v>WaterNA</v>
      </c>
      <c r="BP33" t="str">
        <f t="shared" si="20"/>
        <v>NANA</v>
      </c>
      <c r="BQ33" t="str">
        <f t="shared" si="30"/>
        <v>NANA</v>
      </c>
      <c r="BR33" t="str">
        <f t="shared" si="30"/>
        <v>NANA</v>
      </c>
      <c r="BS33" t="str">
        <f t="shared" si="30"/>
        <v>NANA</v>
      </c>
      <c r="BT33" t="str">
        <f t="shared" si="30"/>
        <v>NANA</v>
      </c>
      <c r="BU33" t="str">
        <f t="shared" si="31"/>
        <v>NANA</v>
      </c>
      <c r="BV33" s="31">
        <f>VLOOKUP(BD33,type_factors!$C$2:$D$226,2,FALSE)</f>
        <v>1</v>
      </c>
      <c r="BW33" s="31">
        <f>VLOOKUP(BE33,type_factors!$C$2:$D$226,2,FALSE)</f>
        <v>0.5</v>
      </c>
      <c r="BX33" s="31">
        <f>VLOOKUP(BF33,type_factors!$C$2:$D$226,2,FALSE)</f>
        <v>1</v>
      </c>
      <c r="BY33" s="31" t="e">
        <f>VLOOKUP(BG33,type_factors!$C$2:$D$226,2,FALSE)</f>
        <v>#N/A</v>
      </c>
      <c r="BZ33" s="31" t="e">
        <f>VLOOKUP(BH33,type_factors!$C$2:$D$226,2,FALSE)</f>
        <v>#N/A</v>
      </c>
      <c r="CA33" s="31" t="e">
        <f>VLOOKUP(BI33,type_factors!$C$2:$D$226,2,FALSE)</f>
        <v>#N/A</v>
      </c>
      <c r="CB33" s="31" t="e">
        <f>VLOOKUP(BJ33,type_factors!$C$2:$D$226,2,FALSE)</f>
        <v>#N/A</v>
      </c>
      <c r="CC33" s="31" t="e">
        <f>VLOOKUP(BK33,type_factors!$C$2:$D$226,2,FALSE)</f>
        <v>#N/A</v>
      </c>
      <c r="CD33" s="31" t="e">
        <f>VLOOKUP(BL33,type_factors!$C$2:$D$226,2,FALSE)</f>
        <v>#N/A</v>
      </c>
      <c r="CE33" s="30" t="e">
        <f>VLOOKUP(BM33,type_factors!$C$2:$D$226,2,FALSE)</f>
        <v>#N/A</v>
      </c>
      <c r="CF33" s="30" t="e">
        <f>VLOOKUP(BN33,type_factors!$C$2:$D$226,2,FALSE)</f>
        <v>#N/A</v>
      </c>
      <c r="CG33" s="30" t="e">
        <f>VLOOKUP(BO33,type_factors!$C$2:$D$226,2,FALSE)</f>
        <v>#N/A</v>
      </c>
      <c r="CH33" s="30" t="e">
        <f>VLOOKUP(BP33,type_factors!$C$2:$D$226,2,FALSE)</f>
        <v>#N/A</v>
      </c>
      <c r="CI33" s="30" t="e">
        <f>VLOOKUP(BQ33,type_factors!$C$2:$D$226,2,FALSE)</f>
        <v>#N/A</v>
      </c>
      <c r="CJ33" s="30" t="e">
        <f>VLOOKUP(BR33,type_factors!$C$2:$D$226,2,FALSE)</f>
        <v>#N/A</v>
      </c>
      <c r="CK33" s="30" t="e">
        <f>VLOOKUP(BS33,type_factors!$C$2:$D$226,2,FALSE)</f>
        <v>#N/A</v>
      </c>
      <c r="CL33" s="30" t="e">
        <f>VLOOKUP(BT33,type_factors!$C$2:$D$226,2,FALSE)</f>
        <v>#N/A</v>
      </c>
      <c r="CM33" s="30" t="e">
        <f>VLOOKUP(BU33,type_factors!$C$2:$D$226,2,FALSE)</f>
        <v>#N/A</v>
      </c>
      <c r="CN33" s="32">
        <f t="shared" si="21"/>
        <v>1</v>
      </c>
      <c r="CO33" s="32">
        <f t="shared" si="21"/>
        <v>0.5</v>
      </c>
      <c r="CP33" s="32">
        <f t="shared" si="21"/>
        <v>1</v>
      </c>
      <c r="CQ33" s="32" t="e">
        <f t="shared" si="21"/>
        <v>#N/A</v>
      </c>
      <c r="CR33" s="32" t="e">
        <f t="shared" si="21"/>
        <v>#N/A</v>
      </c>
      <c r="CS33" s="32" t="e">
        <f t="shared" si="22"/>
        <v>#N/A</v>
      </c>
      <c r="CT33" s="32" t="e">
        <f t="shared" si="23"/>
        <v>#N/A</v>
      </c>
      <c r="CU33" s="32" t="e">
        <f t="shared" si="24"/>
        <v>#N/A</v>
      </c>
      <c r="CV33" s="32" t="e">
        <f t="shared" si="25"/>
        <v>#N/A</v>
      </c>
      <c r="CW33">
        <f t="array" ref="CW33">MAX(IF(ISERROR(CN33:CV33),,CN33:CV33))</f>
        <v>1</v>
      </c>
      <c r="CX33">
        <f t="shared" si="5"/>
        <v>1</v>
      </c>
      <c r="CY33">
        <f t="shared" si="26"/>
        <v>0</v>
      </c>
      <c r="CZ33">
        <f t="shared" si="28"/>
        <v>4.25</v>
      </c>
    </row>
    <row r="34" spans="1:106" x14ac:dyDescent="0.3">
      <c r="A34">
        <v>33</v>
      </c>
      <c r="B34">
        <v>15</v>
      </c>
      <c r="C34" s="35" t="s">
        <v>48</v>
      </c>
      <c r="D34" s="35" t="str">
        <f>VLOOKUP(C34,all_pokemon!$B$2:$C$151,2,FALSE)</f>
        <v>Mankey</v>
      </c>
      <c r="E34" s="35" t="s">
        <v>450</v>
      </c>
      <c r="F34" s="35" t="s">
        <v>209</v>
      </c>
      <c r="G34" s="35">
        <v>18</v>
      </c>
      <c r="H34" s="36" t="s">
        <v>5</v>
      </c>
      <c r="I34" s="36" t="s">
        <v>23</v>
      </c>
      <c r="J34" s="36" t="s">
        <v>49</v>
      </c>
      <c r="K34" s="36" t="s">
        <v>209</v>
      </c>
      <c r="L34" s="1" t="str">
        <f>VLOOKUP(H34,all_attacks!$B$2:$C$166,2,FALSE)</f>
        <v>Scratch</v>
      </c>
      <c r="M34" s="1" t="str">
        <f>VLOOKUP(I34,all_attacks!$B$2:$C$166,2,FALSE)</f>
        <v>Leer</v>
      </c>
      <c r="N34" s="1" t="str">
        <f>VLOOKUP(J34,all_attacks!$B$2:$C$166,2,FALSE)</f>
        <v>Karate Chop</v>
      </c>
      <c r="O34" s="1" t="e">
        <f>VLOOKUP(K34,all_attacks!$B$2:$C$166,2,FALSE)</f>
        <v>#N/A</v>
      </c>
      <c r="P34" t="str">
        <f>VLOOKUP(L34,all_attacks!$C$2:$H$166,2,FALSE)</f>
        <v>Normal</v>
      </c>
      <c r="Q34" t="str">
        <f>VLOOKUP(M34,all_attacks!$C$2:$H$166,2,FALSE)</f>
        <v>Normal</v>
      </c>
      <c r="R34" t="str">
        <f>VLOOKUP(N34,all_attacks!$C$2:$H$166,2,FALSE)</f>
        <v>Normal</v>
      </c>
      <c r="S34" t="e">
        <f>VLOOKUP(O34,all_attacks!$C$2:$H$166,2,FALSE)</f>
        <v>#N/A</v>
      </c>
      <c r="T34" t="str">
        <f>VLOOKUP(L34,all_attacks!$C$2:$H$166,6,FALSE)</f>
        <v>Normal</v>
      </c>
      <c r="U34" t="str">
        <f>VLOOKUP(M34,all_attacks!$C$2:$H$166,6,FALSE)</f>
        <v>no_type-specific_Damage</v>
      </c>
      <c r="V34" t="str">
        <f>VLOOKUP(N34,all_attacks!$C$2:$H$166,6,FALSE)</f>
        <v>Normal</v>
      </c>
      <c r="W34" t="e">
        <f>VLOOKUP(O34,all_attacks!$C$2:$H$166,6,FALSE)</f>
        <v>#N/A</v>
      </c>
      <c r="X34" t="s">
        <v>451</v>
      </c>
      <c r="Y34" t="s">
        <v>455</v>
      </c>
      <c r="Z34" t="str">
        <f t="shared" si="27"/>
        <v>NormalPoison</v>
      </c>
      <c r="AA34" t="str">
        <f t="shared" si="6"/>
        <v>no_type-specific_DamagePoison</v>
      </c>
      <c r="AB34" t="str">
        <f t="shared" si="6"/>
        <v>NormalPoison</v>
      </c>
      <c r="AC34" t="e">
        <f t="shared" si="6"/>
        <v>#N/A</v>
      </c>
      <c r="AD34" t="str">
        <f t="shared" si="29"/>
        <v>NormalGround</v>
      </c>
      <c r="AE34" t="str">
        <f t="shared" si="29"/>
        <v>no_type-specific_DamageGround</v>
      </c>
      <c r="AF34" t="str">
        <f t="shared" si="29"/>
        <v>NormalGround</v>
      </c>
      <c r="AG34" t="e">
        <f t="shared" si="29"/>
        <v>#N/A</v>
      </c>
      <c r="AH34">
        <f>VLOOKUP(Z34,type_factors!$C$1:$D$226,2,FALSE)</f>
        <v>1</v>
      </c>
      <c r="AI34" t="e">
        <f>VLOOKUP(AA34,type_factors!$C$1:$D$226,2,FALSE)</f>
        <v>#N/A</v>
      </c>
      <c r="AJ34">
        <f>VLOOKUP(AB34,type_factors!$C$1:$D$226,2,FALSE)</f>
        <v>1</v>
      </c>
      <c r="AK34" t="e">
        <f>VLOOKUP(AC34,type_factors!$C$1:$D$226,2,FALSE)</f>
        <v>#N/A</v>
      </c>
      <c r="AL34">
        <f>VLOOKUP(AD34,type_factors!$C$1:$D$226,2,FALSE)</f>
        <v>1</v>
      </c>
      <c r="AM34" t="e">
        <f>VLOOKUP(AE34,type_factors!$C$1:$D$226,2,FALSE)</f>
        <v>#N/A</v>
      </c>
      <c r="AN34">
        <f>VLOOKUP(AF34,type_factors!$C$1:$D$226,2,FALSE)</f>
        <v>1</v>
      </c>
      <c r="AO34" t="e">
        <f>VLOOKUP(AG34,type_factors!$C$1:$D$226,2,FALSE)</f>
        <v>#N/A</v>
      </c>
      <c r="AP34">
        <f t="shared" si="7"/>
        <v>1</v>
      </c>
      <c r="AQ34" t="e">
        <f t="shared" si="7"/>
        <v>#N/A</v>
      </c>
      <c r="AR34">
        <f t="shared" si="7"/>
        <v>1</v>
      </c>
      <c r="AS34" t="e">
        <f t="shared" si="7"/>
        <v>#N/A</v>
      </c>
      <c r="AT34">
        <f t="array" ref="AT34">MAX(IF(ISERROR(AP34:AS34),IF(ISERROR(AH34:AK34),,AH34:AK34),AP34:AS34))</f>
        <v>1</v>
      </c>
      <c r="AU34" t="s">
        <v>421</v>
      </c>
      <c r="AV34" t="s">
        <v>451</v>
      </c>
      <c r="AW34" t="s">
        <v>453</v>
      </c>
      <c r="AX34" t="s">
        <v>209</v>
      </c>
      <c r="AY34" t="s">
        <v>209</v>
      </c>
      <c r="AZ34" t="s">
        <v>209</v>
      </c>
      <c r="BA34" t="s">
        <v>209</v>
      </c>
      <c r="BB34" t="s">
        <v>209</v>
      </c>
      <c r="BC34" t="s">
        <v>209</v>
      </c>
      <c r="BD34" t="str">
        <f t="shared" si="8"/>
        <v>NormalFighting</v>
      </c>
      <c r="BE34" t="str">
        <f t="shared" si="9"/>
        <v>PoisonFighting</v>
      </c>
      <c r="BF34" t="str">
        <f t="shared" si="10"/>
        <v>WaterFighting</v>
      </c>
      <c r="BG34" t="str">
        <f t="shared" si="11"/>
        <v>NAFighting</v>
      </c>
      <c r="BH34" t="str">
        <f t="shared" si="12"/>
        <v>NAFighting</v>
      </c>
      <c r="BI34" t="str">
        <f t="shared" si="13"/>
        <v>NAFighting</v>
      </c>
      <c r="BJ34" t="str">
        <f t="shared" si="14"/>
        <v>NAFighting</v>
      </c>
      <c r="BK34" t="str">
        <f t="shared" si="15"/>
        <v>NAFighting</v>
      </c>
      <c r="BL34" t="str">
        <f t="shared" si="16"/>
        <v>NAFighting</v>
      </c>
      <c r="BM34" t="str">
        <f t="shared" si="17"/>
        <v>NormalNA</v>
      </c>
      <c r="BN34" t="str">
        <f t="shared" si="18"/>
        <v>PoisonNA</v>
      </c>
      <c r="BO34" t="str">
        <f t="shared" si="19"/>
        <v>WaterNA</v>
      </c>
      <c r="BP34" t="str">
        <f t="shared" si="20"/>
        <v>NANA</v>
      </c>
      <c r="BQ34" t="str">
        <f t="shared" si="30"/>
        <v>NANA</v>
      </c>
      <c r="BR34" t="str">
        <f t="shared" si="30"/>
        <v>NANA</v>
      </c>
      <c r="BS34" t="str">
        <f t="shared" si="30"/>
        <v>NANA</v>
      </c>
      <c r="BT34" t="str">
        <f t="shared" si="30"/>
        <v>NANA</v>
      </c>
      <c r="BU34" t="str">
        <f t="shared" si="31"/>
        <v>NANA</v>
      </c>
      <c r="BV34" s="31">
        <f>VLOOKUP(BD34,type_factors!$C$2:$D$226,2,FALSE)</f>
        <v>1</v>
      </c>
      <c r="BW34" s="31">
        <f>VLOOKUP(BE34,type_factors!$C$2:$D$226,2,FALSE)</f>
        <v>1</v>
      </c>
      <c r="BX34" s="31">
        <f>VLOOKUP(BF34,type_factors!$C$2:$D$226,2,FALSE)</f>
        <v>1</v>
      </c>
      <c r="BY34" s="31" t="e">
        <f>VLOOKUP(BG34,type_factors!$C$2:$D$226,2,FALSE)</f>
        <v>#N/A</v>
      </c>
      <c r="BZ34" s="31" t="e">
        <f>VLOOKUP(BH34,type_factors!$C$2:$D$226,2,FALSE)</f>
        <v>#N/A</v>
      </c>
      <c r="CA34" s="31" t="e">
        <f>VLOOKUP(BI34,type_factors!$C$2:$D$226,2,FALSE)</f>
        <v>#N/A</v>
      </c>
      <c r="CB34" s="31" t="e">
        <f>VLOOKUP(BJ34,type_factors!$C$2:$D$226,2,FALSE)</f>
        <v>#N/A</v>
      </c>
      <c r="CC34" s="31" t="e">
        <f>VLOOKUP(BK34,type_factors!$C$2:$D$226,2,FALSE)</f>
        <v>#N/A</v>
      </c>
      <c r="CD34" s="31" t="e">
        <f>VLOOKUP(BL34,type_factors!$C$2:$D$226,2,FALSE)</f>
        <v>#N/A</v>
      </c>
      <c r="CE34" s="30" t="e">
        <f>VLOOKUP(BM34,type_factors!$C$2:$D$226,2,FALSE)</f>
        <v>#N/A</v>
      </c>
      <c r="CF34" s="30" t="e">
        <f>VLOOKUP(BN34,type_factors!$C$2:$D$226,2,FALSE)</f>
        <v>#N/A</v>
      </c>
      <c r="CG34" s="30" t="e">
        <f>VLOOKUP(BO34,type_factors!$C$2:$D$226,2,FALSE)</f>
        <v>#N/A</v>
      </c>
      <c r="CH34" s="30" t="e">
        <f>VLOOKUP(BP34,type_factors!$C$2:$D$226,2,FALSE)</f>
        <v>#N/A</v>
      </c>
      <c r="CI34" s="30" t="e">
        <f>VLOOKUP(BQ34,type_factors!$C$2:$D$226,2,FALSE)</f>
        <v>#N/A</v>
      </c>
      <c r="CJ34" s="30" t="e">
        <f>VLOOKUP(BR34,type_factors!$C$2:$D$226,2,FALSE)</f>
        <v>#N/A</v>
      </c>
      <c r="CK34" s="30" t="e">
        <f>VLOOKUP(BS34,type_factors!$C$2:$D$226,2,FALSE)</f>
        <v>#N/A</v>
      </c>
      <c r="CL34" s="30" t="e">
        <f>VLOOKUP(BT34,type_factors!$C$2:$D$226,2,FALSE)</f>
        <v>#N/A</v>
      </c>
      <c r="CM34" s="30" t="e">
        <f>VLOOKUP(BU34,type_factors!$C$2:$D$226,2,FALSE)</f>
        <v>#N/A</v>
      </c>
      <c r="CN34" s="32">
        <f t="shared" si="21"/>
        <v>1</v>
      </c>
      <c r="CO34" s="32">
        <f t="shared" si="21"/>
        <v>1</v>
      </c>
      <c r="CP34" s="32">
        <f t="shared" si="21"/>
        <v>1</v>
      </c>
      <c r="CQ34" s="32" t="e">
        <f t="shared" si="21"/>
        <v>#N/A</v>
      </c>
      <c r="CR34" s="32" t="e">
        <f t="shared" si="21"/>
        <v>#N/A</v>
      </c>
      <c r="CS34" s="32" t="e">
        <f t="shared" si="22"/>
        <v>#N/A</v>
      </c>
      <c r="CT34" s="32" t="e">
        <f t="shared" si="23"/>
        <v>#N/A</v>
      </c>
      <c r="CU34" s="32" t="e">
        <f t="shared" si="24"/>
        <v>#N/A</v>
      </c>
      <c r="CV34" s="32" t="e">
        <f t="shared" si="25"/>
        <v>#N/A</v>
      </c>
      <c r="CW34">
        <f t="array" ref="CW34">MAX(IF(ISERROR(CN34:CV34),,CN34:CV34))</f>
        <v>1</v>
      </c>
      <c r="CX34">
        <f t="shared" si="5"/>
        <v>1</v>
      </c>
      <c r="CY34">
        <f t="shared" si="26"/>
        <v>0</v>
      </c>
      <c r="CZ34">
        <f t="shared" si="28"/>
        <v>4.25</v>
      </c>
    </row>
    <row r="35" spans="1:106" x14ac:dyDescent="0.3">
      <c r="A35">
        <v>34</v>
      </c>
      <c r="B35">
        <v>16</v>
      </c>
      <c r="C35" s="35" t="s">
        <v>19</v>
      </c>
      <c r="D35" s="35" t="str">
        <f>VLOOKUP(C35,all_pokemon!$B$2:$C$151,2,FALSE)</f>
        <v>Ekans</v>
      </c>
      <c r="E35" s="35" t="s">
        <v>451</v>
      </c>
      <c r="F35" s="35" t="s">
        <v>209</v>
      </c>
      <c r="G35" s="35">
        <v>15</v>
      </c>
      <c r="H35" s="36" t="s">
        <v>22</v>
      </c>
      <c r="I35" s="36" t="s">
        <v>23</v>
      </c>
      <c r="J35" s="36" t="s">
        <v>9</v>
      </c>
      <c r="K35" s="36" t="s">
        <v>209</v>
      </c>
      <c r="L35" s="1" t="str">
        <f>VLOOKUP(H35,all_attacks!$B$2:$C$166,2,FALSE)</f>
        <v>Wrap</v>
      </c>
      <c r="M35" s="1" t="str">
        <f>VLOOKUP(I35,all_attacks!$B$2:$C$166,2,FALSE)</f>
        <v>Leer</v>
      </c>
      <c r="N35" s="1" t="str">
        <f>VLOOKUP(J35,all_attacks!$B$2:$C$166,2,FALSE)</f>
        <v>Poison Sting</v>
      </c>
      <c r="O35" s="1" t="e">
        <f>VLOOKUP(K35,all_attacks!$B$2:$C$166,2,FALSE)</f>
        <v>#N/A</v>
      </c>
      <c r="P35" t="str">
        <f>VLOOKUP(L35,all_attacks!$C$2:$H$166,2,FALSE)</f>
        <v>Normal</v>
      </c>
      <c r="Q35" t="str">
        <f>VLOOKUP(M35,all_attacks!$C$2:$H$166,2,FALSE)</f>
        <v>Normal</v>
      </c>
      <c r="R35" t="str">
        <f>VLOOKUP(N35,all_attacks!$C$2:$H$166,2,FALSE)</f>
        <v>Poison</v>
      </c>
      <c r="S35" t="e">
        <f>VLOOKUP(O35,all_attacks!$C$2:$H$166,2,FALSE)</f>
        <v>#N/A</v>
      </c>
      <c r="T35" t="str">
        <f>VLOOKUP(L35,all_attacks!$C$2:$H$166,6,FALSE)</f>
        <v>Normal</v>
      </c>
      <c r="U35" t="str">
        <f>VLOOKUP(M35,all_attacks!$C$2:$H$166,6,FALSE)</f>
        <v>no_type-specific_Damage</v>
      </c>
      <c r="V35" t="str">
        <f>VLOOKUP(N35,all_attacks!$C$2:$H$166,6,FALSE)</f>
        <v>Poison</v>
      </c>
      <c r="W35" t="e">
        <f>VLOOKUP(O35,all_attacks!$C$2:$H$166,6,FALSE)</f>
        <v>#N/A</v>
      </c>
      <c r="X35" t="s">
        <v>451</v>
      </c>
      <c r="Y35" t="s">
        <v>455</v>
      </c>
      <c r="Z35" t="str">
        <f t="shared" si="27"/>
        <v>NormalPoison</v>
      </c>
      <c r="AA35" t="str">
        <f t="shared" si="6"/>
        <v>no_type-specific_DamagePoison</v>
      </c>
      <c r="AB35" t="str">
        <f t="shared" si="6"/>
        <v>PoisonPoison</v>
      </c>
      <c r="AC35" t="e">
        <f t="shared" si="6"/>
        <v>#N/A</v>
      </c>
      <c r="AD35" t="str">
        <f t="shared" si="29"/>
        <v>NormalGround</v>
      </c>
      <c r="AE35" t="str">
        <f t="shared" si="29"/>
        <v>no_type-specific_DamageGround</v>
      </c>
      <c r="AF35" t="str">
        <f t="shared" si="29"/>
        <v>PoisonGround</v>
      </c>
      <c r="AG35" t="e">
        <f t="shared" si="29"/>
        <v>#N/A</v>
      </c>
      <c r="AH35">
        <f>VLOOKUP(Z35,type_factors!$C$1:$D$226,2,FALSE)</f>
        <v>1</v>
      </c>
      <c r="AI35" t="e">
        <f>VLOOKUP(AA35,type_factors!$C$1:$D$226,2,FALSE)</f>
        <v>#N/A</v>
      </c>
      <c r="AJ35">
        <f>VLOOKUP(AB35,type_factors!$C$1:$D$226,2,FALSE)</f>
        <v>0.5</v>
      </c>
      <c r="AK35" t="e">
        <f>VLOOKUP(AC35,type_factors!$C$1:$D$226,2,FALSE)</f>
        <v>#N/A</v>
      </c>
      <c r="AL35">
        <f>VLOOKUP(AD35,type_factors!$C$1:$D$226,2,FALSE)</f>
        <v>1</v>
      </c>
      <c r="AM35" t="e">
        <f>VLOOKUP(AE35,type_factors!$C$1:$D$226,2,FALSE)</f>
        <v>#N/A</v>
      </c>
      <c r="AN35">
        <f>VLOOKUP(AF35,type_factors!$C$1:$D$226,2,FALSE)</f>
        <v>0.5</v>
      </c>
      <c r="AO35" t="e">
        <f>VLOOKUP(AG35,type_factors!$C$1:$D$226,2,FALSE)</f>
        <v>#N/A</v>
      </c>
      <c r="AP35">
        <f t="shared" si="7"/>
        <v>1</v>
      </c>
      <c r="AQ35" t="e">
        <f t="shared" si="7"/>
        <v>#N/A</v>
      </c>
      <c r="AR35">
        <f t="shared" si="7"/>
        <v>0.25</v>
      </c>
      <c r="AS35" t="e">
        <f t="shared" si="7"/>
        <v>#N/A</v>
      </c>
      <c r="AT35">
        <f t="array" ref="AT35">MAX(IF(ISERROR(AP35:AS35),IF(ISERROR(AH35:AK35),,AH35:AK35),AP35:AS35))</f>
        <v>1</v>
      </c>
      <c r="AU35" t="s">
        <v>421</v>
      </c>
      <c r="AV35" t="s">
        <v>451</v>
      </c>
      <c r="AW35" t="s">
        <v>453</v>
      </c>
      <c r="AX35" t="s">
        <v>209</v>
      </c>
      <c r="AY35" t="s">
        <v>209</v>
      </c>
      <c r="AZ35" t="s">
        <v>209</v>
      </c>
      <c r="BA35" t="s">
        <v>209</v>
      </c>
      <c r="BB35" t="s">
        <v>209</v>
      </c>
      <c r="BC35" t="s">
        <v>209</v>
      </c>
      <c r="BD35" t="str">
        <f t="shared" ref="BD35:BD66" si="32">AU35&amp;$E35</f>
        <v>NormalPoison</v>
      </c>
      <c r="BE35" t="str">
        <f t="shared" ref="BE35:BE66" si="33">AV35&amp;$E35</f>
        <v>PoisonPoison</v>
      </c>
      <c r="BF35" t="str">
        <f t="shared" ref="BF35:BF66" si="34">AW35&amp;$E35</f>
        <v>WaterPoison</v>
      </c>
      <c r="BG35" t="str">
        <f t="shared" si="11"/>
        <v>NAPoison</v>
      </c>
      <c r="BH35" t="str">
        <f t="shared" si="12"/>
        <v>NAPoison</v>
      </c>
      <c r="BI35" t="str">
        <f t="shared" si="13"/>
        <v>NAPoison</v>
      </c>
      <c r="BJ35" t="str">
        <f t="shared" si="14"/>
        <v>NAPoison</v>
      </c>
      <c r="BK35" t="str">
        <f t="shared" si="15"/>
        <v>NAPoison</v>
      </c>
      <c r="BL35" t="str">
        <f t="shared" si="16"/>
        <v>NAPoison</v>
      </c>
      <c r="BM35" t="str">
        <f t="shared" ref="BM35:BM66" si="35">AU35&amp;$F35</f>
        <v>NormalNA</v>
      </c>
      <c r="BN35" t="str">
        <f t="shared" si="18"/>
        <v>PoisonNA</v>
      </c>
      <c r="BO35" t="str">
        <f t="shared" si="19"/>
        <v>WaterNA</v>
      </c>
      <c r="BP35" t="str">
        <f t="shared" si="20"/>
        <v>NANA</v>
      </c>
      <c r="BQ35" t="str">
        <f t="shared" si="30"/>
        <v>NANA</v>
      </c>
      <c r="BR35" t="str">
        <f t="shared" si="30"/>
        <v>NANA</v>
      </c>
      <c r="BS35" t="str">
        <f t="shared" si="30"/>
        <v>NANA</v>
      </c>
      <c r="BT35" t="str">
        <f t="shared" si="30"/>
        <v>NANA</v>
      </c>
      <c r="BU35" t="str">
        <f t="shared" si="31"/>
        <v>NANA</v>
      </c>
      <c r="BV35" s="31">
        <f>VLOOKUP(BD35,type_factors!$C$2:$D$226,2,FALSE)</f>
        <v>1</v>
      </c>
      <c r="BW35" s="31">
        <f>VLOOKUP(BE35,type_factors!$C$2:$D$226,2,FALSE)</f>
        <v>0.5</v>
      </c>
      <c r="BX35" s="31">
        <f>VLOOKUP(BF35,type_factors!$C$2:$D$226,2,FALSE)</f>
        <v>1</v>
      </c>
      <c r="BY35" s="31" t="e">
        <f>VLOOKUP(BG35,type_factors!$C$2:$D$226,2,FALSE)</f>
        <v>#N/A</v>
      </c>
      <c r="BZ35" s="31" t="e">
        <f>VLOOKUP(BH35,type_factors!$C$2:$D$226,2,FALSE)</f>
        <v>#N/A</v>
      </c>
      <c r="CA35" s="31" t="e">
        <f>VLOOKUP(BI35,type_factors!$C$2:$D$226,2,FALSE)</f>
        <v>#N/A</v>
      </c>
      <c r="CB35" s="31" t="e">
        <f>VLOOKUP(BJ35,type_factors!$C$2:$D$226,2,FALSE)</f>
        <v>#N/A</v>
      </c>
      <c r="CC35" s="31" t="e">
        <f>VLOOKUP(BK35,type_factors!$C$2:$D$226,2,FALSE)</f>
        <v>#N/A</v>
      </c>
      <c r="CD35" s="31" t="e">
        <f>VLOOKUP(BL35,type_factors!$C$2:$D$226,2,FALSE)</f>
        <v>#N/A</v>
      </c>
      <c r="CE35" s="30" t="e">
        <f>VLOOKUP(BM35,type_factors!$C$2:$D$226,2,FALSE)</f>
        <v>#N/A</v>
      </c>
      <c r="CF35" s="30" t="e">
        <f>VLOOKUP(BN35,type_factors!$C$2:$D$226,2,FALSE)</f>
        <v>#N/A</v>
      </c>
      <c r="CG35" s="30" t="e">
        <f>VLOOKUP(BO35,type_factors!$C$2:$D$226,2,FALSE)</f>
        <v>#N/A</v>
      </c>
      <c r="CH35" s="30" t="e">
        <f>VLOOKUP(BP35,type_factors!$C$2:$D$226,2,FALSE)</f>
        <v>#N/A</v>
      </c>
      <c r="CI35" s="30" t="e">
        <f>VLOOKUP(BQ35,type_factors!$C$2:$D$226,2,FALSE)</f>
        <v>#N/A</v>
      </c>
      <c r="CJ35" s="30" t="e">
        <f>VLOOKUP(BR35,type_factors!$C$2:$D$226,2,FALSE)</f>
        <v>#N/A</v>
      </c>
      <c r="CK35" s="30" t="e">
        <f>VLOOKUP(BS35,type_factors!$C$2:$D$226,2,FALSE)</f>
        <v>#N/A</v>
      </c>
      <c r="CL35" s="30" t="e">
        <f>VLOOKUP(BT35,type_factors!$C$2:$D$226,2,FALSE)</f>
        <v>#N/A</v>
      </c>
      <c r="CM35" s="30" t="e">
        <f>VLOOKUP(BU35,type_factors!$C$2:$D$226,2,FALSE)</f>
        <v>#N/A</v>
      </c>
      <c r="CN35" s="32">
        <f t="shared" si="21"/>
        <v>1</v>
      </c>
      <c r="CO35" s="32">
        <f t="shared" si="21"/>
        <v>0.5</v>
      </c>
      <c r="CP35" s="32">
        <f t="shared" si="21"/>
        <v>1</v>
      </c>
      <c r="CQ35" s="32" t="e">
        <f t="shared" si="21"/>
        <v>#N/A</v>
      </c>
      <c r="CR35" s="32" t="e">
        <f t="shared" si="21"/>
        <v>#N/A</v>
      </c>
      <c r="CS35" s="32" t="e">
        <f t="shared" si="22"/>
        <v>#N/A</v>
      </c>
      <c r="CT35" s="32" t="e">
        <f t="shared" si="23"/>
        <v>#N/A</v>
      </c>
      <c r="CU35" s="32" t="e">
        <f t="shared" si="24"/>
        <v>#N/A</v>
      </c>
      <c r="CV35" s="32" t="e">
        <f t="shared" si="25"/>
        <v>#N/A</v>
      </c>
      <c r="CW35">
        <f t="array" ref="CW35">MAX(IF(ISERROR(CN35:CV35),,CN35:CV35))</f>
        <v>1</v>
      </c>
      <c r="CX35">
        <f t="shared" si="5"/>
        <v>1</v>
      </c>
      <c r="CY35">
        <f t="shared" si="26"/>
        <v>0</v>
      </c>
      <c r="CZ35">
        <f t="shared" si="28"/>
        <v>4.25</v>
      </c>
    </row>
    <row r="36" spans="1:106" x14ac:dyDescent="0.3">
      <c r="A36">
        <v>35</v>
      </c>
      <c r="B36">
        <v>16</v>
      </c>
      <c r="C36" s="35" t="s">
        <v>28</v>
      </c>
      <c r="D36" s="35" t="str">
        <f>VLOOKUP(C36,all_pokemon!$B$2:$C$151,2,FALSE)</f>
        <v>Zubat</v>
      </c>
      <c r="E36" s="35" t="s">
        <v>451</v>
      </c>
      <c r="F36" s="35" t="s">
        <v>448</v>
      </c>
      <c r="G36" s="35">
        <v>15</v>
      </c>
      <c r="H36" s="36" t="s">
        <v>29</v>
      </c>
      <c r="I36" s="36" t="s">
        <v>30</v>
      </c>
      <c r="J36" s="36" t="s">
        <v>50</v>
      </c>
      <c r="K36" s="36" t="s">
        <v>209</v>
      </c>
      <c r="L36" s="1" t="str">
        <f>VLOOKUP(H36,all_attacks!$B$2:$C$166,2,FALSE)</f>
        <v>Leech Life</v>
      </c>
      <c r="M36" s="1" t="str">
        <f>VLOOKUP(I36,all_attacks!$B$2:$C$166,2,FALSE)</f>
        <v>Supersonic</v>
      </c>
      <c r="N36" s="1" t="str">
        <f>VLOOKUP(J36,all_attacks!$B$2:$C$166,2,FALSE)</f>
        <v>Bite</v>
      </c>
      <c r="O36" s="1" t="e">
        <f>VLOOKUP(K36,all_attacks!$B$2:$C$166,2,FALSE)</f>
        <v>#N/A</v>
      </c>
      <c r="P36" t="str">
        <f>VLOOKUP(L36,all_attacks!$C$2:$H$166,2,FALSE)</f>
        <v>Bug</v>
      </c>
      <c r="Q36" t="str">
        <f>VLOOKUP(M36,all_attacks!$C$2:$H$166,2,FALSE)</f>
        <v>Normal</v>
      </c>
      <c r="R36" t="str">
        <f>VLOOKUP(N36,all_attacks!$C$2:$H$166,2,FALSE)</f>
        <v>Normal</v>
      </c>
      <c r="S36" t="e">
        <f>VLOOKUP(O36,all_attacks!$C$2:$H$166,2,FALSE)</f>
        <v>#N/A</v>
      </c>
      <c r="T36" t="str">
        <f>VLOOKUP(L36,all_attacks!$C$2:$H$166,6,FALSE)</f>
        <v>Bug</v>
      </c>
      <c r="U36" t="str">
        <f>VLOOKUP(M36,all_attacks!$C$2:$H$166,6,FALSE)</f>
        <v>no_type-specific_Damage</v>
      </c>
      <c r="V36" t="str">
        <f>VLOOKUP(N36,all_attacks!$C$2:$H$166,6,FALSE)</f>
        <v>Normal</v>
      </c>
      <c r="W36" t="e">
        <f>VLOOKUP(O36,all_attacks!$C$2:$H$166,6,FALSE)</f>
        <v>#N/A</v>
      </c>
      <c r="X36" t="s">
        <v>451</v>
      </c>
      <c r="Y36" t="s">
        <v>455</v>
      </c>
      <c r="Z36" t="str">
        <f t="shared" si="27"/>
        <v>BugPoison</v>
      </c>
      <c r="AA36" t="str">
        <f t="shared" si="6"/>
        <v>no_type-specific_DamagePoison</v>
      </c>
      <c r="AB36" t="str">
        <f t="shared" si="6"/>
        <v>NormalPoison</v>
      </c>
      <c r="AC36" t="e">
        <f t="shared" si="6"/>
        <v>#N/A</v>
      </c>
      <c r="AD36" t="str">
        <f t="shared" si="29"/>
        <v>BugGround</v>
      </c>
      <c r="AE36" t="str">
        <f t="shared" si="29"/>
        <v>no_type-specific_DamageGround</v>
      </c>
      <c r="AF36" t="str">
        <f t="shared" si="29"/>
        <v>NormalGround</v>
      </c>
      <c r="AG36" t="e">
        <f t="shared" si="29"/>
        <v>#N/A</v>
      </c>
      <c r="AH36">
        <f>VLOOKUP(Z36,type_factors!$C$1:$D$226,2,FALSE)</f>
        <v>2</v>
      </c>
      <c r="AI36" t="e">
        <f>VLOOKUP(AA36,type_factors!$C$1:$D$226,2,FALSE)</f>
        <v>#N/A</v>
      </c>
      <c r="AJ36">
        <f>VLOOKUP(AB36,type_factors!$C$1:$D$226,2,FALSE)</f>
        <v>1</v>
      </c>
      <c r="AK36" t="e">
        <f>VLOOKUP(AC36,type_factors!$C$1:$D$226,2,FALSE)</f>
        <v>#N/A</v>
      </c>
      <c r="AL36">
        <f>VLOOKUP(AD36,type_factors!$C$1:$D$226,2,FALSE)</f>
        <v>1</v>
      </c>
      <c r="AM36" t="e">
        <f>VLOOKUP(AE36,type_factors!$C$1:$D$226,2,FALSE)</f>
        <v>#N/A</v>
      </c>
      <c r="AN36">
        <f>VLOOKUP(AF36,type_factors!$C$1:$D$226,2,FALSE)</f>
        <v>1</v>
      </c>
      <c r="AO36" t="e">
        <f>VLOOKUP(AG36,type_factors!$C$1:$D$226,2,FALSE)</f>
        <v>#N/A</v>
      </c>
      <c r="AP36">
        <f t="shared" si="7"/>
        <v>2</v>
      </c>
      <c r="AQ36" t="e">
        <f t="shared" si="7"/>
        <v>#N/A</v>
      </c>
      <c r="AR36">
        <f t="shared" si="7"/>
        <v>1</v>
      </c>
      <c r="AS36" t="e">
        <f t="shared" si="7"/>
        <v>#N/A</v>
      </c>
      <c r="AT36">
        <f t="array" ref="AT36">MAX(IF(ISERROR(AP36:AS36),IF(ISERROR(AH36:AK36),,AH36:AK36),AP36:AS36))</f>
        <v>2</v>
      </c>
      <c r="AU36" t="s">
        <v>421</v>
      </c>
      <c r="AV36" t="s">
        <v>451</v>
      </c>
      <c r="AW36" t="s">
        <v>453</v>
      </c>
      <c r="AX36" t="s">
        <v>209</v>
      </c>
      <c r="AY36" t="s">
        <v>209</v>
      </c>
      <c r="AZ36" t="s">
        <v>209</v>
      </c>
      <c r="BA36" t="s">
        <v>209</v>
      </c>
      <c r="BB36" t="s">
        <v>209</v>
      </c>
      <c r="BC36" t="s">
        <v>209</v>
      </c>
      <c r="BD36" t="str">
        <f t="shared" si="32"/>
        <v>NormalPoison</v>
      </c>
      <c r="BE36" t="str">
        <f t="shared" si="33"/>
        <v>PoisonPoison</v>
      </c>
      <c r="BF36" t="str">
        <f t="shared" si="34"/>
        <v>WaterPoison</v>
      </c>
      <c r="BG36" t="str">
        <f t="shared" si="11"/>
        <v>NAPoison</v>
      </c>
      <c r="BH36" t="str">
        <f t="shared" si="12"/>
        <v>NAPoison</v>
      </c>
      <c r="BI36" t="str">
        <f t="shared" si="13"/>
        <v>NAPoison</v>
      </c>
      <c r="BJ36" t="str">
        <f t="shared" si="14"/>
        <v>NAPoison</v>
      </c>
      <c r="BK36" t="str">
        <f t="shared" si="15"/>
        <v>NAPoison</v>
      </c>
      <c r="BL36" t="str">
        <f t="shared" si="16"/>
        <v>NAPoison</v>
      </c>
      <c r="BM36" t="str">
        <f t="shared" si="35"/>
        <v>NormalFlying</v>
      </c>
      <c r="BN36" t="str">
        <f t="shared" si="18"/>
        <v>PoisonFlying</v>
      </c>
      <c r="BO36" t="str">
        <f t="shared" si="19"/>
        <v>WaterFlying</v>
      </c>
      <c r="BP36" t="str">
        <f t="shared" si="20"/>
        <v>NAFlying</v>
      </c>
      <c r="BQ36" t="str">
        <f t="shared" si="30"/>
        <v>NAFlying</v>
      </c>
      <c r="BR36" t="str">
        <f t="shared" si="30"/>
        <v>NAFlying</v>
      </c>
      <c r="BS36" t="str">
        <f t="shared" si="30"/>
        <v>NAFlying</v>
      </c>
      <c r="BT36" t="str">
        <f t="shared" si="30"/>
        <v>NAFlying</v>
      </c>
      <c r="BU36" t="str">
        <f t="shared" si="31"/>
        <v>NAFlying</v>
      </c>
      <c r="BV36" s="31">
        <f>VLOOKUP(BD36,type_factors!$C$2:$D$226,2,FALSE)</f>
        <v>1</v>
      </c>
      <c r="BW36" s="31">
        <f>VLOOKUP(BE36,type_factors!$C$2:$D$226,2,FALSE)</f>
        <v>0.5</v>
      </c>
      <c r="BX36" s="31">
        <f>VLOOKUP(BF36,type_factors!$C$2:$D$226,2,FALSE)</f>
        <v>1</v>
      </c>
      <c r="BY36" s="31" t="e">
        <f>VLOOKUP(BG36,type_factors!$C$2:$D$226,2,FALSE)</f>
        <v>#N/A</v>
      </c>
      <c r="BZ36" s="31" t="e">
        <f>VLOOKUP(BH36,type_factors!$C$2:$D$226,2,FALSE)</f>
        <v>#N/A</v>
      </c>
      <c r="CA36" s="31" t="e">
        <f>VLOOKUP(BI36,type_factors!$C$2:$D$226,2,FALSE)</f>
        <v>#N/A</v>
      </c>
      <c r="CB36" s="31" t="e">
        <f>VLOOKUP(BJ36,type_factors!$C$2:$D$226,2,FALSE)</f>
        <v>#N/A</v>
      </c>
      <c r="CC36" s="31" t="e">
        <f>VLOOKUP(BK36,type_factors!$C$2:$D$226,2,FALSE)</f>
        <v>#N/A</v>
      </c>
      <c r="CD36" s="31" t="e">
        <f>VLOOKUP(BL36,type_factors!$C$2:$D$226,2,FALSE)</f>
        <v>#N/A</v>
      </c>
      <c r="CE36" s="30">
        <f>VLOOKUP(BM36,type_factors!$C$2:$D$226,2,FALSE)</f>
        <v>1</v>
      </c>
      <c r="CF36" s="30">
        <f>VLOOKUP(BN36,type_factors!$C$2:$D$226,2,FALSE)</f>
        <v>1</v>
      </c>
      <c r="CG36" s="30">
        <f>VLOOKUP(BO36,type_factors!$C$2:$D$226,2,FALSE)</f>
        <v>1</v>
      </c>
      <c r="CH36" s="30" t="e">
        <f>VLOOKUP(BP36,type_factors!$C$2:$D$226,2,FALSE)</f>
        <v>#N/A</v>
      </c>
      <c r="CI36" s="30" t="e">
        <f>VLOOKUP(BQ36,type_factors!$C$2:$D$226,2,FALSE)</f>
        <v>#N/A</v>
      </c>
      <c r="CJ36" s="30" t="e">
        <f>VLOOKUP(BR36,type_factors!$C$2:$D$226,2,FALSE)</f>
        <v>#N/A</v>
      </c>
      <c r="CK36" s="30" t="e">
        <f>VLOOKUP(BS36,type_factors!$C$2:$D$226,2,FALSE)</f>
        <v>#N/A</v>
      </c>
      <c r="CL36" s="30" t="e">
        <f>VLOOKUP(BT36,type_factors!$C$2:$D$226,2,FALSE)</f>
        <v>#N/A</v>
      </c>
      <c r="CM36" s="30" t="e">
        <f>VLOOKUP(BU36,type_factors!$C$2:$D$226,2,FALSE)</f>
        <v>#N/A</v>
      </c>
      <c r="CN36" s="32">
        <f t="shared" si="21"/>
        <v>1</v>
      </c>
      <c r="CO36" s="32">
        <f t="shared" si="21"/>
        <v>0.5</v>
      </c>
      <c r="CP36" s="32">
        <f t="shared" si="21"/>
        <v>1</v>
      </c>
      <c r="CQ36" s="32" t="e">
        <f t="shared" si="21"/>
        <v>#N/A</v>
      </c>
      <c r="CR36" s="32" t="e">
        <f t="shared" si="21"/>
        <v>#N/A</v>
      </c>
      <c r="CS36" s="32" t="e">
        <f t="shared" si="22"/>
        <v>#N/A</v>
      </c>
      <c r="CT36" s="32" t="e">
        <f t="shared" si="23"/>
        <v>#N/A</v>
      </c>
      <c r="CU36" s="32" t="e">
        <f t="shared" si="24"/>
        <v>#N/A</v>
      </c>
      <c r="CV36" s="32" t="e">
        <f t="shared" si="25"/>
        <v>#N/A</v>
      </c>
      <c r="CW36">
        <f t="array" ref="CW36">MAX(IF(ISERROR(CN36:CV36),,CN36:CV36))</f>
        <v>1</v>
      </c>
      <c r="CX36">
        <f t="shared" si="5"/>
        <v>2</v>
      </c>
      <c r="CY36">
        <f t="shared" si="26"/>
        <v>-1</v>
      </c>
      <c r="CZ36">
        <f t="shared" si="28"/>
        <v>3.25</v>
      </c>
    </row>
    <row r="37" spans="1:106" x14ac:dyDescent="0.3">
      <c r="A37">
        <v>36</v>
      </c>
      <c r="B37">
        <v>17</v>
      </c>
      <c r="C37" s="35" t="s">
        <v>14</v>
      </c>
      <c r="D37" s="35" t="str">
        <f>VLOOKUP(C37,all_pokemon!$B$2:$C$151,2,FALSE)</f>
        <v>Onix</v>
      </c>
      <c r="E37" s="35" t="s">
        <v>456</v>
      </c>
      <c r="F37" s="35" t="s">
        <v>455</v>
      </c>
      <c r="G37" s="35">
        <v>17</v>
      </c>
      <c r="H37" s="36" t="s">
        <v>12</v>
      </c>
      <c r="I37" s="36" t="s">
        <v>15</v>
      </c>
      <c r="J37" s="36" t="s">
        <v>51</v>
      </c>
      <c r="K37" s="36" t="s">
        <v>209</v>
      </c>
      <c r="L37" s="1" t="str">
        <f>VLOOKUP(H37,all_attacks!$B$2:$C$166,2,FALSE)</f>
        <v>Tackle</v>
      </c>
      <c r="M37" s="1" t="str">
        <f>VLOOKUP(I37,all_attacks!$B$2:$C$166,2,FALSE)</f>
        <v>Screech</v>
      </c>
      <c r="N37" s="1" t="str">
        <f>VLOOKUP(J37,all_attacks!$B$2:$C$166,2,FALSE)</f>
        <v>Bind</v>
      </c>
      <c r="O37" s="1" t="e">
        <f>VLOOKUP(K37,all_attacks!$B$2:$C$166,2,FALSE)</f>
        <v>#N/A</v>
      </c>
      <c r="P37" t="str">
        <f>VLOOKUP(L37,all_attacks!$C$2:$H$166,2,FALSE)</f>
        <v>Normal</v>
      </c>
      <c r="Q37" t="str">
        <f>VLOOKUP(M37,all_attacks!$C$2:$H$166,2,FALSE)</f>
        <v>Normal</v>
      </c>
      <c r="R37" t="str">
        <f>VLOOKUP(N37,all_attacks!$C$2:$H$166,2,FALSE)</f>
        <v>Normal</v>
      </c>
      <c r="S37" t="e">
        <f>VLOOKUP(O37,all_attacks!$C$2:$H$166,2,FALSE)</f>
        <v>#N/A</v>
      </c>
      <c r="T37" t="str">
        <f>VLOOKUP(L37,all_attacks!$C$2:$H$166,6,FALSE)</f>
        <v>Normal</v>
      </c>
      <c r="U37" t="str">
        <f>VLOOKUP(M37,all_attacks!$C$2:$H$166,6,FALSE)</f>
        <v>no_type-specific_Damage</v>
      </c>
      <c r="V37" t="str">
        <f>VLOOKUP(N37,all_attacks!$C$2:$H$166,6,FALSE)</f>
        <v>Normal</v>
      </c>
      <c r="W37" t="e">
        <f>VLOOKUP(O37,all_attacks!$C$2:$H$166,6,FALSE)</f>
        <v>#N/A</v>
      </c>
      <c r="X37" t="s">
        <v>451</v>
      </c>
      <c r="Y37" t="s">
        <v>455</v>
      </c>
      <c r="Z37" t="str">
        <f t="shared" si="27"/>
        <v>NormalPoison</v>
      </c>
      <c r="AA37" t="str">
        <f t="shared" si="6"/>
        <v>no_type-specific_DamagePoison</v>
      </c>
      <c r="AB37" t="str">
        <f t="shared" si="6"/>
        <v>NormalPoison</v>
      </c>
      <c r="AC37" t="e">
        <f t="shared" si="6"/>
        <v>#N/A</v>
      </c>
      <c r="AD37" t="str">
        <f t="shared" si="29"/>
        <v>NormalGround</v>
      </c>
      <c r="AE37" t="str">
        <f t="shared" si="29"/>
        <v>no_type-specific_DamageGround</v>
      </c>
      <c r="AF37" t="str">
        <f t="shared" si="29"/>
        <v>NormalGround</v>
      </c>
      <c r="AG37" t="e">
        <f t="shared" si="29"/>
        <v>#N/A</v>
      </c>
      <c r="AH37">
        <f>VLOOKUP(Z37,type_factors!$C$1:$D$226,2,FALSE)</f>
        <v>1</v>
      </c>
      <c r="AI37" t="e">
        <f>VLOOKUP(AA37,type_factors!$C$1:$D$226,2,FALSE)</f>
        <v>#N/A</v>
      </c>
      <c r="AJ37">
        <f>VLOOKUP(AB37,type_factors!$C$1:$D$226,2,FALSE)</f>
        <v>1</v>
      </c>
      <c r="AK37" t="e">
        <f>VLOOKUP(AC37,type_factors!$C$1:$D$226,2,FALSE)</f>
        <v>#N/A</v>
      </c>
      <c r="AL37">
        <f>VLOOKUP(AD37,type_factors!$C$1:$D$226,2,FALSE)</f>
        <v>1</v>
      </c>
      <c r="AM37" t="e">
        <f>VLOOKUP(AE37,type_factors!$C$1:$D$226,2,FALSE)</f>
        <v>#N/A</v>
      </c>
      <c r="AN37">
        <f>VLOOKUP(AF37,type_factors!$C$1:$D$226,2,FALSE)</f>
        <v>1</v>
      </c>
      <c r="AO37" t="e">
        <f>VLOOKUP(AG37,type_factors!$C$1:$D$226,2,FALSE)</f>
        <v>#N/A</v>
      </c>
      <c r="AP37">
        <f t="shared" si="7"/>
        <v>1</v>
      </c>
      <c r="AQ37" t="e">
        <f t="shared" si="7"/>
        <v>#N/A</v>
      </c>
      <c r="AR37">
        <f t="shared" si="7"/>
        <v>1</v>
      </c>
      <c r="AS37" t="e">
        <f t="shared" si="7"/>
        <v>#N/A</v>
      </c>
      <c r="AT37">
        <f t="array" ref="AT37">MAX(IF(ISERROR(AP37:AS37),IF(ISERROR(AH37:AK37),,AH37:AK37),AP37:AS37))</f>
        <v>1</v>
      </c>
      <c r="AU37" t="s">
        <v>421</v>
      </c>
      <c r="AV37" t="s">
        <v>451</v>
      </c>
      <c r="AW37" t="s">
        <v>453</v>
      </c>
      <c r="AX37" t="s">
        <v>209</v>
      </c>
      <c r="AY37" t="s">
        <v>209</v>
      </c>
      <c r="AZ37" t="s">
        <v>209</v>
      </c>
      <c r="BA37" t="s">
        <v>209</v>
      </c>
      <c r="BB37" t="s">
        <v>209</v>
      </c>
      <c r="BC37" t="s">
        <v>209</v>
      </c>
      <c r="BD37" t="str">
        <f t="shared" si="32"/>
        <v>NormalRock</v>
      </c>
      <c r="BE37" t="str">
        <f t="shared" si="33"/>
        <v>PoisonRock</v>
      </c>
      <c r="BF37" t="str">
        <f t="shared" si="34"/>
        <v>WaterRock</v>
      </c>
      <c r="BG37" t="str">
        <f t="shared" si="11"/>
        <v>NARock</v>
      </c>
      <c r="BH37" t="str">
        <f t="shared" si="12"/>
        <v>NARock</v>
      </c>
      <c r="BI37" t="str">
        <f t="shared" si="13"/>
        <v>NARock</v>
      </c>
      <c r="BJ37" t="str">
        <f t="shared" si="14"/>
        <v>NARock</v>
      </c>
      <c r="BK37" t="str">
        <f t="shared" si="15"/>
        <v>NARock</v>
      </c>
      <c r="BL37" t="str">
        <f t="shared" si="16"/>
        <v>NARock</v>
      </c>
      <c r="BM37" t="str">
        <f t="shared" si="35"/>
        <v>NormalGround</v>
      </c>
      <c r="BN37" t="str">
        <f t="shared" si="18"/>
        <v>PoisonGround</v>
      </c>
      <c r="BO37" t="str">
        <f t="shared" si="19"/>
        <v>WaterGround</v>
      </c>
      <c r="BP37" t="str">
        <f t="shared" si="20"/>
        <v>NAGround</v>
      </c>
      <c r="BQ37" t="str">
        <f t="shared" si="30"/>
        <v>NAGround</v>
      </c>
      <c r="BR37" t="str">
        <f t="shared" si="30"/>
        <v>NAGround</v>
      </c>
      <c r="BS37" t="str">
        <f t="shared" si="30"/>
        <v>NAGround</v>
      </c>
      <c r="BT37" t="str">
        <f t="shared" si="30"/>
        <v>NAGround</v>
      </c>
      <c r="BU37" t="str">
        <f t="shared" si="31"/>
        <v>NAGround</v>
      </c>
      <c r="BV37" s="31">
        <f>VLOOKUP(BD37,type_factors!$C$2:$D$226,2,FALSE)</f>
        <v>0.5</v>
      </c>
      <c r="BW37" s="31">
        <f>VLOOKUP(BE37,type_factors!$C$2:$D$226,2,FALSE)</f>
        <v>0.5</v>
      </c>
      <c r="BX37" s="31">
        <f>VLOOKUP(BF37,type_factors!$C$2:$D$226,2,FALSE)</f>
        <v>2</v>
      </c>
      <c r="BY37" s="31" t="e">
        <f>VLOOKUP(BG37,type_factors!$C$2:$D$226,2,FALSE)</f>
        <v>#N/A</v>
      </c>
      <c r="BZ37" s="31" t="e">
        <f>VLOOKUP(BH37,type_factors!$C$2:$D$226,2,FALSE)</f>
        <v>#N/A</v>
      </c>
      <c r="CA37" s="31" t="e">
        <f>VLOOKUP(BI37,type_factors!$C$2:$D$226,2,FALSE)</f>
        <v>#N/A</v>
      </c>
      <c r="CB37" s="31" t="e">
        <f>VLOOKUP(BJ37,type_factors!$C$2:$D$226,2,FALSE)</f>
        <v>#N/A</v>
      </c>
      <c r="CC37" s="31" t="e">
        <f>VLOOKUP(BK37,type_factors!$C$2:$D$226,2,FALSE)</f>
        <v>#N/A</v>
      </c>
      <c r="CD37" s="31" t="e">
        <f>VLOOKUP(BL37,type_factors!$C$2:$D$226,2,FALSE)</f>
        <v>#N/A</v>
      </c>
      <c r="CE37" s="30">
        <f>VLOOKUP(BM37,type_factors!$C$2:$D$226,2,FALSE)</f>
        <v>1</v>
      </c>
      <c r="CF37" s="30">
        <f>VLOOKUP(BN37,type_factors!$C$2:$D$226,2,FALSE)</f>
        <v>0.5</v>
      </c>
      <c r="CG37" s="30">
        <f>VLOOKUP(BO37,type_factors!$C$2:$D$226,2,FALSE)</f>
        <v>2</v>
      </c>
      <c r="CH37" s="30" t="e">
        <f>VLOOKUP(BP37,type_factors!$C$2:$D$226,2,FALSE)</f>
        <v>#N/A</v>
      </c>
      <c r="CI37" s="30" t="e">
        <f>VLOOKUP(BQ37,type_factors!$C$2:$D$226,2,FALSE)</f>
        <v>#N/A</v>
      </c>
      <c r="CJ37" s="30" t="e">
        <f>VLOOKUP(BR37,type_factors!$C$2:$D$226,2,FALSE)</f>
        <v>#N/A</v>
      </c>
      <c r="CK37" s="30" t="e">
        <f>VLOOKUP(BS37,type_factors!$C$2:$D$226,2,FALSE)</f>
        <v>#N/A</v>
      </c>
      <c r="CL37" s="30" t="e">
        <f>VLOOKUP(BT37,type_factors!$C$2:$D$226,2,FALSE)</f>
        <v>#N/A</v>
      </c>
      <c r="CM37" s="30" t="e">
        <f>VLOOKUP(BU37,type_factors!$C$2:$D$226,2,FALSE)</f>
        <v>#N/A</v>
      </c>
      <c r="CN37" s="32">
        <f t="shared" si="21"/>
        <v>0.5</v>
      </c>
      <c r="CO37" s="32">
        <f t="shared" si="21"/>
        <v>0.25</v>
      </c>
      <c r="CP37" s="32">
        <f t="shared" si="21"/>
        <v>4</v>
      </c>
      <c r="CQ37" s="32" t="e">
        <f t="shared" si="21"/>
        <v>#N/A</v>
      </c>
      <c r="CR37" s="32" t="e">
        <f t="shared" si="21"/>
        <v>#N/A</v>
      </c>
      <c r="CS37" s="32" t="e">
        <f t="shared" si="22"/>
        <v>#N/A</v>
      </c>
      <c r="CT37" s="32" t="e">
        <f t="shared" si="23"/>
        <v>#N/A</v>
      </c>
      <c r="CU37" s="32" t="e">
        <f t="shared" si="24"/>
        <v>#N/A</v>
      </c>
      <c r="CV37" s="32" t="e">
        <f t="shared" si="25"/>
        <v>#N/A</v>
      </c>
      <c r="CW37">
        <f t="array" ref="CW37">MAX(IF(ISERROR(CN37:CV37),,CN37:CV37))</f>
        <v>4</v>
      </c>
      <c r="CX37">
        <f t="shared" si="5"/>
        <v>1</v>
      </c>
      <c r="CY37">
        <f t="shared" si="26"/>
        <v>3</v>
      </c>
      <c r="CZ37">
        <f t="shared" si="28"/>
        <v>6.25</v>
      </c>
      <c r="DB37" t="s">
        <v>52</v>
      </c>
    </row>
    <row r="38" spans="1:106" x14ac:dyDescent="0.3">
      <c r="A38">
        <v>37</v>
      </c>
      <c r="B38">
        <v>18</v>
      </c>
      <c r="C38" s="35" t="s">
        <v>497</v>
      </c>
      <c r="D38" s="35" t="str">
        <f>VLOOKUP(C38,all_pokemon!$B$2:$C$151,2,FALSE)</f>
        <v>Nidoran♂</v>
      </c>
      <c r="E38" s="35" t="s">
        <v>451</v>
      </c>
      <c r="F38" s="35" t="s">
        <v>209</v>
      </c>
      <c r="G38" s="35">
        <v>15</v>
      </c>
      <c r="H38" s="36" t="s">
        <v>23</v>
      </c>
      <c r="I38" s="36" t="s">
        <v>12</v>
      </c>
      <c r="J38" s="36" t="s">
        <v>53</v>
      </c>
      <c r="K38" s="36" t="s">
        <v>9</v>
      </c>
      <c r="L38" s="1" t="str">
        <f>VLOOKUP(H38,all_attacks!$B$2:$C$166,2,FALSE)</f>
        <v>Leer</v>
      </c>
      <c r="M38" s="1" t="str">
        <f>VLOOKUP(I38,all_attacks!$B$2:$C$166,2,FALSE)</f>
        <v>Tackle</v>
      </c>
      <c r="N38" s="1" t="str">
        <f>VLOOKUP(J38,all_attacks!$B$2:$C$166,2,FALSE)</f>
        <v>Horn Attack</v>
      </c>
      <c r="O38" s="1" t="str">
        <f>VLOOKUP(K38,all_attacks!$B$2:$C$166,2,FALSE)</f>
        <v>Poison Sting</v>
      </c>
      <c r="P38" t="str">
        <f>VLOOKUP(L38,all_attacks!$C$2:$H$166,2,FALSE)</f>
        <v>Normal</v>
      </c>
      <c r="Q38" t="str">
        <f>VLOOKUP(M38,all_attacks!$C$2:$H$166,2,FALSE)</f>
        <v>Normal</v>
      </c>
      <c r="R38" t="str">
        <f>VLOOKUP(N38,all_attacks!$C$2:$H$166,2,FALSE)</f>
        <v>Normal</v>
      </c>
      <c r="S38" t="str">
        <f>VLOOKUP(O38,all_attacks!$C$2:$H$166,2,FALSE)</f>
        <v>Poison</v>
      </c>
      <c r="T38" t="str">
        <f>VLOOKUP(L38,all_attacks!$C$2:$H$166,6,FALSE)</f>
        <v>no_type-specific_Damage</v>
      </c>
      <c r="U38" t="str">
        <f>VLOOKUP(M38,all_attacks!$C$2:$H$166,6,FALSE)</f>
        <v>Normal</v>
      </c>
      <c r="V38" t="str">
        <f>VLOOKUP(N38,all_attacks!$C$2:$H$166,6,FALSE)</f>
        <v>Normal</v>
      </c>
      <c r="W38" t="str">
        <f>VLOOKUP(O38,all_attacks!$C$2:$H$166,6,FALSE)</f>
        <v>Poison</v>
      </c>
      <c r="X38" t="s">
        <v>451</v>
      </c>
      <c r="Y38" t="s">
        <v>455</v>
      </c>
      <c r="Z38" t="str">
        <f t="shared" si="27"/>
        <v>no_type-specific_DamagePoison</v>
      </c>
      <c r="AA38" t="str">
        <f t="shared" si="6"/>
        <v>NormalPoison</v>
      </c>
      <c r="AB38" t="str">
        <f t="shared" si="6"/>
        <v>NormalPoison</v>
      </c>
      <c r="AC38" t="str">
        <f t="shared" si="6"/>
        <v>PoisonPoison</v>
      </c>
      <c r="AD38" t="str">
        <f t="shared" si="29"/>
        <v>no_type-specific_DamageGround</v>
      </c>
      <c r="AE38" t="str">
        <f t="shared" si="29"/>
        <v>NormalGround</v>
      </c>
      <c r="AF38" t="str">
        <f t="shared" si="29"/>
        <v>NormalGround</v>
      </c>
      <c r="AG38" t="str">
        <f t="shared" si="29"/>
        <v>PoisonGround</v>
      </c>
      <c r="AH38" t="e">
        <f>VLOOKUP(Z38,type_factors!$C$1:$D$226,2,FALSE)</f>
        <v>#N/A</v>
      </c>
      <c r="AI38">
        <f>VLOOKUP(AA38,type_factors!$C$1:$D$226,2,FALSE)</f>
        <v>1</v>
      </c>
      <c r="AJ38">
        <f>VLOOKUP(AB38,type_factors!$C$1:$D$226,2,FALSE)</f>
        <v>1</v>
      </c>
      <c r="AK38">
        <f>VLOOKUP(AC38,type_factors!$C$1:$D$226,2,FALSE)</f>
        <v>0.5</v>
      </c>
      <c r="AL38" t="e">
        <f>VLOOKUP(AD38,type_factors!$C$1:$D$226,2,FALSE)</f>
        <v>#N/A</v>
      </c>
      <c r="AM38">
        <f>VLOOKUP(AE38,type_factors!$C$1:$D$226,2,FALSE)</f>
        <v>1</v>
      </c>
      <c r="AN38">
        <f>VLOOKUP(AF38,type_factors!$C$1:$D$226,2,FALSE)</f>
        <v>1</v>
      </c>
      <c r="AO38">
        <f>VLOOKUP(AG38,type_factors!$C$1:$D$226,2,FALSE)</f>
        <v>0.5</v>
      </c>
      <c r="AP38" t="e">
        <f t="shared" si="7"/>
        <v>#N/A</v>
      </c>
      <c r="AQ38">
        <f t="shared" si="7"/>
        <v>1</v>
      </c>
      <c r="AR38">
        <f t="shared" si="7"/>
        <v>1</v>
      </c>
      <c r="AS38">
        <f t="shared" si="7"/>
        <v>0.25</v>
      </c>
      <c r="AT38">
        <f t="array" ref="AT38">MAX(IF(ISERROR(AP38:AS38),IF(ISERROR(AH38:AK38),,AH38:AK38),AP38:AS38))</f>
        <v>1</v>
      </c>
      <c r="AU38" t="s">
        <v>421</v>
      </c>
      <c r="AV38" t="s">
        <v>451</v>
      </c>
      <c r="AW38" t="s">
        <v>453</v>
      </c>
      <c r="AX38" t="s">
        <v>209</v>
      </c>
      <c r="AY38" t="s">
        <v>209</v>
      </c>
      <c r="AZ38" t="s">
        <v>209</v>
      </c>
      <c r="BA38" t="s">
        <v>209</v>
      </c>
      <c r="BB38" t="s">
        <v>209</v>
      </c>
      <c r="BC38" t="s">
        <v>209</v>
      </c>
      <c r="BD38" t="str">
        <f t="shared" si="32"/>
        <v>NormalPoison</v>
      </c>
      <c r="BE38" t="str">
        <f t="shared" si="33"/>
        <v>PoisonPoison</v>
      </c>
      <c r="BF38" t="str">
        <f t="shared" si="34"/>
        <v>WaterPoison</v>
      </c>
      <c r="BG38" t="str">
        <f t="shared" si="11"/>
        <v>NAPoison</v>
      </c>
      <c r="BH38" t="str">
        <f t="shared" si="12"/>
        <v>NAPoison</v>
      </c>
      <c r="BI38" t="str">
        <f t="shared" si="13"/>
        <v>NAPoison</v>
      </c>
      <c r="BJ38" t="str">
        <f t="shared" si="14"/>
        <v>NAPoison</v>
      </c>
      <c r="BK38" t="str">
        <f t="shared" si="15"/>
        <v>NAPoison</v>
      </c>
      <c r="BL38" t="str">
        <f t="shared" si="16"/>
        <v>NAPoison</v>
      </c>
      <c r="BM38" t="str">
        <f t="shared" si="35"/>
        <v>NormalNA</v>
      </c>
      <c r="BN38" t="str">
        <f t="shared" si="18"/>
        <v>PoisonNA</v>
      </c>
      <c r="BO38" t="str">
        <f t="shared" si="19"/>
        <v>WaterNA</v>
      </c>
      <c r="BP38" t="str">
        <f t="shared" si="20"/>
        <v>NANA</v>
      </c>
      <c r="BQ38" t="str">
        <f t="shared" si="30"/>
        <v>NANA</v>
      </c>
      <c r="BR38" t="str">
        <f t="shared" si="30"/>
        <v>NANA</v>
      </c>
      <c r="BS38" t="str">
        <f t="shared" si="30"/>
        <v>NANA</v>
      </c>
      <c r="BT38" t="str">
        <f t="shared" si="30"/>
        <v>NANA</v>
      </c>
      <c r="BU38" t="str">
        <f t="shared" si="31"/>
        <v>NANA</v>
      </c>
      <c r="BV38" s="31">
        <f>VLOOKUP(BD38,type_factors!$C$2:$D$226,2,FALSE)</f>
        <v>1</v>
      </c>
      <c r="BW38" s="31">
        <f>VLOOKUP(BE38,type_factors!$C$2:$D$226,2,FALSE)</f>
        <v>0.5</v>
      </c>
      <c r="BX38" s="31">
        <f>VLOOKUP(BF38,type_factors!$C$2:$D$226,2,FALSE)</f>
        <v>1</v>
      </c>
      <c r="BY38" s="31" t="e">
        <f>VLOOKUP(BG38,type_factors!$C$2:$D$226,2,FALSE)</f>
        <v>#N/A</v>
      </c>
      <c r="BZ38" s="31" t="e">
        <f>VLOOKUP(BH38,type_factors!$C$2:$D$226,2,FALSE)</f>
        <v>#N/A</v>
      </c>
      <c r="CA38" s="31" t="e">
        <f>VLOOKUP(BI38,type_factors!$C$2:$D$226,2,FALSE)</f>
        <v>#N/A</v>
      </c>
      <c r="CB38" s="31" t="e">
        <f>VLOOKUP(BJ38,type_factors!$C$2:$D$226,2,FALSE)</f>
        <v>#N/A</v>
      </c>
      <c r="CC38" s="31" t="e">
        <f>VLOOKUP(BK38,type_factors!$C$2:$D$226,2,FALSE)</f>
        <v>#N/A</v>
      </c>
      <c r="CD38" s="31" t="e">
        <f>VLOOKUP(BL38,type_factors!$C$2:$D$226,2,FALSE)</f>
        <v>#N/A</v>
      </c>
      <c r="CE38" s="30" t="e">
        <f>VLOOKUP(BM38,type_factors!$C$2:$D$226,2,FALSE)</f>
        <v>#N/A</v>
      </c>
      <c r="CF38" s="30" t="e">
        <f>VLOOKUP(BN38,type_factors!$C$2:$D$226,2,FALSE)</f>
        <v>#N/A</v>
      </c>
      <c r="CG38" s="30" t="e">
        <f>VLOOKUP(BO38,type_factors!$C$2:$D$226,2,FALSE)</f>
        <v>#N/A</v>
      </c>
      <c r="CH38" s="30" t="e">
        <f>VLOOKUP(BP38,type_factors!$C$2:$D$226,2,FALSE)</f>
        <v>#N/A</v>
      </c>
      <c r="CI38" s="30" t="e">
        <f>VLOOKUP(BQ38,type_factors!$C$2:$D$226,2,FALSE)</f>
        <v>#N/A</v>
      </c>
      <c r="CJ38" s="30" t="e">
        <f>VLOOKUP(BR38,type_factors!$C$2:$D$226,2,FALSE)</f>
        <v>#N/A</v>
      </c>
      <c r="CK38" s="30" t="e">
        <f>VLOOKUP(BS38,type_factors!$C$2:$D$226,2,FALSE)</f>
        <v>#N/A</v>
      </c>
      <c r="CL38" s="30" t="e">
        <f>VLOOKUP(BT38,type_factors!$C$2:$D$226,2,FALSE)</f>
        <v>#N/A</v>
      </c>
      <c r="CM38" s="30" t="e">
        <f>VLOOKUP(BU38,type_factors!$C$2:$D$226,2,FALSE)</f>
        <v>#N/A</v>
      </c>
      <c r="CN38" s="32">
        <f t="shared" si="21"/>
        <v>1</v>
      </c>
      <c r="CO38" s="32">
        <f t="shared" si="21"/>
        <v>0.5</v>
      </c>
      <c r="CP38" s="32">
        <f t="shared" si="21"/>
        <v>1</v>
      </c>
      <c r="CQ38" s="32" t="e">
        <f t="shared" si="21"/>
        <v>#N/A</v>
      </c>
      <c r="CR38" s="32" t="e">
        <f t="shared" si="21"/>
        <v>#N/A</v>
      </c>
      <c r="CS38" s="32" t="e">
        <f t="shared" si="22"/>
        <v>#N/A</v>
      </c>
      <c r="CT38" s="32" t="e">
        <f t="shared" si="23"/>
        <v>#N/A</v>
      </c>
      <c r="CU38" s="32" t="e">
        <f t="shared" si="24"/>
        <v>#N/A</v>
      </c>
      <c r="CV38" s="32" t="e">
        <f t="shared" si="25"/>
        <v>#N/A</v>
      </c>
      <c r="CW38">
        <f t="array" ref="CW38">MAX(IF(ISERROR(CN38:CV38),,CN38:CV38))</f>
        <v>1</v>
      </c>
      <c r="CX38">
        <f t="shared" si="5"/>
        <v>1</v>
      </c>
      <c r="CY38">
        <f t="shared" si="26"/>
        <v>0</v>
      </c>
      <c r="CZ38">
        <f t="shared" si="28"/>
        <v>6.25</v>
      </c>
    </row>
    <row r="39" spans="1:106" x14ac:dyDescent="0.3">
      <c r="A39">
        <v>38</v>
      </c>
      <c r="B39">
        <v>18</v>
      </c>
      <c r="C39" s="35" t="s">
        <v>495</v>
      </c>
      <c r="D39" s="35" t="str">
        <f>VLOOKUP(C39,all_pokemon!$B$2:$C$151,2,FALSE)</f>
        <v>Nidoran♀</v>
      </c>
      <c r="E39" s="35" t="s">
        <v>451</v>
      </c>
      <c r="F39" s="35" t="s">
        <v>209</v>
      </c>
      <c r="G39" s="35">
        <v>15</v>
      </c>
      <c r="H39" s="36" t="s">
        <v>6</v>
      </c>
      <c r="I39" s="36" t="s">
        <v>12</v>
      </c>
      <c r="J39" s="36" t="s">
        <v>5</v>
      </c>
      <c r="K39" s="36" t="s">
        <v>9</v>
      </c>
      <c r="L39" s="1" t="str">
        <f>VLOOKUP(H39,all_attacks!$B$2:$C$166,2,FALSE)</f>
        <v>Growl</v>
      </c>
      <c r="M39" s="1" t="str">
        <f>VLOOKUP(I39,all_attacks!$B$2:$C$166,2,FALSE)</f>
        <v>Tackle</v>
      </c>
      <c r="N39" s="1" t="str">
        <f>VLOOKUP(J39,all_attacks!$B$2:$C$166,2,FALSE)</f>
        <v>Scratch</v>
      </c>
      <c r="O39" s="1" t="str">
        <f>VLOOKUP(K39,all_attacks!$B$2:$C$166,2,FALSE)</f>
        <v>Poison Sting</v>
      </c>
      <c r="P39" t="str">
        <f>VLOOKUP(L39,all_attacks!$C$2:$H$166,2,FALSE)</f>
        <v>Normal</v>
      </c>
      <c r="Q39" t="str">
        <f>VLOOKUP(M39,all_attacks!$C$2:$H$166,2,FALSE)</f>
        <v>Normal</v>
      </c>
      <c r="R39" t="str">
        <f>VLOOKUP(N39,all_attacks!$C$2:$H$166,2,FALSE)</f>
        <v>Normal</v>
      </c>
      <c r="S39" t="str">
        <f>VLOOKUP(O39,all_attacks!$C$2:$H$166,2,FALSE)</f>
        <v>Poison</v>
      </c>
      <c r="T39" t="str">
        <f>VLOOKUP(L39,all_attacks!$C$2:$H$166,6,FALSE)</f>
        <v>no_type-specific_Damage</v>
      </c>
      <c r="U39" t="str">
        <f>VLOOKUP(M39,all_attacks!$C$2:$H$166,6,FALSE)</f>
        <v>Normal</v>
      </c>
      <c r="V39" t="str">
        <f>VLOOKUP(N39,all_attacks!$C$2:$H$166,6,FALSE)</f>
        <v>Normal</v>
      </c>
      <c r="W39" t="str">
        <f>VLOOKUP(O39,all_attacks!$C$2:$H$166,6,FALSE)</f>
        <v>Poison</v>
      </c>
      <c r="X39" t="s">
        <v>451</v>
      </c>
      <c r="Y39" t="s">
        <v>455</v>
      </c>
      <c r="Z39" t="str">
        <f t="shared" si="27"/>
        <v>no_type-specific_DamagePoison</v>
      </c>
      <c r="AA39" t="str">
        <f t="shared" si="6"/>
        <v>NormalPoison</v>
      </c>
      <c r="AB39" t="str">
        <f t="shared" si="6"/>
        <v>NormalPoison</v>
      </c>
      <c r="AC39" t="str">
        <f t="shared" si="6"/>
        <v>PoisonPoison</v>
      </c>
      <c r="AD39" t="str">
        <f t="shared" si="29"/>
        <v>no_type-specific_DamageGround</v>
      </c>
      <c r="AE39" t="str">
        <f t="shared" si="29"/>
        <v>NormalGround</v>
      </c>
      <c r="AF39" t="str">
        <f t="shared" si="29"/>
        <v>NormalGround</v>
      </c>
      <c r="AG39" t="str">
        <f t="shared" si="29"/>
        <v>PoisonGround</v>
      </c>
      <c r="AH39" t="e">
        <f>VLOOKUP(Z39,type_factors!$C$1:$D$226,2,FALSE)</f>
        <v>#N/A</v>
      </c>
      <c r="AI39">
        <f>VLOOKUP(AA39,type_factors!$C$1:$D$226,2,FALSE)</f>
        <v>1</v>
      </c>
      <c r="AJ39">
        <f>VLOOKUP(AB39,type_factors!$C$1:$D$226,2,FALSE)</f>
        <v>1</v>
      </c>
      <c r="AK39">
        <f>VLOOKUP(AC39,type_factors!$C$1:$D$226,2,FALSE)</f>
        <v>0.5</v>
      </c>
      <c r="AL39" t="e">
        <f>VLOOKUP(AD39,type_factors!$C$1:$D$226,2,FALSE)</f>
        <v>#N/A</v>
      </c>
      <c r="AM39">
        <f>VLOOKUP(AE39,type_factors!$C$1:$D$226,2,FALSE)</f>
        <v>1</v>
      </c>
      <c r="AN39">
        <f>VLOOKUP(AF39,type_factors!$C$1:$D$226,2,FALSE)</f>
        <v>1</v>
      </c>
      <c r="AO39">
        <f>VLOOKUP(AG39,type_factors!$C$1:$D$226,2,FALSE)</f>
        <v>0.5</v>
      </c>
      <c r="AP39" t="e">
        <f t="shared" si="7"/>
        <v>#N/A</v>
      </c>
      <c r="AQ39">
        <f t="shared" si="7"/>
        <v>1</v>
      </c>
      <c r="AR39">
        <f t="shared" si="7"/>
        <v>1</v>
      </c>
      <c r="AS39">
        <f t="shared" si="7"/>
        <v>0.25</v>
      </c>
      <c r="AT39">
        <f t="array" ref="AT39">MAX(IF(ISERROR(AP39:AS39),IF(ISERROR(AH39:AK39),,AH39:AK39),AP39:AS39))</f>
        <v>1</v>
      </c>
      <c r="AU39" t="s">
        <v>421</v>
      </c>
      <c r="AV39" t="s">
        <v>451</v>
      </c>
      <c r="AW39" t="s">
        <v>453</v>
      </c>
      <c r="AX39" t="s">
        <v>209</v>
      </c>
      <c r="AY39" t="s">
        <v>209</v>
      </c>
      <c r="AZ39" t="s">
        <v>209</v>
      </c>
      <c r="BA39" t="s">
        <v>209</v>
      </c>
      <c r="BB39" t="s">
        <v>209</v>
      </c>
      <c r="BC39" t="s">
        <v>209</v>
      </c>
      <c r="BD39" t="str">
        <f t="shared" si="32"/>
        <v>NormalPoison</v>
      </c>
      <c r="BE39" t="str">
        <f t="shared" si="33"/>
        <v>PoisonPoison</v>
      </c>
      <c r="BF39" t="str">
        <f t="shared" si="34"/>
        <v>WaterPoison</v>
      </c>
      <c r="BG39" t="str">
        <f t="shared" si="11"/>
        <v>NAPoison</v>
      </c>
      <c r="BH39" t="str">
        <f t="shared" si="12"/>
        <v>NAPoison</v>
      </c>
      <c r="BI39" t="str">
        <f t="shared" si="13"/>
        <v>NAPoison</v>
      </c>
      <c r="BJ39" t="str">
        <f t="shared" si="14"/>
        <v>NAPoison</v>
      </c>
      <c r="BK39" t="str">
        <f t="shared" si="15"/>
        <v>NAPoison</v>
      </c>
      <c r="BL39" t="str">
        <f t="shared" si="16"/>
        <v>NAPoison</v>
      </c>
      <c r="BM39" t="str">
        <f t="shared" si="35"/>
        <v>NormalNA</v>
      </c>
      <c r="BN39" t="str">
        <f t="shared" si="18"/>
        <v>PoisonNA</v>
      </c>
      <c r="BO39" t="str">
        <f t="shared" si="19"/>
        <v>WaterNA</v>
      </c>
      <c r="BP39" t="str">
        <f t="shared" si="20"/>
        <v>NANA</v>
      </c>
      <c r="BQ39" t="str">
        <f t="shared" si="30"/>
        <v>NANA</v>
      </c>
      <c r="BR39" t="str">
        <f t="shared" si="30"/>
        <v>NANA</v>
      </c>
      <c r="BS39" t="str">
        <f t="shared" si="30"/>
        <v>NANA</v>
      </c>
      <c r="BT39" t="str">
        <f t="shared" si="30"/>
        <v>NANA</v>
      </c>
      <c r="BU39" t="str">
        <f t="shared" si="31"/>
        <v>NANA</v>
      </c>
      <c r="BV39" s="31">
        <f>VLOOKUP(BD39,type_factors!$C$2:$D$226,2,FALSE)</f>
        <v>1</v>
      </c>
      <c r="BW39" s="31">
        <f>VLOOKUP(BE39,type_factors!$C$2:$D$226,2,FALSE)</f>
        <v>0.5</v>
      </c>
      <c r="BX39" s="31">
        <f>VLOOKUP(BF39,type_factors!$C$2:$D$226,2,FALSE)</f>
        <v>1</v>
      </c>
      <c r="BY39" s="31" t="e">
        <f>VLOOKUP(BG39,type_factors!$C$2:$D$226,2,FALSE)</f>
        <v>#N/A</v>
      </c>
      <c r="BZ39" s="31" t="e">
        <f>VLOOKUP(BH39,type_factors!$C$2:$D$226,2,FALSE)</f>
        <v>#N/A</v>
      </c>
      <c r="CA39" s="31" t="e">
        <f>VLOOKUP(BI39,type_factors!$C$2:$D$226,2,FALSE)</f>
        <v>#N/A</v>
      </c>
      <c r="CB39" s="31" t="e">
        <f>VLOOKUP(BJ39,type_factors!$C$2:$D$226,2,FALSE)</f>
        <v>#N/A</v>
      </c>
      <c r="CC39" s="31" t="e">
        <f>VLOOKUP(BK39,type_factors!$C$2:$D$226,2,FALSE)</f>
        <v>#N/A</v>
      </c>
      <c r="CD39" s="31" t="e">
        <f>VLOOKUP(BL39,type_factors!$C$2:$D$226,2,FALSE)</f>
        <v>#N/A</v>
      </c>
      <c r="CE39" s="30" t="e">
        <f>VLOOKUP(BM39,type_factors!$C$2:$D$226,2,FALSE)</f>
        <v>#N/A</v>
      </c>
      <c r="CF39" s="30" t="e">
        <f>VLOOKUP(BN39,type_factors!$C$2:$D$226,2,FALSE)</f>
        <v>#N/A</v>
      </c>
      <c r="CG39" s="30" t="e">
        <f>VLOOKUP(BO39,type_factors!$C$2:$D$226,2,FALSE)</f>
        <v>#N/A</v>
      </c>
      <c r="CH39" s="30" t="e">
        <f>VLOOKUP(BP39,type_factors!$C$2:$D$226,2,FALSE)</f>
        <v>#N/A</v>
      </c>
      <c r="CI39" s="30" t="e">
        <f>VLOOKUP(BQ39,type_factors!$C$2:$D$226,2,FALSE)</f>
        <v>#N/A</v>
      </c>
      <c r="CJ39" s="30" t="e">
        <f>VLOOKUP(BR39,type_factors!$C$2:$D$226,2,FALSE)</f>
        <v>#N/A</v>
      </c>
      <c r="CK39" s="30" t="e">
        <f>VLOOKUP(BS39,type_factors!$C$2:$D$226,2,FALSE)</f>
        <v>#N/A</v>
      </c>
      <c r="CL39" s="30" t="e">
        <f>VLOOKUP(BT39,type_factors!$C$2:$D$226,2,FALSE)</f>
        <v>#N/A</v>
      </c>
      <c r="CM39" s="30" t="e">
        <f>VLOOKUP(BU39,type_factors!$C$2:$D$226,2,FALSE)</f>
        <v>#N/A</v>
      </c>
      <c r="CN39" s="32">
        <f t="shared" si="21"/>
        <v>1</v>
      </c>
      <c r="CO39" s="32">
        <f t="shared" si="21"/>
        <v>0.5</v>
      </c>
      <c r="CP39" s="32">
        <f t="shared" si="21"/>
        <v>1</v>
      </c>
      <c r="CQ39" s="32" t="e">
        <f t="shared" si="21"/>
        <v>#N/A</v>
      </c>
      <c r="CR39" s="32" t="e">
        <f t="shared" si="21"/>
        <v>#N/A</v>
      </c>
      <c r="CS39" s="32" t="e">
        <f t="shared" si="22"/>
        <v>#N/A</v>
      </c>
      <c r="CT39" s="32" t="e">
        <f t="shared" si="23"/>
        <v>#N/A</v>
      </c>
      <c r="CU39" s="32" t="e">
        <f t="shared" si="24"/>
        <v>#N/A</v>
      </c>
      <c r="CV39" s="32" t="e">
        <f t="shared" si="25"/>
        <v>#N/A</v>
      </c>
      <c r="CW39">
        <f t="array" ref="CW39">MAX(IF(ISERROR(CN39:CV39),,CN39:CV39))</f>
        <v>1</v>
      </c>
      <c r="CX39">
        <f t="shared" si="5"/>
        <v>1</v>
      </c>
      <c r="CY39">
        <f t="shared" si="26"/>
        <v>0</v>
      </c>
      <c r="CZ39">
        <f t="shared" si="28"/>
        <v>6.25</v>
      </c>
    </row>
    <row r="40" spans="1:106" x14ac:dyDescent="0.3">
      <c r="A40">
        <v>39</v>
      </c>
      <c r="B40">
        <v>19</v>
      </c>
      <c r="C40" s="35" t="s">
        <v>11</v>
      </c>
      <c r="D40" s="35" t="str">
        <f>VLOOKUP(C40,all_pokemon!$B$2:$C$151,2,FALSE)</f>
        <v>Geodude</v>
      </c>
      <c r="E40" s="35" t="s">
        <v>456</v>
      </c>
      <c r="F40" s="35" t="s">
        <v>455</v>
      </c>
      <c r="G40" s="35">
        <v>13</v>
      </c>
      <c r="H40" s="36" t="s">
        <v>12</v>
      </c>
      <c r="I40" s="36" t="s">
        <v>13</v>
      </c>
      <c r="J40" s="36" t="s">
        <v>209</v>
      </c>
      <c r="K40" s="36" t="s">
        <v>209</v>
      </c>
      <c r="L40" s="1" t="str">
        <f>VLOOKUP(H40,all_attacks!$B$2:$C$166,2,FALSE)</f>
        <v>Tackle</v>
      </c>
      <c r="M40" s="1" t="str">
        <f>VLOOKUP(I40,all_attacks!$B$2:$C$166,2,FALSE)</f>
        <v>Defense Curl</v>
      </c>
      <c r="N40" s="1" t="e">
        <f>VLOOKUP(J40,all_attacks!$B$2:$C$166,2,FALSE)</f>
        <v>#N/A</v>
      </c>
      <c r="O40" s="1" t="e">
        <f>VLOOKUP(K40,all_attacks!$B$2:$C$166,2,FALSE)</f>
        <v>#N/A</v>
      </c>
      <c r="P40" t="str">
        <f>VLOOKUP(L40,all_attacks!$C$2:$H$166,2,FALSE)</f>
        <v>Normal</v>
      </c>
      <c r="Q40" t="str">
        <f>VLOOKUP(M40,all_attacks!$C$2:$H$166,2,FALSE)</f>
        <v>Normal</v>
      </c>
      <c r="R40" t="e">
        <f>VLOOKUP(N40,all_attacks!$C$2:$H$166,2,FALSE)</f>
        <v>#N/A</v>
      </c>
      <c r="S40" t="e">
        <f>VLOOKUP(O40,all_attacks!$C$2:$H$166,2,FALSE)</f>
        <v>#N/A</v>
      </c>
      <c r="T40" t="str">
        <f>VLOOKUP(L40,all_attacks!$C$2:$H$166,6,FALSE)</f>
        <v>Normal</v>
      </c>
      <c r="U40" t="str">
        <f>VLOOKUP(M40,all_attacks!$C$2:$H$166,6,FALSE)</f>
        <v>no_type-specific_Damage</v>
      </c>
      <c r="V40" t="e">
        <f>VLOOKUP(N40,all_attacks!$C$2:$H$166,6,FALSE)</f>
        <v>#N/A</v>
      </c>
      <c r="W40" t="e">
        <f>VLOOKUP(O40,all_attacks!$C$2:$H$166,6,FALSE)</f>
        <v>#N/A</v>
      </c>
      <c r="X40" t="s">
        <v>451</v>
      </c>
      <c r="Y40" t="s">
        <v>455</v>
      </c>
      <c r="Z40" t="str">
        <f t="shared" si="27"/>
        <v>NormalPoison</v>
      </c>
      <c r="AA40" t="str">
        <f t="shared" si="6"/>
        <v>no_type-specific_DamagePoison</v>
      </c>
      <c r="AB40" t="e">
        <f t="shared" si="6"/>
        <v>#N/A</v>
      </c>
      <c r="AC40" t="e">
        <f t="shared" si="6"/>
        <v>#N/A</v>
      </c>
      <c r="AD40" t="str">
        <f t="shared" si="29"/>
        <v>NormalGround</v>
      </c>
      <c r="AE40" t="str">
        <f t="shared" si="29"/>
        <v>no_type-specific_DamageGround</v>
      </c>
      <c r="AF40" t="e">
        <f t="shared" si="29"/>
        <v>#N/A</v>
      </c>
      <c r="AG40" t="e">
        <f t="shared" si="29"/>
        <v>#N/A</v>
      </c>
      <c r="AH40">
        <f>VLOOKUP(Z40,type_factors!$C$1:$D$226,2,FALSE)</f>
        <v>1</v>
      </c>
      <c r="AI40" t="e">
        <f>VLOOKUP(AA40,type_factors!$C$1:$D$226,2,FALSE)</f>
        <v>#N/A</v>
      </c>
      <c r="AJ40" t="e">
        <f>VLOOKUP(AB40,type_factors!$C$1:$D$226,2,FALSE)</f>
        <v>#N/A</v>
      </c>
      <c r="AK40" t="e">
        <f>VLOOKUP(AC40,type_factors!$C$1:$D$226,2,FALSE)</f>
        <v>#N/A</v>
      </c>
      <c r="AL40">
        <f>VLOOKUP(AD40,type_factors!$C$1:$D$226,2,FALSE)</f>
        <v>1</v>
      </c>
      <c r="AM40" t="e">
        <f>VLOOKUP(AE40,type_factors!$C$1:$D$226,2,FALSE)</f>
        <v>#N/A</v>
      </c>
      <c r="AN40" t="e">
        <f>VLOOKUP(AF40,type_factors!$C$1:$D$226,2,FALSE)</f>
        <v>#N/A</v>
      </c>
      <c r="AO40" t="e">
        <f>VLOOKUP(AG40,type_factors!$C$1:$D$226,2,FALSE)</f>
        <v>#N/A</v>
      </c>
      <c r="AP40">
        <f t="shared" si="7"/>
        <v>1</v>
      </c>
      <c r="AQ40" t="e">
        <f t="shared" si="7"/>
        <v>#N/A</v>
      </c>
      <c r="AR40" t="e">
        <f t="shared" si="7"/>
        <v>#N/A</v>
      </c>
      <c r="AS40" t="e">
        <f t="shared" si="7"/>
        <v>#N/A</v>
      </c>
      <c r="AT40">
        <f t="array" ref="AT40">MAX(IF(ISERROR(AP40:AS40),IF(ISERROR(AH40:AK40),,AH40:AK40),AP40:AS40))</f>
        <v>1</v>
      </c>
      <c r="AU40" t="s">
        <v>421</v>
      </c>
      <c r="AV40" t="s">
        <v>451</v>
      </c>
      <c r="AW40" t="s">
        <v>453</v>
      </c>
      <c r="AX40" t="s">
        <v>209</v>
      </c>
      <c r="AY40" t="s">
        <v>209</v>
      </c>
      <c r="AZ40" t="s">
        <v>209</v>
      </c>
      <c r="BA40" t="s">
        <v>209</v>
      </c>
      <c r="BB40" t="s">
        <v>209</v>
      </c>
      <c r="BC40" t="s">
        <v>209</v>
      </c>
      <c r="BD40" t="str">
        <f t="shared" si="32"/>
        <v>NormalRock</v>
      </c>
      <c r="BE40" t="str">
        <f t="shared" si="33"/>
        <v>PoisonRock</v>
      </c>
      <c r="BF40" t="str">
        <f t="shared" si="34"/>
        <v>WaterRock</v>
      </c>
      <c r="BG40" t="str">
        <f t="shared" si="11"/>
        <v>NARock</v>
      </c>
      <c r="BH40" t="str">
        <f t="shared" si="12"/>
        <v>NARock</v>
      </c>
      <c r="BI40" t="str">
        <f t="shared" si="13"/>
        <v>NARock</v>
      </c>
      <c r="BJ40" t="str">
        <f t="shared" si="14"/>
        <v>NARock</v>
      </c>
      <c r="BK40" t="str">
        <f t="shared" si="15"/>
        <v>NARock</v>
      </c>
      <c r="BL40" t="str">
        <f t="shared" si="16"/>
        <v>NARock</v>
      </c>
      <c r="BM40" t="str">
        <f t="shared" si="35"/>
        <v>NormalGround</v>
      </c>
      <c r="BN40" t="str">
        <f t="shared" si="18"/>
        <v>PoisonGround</v>
      </c>
      <c r="BO40" t="str">
        <f t="shared" si="19"/>
        <v>WaterGround</v>
      </c>
      <c r="BP40" t="str">
        <f t="shared" si="20"/>
        <v>NAGround</v>
      </c>
      <c r="BQ40" t="str">
        <f t="shared" si="30"/>
        <v>NAGround</v>
      </c>
      <c r="BR40" t="str">
        <f t="shared" si="30"/>
        <v>NAGround</v>
      </c>
      <c r="BS40" t="str">
        <f t="shared" si="30"/>
        <v>NAGround</v>
      </c>
      <c r="BT40" t="str">
        <f t="shared" si="30"/>
        <v>NAGround</v>
      </c>
      <c r="BU40" t="str">
        <f t="shared" si="31"/>
        <v>NAGround</v>
      </c>
      <c r="BV40" s="31">
        <f>VLOOKUP(BD40,type_factors!$C$2:$D$226,2,FALSE)</f>
        <v>0.5</v>
      </c>
      <c r="BW40" s="31">
        <f>VLOOKUP(BE40,type_factors!$C$2:$D$226,2,FALSE)</f>
        <v>0.5</v>
      </c>
      <c r="BX40" s="31">
        <f>VLOOKUP(BF40,type_factors!$C$2:$D$226,2,FALSE)</f>
        <v>2</v>
      </c>
      <c r="BY40" s="31" t="e">
        <f>VLOOKUP(BG40,type_factors!$C$2:$D$226,2,FALSE)</f>
        <v>#N/A</v>
      </c>
      <c r="BZ40" s="31" t="e">
        <f>VLOOKUP(BH40,type_factors!$C$2:$D$226,2,FALSE)</f>
        <v>#N/A</v>
      </c>
      <c r="CA40" s="31" t="e">
        <f>VLOOKUP(BI40,type_factors!$C$2:$D$226,2,FALSE)</f>
        <v>#N/A</v>
      </c>
      <c r="CB40" s="31" t="e">
        <f>VLOOKUP(BJ40,type_factors!$C$2:$D$226,2,FALSE)</f>
        <v>#N/A</v>
      </c>
      <c r="CC40" s="31" t="e">
        <f>VLOOKUP(BK40,type_factors!$C$2:$D$226,2,FALSE)</f>
        <v>#N/A</v>
      </c>
      <c r="CD40" s="31" t="e">
        <f>VLOOKUP(BL40,type_factors!$C$2:$D$226,2,FALSE)</f>
        <v>#N/A</v>
      </c>
      <c r="CE40" s="30">
        <f>VLOOKUP(BM40,type_factors!$C$2:$D$226,2,FALSE)</f>
        <v>1</v>
      </c>
      <c r="CF40" s="30">
        <f>VLOOKUP(BN40,type_factors!$C$2:$D$226,2,FALSE)</f>
        <v>0.5</v>
      </c>
      <c r="CG40" s="30">
        <f>VLOOKUP(BO40,type_factors!$C$2:$D$226,2,FALSE)</f>
        <v>2</v>
      </c>
      <c r="CH40" s="30" t="e">
        <f>VLOOKUP(BP40,type_factors!$C$2:$D$226,2,FALSE)</f>
        <v>#N/A</v>
      </c>
      <c r="CI40" s="30" t="e">
        <f>VLOOKUP(BQ40,type_factors!$C$2:$D$226,2,FALSE)</f>
        <v>#N/A</v>
      </c>
      <c r="CJ40" s="30" t="e">
        <f>VLOOKUP(BR40,type_factors!$C$2:$D$226,2,FALSE)</f>
        <v>#N/A</v>
      </c>
      <c r="CK40" s="30" t="e">
        <f>VLOOKUP(BS40,type_factors!$C$2:$D$226,2,FALSE)</f>
        <v>#N/A</v>
      </c>
      <c r="CL40" s="30" t="e">
        <f>VLOOKUP(BT40,type_factors!$C$2:$D$226,2,FALSE)</f>
        <v>#N/A</v>
      </c>
      <c r="CM40" s="30" t="e">
        <f>VLOOKUP(BU40,type_factors!$C$2:$D$226,2,FALSE)</f>
        <v>#N/A</v>
      </c>
      <c r="CN40" s="32">
        <f t="shared" si="21"/>
        <v>0.5</v>
      </c>
      <c r="CO40" s="32">
        <f t="shared" si="21"/>
        <v>0.25</v>
      </c>
      <c r="CP40" s="32">
        <f t="shared" si="21"/>
        <v>4</v>
      </c>
      <c r="CQ40" s="32" t="e">
        <f t="shared" si="21"/>
        <v>#N/A</v>
      </c>
      <c r="CR40" s="32" t="e">
        <f t="shared" si="21"/>
        <v>#N/A</v>
      </c>
      <c r="CS40" s="32" t="e">
        <f t="shared" si="22"/>
        <v>#N/A</v>
      </c>
      <c r="CT40" s="32" t="e">
        <f t="shared" si="23"/>
        <v>#N/A</v>
      </c>
      <c r="CU40" s="32" t="e">
        <f t="shared" si="24"/>
        <v>#N/A</v>
      </c>
      <c r="CV40" s="32" t="e">
        <f t="shared" si="25"/>
        <v>#N/A</v>
      </c>
      <c r="CW40">
        <f t="array" ref="CW40">MAX(IF(ISERROR(CN40:CV40),,CN40:CV40))</f>
        <v>4</v>
      </c>
      <c r="CX40">
        <f t="shared" si="5"/>
        <v>1</v>
      </c>
      <c r="CY40">
        <f t="shared" si="26"/>
        <v>3</v>
      </c>
      <c r="CZ40">
        <f t="shared" si="28"/>
        <v>9.25</v>
      </c>
      <c r="DB40" t="s">
        <v>52</v>
      </c>
    </row>
    <row r="41" spans="1:106" x14ac:dyDescent="0.3">
      <c r="A41">
        <v>40</v>
      </c>
      <c r="B41">
        <v>19</v>
      </c>
      <c r="C41" s="35" t="s">
        <v>11</v>
      </c>
      <c r="D41" s="35" t="str">
        <f>VLOOKUP(C41,all_pokemon!$B$2:$C$151,2,FALSE)</f>
        <v>Geodude</v>
      </c>
      <c r="E41" s="35" t="s">
        <v>456</v>
      </c>
      <c r="F41" s="35" t="s">
        <v>455</v>
      </c>
      <c r="G41" s="35">
        <v>13</v>
      </c>
      <c r="H41" s="36" t="s">
        <v>12</v>
      </c>
      <c r="I41" s="36" t="s">
        <v>13</v>
      </c>
      <c r="J41" s="36" t="s">
        <v>209</v>
      </c>
      <c r="K41" s="36" t="s">
        <v>209</v>
      </c>
      <c r="L41" s="1" t="str">
        <f>VLOOKUP(H41,all_attacks!$B$2:$C$166,2,FALSE)</f>
        <v>Tackle</v>
      </c>
      <c r="M41" s="1" t="str">
        <f>VLOOKUP(I41,all_attacks!$B$2:$C$166,2,FALSE)</f>
        <v>Defense Curl</v>
      </c>
      <c r="N41" s="1" t="e">
        <f>VLOOKUP(J41,all_attacks!$B$2:$C$166,2,FALSE)</f>
        <v>#N/A</v>
      </c>
      <c r="O41" s="1" t="e">
        <f>VLOOKUP(K41,all_attacks!$B$2:$C$166,2,FALSE)</f>
        <v>#N/A</v>
      </c>
      <c r="P41" t="str">
        <f>VLOOKUP(L41,all_attacks!$C$2:$H$166,2,FALSE)</f>
        <v>Normal</v>
      </c>
      <c r="Q41" t="str">
        <f>VLOOKUP(M41,all_attacks!$C$2:$H$166,2,FALSE)</f>
        <v>Normal</v>
      </c>
      <c r="R41" t="e">
        <f>VLOOKUP(N41,all_attacks!$C$2:$H$166,2,FALSE)</f>
        <v>#N/A</v>
      </c>
      <c r="S41" t="e">
        <f>VLOOKUP(O41,all_attacks!$C$2:$H$166,2,FALSE)</f>
        <v>#N/A</v>
      </c>
      <c r="T41" t="str">
        <f>VLOOKUP(L41,all_attacks!$C$2:$H$166,6,FALSE)</f>
        <v>Normal</v>
      </c>
      <c r="U41" t="str">
        <f>VLOOKUP(M41,all_attacks!$C$2:$H$166,6,FALSE)</f>
        <v>no_type-specific_Damage</v>
      </c>
      <c r="V41" t="e">
        <f>VLOOKUP(N41,all_attacks!$C$2:$H$166,6,FALSE)</f>
        <v>#N/A</v>
      </c>
      <c r="W41" t="e">
        <f>VLOOKUP(O41,all_attacks!$C$2:$H$166,6,FALSE)</f>
        <v>#N/A</v>
      </c>
      <c r="X41" t="s">
        <v>451</v>
      </c>
      <c r="Y41" t="s">
        <v>455</v>
      </c>
      <c r="Z41" t="str">
        <f t="shared" si="27"/>
        <v>NormalPoison</v>
      </c>
      <c r="AA41" t="str">
        <f t="shared" si="6"/>
        <v>no_type-specific_DamagePoison</v>
      </c>
      <c r="AB41" t="e">
        <f t="shared" si="6"/>
        <v>#N/A</v>
      </c>
      <c r="AC41" t="e">
        <f t="shared" si="6"/>
        <v>#N/A</v>
      </c>
      <c r="AD41" t="str">
        <f t="shared" si="29"/>
        <v>NormalGround</v>
      </c>
      <c r="AE41" t="str">
        <f t="shared" si="29"/>
        <v>no_type-specific_DamageGround</v>
      </c>
      <c r="AF41" t="e">
        <f t="shared" si="29"/>
        <v>#N/A</v>
      </c>
      <c r="AG41" t="e">
        <f t="shared" si="29"/>
        <v>#N/A</v>
      </c>
      <c r="AH41">
        <f>VLOOKUP(Z41,type_factors!$C$1:$D$226,2,FALSE)</f>
        <v>1</v>
      </c>
      <c r="AI41" t="e">
        <f>VLOOKUP(AA41,type_factors!$C$1:$D$226,2,FALSE)</f>
        <v>#N/A</v>
      </c>
      <c r="AJ41" t="e">
        <f>VLOOKUP(AB41,type_factors!$C$1:$D$226,2,FALSE)</f>
        <v>#N/A</v>
      </c>
      <c r="AK41" t="e">
        <f>VLOOKUP(AC41,type_factors!$C$1:$D$226,2,FALSE)</f>
        <v>#N/A</v>
      </c>
      <c r="AL41">
        <f>VLOOKUP(AD41,type_factors!$C$1:$D$226,2,FALSE)</f>
        <v>1</v>
      </c>
      <c r="AM41" t="e">
        <f>VLOOKUP(AE41,type_factors!$C$1:$D$226,2,FALSE)</f>
        <v>#N/A</v>
      </c>
      <c r="AN41" t="e">
        <f>VLOOKUP(AF41,type_factors!$C$1:$D$226,2,FALSE)</f>
        <v>#N/A</v>
      </c>
      <c r="AO41" t="e">
        <f>VLOOKUP(AG41,type_factors!$C$1:$D$226,2,FALSE)</f>
        <v>#N/A</v>
      </c>
      <c r="AP41">
        <f t="shared" si="7"/>
        <v>1</v>
      </c>
      <c r="AQ41" t="e">
        <f t="shared" si="7"/>
        <v>#N/A</v>
      </c>
      <c r="AR41" t="e">
        <f t="shared" si="7"/>
        <v>#N/A</v>
      </c>
      <c r="AS41" t="e">
        <f t="shared" si="7"/>
        <v>#N/A</v>
      </c>
      <c r="AT41">
        <f t="array" ref="AT41">MAX(IF(ISERROR(AP41:AS41),IF(ISERROR(AH41:AK41),,AH41:AK41),AP41:AS41))</f>
        <v>1</v>
      </c>
      <c r="AU41" t="s">
        <v>421</v>
      </c>
      <c r="AV41" t="s">
        <v>451</v>
      </c>
      <c r="AW41" t="s">
        <v>453</v>
      </c>
      <c r="AX41" t="s">
        <v>209</v>
      </c>
      <c r="AY41" t="s">
        <v>209</v>
      </c>
      <c r="AZ41" t="s">
        <v>209</v>
      </c>
      <c r="BA41" t="s">
        <v>209</v>
      </c>
      <c r="BB41" t="s">
        <v>209</v>
      </c>
      <c r="BC41" t="s">
        <v>209</v>
      </c>
      <c r="BD41" t="str">
        <f t="shared" si="32"/>
        <v>NormalRock</v>
      </c>
      <c r="BE41" t="str">
        <f t="shared" si="33"/>
        <v>PoisonRock</v>
      </c>
      <c r="BF41" t="str">
        <f t="shared" si="34"/>
        <v>WaterRock</v>
      </c>
      <c r="BG41" t="str">
        <f t="shared" si="11"/>
        <v>NARock</v>
      </c>
      <c r="BH41" t="str">
        <f t="shared" si="12"/>
        <v>NARock</v>
      </c>
      <c r="BI41" t="str">
        <f t="shared" si="13"/>
        <v>NARock</v>
      </c>
      <c r="BJ41" t="str">
        <f t="shared" si="14"/>
        <v>NARock</v>
      </c>
      <c r="BK41" t="str">
        <f t="shared" si="15"/>
        <v>NARock</v>
      </c>
      <c r="BL41" t="str">
        <f t="shared" si="16"/>
        <v>NARock</v>
      </c>
      <c r="BM41" t="str">
        <f t="shared" si="35"/>
        <v>NormalGround</v>
      </c>
      <c r="BN41" t="str">
        <f t="shared" si="18"/>
        <v>PoisonGround</v>
      </c>
      <c r="BO41" t="str">
        <f t="shared" si="19"/>
        <v>WaterGround</v>
      </c>
      <c r="BP41" t="str">
        <f t="shared" si="20"/>
        <v>NAGround</v>
      </c>
      <c r="BQ41" t="str">
        <f t="shared" si="30"/>
        <v>NAGround</v>
      </c>
      <c r="BR41" t="str">
        <f t="shared" si="30"/>
        <v>NAGround</v>
      </c>
      <c r="BS41" t="str">
        <f t="shared" si="30"/>
        <v>NAGround</v>
      </c>
      <c r="BT41" t="str">
        <f t="shared" si="30"/>
        <v>NAGround</v>
      </c>
      <c r="BU41" t="str">
        <f t="shared" si="31"/>
        <v>NAGround</v>
      </c>
      <c r="BV41" s="31">
        <f>VLOOKUP(BD41,type_factors!$C$2:$D$226,2,FALSE)</f>
        <v>0.5</v>
      </c>
      <c r="BW41" s="31">
        <f>VLOOKUP(BE41,type_factors!$C$2:$D$226,2,FALSE)</f>
        <v>0.5</v>
      </c>
      <c r="BX41" s="31">
        <f>VLOOKUP(BF41,type_factors!$C$2:$D$226,2,FALSE)</f>
        <v>2</v>
      </c>
      <c r="BY41" s="31" t="e">
        <f>VLOOKUP(BG41,type_factors!$C$2:$D$226,2,FALSE)</f>
        <v>#N/A</v>
      </c>
      <c r="BZ41" s="31" t="e">
        <f>VLOOKUP(BH41,type_factors!$C$2:$D$226,2,FALSE)</f>
        <v>#N/A</v>
      </c>
      <c r="CA41" s="31" t="e">
        <f>VLOOKUP(BI41,type_factors!$C$2:$D$226,2,FALSE)</f>
        <v>#N/A</v>
      </c>
      <c r="CB41" s="31" t="e">
        <f>VLOOKUP(BJ41,type_factors!$C$2:$D$226,2,FALSE)</f>
        <v>#N/A</v>
      </c>
      <c r="CC41" s="31" t="e">
        <f>VLOOKUP(BK41,type_factors!$C$2:$D$226,2,FALSE)</f>
        <v>#N/A</v>
      </c>
      <c r="CD41" s="31" t="e">
        <f>VLOOKUP(BL41,type_factors!$C$2:$D$226,2,FALSE)</f>
        <v>#N/A</v>
      </c>
      <c r="CE41" s="30">
        <f>VLOOKUP(BM41,type_factors!$C$2:$D$226,2,FALSE)</f>
        <v>1</v>
      </c>
      <c r="CF41" s="30">
        <f>VLOOKUP(BN41,type_factors!$C$2:$D$226,2,FALSE)</f>
        <v>0.5</v>
      </c>
      <c r="CG41" s="30">
        <f>VLOOKUP(BO41,type_factors!$C$2:$D$226,2,FALSE)</f>
        <v>2</v>
      </c>
      <c r="CH41" s="30" t="e">
        <f>VLOOKUP(BP41,type_factors!$C$2:$D$226,2,FALSE)</f>
        <v>#N/A</v>
      </c>
      <c r="CI41" s="30" t="e">
        <f>VLOOKUP(BQ41,type_factors!$C$2:$D$226,2,FALSE)</f>
        <v>#N/A</v>
      </c>
      <c r="CJ41" s="30" t="e">
        <f>VLOOKUP(BR41,type_factors!$C$2:$D$226,2,FALSE)</f>
        <v>#N/A</v>
      </c>
      <c r="CK41" s="30" t="e">
        <f>VLOOKUP(BS41,type_factors!$C$2:$D$226,2,FALSE)</f>
        <v>#N/A</v>
      </c>
      <c r="CL41" s="30" t="e">
        <f>VLOOKUP(BT41,type_factors!$C$2:$D$226,2,FALSE)</f>
        <v>#N/A</v>
      </c>
      <c r="CM41" s="30" t="e">
        <f>VLOOKUP(BU41,type_factors!$C$2:$D$226,2,FALSE)</f>
        <v>#N/A</v>
      </c>
      <c r="CN41" s="32">
        <f t="shared" si="21"/>
        <v>0.5</v>
      </c>
      <c r="CO41" s="32">
        <f t="shared" si="21"/>
        <v>0.25</v>
      </c>
      <c r="CP41" s="32">
        <f t="shared" si="21"/>
        <v>4</v>
      </c>
      <c r="CQ41" s="32" t="e">
        <f t="shared" si="21"/>
        <v>#N/A</v>
      </c>
      <c r="CR41" s="32" t="e">
        <f t="shared" si="21"/>
        <v>#N/A</v>
      </c>
      <c r="CS41" s="32" t="e">
        <f t="shared" si="22"/>
        <v>#N/A</v>
      </c>
      <c r="CT41" s="32" t="e">
        <f t="shared" si="23"/>
        <v>#N/A</v>
      </c>
      <c r="CU41" s="32" t="e">
        <f t="shared" si="24"/>
        <v>#N/A</v>
      </c>
      <c r="CV41" s="32" t="e">
        <f t="shared" si="25"/>
        <v>#N/A</v>
      </c>
      <c r="CW41">
        <f t="array" ref="CW41">MAX(IF(ISERROR(CN41:CV41),,CN41:CV41))</f>
        <v>4</v>
      </c>
      <c r="CX41">
        <f t="shared" si="5"/>
        <v>1</v>
      </c>
      <c r="CY41">
        <f t="shared" si="26"/>
        <v>3</v>
      </c>
      <c r="CZ41">
        <f t="shared" si="28"/>
        <v>12.25</v>
      </c>
    </row>
    <row r="42" spans="1:106" x14ac:dyDescent="0.3">
      <c r="A42">
        <v>41</v>
      </c>
      <c r="B42">
        <v>19</v>
      </c>
      <c r="C42" s="35" t="s">
        <v>54</v>
      </c>
      <c r="D42" s="35" t="str">
        <f>VLOOKUP(C42,all_pokemon!$B$2:$C$151,2,FALSE)</f>
        <v>Machop</v>
      </c>
      <c r="E42" s="35" t="s">
        <v>450</v>
      </c>
      <c r="F42" s="35" t="s">
        <v>209</v>
      </c>
      <c r="G42" s="35">
        <v>13</v>
      </c>
      <c r="H42" s="36" t="s">
        <v>49</v>
      </c>
      <c r="I42" s="36" t="s">
        <v>209</v>
      </c>
      <c r="J42" s="36" t="s">
        <v>209</v>
      </c>
      <c r="K42" s="36" t="s">
        <v>209</v>
      </c>
      <c r="L42" s="1" t="str">
        <f>VLOOKUP(H42,all_attacks!$B$2:$C$166,2,FALSE)</f>
        <v>Karate Chop</v>
      </c>
      <c r="M42" s="1" t="e">
        <f>VLOOKUP(I42,all_attacks!$B$2:$C$166,2,FALSE)</f>
        <v>#N/A</v>
      </c>
      <c r="N42" s="1" t="e">
        <f>VLOOKUP(J42,all_attacks!$B$2:$C$166,2,FALSE)</f>
        <v>#N/A</v>
      </c>
      <c r="O42" s="1" t="e">
        <f>VLOOKUP(K42,all_attacks!$B$2:$C$166,2,FALSE)</f>
        <v>#N/A</v>
      </c>
      <c r="P42" t="str">
        <f>VLOOKUP(L42,all_attacks!$C$2:$H$166,2,FALSE)</f>
        <v>Normal</v>
      </c>
      <c r="Q42" t="e">
        <f>VLOOKUP(M42,all_attacks!$C$2:$H$166,2,FALSE)</f>
        <v>#N/A</v>
      </c>
      <c r="R42" t="e">
        <f>VLOOKUP(N42,all_attacks!$C$2:$H$166,2,FALSE)</f>
        <v>#N/A</v>
      </c>
      <c r="S42" t="e">
        <f>VLOOKUP(O42,all_attacks!$C$2:$H$166,2,FALSE)</f>
        <v>#N/A</v>
      </c>
      <c r="T42" t="str">
        <f>VLOOKUP(L42,all_attacks!$C$2:$H$166,6,FALSE)</f>
        <v>Normal</v>
      </c>
      <c r="U42" t="e">
        <f>VLOOKUP(M42,all_attacks!$C$2:$H$166,6,FALSE)</f>
        <v>#N/A</v>
      </c>
      <c r="V42" t="e">
        <f>VLOOKUP(N42,all_attacks!$C$2:$H$166,6,FALSE)</f>
        <v>#N/A</v>
      </c>
      <c r="W42" t="e">
        <f>VLOOKUP(O42,all_attacks!$C$2:$H$166,6,FALSE)</f>
        <v>#N/A</v>
      </c>
      <c r="X42" t="s">
        <v>451</v>
      </c>
      <c r="Y42" t="s">
        <v>455</v>
      </c>
      <c r="Z42" t="str">
        <f t="shared" si="27"/>
        <v>NormalPoison</v>
      </c>
      <c r="AA42" t="e">
        <f t="shared" si="6"/>
        <v>#N/A</v>
      </c>
      <c r="AB42" t="e">
        <f t="shared" si="6"/>
        <v>#N/A</v>
      </c>
      <c r="AC42" t="e">
        <f t="shared" si="6"/>
        <v>#N/A</v>
      </c>
      <c r="AD42" t="str">
        <f t="shared" si="29"/>
        <v>NormalGround</v>
      </c>
      <c r="AE42" t="e">
        <f t="shared" si="29"/>
        <v>#N/A</v>
      </c>
      <c r="AF42" t="e">
        <f t="shared" si="29"/>
        <v>#N/A</v>
      </c>
      <c r="AG42" t="e">
        <f t="shared" si="29"/>
        <v>#N/A</v>
      </c>
      <c r="AH42">
        <f>VLOOKUP(Z42,type_factors!$C$1:$D$226,2,FALSE)</f>
        <v>1</v>
      </c>
      <c r="AI42" t="e">
        <f>VLOOKUP(AA42,type_factors!$C$1:$D$226,2,FALSE)</f>
        <v>#N/A</v>
      </c>
      <c r="AJ42" t="e">
        <f>VLOOKUP(AB42,type_factors!$C$1:$D$226,2,FALSE)</f>
        <v>#N/A</v>
      </c>
      <c r="AK42" t="e">
        <f>VLOOKUP(AC42,type_factors!$C$1:$D$226,2,FALSE)</f>
        <v>#N/A</v>
      </c>
      <c r="AL42">
        <f>VLOOKUP(AD42,type_factors!$C$1:$D$226,2,FALSE)</f>
        <v>1</v>
      </c>
      <c r="AM42" t="e">
        <f>VLOOKUP(AE42,type_factors!$C$1:$D$226,2,FALSE)</f>
        <v>#N/A</v>
      </c>
      <c r="AN42" t="e">
        <f>VLOOKUP(AF42,type_factors!$C$1:$D$226,2,FALSE)</f>
        <v>#N/A</v>
      </c>
      <c r="AO42" t="e">
        <f>VLOOKUP(AG42,type_factors!$C$1:$D$226,2,FALSE)</f>
        <v>#N/A</v>
      </c>
      <c r="AP42">
        <f t="shared" si="7"/>
        <v>1</v>
      </c>
      <c r="AQ42" t="e">
        <f t="shared" si="7"/>
        <v>#N/A</v>
      </c>
      <c r="AR42" t="e">
        <f t="shared" si="7"/>
        <v>#N/A</v>
      </c>
      <c r="AS42" t="e">
        <f t="shared" si="7"/>
        <v>#N/A</v>
      </c>
      <c r="AT42">
        <f t="array" ref="AT42">MAX(IF(ISERROR(AP42:AS42),IF(ISERROR(AH42:AK42),,AH42:AK42),AP42:AS42))</f>
        <v>1</v>
      </c>
      <c r="AU42" t="s">
        <v>421</v>
      </c>
      <c r="AV42" t="s">
        <v>451</v>
      </c>
      <c r="AW42" t="s">
        <v>453</v>
      </c>
      <c r="AX42" t="s">
        <v>209</v>
      </c>
      <c r="AY42" t="s">
        <v>209</v>
      </c>
      <c r="AZ42" t="s">
        <v>209</v>
      </c>
      <c r="BA42" t="s">
        <v>209</v>
      </c>
      <c r="BB42" t="s">
        <v>209</v>
      </c>
      <c r="BC42" t="s">
        <v>209</v>
      </c>
      <c r="BD42" t="str">
        <f t="shared" si="32"/>
        <v>NormalFighting</v>
      </c>
      <c r="BE42" t="str">
        <f t="shared" si="33"/>
        <v>PoisonFighting</v>
      </c>
      <c r="BF42" t="str">
        <f t="shared" si="34"/>
        <v>WaterFighting</v>
      </c>
      <c r="BG42" t="str">
        <f t="shared" si="11"/>
        <v>NAFighting</v>
      </c>
      <c r="BH42" t="str">
        <f t="shared" si="12"/>
        <v>NAFighting</v>
      </c>
      <c r="BI42" t="str">
        <f t="shared" si="13"/>
        <v>NAFighting</v>
      </c>
      <c r="BJ42" t="str">
        <f t="shared" si="14"/>
        <v>NAFighting</v>
      </c>
      <c r="BK42" t="str">
        <f t="shared" si="15"/>
        <v>NAFighting</v>
      </c>
      <c r="BL42" t="str">
        <f t="shared" si="16"/>
        <v>NAFighting</v>
      </c>
      <c r="BM42" t="str">
        <f t="shared" si="35"/>
        <v>NormalNA</v>
      </c>
      <c r="BN42" t="str">
        <f t="shared" si="18"/>
        <v>PoisonNA</v>
      </c>
      <c r="BO42" t="str">
        <f t="shared" si="19"/>
        <v>WaterNA</v>
      </c>
      <c r="BP42" t="str">
        <f t="shared" si="20"/>
        <v>NANA</v>
      </c>
      <c r="BQ42" t="str">
        <f t="shared" si="30"/>
        <v>NANA</v>
      </c>
      <c r="BR42" t="str">
        <f t="shared" si="30"/>
        <v>NANA</v>
      </c>
      <c r="BS42" t="str">
        <f t="shared" si="30"/>
        <v>NANA</v>
      </c>
      <c r="BT42" t="str">
        <f t="shared" si="30"/>
        <v>NANA</v>
      </c>
      <c r="BU42" t="str">
        <f t="shared" si="31"/>
        <v>NANA</v>
      </c>
      <c r="BV42" s="31">
        <f>VLOOKUP(BD42,type_factors!$C$2:$D$226,2,FALSE)</f>
        <v>1</v>
      </c>
      <c r="BW42" s="31">
        <f>VLOOKUP(BE42,type_factors!$C$2:$D$226,2,FALSE)</f>
        <v>1</v>
      </c>
      <c r="BX42" s="31">
        <f>VLOOKUP(BF42,type_factors!$C$2:$D$226,2,FALSE)</f>
        <v>1</v>
      </c>
      <c r="BY42" s="31" t="e">
        <f>VLOOKUP(BG42,type_factors!$C$2:$D$226,2,FALSE)</f>
        <v>#N/A</v>
      </c>
      <c r="BZ42" s="31" t="e">
        <f>VLOOKUP(BH42,type_factors!$C$2:$D$226,2,FALSE)</f>
        <v>#N/A</v>
      </c>
      <c r="CA42" s="31" t="e">
        <f>VLOOKUP(BI42,type_factors!$C$2:$D$226,2,FALSE)</f>
        <v>#N/A</v>
      </c>
      <c r="CB42" s="31" t="e">
        <f>VLOOKUP(BJ42,type_factors!$C$2:$D$226,2,FALSE)</f>
        <v>#N/A</v>
      </c>
      <c r="CC42" s="31" t="e">
        <f>VLOOKUP(BK42,type_factors!$C$2:$D$226,2,FALSE)</f>
        <v>#N/A</v>
      </c>
      <c r="CD42" s="31" t="e">
        <f>VLOOKUP(BL42,type_factors!$C$2:$D$226,2,FALSE)</f>
        <v>#N/A</v>
      </c>
      <c r="CE42" s="30" t="e">
        <f>VLOOKUP(BM42,type_factors!$C$2:$D$226,2,FALSE)</f>
        <v>#N/A</v>
      </c>
      <c r="CF42" s="30" t="e">
        <f>VLOOKUP(BN42,type_factors!$C$2:$D$226,2,FALSE)</f>
        <v>#N/A</v>
      </c>
      <c r="CG42" s="30" t="e">
        <f>VLOOKUP(BO42,type_factors!$C$2:$D$226,2,FALSE)</f>
        <v>#N/A</v>
      </c>
      <c r="CH42" s="30" t="e">
        <f>VLOOKUP(BP42,type_factors!$C$2:$D$226,2,FALSE)</f>
        <v>#N/A</v>
      </c>
      <c r="CI42" s="30" t="e">
        <f>VLOOKUP(BQ42,type_factors!$C$2:$D$226,2,FALSE)</f>
        <v>#N/A</v>
      </c>
      <c r="CJ42" s="30" t="e">
        <f>VLOOKUP(BR42,type_factors!$C$2:$D$226,2,FALSE)</f>
        <v>#N/A</v>
      </c>
      <c r="CK42" s="30" t="e">
        <f>VLOOKUP(BS42,type_factors!$C$2:$D$226,2,FALSE)</f>
        <v>#N/A</v>
      </c>
      <c r="CL42" s="30" t="e">
        <f>VLOOKUP(BT42,type_factors!$C$2:$D$226,2,FALSE)</f>
        <v>#N/A</v>
      </c>
      <c r="CM42" s="30" t="e">
        <f>VLOOKUP(BU42,type_factors!$C$2:$D$226,2,FALSE)</f>
        <v>#N/A</v>
      </c>
      <c r="CN42" s="32">
        <f t="shared" si="21"/>
        <v>1</v>
      </c>
      <c r="CO42" s="32">
        <f t="shared" si="21"/>
        <v>1</v>
      </c>
      <c r="CP42" s="32">
        <f t="shared" si="21"/>
        <v>1</v>
      </c>
      <c r="CQ42" s="32" t="e">
        <f t="shared" si="21"/>
        <v>#N/A</v>
      </c>
      <c r="CR42" s="32" t="e">
        <f t="shared" si="21"/>
        <v>#N/A</v>
      </c>
      <c r="CS42" s="32" t="e">
        <f t="shared" si="22"/>
        <v>#N/A</v>
      </c>
      <c r="CT42" s="32" t="e">
        <f t="shared" si="23"/>
        <v>#N/A</v>
      </c>
      <c r="CU42" s="32" t="e">
        <f t="shared" si="24"/>
        <v>#N/A</v>
      </c>
      <c r="CV42" s="32" t="e">
        <f t="shared" si="25"/>
        <v>#N/A</v>
      </c>
      <c r="CW42">
        <f t="array" ref="CW42">MAX(IF(ISERROR(CN42:CV42),,CN42:CV42))</f>
        <v>1</v>
      </c>
      <c r="CX42">
        <f t="shared" si="5"/>
        <v>1</v>
      </c>
      <c r="CY42">
        <f t="shared" si="26"/>
        <v>0</v>
      </c>
      <c r="CZ42">
        <f t="shared" si="28"/>
        <v>12.25</v>
      </c>
    </row>
    <row r="43" spans="1:106" x14ac:dyDescent="0.3">
      <c r="A43">
        <v>42</v>
      </c>
      <c r="B43">
        <v>19</v>
      </c>
      <c r="C43" s="35" t="s">
        <v>11</v>
      </c>
      <c r="D43" s="35" t="str">
        <f>VLOOKUP(C43,all_pokemon!$B$2:$C$151,2,FALSE)</f>
        <v>Geodude</v>
      </c>
      <c r="E43" s="35" t="s">
        <v>456</v>
      </c>
      <c r="F43" s="35" t="s">
        <v>455</v>
      </c>
      <c r="G43" s="35">
        <v>13</v>
      </c>
      <c r="H43" s="36" t="s">
        <v>12</v>
      </c>
      <c r="I43" s="36" t="s">
        <v>13</v>
      </c>
      <c r="J43" s="36" t="s">
        <v>209</v>
      </c>
      <c r="K43" s="36" t="s">
        <v>209</v>
      </c>
      <c r="L43" s="1" t="str">
        <f>VLOOKUP(H43,all_attacks!$B$2:$C$166,2,FALSE)</f>
        <v>Tackle</v>
      </c>
      <c r="M43" s="1" t="str">
        <f>VLOOKUP(I43,all_attacks!$B$2:$C$166,2,FALSE)</f>
        <v>Defense Curl</v>
      </c>
      <c r="N43" s="1" t="e">
        <f>VLOOKUP(J43,all_attacks!$B$2:$C$166,2,FALSE)</f>
        <v>#N/A</v>
      </c>
      <c r="O43" s="1" t="e">
        <f>VLOOKUP(K43,all_attacks!$B$2:$C$166,2,FALSE)</f>
        <v>#N/A</v>
      </c>
      <c r="P43" t="str">
        <f>VLOOKUP(L43,all_attacks!$C$2:$H$166,2,FALSE)</f>
        <v>Normal</v>
      </c>
      <c r="Q43" t="str">
        <f>VLOOKUP(M43,all_attacks!$C$2:$H$166,2,FALSE)</f>
        <v>Normal</v>
      </c>
      <c r="R43" t="e">
        <f>VLOOKUP(N43,all_attacks!$C$2:$H$166,2,FALSE)</f>
        <v>#N/A</v>
      </c>
      <c r="S43" t="e">
        <f>VLOOKUP(O43,all_attacks!$C$2:$H$166,2,FALSE)</f>
        <v>#N/A</v>
      </c>
      <c r="T43" t="str">
        <f>VLOOKUP(L43,all_attacks!$C$2:$H$166,6,FALSE)</f>
        <v>Normal</v>
      </c>
      <c r="U43" t="str">
        <f>VLOOKUP(M43,all_attacks!$C$2:$H$166,6,FALSE)</f>
        <v>no_type-specific_Damage</v>
      </c>
      <c r="V43" t="e">
        <f>VLOOKUP(N43,all_attacks!$C$2:$H$166,6,FALSE)</f>
        <v>#N/A</v>
      </c>
      <c r="W43" t="e">
        <f>VLOOKUP(O43,all_attacks!$C$2:$H$166,6,FALSE)</f>
        <v>#N/A</v>
      </c>
      <c r="X43" t="s">
        <v>451</v>
      </c>
      <c r="Y43" t="s">
        <v>455</v>
      </c>
      <c r="Z43" t="str">
        <f t="shared" si="27"/>
        <v>NormalPoison</v>
      </c>
      <c r="AA43" t="str">
        <f t="shared" si="6"/>
        <v>no_type-specific_DamagePoison</v>
      </c>
      <c r="AB43" t="e">
        <f t="shared" si="6"/>
        <v>#N/A</v>
      </c>
      <c r="AC43" t="e">
        <f t="shared" si="6"/>
        <v>#N/A</v>
      </c>
      <c r="AD43" t="str">
        <f t="shared" si="29"/>
        <v>NormalGround</v>
      </c>
      <c r="AE43" t="str">
        <f t="shared" si="29"/>
        <v>no_type-specific_DamageGround</v>
      </c>
      <c r="AF43" t="e">
        <f t="shared" si="29"/>
        <v>#N/A</v>
      </c>
      <c r="AG43" t="e">
        <f t="shared" si="29"/>
        <v>#N/A</v>
      </c>
      <c r="AH43">
        <f>VLOOKUP(Z43,type_factors!$C$1:$D$226,2,FALSE)</f>
        <v>1</v>
      </c>
      <c r="AI43" t="e">
        <f>VLOOKUP(AA43,type_factors!$C$1:$D$226,2,FALSE)</f>
        <v>#N/A</v>
      </c>
      <c r="AJ43" t="e">
        <f>VLOOKUP(AB43,type_factors!$C$1:$D$226,2,FALSE)</f>
        <v>#N/A</v>
      </c>
      <c r="AK43" t="e">
        <f>VLOOKUP(AC43,type_factors!$C$1:$D$226,2,FALSE)</f>
        <v>#N/A</v>
      </c>
      <c r="AL43">
        <f>VLOOKUP(AD43,type_factors!$C$1:$D$226,2,FALSE)</f>
        <v>1</v>
      </c>
      <c r="AM43" t="e">
        <f>VLOOKUP(AE43,type_factors!$C$1:$D$226,2,FALSE)</f>
        <v>#N/A</v>
      </c>
      <c r="AN43" t="e">
        <f>VLOOKUP(AF43,type_factors!$C$1:$D$226,2,FALSE)</f>
        <v>#N/A</v>
      </c>
      <c r="AO43" t="e">
        <f>VLOOKUP(AG43,type_factors!$C$1:$D$226,2,FALSE)</f>
        <v>#N/A</v>
      </c>
      <c r="AP43">
        <f t="shared" si="7"/>
        <v>1</v>
      </c>
      <c r="AQ43" t="e">
        <f t="shared" si="7"/>
        <v>#N/A</v>
      </c>
      <c r="AR43" t="e">
        <f t="shared" si="7"/>
        <v>#N/A</v>
      </c>
      <c r="AS43" t="e">
        <f t="shared" si="7"/>
        <v>#N/A</v>
      </c>
      <c r="AT43">
        <f t="array" ref="AT43">MAX(IF(ISERROR(AP43:AS43),IF(ISERROR(AH43:AK43),,AH43:AK43),AP43:AS43))</f>
        <v>1</v>
      </c>
      <c r="AU43" t="s">
        <v>421</v>
      </c>
      <c r="AV43" t="s">
        <v>451</v>
      </c>
      <c r="AW43" t="s">
        <v>453</v>
      </c>
      <c r="AX43" t="s">
        <v>209</v>
      </c>
      <c r="AY43" t="s">
        <v>209</v>
      </c>
      <c r="AZ43" t="s">
        <v>209</v>
      </c>
      <c r="BA43" t="s">
        <v>209</v>
      </c>
      <c r="BB43" t="s">
        <v>209</v>
      </c>
      <c r="BC43" t="s">
        <v>209</v>
      </c>
      <c r="BD43" t="str">
        <f t="shared" si="32"/>
        <v>NormalRock</v>
      </c>
      <c r="BE43" t="str">
        <f t="shared" si="33"/>
        <v>PoisonRock</v>
      </c>
      <c r="BF43" t="str">
        <f t="shared" si="34"/>
        <v>WaterRock</v>
      </c>
      <c r="BG43" t="str">
        <f t="shared" si="11"/>
        <v>NARock</v>
      </c>
      <c r="BH43" t="str">
        <f t="shared" si="12"/>
        <v>NARock</v>
      </c>
      <c r="BI43" t="str">
        <f t="shared" si="13"/>
        <v>NARock</v>
      </c>
      <c r="BJ43" t="str">
        <f t="shared" si="14"/>
        <v>NARock</v>
      </c>
      <c r="BK43" t="str">
        <f t="shared" si="15"/>
        <v>NARock</v>
      </c>
      <c r="BL43" t="str">
        <f t="shared" si="16"/>
        <v>NARock</v>
      </c>
      <c r="BM43" t="str">
        <f t="shared" si="35"/>
        <v>NormalGround</v>
      </c>
      <c r="BN43" t="str">
        <f t="shared" si="18"/>
        <v>PoisonGround</v>
      </c>
      <c r="BO43" t="str">
        <f t="shared" si="19"/>
        <v>WaterGround</v>
      </c>
      <c r="BP43" t="str">
        <f t="shared" si="20"/>
        <v>NAGround</v>
      </c>
      <c r="BQ43" t="str">
        <f t="shared" si="30"/>
        <v>NAGround</v>
      </c>
      <c r="BR43" t="str">
        <f t="shared" si="30"/>
        <v>NAGround</v>
      </c>
      <c r="BS43" t="str">
        <f t="shared" si="30"/>
        <v>NAGround</v>
      </c>
      <c r="BT43" t="str">
        <f t="shared" si="30"/>
        <v>NAGround</v>
      </c>
      <c r="BU43" t="str">
        <f t="shared" si="31"/>
        <v>NAGround</v>
      </c>
      <c r="BV43" s="31">
        <f>VLOOKUP(BD43,type_factors!$C$2:$D$226,2,FALSE)</f>
        <v>0.5</v>
      </c>
      <c r="BW43" s="31">
        <f>VLOOKUP(BE43,type_factors!$C$2:$D$226,2,FALSE)</f>
        <v>0.5</v>
      </c>
      <c r="BX43" s="31">
        <f>VLOOKUP(BF43,type_factors!$C$2:$D$226,2,FALSE)</f>
        <v>2</v>
      </c>
      <c r="BY43" s="31" t="e">
        <f>VLOOKUP(BG43,type_factors!$C$2:$D$226,2,FALSE)</f>
        <v>#N/A</v>
      </c>
      <c r="BZ43" s="31" t="e">
        <f>VLOOKUP(BH43,type_factors!$C$2:$D$226,2,FALSE)</f>
        <v>#N/A</v>
      </c>
      <c r="CA43" s="31" t="e">
        <f>VLOOKUP(BI43,type_factors!$C$2:$D$226,2,FALSE)</f>
        <v>#N/A</v>
      </c>
      <c r="CB43" s="31" t="e">
        <f>VLOOKUP(BJ43,type_factors!$C$2:$D$226,2,FALSE)</f>
        <v>#N/A</v>
      </c>
      <c r="CC43" s="31" t="e">
        <f>VLOOKUP(BK43,type_factors!$C$2:$D$226,2,FALSE)</f>
        <v>#N/A</v>
      </c>
      <c r="CD43" s="31" t="e">
        <f>VLOOKUP(BL43,type_factors!$C$2:$D$226,2,FALSE)</f>
        <v>#N/A</v>
      </c>
      <c r="CE43" s="30">
        <f>VLOOKUP(BM43,type_factors!$C$2:$D$226,2,FALSE)</f>
        <v>1</v>
      </c>
      <c r="CF43" s="30">
        <f>VLOOKUP(BN43,type_factors!$C$2:$D$226,2,FALSE)</f>
        <v>0.5</v>
      </c>
      <c r="CG43" s="30">
        <f>VLOOKUP(BO43,type_factors!$C$2:$D$226,2,FALSE)</f>
        <v>2</v>
      </c>
      <c r="CH43" s="30" t="e">
        <f>VLOOKUP(BP43,type_factors!$C$2:$D$226,2,FALSE)</f>
        <v>#N/A</v>
      </c>
      <c r="CI43" s="30" t="e">
        <f>VLOOKUP(BQ43,type_factors!$C$2:$D$226,2,FALSE)</f>
        <v>#N/A</v>
      </c>
      <c r="CJ43" s="30" t="e">
        <f>VLOOKUP(BR43,type_factors!$C$2:$D$226,2,FALSE)</f>
        <v>#N/A</v>
      </c>
      <c r="CK43" s="30" t="e">
        <f>VLOOKUP(BS43,type_factors!$C$2:$D$226,2,FALSE)</f>
        <v>#N/A</v>
      </c>
      <c r="CL43" s="30" t="e">
        <f>VLOOKUP(BT43,type_factors!$C$2:$D$226,2,FALSE)</f>
        <v>#N/A</v>
      </c>
      <c r="CM43" s="30" t="e">
        <f>VLOOKUP(BU43,type_factors!$C$2:$D$226,2,FALSE)</f>
        <v>#N/A</v>
      </c>
      <c r="CN43" s="32">
        <f t="shared" si="21"/>
        <v>0.5</v>
      </c>
      <c r="CO43" s="32">
        <f t="shared" si="21"/>
        <v>0.25</v>
      </c>
      <c r="CP43" s="32">
        <f t="shared" si="21"/>
        <v>4</v>
      </c>
      <c r="CQ43" s="32" t="e">
        <f t="shared" si="21"/>
        <v>#N/A</v>
      </c>
      <c r="CR43" s="32" t="e">
        <f t="shared" si="21"/>
        <v>#N/A</v>
      </c>
      <c r="CS43" s="32" t="e">
        <f t="shared" si="22"/>
        <v>#N/A</v>
      </c>
      <c r="CT43" s="32" t="e">
        <f t="shared" si="23"/>
        <v>#N/A</v>
      </c>
      <c r="CU43" s="32" t="e">
        <f t="shared" si="24"/>
        <v>#N/A</v>
      </c>
      <c r="CV43" s="32" t="e">
        <f t="shared" si="25"/>
        <v>#N/A</v>
      </c>
      <c r="CW43">
        <f t="array" ref="CW43">MAX(IF(ISERROR(CN43:CV43),,CN43:CV43))</f>
        <v>4</v>
      </c>
      <c r="CX43">
        <f t="shared" si="5"/>
        <v>1</v>
      </c>
      <c r="CY43">
        <f t="shared" si="26"/>
        <v>3</v>
      </c>
      <c r="CZ43">
        <f t="shared" si="28"/>
        <v>15.25</v>
      </c>
    </row>
    <row r="44" spans="1:106" x14ac:dyDescent="0.3">
      <c r="A44">
        <v>43</v>
      </c>
      <c r="B44">
        <v>20</v>
      </c>
      <c r="C44" s="35" t="s">
        <v>55</v>
      </c>
      <c r="D44" s="35" t="str">
        <f>VLOOKUP(C44,all_pokemon!$B$2:$C$151,2,FALSE)</f>
        <v>Oddish</v>
      </c>
      <c r="E44" s="35" t="s">
        <v>449</v>
      </c>
      <c r="F44" s="35" t="s">
        <v>451</v>
      </c>
      <c r="G44" s="35">
        <v>13</v>
      </c>
      <c r="H44" s="36" t="s">
        <v>56</v>
      </c>
      <c r="I44" s="36" t="s">
        <v>209</v>
      </c>
      <c r="J44" s="36" t="s">
        <v>209</v>
      </c>
      <c r="K44" s="36" t="s">
        <v>209</v>
      </c>
      <c r="L44" s="1" t="str">
        <f>VLOOKUP(H44,all_attacks!$B$2:$C$166,2,FALSE)</f>
        <v>Absorb</v>
      </c>
      <c r="M44" s="1" t="e">
        <f>VLOOKUP(I44,all_attacks!$B$2:$C$166,2,FALSE)</f>
        <v>#N/A</v>
      </c>
      <c r="N44" s="1" t="e">
        <f>VLOOKUP(J44,all_attacks!$B$2:$C$166,2,FALSE)</f>
        <v>#N/A</v>
      </c>
      <c r="O44" s="1" t="e">
        <f>VLOOKUP(K44,all_attacks!$B$2:$C$166,2,FALSE)</f>
        <v>#N/A</v>
      </c>
      <c r="P44" t="str">
        <f>VLOOKUP(L44,all_attacks!$C$2:$H$166,2,FALSE)</f>
        <v>Grass</v>
      </c>
      <c r="Q44" t="e">
        <f>VLOOKUP(M44,all_attacks!$C$2:$H$166,2,FALSE)</f>
        <v>#N/A</v>
      </c>
      <c r="R44" t="e">
        <f>VLOOKUP(N44,all_attacks!$C$2:$H$166,2,FALSE)</f>
        <v>#N/A</v>
      </c>
      <c r="S44" t="e">
        <f>VLOOKUP(O44,all_attacks!$C$2:$H$166,2,FALSE)</f>
        <v>#N/A</v>
      </c>
      <c r="T44" t="str">
        <f>VLOOKUP(L44,all_attacks!$C$2:$H$166,6,FALSE)</f>
        <v>Grass</v>
      </c>
      <c r="U44" t="e">
        <f>VLOOKUP(M44,all_attacks!$C$2:$H$166,6,FALSE)</f>
        <v>#N/A</v>
      </c>
      <c r="V44" t="e">
        <f>VLOOKUP(N44,all_attacks!$C$2:$H$166,6,FALSE)</f>
        <v>#N/A</v>
      </c>
      <c r="W44" t="e">
        <f>VLOOKUP(O44,all_attacks!$C$2:$H$166,6,FALSE)</f>
        <v>#N/A</v>
      </c>
      <c r="X44" t="s">
        <v>451</v>
      </c>
      <c r="Y44" t="s">
        <v>455</v>
      </c>
      <c r="Z44" t="str">
        <f t="shared" si="27"/>
        <v>GrassPoison</v>
      </c>
      <c r="AA44" t="e">
        <f t="shared" si="6"/>
        <v>#N/A</v>
      </c>
      <c r="AB44" t="e">
        <f t="shared" si="6"/>
        <v>#N/A</v>
      </c>
      <c r="AC44" t="e">
        <f t="shared" si="6"/>
        <v>#N/A</v>
      </c>
      <c r="AD44" t="str">
        <f t="shared" si="29"/>
        <v>GrassGround</v>
      </c>
      <c r="AE44" t="e">
        <f t="shared" si="29"/>
        <v>#N/A</v>
      </c>
      <c r="AF44" t="e">
        <f t="shared" si="29"/>
        <v>#N/A</v>
      </c>
      <c r="AG44" t="e">
        <f t="shared" si="29"/>
        <v>#N/A</v>
      </c>
      <c r="AH44">
        <f>VLOOKUP(Z44,type_factors!$C$1:$D$226,2,FALSE)</f>
        <v>0.5</v>
      </c>
      <c r="AI44" t="e">
        <f>VLOOKUP(AA44,type_factors!$C$1:$D$226,2,FALSE)</f>
        <v>#N/A</v>
      </c>
      <c r="AJ44" t="e">
        <f>VLOOKUP(AB44,type_factors!$C$1:$D$226,2,FALSE)</f>
        <v>#N/A</v>
      </c>
      <c r="AK44" t="e">
        <f>VLOOKUP(AC44,type_factors!$C$1:$D$226,2,FALSE)</f>
        <v>#N/A</v>
      </c>
      <c r="AL44">
        <f>VLOOKUP(AD44,type_factors!$C$1:$D$226,2,FALSE)</f>
        <v>2</v>
      </c>
      <c r="AM44" t="e">
        <f>VLOOKUP(AE44,type_factors!$C$1:$D$226,2,FALSE)</f>
        <v>#N/A</v>
      </c>
      <c r="AN44" t="e">
        <f>VLOOKUP(AF44,type_factors!$C$1:$D$226,2,FALSE)</f>
        <v>#N/A</v>
      </c>
      <c r="AO44" t="e">
        <f>VLOOKUP(AG44,type_factors!$C$1:$D$226,2,FALSE)</f>
        <v>#N/A</v>
      </c>
      <c r="AP44">
        <f t="shared" si="7"/>
        <v>1</v>
      </c>
      <c r="AQ44" t="e">
        <f t="shared" si="7"/>
        <v>#N/A</v>
      </c>
      <c r="AR44" t="e">
        <f t="shared" si="7"/>
        <v>#N/A</v>
      </c>
      <c r="AS44" t="e">
        <f t="shared" si="7"/>
        <v>#N/A</v>
      </c>
      <c r="AT44">
        <f t="array" ref="AT44">MAX(IF(ISERROR(AP44:AS44),IF(ISERROR(AH44:AK44),,AH44:AK44),AP44:AS44))</f>
        <v>1</v>
      </c>
      <c r="AU44" t="s">
        <v>421</v>
      </c>
      <c r="AV44" t="s">
        <v>451</v>
      </c>
      <c r="AW44" t="s">
        <v>453</v>
      </c>
      <c r="AX44" t="s">
        <v>209</v>
      </c>
      <c r="AY44" t="s">
        <v>209</v>
      </c>
      <c r="AZ44" t="s">
        <v>209</v>
      </c>
      <c r="BA44" t="s">
        <v>209</v>
      </c>
      <c r="BB44" t="s">
        <v>209</v>
      </c>
      <c r="BC44" t="s">
        <v>209</v>
      </c>
      <c r="BD44" t="str">
        <f t="shared" si="32"/>
        <v>NormalGrass</v>
      </c>
      <c r="BE44" t="str">
        <f t="shared" si="33"/>
        <v>PoisonGrass</v>
      </c>
      <c r="BF44" t="str">
        <f t="shared" si="34"/>
        <v>WaterGrass</v>
      </c>
      <c r="BG44" t="str">
        <f t="shared" si="11"/>
        <v>NAGrass</v>
      </c>
      <c r="BH44" t="str">
        <f t="shared" si="12"/>
        <v>NAGrass</v>
      </c>
      <c r="BI44" t="str">
        <f t="shared" si="13"/>
        <v>NAGrass</v>
      </c>
      <c r="BJ44" t="str">
        <f t="shared" si="14"/>
        <v>NAGrass</v>
      </c>
      <c r="BK44" t="str">
        <f t="shared" si="15"/>
        <v>NAGrass</v>
      </c>
      <c r="BL44" t="str">
        <f t="shared" si="16"/>
        <v>NAGrass</v>
      </c>
      <c r="BM44" t="str">
        <f t="shared" si="35"/>
        <v>NormalPoison</v>
      </c>
      <c r="BN44" t="str">
        <f t="shared" si="18"/>
        <v>PoisonPoison</v>
      </c>
      <c r="BO44" t="str">
        <f t="shared" si="19"/>
        <v>WaterPoison</v>
      </c>
      <c r="BP44" t="str">
        <f t="shared" si="20"/>
        <v>NAPoison</v>
      </c>
      <c r="BQ44" t="str">
        <f t="shared" si="30"/>
        <v>NAPoison</v>
      </c>
      <c r="BR44" t="str">
        <f t="shared" si="30"/>
        <v>NAPoison</v>
      </c>
      <c r="BS44" t="str">
        <f t="shared" si="30"/>
        <v>NAPoison</v>
      </c>
      <c r="BT44" t="str">
        <f t="shared" si="30"/>
        <v>NAPoison</v>
      </c>
      <c r="BU44" t="str">
        <f t="shared" si="31"/>
        <v>NAPoison</v>
      </c>
      <c r="BV44" s="31">
        <f>VLOOKUP(BD44,type_factors!$C$2:$D$226,2,FALSE)</f>
        <v>1</v>
      </c>
      <c r="BW44" s="31">
        <f>VLOOKUP(BE44,type_factors!$C$2:$D$226,2,FALSE)</f>
        <v>2</v>
      </c>
      <c r="BX44" s="31">
        <f>VLOOKUP(BF44,type_factors!$C$2:$D$226,2,FALSE)</f>
        <v>0.5</v>
      </c>
      <c r="BY44" s="31" t="e">
        <f>VLOOKUP(BG44,type_factors!$C$2:$D$226,2,FALSE)</f>
        <v>#N/A</v>
      </c>
      <c r="BZ44" s="31" t="e">
        <f>VLOOKUP(BH44,type_factors!$C$2:$D$226,2,FALSE)</f>
        <v>#N/A</v>
      </c>
      <c r="CA44" s="31" t="e">
        <f>VLOOKUP(BI44,type_factors!$C$2:$D$226,2,FALSE)</f>
        <v>#N/A</v>
      </c>
      <c r="CB44" s="31" t="e">
        <f>VLOOKUP(BJ44,type_factors!$C$2:$D$226,2,FALSE)</f>
        <v>#N/A</v>
      </c>
      <c r="CC44" s="31" t="e">
        <f>VLOOKUP(BK44,type_factors!$C$2:$D$226,2,FALSE)</f>
        <v>#N/A</v>
      </c>
      <c r="CD44" s="31" t="e">
        <f>VLOOKUP(BL44,type_factors!$C$2:$D$226,2,FALSE)</f>
        <v>#N/A</v>
      </c>
      <c r="CE44" s="30">
        <f>VLOOKUP(BM44,type_factors!$C$2:$D$226,2,FALSE)</f>
        <v>1</v>
      </c>
      <c r="CF44" s="30">
        <f>VLOOKUP(BN44,type_factors!$C$2:$D$226,2,FALSE)</f>
        <v>0.5</v>
      </c>
      <c r="CG44" s="30">
        <f>VLOOKUP(BO44,type_factors!$C$2:$D$226,2,FALSE)</f>
        <v>1</v>
      </c>
      <c r="CH44" s="30" t="e">
        <f>VLOOKUP(BP44,type_factors!$C$2:$D$226,2,FALSE)</f>
        <v>#N/A</v>
      </c>
      <c r="CI44" s="30" t="e">
        <f>VLOOKUP(BQ44,type_factors!$C$2:$D$226,2,FALSE)</f>
        <v>#N/A</v>
      </c>
      <c r="CJ44" s="30" t="e">
        <f>VLOOKUP(BR44,type_factors!$C$2:$D$226,2,FALSE)</f>
        <v>#N/A</v>
      </c>
      <c r="CK44" s="30" t="e">
        <f>VLOOKUP(BS44,type_factors!$C$2:$D$226,2,FALSE)</f>
        <v>#N/A</v>
      </c>
      <c r="CL44" s="30" t="e">
        <f>VLOOKUP(BT44,type_factors!$C$2:$D$226,2,FALSE)</f>
        <v>#N/A</v>
      </c>
      <c r="CM44" s="30" t="e">
        <f>VLOOKUP(BU44,type_factors!$C$2:$D$226,2,FALSE)</f>
        <v>#N/A</v>
      </c>
      <c r="CN44" s="32">
        <f t="shared" si="21"/>
        <v>1</v>
      </c>
      <c r="CO44" s="32">
        <f t="shared" si="21"/>
        <v>1</v>
      </c>
      <c r="CP44" s="32">
        <f t="shared" si="21"/>
        <v>0.5</v>
      </c>
      <c r="CQ44" s="32" t="e">
        <f t="shared" si="21"/>
        <v>#N/A</v>
      </c>
      <c r="CR44" s="32" t="e">
        <f t="shared" si="21"/>
        <v>#N/A</v>
      </c>
      <c r="CS44" s="32" t="e">
        <f t="shared" si="22"/>
        <v>#N/A</v>
      </c>
      <c r="CT44" s="32" t="e">
        <f t="shared" si="23"/>
        <v>#N/A</v>
      </c>
      <c r="CU44" s="32" t="e">
        <f t="shared" si="24"/>
        <v>#N/A</v>
      </c>
      <c r="CV44" s="32" t="e">
        <f t="shared" si="25"/>
        <v>#N/A</v>
      </c>
      <c r="CW44">
        <f t="array" ref="CW44">MAX(IF(ISERROR(CN44:CV44),,CN44:CV44))</f>
        <v>1</v>
      </c>
      <c r="CX44">
        <f t="shared" si="5"/>
        <v>1</v>
      </c>
      <c r="CY44">
        <f t="shared" si="26"/>
        <v>0</v>
      </c>
      <c r="CZ44">
        <f t="shared" si="28"/>
        <v>15.25</v>
      </c>
    </row>
    <row r="45" spans="1:106" x14ac:dyDescent="0.3">
      <c r="A45">
        <v>44</v>
      </c>
      <c r="B45">
        <v>20</v>
      </c>
      <c r="C45" s="35" t="s">
        <v>47</v>
      </c>
      <c r="D45" s="35" t="str">
        <f>VLOOKUP(C45,all_pokemon!$B$2:$C$151,2,FALSE)</f>
        <v>Pidgey</v>
      </c>
      <c r="E45" s="35" t="s">
        <v>421</v>
      </c>
      <c r="F45" s="35" t="s">
        <v>448</v>
      </c>
      <c r="G45" s="35">
        <v>13</v>
      </c>
      <c r="H45" s="36" t="s">
        <v>41</v>
      </c>
      <c r="I45" s="36" t="s">
        <v>42</v>
      </c>
      <c r="J45" s="36" t="s">
        <v>21</v>
      </c>
      <c r="K45" s="36" t="s">
        <v>209</v>
      </c>
      <c r="L45" s="1" t="str">
        <f>VLOOKUP(H45,all_attacks!$B$2:$C$166,2,FALSE)</f>
        <v>Gust</v>
      </c>
      <c r="M45" s="1" t="str">
        <f>VLOOKUP(I45,all_attacks!$B$2:$C$166,2,FALSE)</f>
        <v>Sand Attack</v>
      </c>
      <c r="N45" s="1" t="str">
        <f>VLOOKUP(J45,all_attacks!$B$2:$C$166,2,FALSE)</f>
        <v>Quick Attack</v>
      </c>
      <c r="O45" s="1" t="e">
        <f>VLOOKUP(K45,all_attacks!$B$2:$C$166,2,FALSE)</f>
        <v>#N/A</v>
      </c>
      <c r="P45" t="str">
        <f>VLOOKUP(L45,all_attacks!$C$2:$H$166,2,FALSE)</f>
        <v>Normal</v>
      </c>
      <c r="Q45" t="str">
        <f>VLOOKUP(M45,all_attacks!$C$2:$H$166,2,FALSE)</f>
        <v>Normal</v>
      </c>
      <c r="R45" t="str">
        <f>VLOOKUP(N45,all_attacks!$C$2:$H$166,2,FALSE)</f>
        <v>Normal</v>
      </c>
      <c r="S45" t="e">
        <f>VLOOKUP(O45,all_attacks!$C$2:$H$166,2,FALSE)</f>
        <v>#N/A</v>
      </c>
      <c r="T45" t="str">
        <f>VLOOKUP(L45,all_attacks!$C$2:$H$166,6,FALSE)</f>
        <v>Normal</v>
      </c>
      <c r="U45" t="str">
        <f>VLOOKUP(M45,all_attacks!$C$2:$H$166,6,FALSE)</f>
        <v>no_type-specific_Damage</v>
      </c>
      <c r="V45" t="str">
        <f>VLOOKUP(N45,all_attacks!$C$2:$H$166,6,FALSE)</f>
        <v>Normal</v>
      </c>
      <c r="W45" t="e">
        <f>VLOOKUP(O45,all_attacks!$C$2:$H$166,6,FALSE)</f>
        <v>#N/A</v>
      </c>
      <c r="X45" t="s">
        <v>451</v>
      </c>
      <c r="Y45" t="s">
        <v>455</v>
      </c>
      <c r="Z45" t="str">
        <f t="shared" si="27"/>
        <v>NormalPoison</v>
      </c>
      <c r="AA45" t="str">
        <f t="shared" si="6"/>
        <v>no_type-specific_DamagePoison</v>
      </c>
      <c r="AB45" t="str">
        <f t="shared" si="6"/>
        <v>NormalPoison</v>
      </c>
      <c r="AC45" t="e">
        <f t="shared" si="6"/>
        <v>#N/A</v>
      </c>
      <c r="AD45" t="str">
        <f t="shared" si="29"/>
        <v>NormalGround</v>
      </c>
      <c r="AE45" t="str">
        <f t="shared" si="29"/>
        <v>no_type-specific_DamageGround</v>
      </c>
      <c r="AF45" t="str">
        <f t="shared" si="29"/>
        <v>NormalGround</v>
      </c>
      <c r="AG45" t="e">
        <f t="shared" si="29"/>
        <v>#N/A</v>
      </c>
      <c r="AH45">
        <f>VLOOKUP(Z45,type_factors!$C$1:$D$226,2,FALSE)</f>
        <v>1</v>
      </c>
      <c r="AI45" t="e">
        <f>VLOOKUP(AA45,type_factors!$C$1:$D$226,2,FALSE)</f>
        <v>#N/A</v>
      </c>
      <c r="AJ45">
        <f>VLOOKUP(AB45,type_factors!$C$1:$D$226,2,FALSE)</f>
        <v>1</v>
      </c>
      <c r="AK45" t="e">
        <f>VLOOKUP(AC45,type_factors!$C$1:$D$226,2,FALSE)</f>
        <v>#N/A</v>
      </c>
      <c r="AL45">
        <f>VLOOKUP(AD45,type_factors!$C$1:$D$226,2,FALSE)</f>
        <v>1</v>
      </c>
      <c r="AM45" t="e">
        <f>VLOOKUP(AE45,type_factors!$C$1:$D$226,2,FALSE)</f>
        <v>#N/A</v>
      </c>
      <c r="AN45">
        <f>VLOOKUP(AF45,type_factors!$C$1:$D$226,2,FALSE)</f>
        <v>1</v>
      </c>
      <c r="AO45" t="e">
        <f>VLOOKUP(AG45,type_factors!$C$1:$D$226,2,FALSE)</f>
        <v>#N/A</v>
      </c>
      <c r="AP45">
        <f t="shared" si="7"/>
        <v>1</v>
      </c>
      <c r="AQ45" t="e">
        <f t="shared" si="7"/>
        <v>#N/A</v>
      </c>
      <c r="AR45">
        <f t="shared" si="7"/>
        <v>1</v>
      </c>
      <c r="AS45" t="e">
        <f t="shared" si="7"/>
        <v>#N/A</v>
      </c>
      <c r="AT45">
        <f t="array" ref="AT45">MAX(IF(ISERROR(AP45:AS45),IF(ISERROR(AH45:AK45),,AH45:AK45),AP45:AS45))</f>
        <v>1</v>
      </c>
      <c r="AU45" t="s">
        <v>421</v>
      </c>
      <c r="AV45" t="s">
        <v>451</v>
      </c>
      <c r="AW45" t="s">
        <v>453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tr">
        <f t="shared" si="32"/>
        <v>NormalNormal</v>
      </c>
      <c r="BE45" t="str">
        <f t="shared" si="33"/>
        <v>PoisonNormal</v>
      </c>
      <c r="BF45" t="str">
        <f t="shared" si="34"/>
        <v>WaterNormal</v>
      </c>
      <c r="BG45" t="str">
        <f t="shared" si="11"/>
        <v>NANormal</v>
      </c>
      <c r="BH45" t="str">
        <f t="shared" si="12"/>
        <v>NANormal</v>
      </c>
      <c r="BI45" t="str">
        <f t="shared" si="13"/>
        <v>NANormal</v>
      </c>
      <c r="BJ45" t="str">
        <f t="shared" si="14"/>
        <v>NANormal</v>
      </c>
      <c r="BK45" t="str">
        <f t="shared" si="15"/>
        <v>NANormal</v>
      </c>
      <c r="BL45" t="str">
        <f t="shared" si="16"/>
        <v>NANormal</v>
      </c>
      <c r="BM45" t="str">
        <f t="shared" si="35"/>
        <v>NormalFlying</v>
      </c>
      <c r="BN45" t="str">
        <f t="shared" si="18"/>
        <v>PoisonFlying</v>
      </c>
      <c r="BO45" t="str">
        <f t="shared" si="19"/>
        <v>WaterFlying</v>
      </c>
      <c r="BP45" t="str">
        <f t="shared" si="20"/>
        <v>NAFlying</v>
      </c>
      <c r="BQ45" t="str">
        <f t="shared" si="30"/>
        <v>NAFlying</v>
      </c>
      <c r="BR45" t="str">
        <f t="shared" si="30"/>
        <v>NAFlying</v>
      </c>
      <c r="BS45" t="str">
        <f t="shared" si="30"/>
        <v>NAFlying</v>
      </c>
      <c r="BT45" t="str">
        <f t="shared" si="30"/>
        <v>NAFlying</v>
      </c>
      <c r="BU45" t="str">
        <f t="shared" si="31"/>
        <v>NAFlying</v>
      </c>
      <c r="BV45" s="31">
        <f>VLOOKUP(BD45,type_factors!$C$2:$D$226,2,FALSE)</f>
        <v>1</v>
      </c>
      <c r="BW45" s="31">
        <f>VLOOKUP(BE45,type_factors!$C$2:$D$226,2,FALSE)</f>
        <v>1</v>
      </c>
      <c r="BX45" s="31">
        <f>VLOOKUP(BF45,type_factors!$C$2:$D$226,2,FALSE)</f>
        <v>1</v>
      </c>
      <c r="BY45" s="31" t="e">
        <f>VLOOKUP(BG45,type_factors!$C$2:$D$226,2,FALSE)</f>
        <v>#N/A</v>
      </c>
      <c r="BZ45" s="31" t="e">
        <f>VLOOKUP(BH45,type_factors!$C$2:$D$226,2,FALSE)</f>
        <v>#N/A</v>
      </c>
      <c r="CA45" s="31" t="e">
        <f>VLOOKUP(BI45,type_factors!$C$2:$D$226,2,FALSE)</f>
        <v>#N/A</v>
      </c>
      <c r="CB45" s="31" t="e">
        <f>VLOOKUP(BJ45,type_factors!$C$2:$D$226,2,FALSE)</f>
        <v>#N/A</v>
      </c>
      <c r="CC45" s="31" t="e">
        <f>VLOOKUP(BK45,type_factors!$C$2:$D$226,2,FALSE)</f>
        <v>#N/A</v>
      </c>
      <c r="CD45" s="31" t="e">
        <f>VLOOKUP(BL45,type_factors!$C$2:$D$226,2,FALSE)</f>
        <v>#N/A</v>
      </c>
      <c r="CE45" s="30">
        <f>VLOOKUP(BM45,type_factors!$C$2:$D$226,2,FALSE)</f>
        <v>1</v>
      </c>
      <c r="CF45" s="30">
        <f>VLOOKUP(BN45,type_factors!$C$2:$D$226,2,FALSE)</f>
        <v>1</v>
      </c>
      <c r="CG45" s="30">
        <f>VLOOKUP(BO45,type_factors!$C$2:$D$226,2,FALSE)</f>
        <v>1</v>
      </c>
      <c r="CH45" s="30" t="e">
        <f>VLOOKUP(BP45,type_factors!$C$2:$D$226,2,FALSE)</f>
        <v>#N/A</v>
      </c>
      <c r="CI45" s="30" t="e">
        <f>VLOOKUP(BQ45,type_factors!$C$2:$D$226,2,FALSE)</f>
        <v>#N/A</v>
      </c>
      <c r="CJ45" s="30" t="e">
        <f>VLOOKUP(BR45,type_factors!$C$2:$D$226,2,FALSE)</f>
        <v>#N/A</v>
      </c>
      <c r="CK45" s="30" t="e">
        <f>VLOOKUP(BS45,type_factors!$C$2:$D$226,2,FALSE)</f>
        <v>#N/A</v>
      </c>
      <c r="CL45" s="30" t="e">
        <f>VLOOKUP(BT45,type_factors!$C$2:$D$226,2,FALSE)</f>
        <v>#N/A</v>
      </c>
      <c r="CM45" s="30" t="e">
        <f>VLOOKUP(BU45,type_factors!$C$2:$D$226,2,FALSE)</f>
        <v>#N/A</v>
      </c>
      <c r="CN45" s="32">
        <f t="shared" si="21"/>
        <v>1</v>
      </c>
      <c r="CO45" s="32">
        <f t="shared" si="21"/>
        <v>1</v>
      </c>
      <c r="CP45" s="32">
        <f t="shared" si="21"/>
        <v>1</v>
      </c>
      <c r="CQ45" s="32" t="e">
        <f t="shared" si="21"/>
        <v>#N/A</v>
      </c>
      <c r="CR45" s="32" t="e">
        <f t="shared" si="21"/>
        <v>#N/A</v>
      </c>
      <c r="CS45" s="32" t="e">
        <f t="shared" si="22"/>
        <v>#N/A</v>
      </c>
      <c r="CT45" s="32" t="e">
        <f t="shared" si="23"/>
        <v>#N/A</v>
      </c>
      <c r="CU45" s="32" t="e">
        <f t="shared" si="24"/>
        <v>#N/A</v>
      </c>
      <c r="CV45" s="32" t="e">
        <f t="shared" si="25"/>
        <v>#N/A</v>
      </c>
      <c r="CW45">
        <f t="array" ref="CW45">MAX(IF(ISERROR(CN45:CV45),,CN45:CV45))</f>
        <v>1</v>
      </c>
      <c r="CX45">
        <f t="shared" si="5"/>
        <v>1</v>
      </c>
      <c r="CY45">
        <f t="shared" si="26"/>
        <v>0</v>
      </c>
      <c r="CZ45">
        <f t="shared" si="28"/>
        <v>15.25</v>
      </c>
    </row>
    <row r="46" spans="1:106" x14ac:dyDescent="0.3">
      <c r="A46">
        <v>45</v>
      </c>
      <c r="B46">
        <v>20</v>
      </c>
      <c r="C46" s="35" t="s">
        <v>55</v>
      </c>
      <c r="D46" s="35" t="str">
        <f>VLOOKUP(C46,all_pokemon!$B$2:$C$151,2,FALSE)</f>
        <v>Oddish</v>
      </c>
      <c r="E46" s="35" t="s">
        <v>449</v>
      </c>
      <c r="F46" s="35" t="s">
        <v>451</v>
      </c>
      <c r="G46" s="35">
        <v>13</v>
      </c>
      <c r="H46" s="36" t="s">
        <v>56</v>
      </c>
      <c r="I46" s="36" t="s">
        <v>209</v>
      </c>
      <c r="J46" s="36" t="s">
        <v>209</v>
      </c>
      <c r="K46" s="36" t="s">
        <v>209</v>
      </c>
      <c r="L46" s="1" t="str">
        <f>VLOOKUP(H46,all_attacks!$B$2:$C$166,2,FALSE)</f>
        <v>Absorb</v>
      </c>
      <c r="M46" s="1" t="e">
        <f>VLOOKUP(I46,all_attacks!$B$2:$C$166,2,FALSE)</f>
        <v>#N/A</v>
      </c>
      <c r="N46" s="1" t="e">
        <f>VLOOKUP(J46,all_attacks!$B$2:$C$166,2,FALSE)</f>
        <v>#N/A</v>
      </c>
      <c r="O46" s="1" t="e">
        <f>VLOOKUP(K46,all_attacks!$B$2:$C$166,2,FALSE)</f>
        <v>#N/A</v>
      </c>
      <c r="P46" t="str">
        <f>VLOOKUP(L46,all_attacks!$C$2:$H$166,2,FALSE)</f>
        <v>Grass</v>
      </c>
      <c r="Q46" t="e">
        <f>VLOOKUP(M46,all_attacks!$C$2:$H$166,2,FALSE)</f>
        <v>#N/A</v>
      </c>
      <c r="R46" t="e">
        <f>VLOOKUP(N46,all_attacks!$C$2:$H$166,2,FALSE)</f>
        <v>#N/A</v>
      </c>
      <c r="S46" t="e">
        <f>VLOOKUP(O46,all_attacks!$C$2:$H$166,2,FALSE)</f>
        <v>#N/A</v>
      </c>
      <c r="T46" t="str">
        <f>VLOOKUP(L46,all_attacks!$C$2:$H$166,6,FALSE)</f>
        <v>Grass</v>
      </c>
      <c r="U46" t="e">
        <f>VLOOKUP(M46,all_attacks!$C$2:$H$166,6,FALSE)</f>
        <v>#N/A</v>
      </c>
      <c r="V46" t="e">
        <f>VLOOKUP(N46,all_attacks!$C$2:$H$166,6,FALSE)</f>
        <v>#N/A</v>
      </c>
      <c r="W46" t="e">
        <f>VLOOKUP(O46,all_attacks!$C$2:$H$166,6,FALSE)</f>
        <v>#N/A</v>
      </c>
      <c r="X46" t="s">
        <v>451</v>
      </c>
      <c r="Y46" t="s">
        <v>455</v>
      </c>
      <c r="Z46" t="str">
        <f t="shared" si="27"/>
        <v>GrassPoison</v>
      </c>
      <c r="AA46" t="e">
        <f t="shared" si="6"/>
        <v>#N/A</v>
      </c>
      <c r="AB46" t="e">
        <f t="shared" si="6"/>
        <v>#N/A</v>
      </c>
      <c r="AC46" t="e">
        <f t="shared" si="6"/>
        <v>#N/A</v>
      </c>
      <c r="AD46" t="str">
        <f t="shared" si="29"/>
        <v>GrassGround</v>
      </c>
      <c r="AE46" t="e">
        <f t="shared" si="29"/>
        <v>#N/A</v>
      </c>
      <c r="AF46" t="e">
        <f t="shared" si="29"/>
        <v>#N/A</v>
      </c>
      <c r="AG46" t="e">
        <f t="shared" si="29"/>
        <v>#N/A</v>
      </c>
      <c r="AH46">
        <f>VLOOKUP(Z46,type_factors!$C$1:$D$226,2,FALSE)</f>
        <v>0.5</v>
      </c>
      <c r="AI46" t="e">
        <f>VLOOKUP(AA46,type_factors!$C$1:$D$226,2,FALSE)</f>
        <v>#N/A</v>
      </c>
      <c r="AJ46" t="e">
        <f>VLOOKUP(AB46,type_factors!$C$1:$D$226,2,FALSE)</f>
        <v>#N/A</v>
      </c>
      <c r="AK46" t="e">
        <f>VLOOKUP(AC46,type_factors!$C$1:$D$226,2,FALSE)</f>
        <v>#N/A</v>
      </c>
      <c r="AL46">
        <f>VLOOKUP(AD46,type_factors!$C$1:$D$226,2,FALSE)</f>
        <v>2</v>
      </c>
      <c r="AM46" t="e">
        <f>VLOOKUP(AE46,type_factors!$C$1:$D$226,2,FALSE)</f>
        <v>#N/A</v>
      </c>
      <c r="AN46" t="e">
        <f>VLOOKUP(AF46,type_factors!$C$1:$D$226,2,FALSE)</f>
        <v>#N/A</v>
      </c>
      <c r="AO46" t="e">
        <f>VLOOKUP(AG46,type_factors!$C$1:$D$226,2,FALSE)</f>
        <v>#N/A</v>
      </c>
      <c r="AP46">
        <f t="shared" si="7"/>
        <v>1</v>
      </c>
      <c r="AQ46" t="e">
        <f t="shared" si="7"/>
        <v>#N/A</v>
      </c>
      <c r="AR46" t="e">
        <f t="shared" si="7"/>
        <v>#N/A</v>
      </c>
      <c r="AS46" t="e">
        <f t="shared" si="7"/>
        <v>#N/A</v>
      </c>
      <c r="AT46">
        <f t="array" ref="AT46">MAX(IF(ISERROR(AP46:AS46),IF(ISERROR(AH46:AK46),,AH46:AK46),AP46:AS46))</f>
        <v>1</v>
      </c>
      <c r="AU46" t="s">
        <v>421</v>
      </c>
      <c r="AV46" t="s">
        <v>451</v>
      </c>
      <c r="AW46" t="s">
        <v>453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tr">
        <f t="shared" si="32"/>
        <v>NormalGrass</v>
      </c>
      <c r="BE46" t="str">
        <f t="shared" si="33"/>
        <v>PoisonGrass</v>
      </c>
      <c r="BF46" t="str">
        <f t="shared" si="34"/>
        <v>WaterGrass</v>
      </c>
      <c r="BG46" t="str">
        <f t="shared" si="11"/>
        <v>NAGrass</v>
      </c>
      <c r="BH46" t="str">
        <f t="shared" si="12"/>
        <v>NAGrass</v>
      </c>
      <c r="BI46" t="str">
        <f t="shared" si="13"/>
        <v>NAGrass</v>
      </c>
      <c r="BJ46" t="str">
        <f t="shared" si="14"/>
        <v>NAGrass</v>
      </c>
      <c r="BK46" t="str">
        <f t="shared" si="15"/>
        <v>NAGrass</v>
      </c>
      <c r="BL46" t="str">
        <f t="shared" si="16"/>
        <v>NAGrass</v>
      </c>
      <c r="BM46" t="str">
        <f t="shared" si="35"/>
        <v>NormalPoison</v>
      </c>
      <c r="BN46" t="str">
        <f t="shared" si="18"/>
        <v>PoisonPoison</v>
      </c>
      <c r="BO46" t="str">
        <f t="shared" si="19"/>
        <v>WaterPoison</v>
      </c>
      <c r="BP46" t="str">
        <f t="shared" si="20"/>
        <v>NAPoison</v>
      </c>
      <c r="BQ46" t="str">
        <f t="shared" si="30"/>
        <v>NAPoison</v>
      </c>
      <c r="BR46" t="str">
        <f t="shared" si="30"/>
        <v>NAPoison</v>
      </c>
      <c r="BS46" t="str">
        <f t="shared" si="30"/>
        <v>NAPoison</v>
      </c>
      <c r="BT46" t="str">
        <f t="shared" si="30"/>
        <v>NAPoison</v>
      </c>
      <c r="BU46" t="str">
        <f t="shared" si="31"/>
        <v>NAPoison</v>
      </c>
      <c r="BV46" s="31">
        <f>VLOOKUP(BD46,type_factors!$C$2:$D$226,2,FALSE)</f>
        <v>1</v>
      </c>
      <c r="BW46" s="31">
        <f>VLOOKUP(BE46,type_factors!$C$2:$D$226,2,FALSE)</f>
        <v>2</v>
      </c>
      <c r="BX46" s="31">
        <f>VLOOKUP(BF46,type_factors!$C$2:$D$226,2,FALSE)</f>
        <v>0.5</v>
      </c>
      <c r="BY46" s="31" t="e">
        <f>VLOOKUP(BG46,type_factors!$C$2:$D$226,2,FALSE)</f>
        <v>#N/A</v>
      </c>
      <c r="BZ46" s="31" t="e">
        <f>VLOOKUP(BH46,type_factors!$C$2:$D$226,2,FALSE)</f>
        <v>#N/A</v>
      </c>
      <c r="CA46" s="31" t="e">
        <f>VLOOKUP(BI46,type_factors!$C$2:$D$226,2,FALSE)</f>
        <v>#N/A</v>
      </c>
      <c r="CB46" s="31" t="e">
        <f>VLOOKUP(BJ46,type_factors!$C$2:$D$226,2,FALSE)</f>
        <v>#N/A</v>
      </c>
      <c r="CC46" s="31" t="e">
        <f>VLOOKUP(BK46,type_factors!$C$2:$D$226,2,FALSE)</f>
        <v>#N/A</v>
      </c>
      <c r="CD46" s="31" t="e">
        <f>VLOOKUP(BL46,type_factors!$C$2:$D$226,2,FALSE)</f>
        <v>#N/A</v>
      </c>
      <c r="CE46" s="30">
        <f>VLOOKUP(BM46,type_factors!$C$2:$D$226,2,FALSE)</f>
        <v>1</v>
      </c>
      <c r="CF46" s="30">
        <f>VLOOKUP(BN46,type_factors!$C$2:$D$226,2,FALSE)</f>
        <v>0.5</v>
      </c>
      <c r="CG46" s="30">
        <f>VLOOKUP(BO46,type_factors!$C$2:$D$226,2,FALSE)</f>
        <v>1</v>
      </c>
      <c r="CH46" s="30" t="e">
        <f>VLOOKUP(BP46,type_factors!$C$2:$D$226,2,FALSE)</f>
        <v>#N/A</v>
      </c>
      <c r="CI46" s="30" t="e">
        <f>VLOOKUP(BQ46,type_factors!$C$2:$D$226,2,FALSE)</f>
        <v>#N/A</v>
      </c>
      <c r="CJ46" s="30" t="e">
        <f>VLOOKUP(BR46,type_factors!$C$2:$D$226,2,FALSE)</f>
        <v>#N/A</v>
      </c>
      <c r="CK46" s="30" t="e">
        <f>VLOOKUP(BS46,type_factors!$C$2:$D$226,2,FALSE)</f>
        <v>#N/A</v>
      </c>
      <c r="CL46" s="30" t="e">
        <f>VLOOKUP(BT46,type_factors!$C$2:$D$226,2,FALSE)</f>
        <v>#N/A</v>
      </c>
      <c r="CM46" s="30" t="e">
        <f>VLOOKUP(BU46,type_factors!$C$2:$D$226,2,FALSE)</f>
        <v>#N/A</v>
      </c>
      <c r="CN46" s="32">
        <f t="shared" si="21"/>
        <v>1</v>
      </c>
      <c r="CO46" s="32">
        <f t="shared" si="21"/>
        <v>1</v>
      </c>
      <c r="CP46" s="32">
        <f t="shared" si="21"/>
        <v>0.5</v>
      </c>
      <c r="CQ46" s="32" t="e">
        <f t="shared" si="21"/>
        <v>#N/A</v>
      </c>
      <c r="CR46" s="32" t="e">
        <f t="shared" si="21"/>
        <v>#N/A</v>
      </c>
      <c r="CS46" s="32" t="e">
        <f t="shared" si="22"/>
        <v>#N/A</v>
      </c>
      <c r="CT46" s="32" t="e">
        <f t="shared" si="23"/>
        <v>#N/A</v>
      </c>
      <c r="CU46" s="32" t="e">
        <f t="shared" si="24"/>
        <v>#N/A</v>
      </c>
      <c r="CV46" s="32" t="e">
        <f t="shared" si="25"/>
        <v>#N/A</v>
      </c>
      <c r="CW46">
        <f t="array" ref="CW46">MAX(IF(ISERROR(CN46:CV46),,CN46:CV46))</f>
        <v>1</v>
      </c>
      <c r="CX46">
        <f t="shared" si="5"/>
        <v>1</v>
      </c>
      <c r="CY46">
        <f t="shared" si="26"/>
        <v>0</v>
      </c>
      <c r="CZ46">
        <f t="shared" si="28"/>
        <v>15.25</v>
      </c>
    </row>
    <row r="47" spans="1:106" x14ac:dyDescent="0.3">
      <c r="A47">
        <v>46</v>
      </c>
      <c r="B47">
        <v>21</v>
      </c>
      <c r="C47" s="35" t="s">
        <v>54</v>
      </c>
      <c r="D47" s="35" t="str">
        <f>VLOOKUP(C47,all_pokemon!$B$2:$C$151,2,FALSE)</f>
        <v>Machop</v>
      </c>
      <c r="E47" s="35" t="s">
        <v>450</v>
      </c>
      <c r="F47" s="35" t="s">
        <v>209</v>
      </c>
      <c r="G47" s="35">
        <v>17</v>
      </c>
      <c r="H47" s="36" t="s">
        <v>49</v>
      </c>
      <c r="I47" s="36" t="s">
        <v>209</v>
      </c>
      <c r="J47" s="36" t="s">
        <v>209</v>
      </c>
      <c r="K47" s="36" t="s">
        <v>209</v>
      </c>
      <c r="L47" s="1" t="str">
        <f>VLOOKUP(H47,all_attacks!$B$2:$C$166,2,FALSE)</f>
        <v>Karate Chop</v>
      </c>
      <c r="M47" s="1" t="e">
        <f>VLOOKUP(I47,all_attacks!$B$2:$C$166,2,FALSE)</f>
        <v>#N/A</v>
      </c>
      <c r="N47" s="1" t="e">
        <f>VLOOKUP(J47,all_attacks!$B$2:$C$166,2,FALSE)</f>
        <v>#N/A</v>
      </c>
      <c r="O47" s="1" t="e">
        <f>VLOOKUP(K47,all_attacks!$B$2:$C$166,2,FALSE)</f>
        <v>#N/A</v>
      </c>
      <c r="P47" t="str">
        <f>VLOOKUP(L47,all_attacks!$C$2:$H$166,2,FALSE)</f>
        <v>Normal</v>
      </c>
      <c r="Q47" t="e">
        <f>VLOOKUP(M47,all_attacks!$C$2:$H$166,2,FALSE)</f>
        <v>#N/A</v>
      </c>
      <c r="R47" t="e">
        <f>VLOOKUP(N47,all_attacks!$C$2:$H$166,2,FALSE)</f>
        <v>#N/A</v>
      </c>
      <c r="S47" t="e">
        <f>VLOOKUP(O47,all_attacks!$C$2:$H$166,2,FALSE)</f>
        <v>#N/A</v>
      </c>
      <c r="T47" t="str">
        <f>VLOOKUP(L47,all_attacks!$C$2:$H$166,6,FALSE)</f>
        <v>Normal</v>
      </c>
      <c r="U47" t="e">
        <f>VLOOKUP(M47,all_attacks!$C$2:$H$166,6,FALSE)</f>
        <v>#N/A</v>
      </c>
      <c r="V47" t="e">
        <f>VLOOKUP(N47,all_attacks!$C$2:$H$166,6,FALSE)</f>
        <v>#N/A</v>
      </c>
      <c r="W47" t="e">
        <f>VLOOKUP(O47,all_attacks!$C$2:$H$166,6,FALSE)</f>
        <v>#N/A</v>
      </c>
      <c r="X47" t="s">
        <v>451</v>
      </c>
      <c r="Y47" t="s">
        <v>455</v>
      </c>
      <c r="Z47" t="str">
        <f t="shared" si="27"/>
        <v>NormalPoison</v>
      </c>
      <c r="AA47" t="e">
        <f t="shared" si="6"/>
        <v>#N/A</v>
      </c>
      <c r="AB47" t="e">
        <f t="shared" si="6"/>
        <v>#N/A</v>
      </c>
      <c r="AC47" t="e">
        <f t="shared" si="6"/>
        <v>#N/A</v>
      </c>
      <c r="AD47" t="str">
        <f t="shared" si="29"/>
        <v>NormalGround</v>
      </c>
      <c r="AE47" t="e">
        <f t="shared" si="29"/>
        <v>#N/A</v>
      </c>
      <c r="AF47" t="e">
        <f t="shared" si="29"/>
        <v>#N/A</v>
      </c>
      <c r="AG47" t="e">
        <f t="shared" si="29"/>
        <v>#N/A</v>
      </c>
      <c r="AH47">
        <f>VLOOKUP(Z47,type_factors!$C$1:$D$226,2,FALSE)</f>
        <v>1</v>
      </c>
      <c r="AI47" t="e">
        <f>VLOOKUP(AA47,type_factors!$C$1:$D$226,2,FALSE)</f>
        <v>#N/A</v>
      </c>
      <c r="AJ47" t="e">
        <f>VLOOKUP(AB47,type_factors!$C$1:$D$226,2,FALSE)</f>
        <v>#N/A</v>
      </c>
      <c r="AK47" t="e">
        <f>VLOOKUP(AC47,type_factors!$C$1:$D$226,2,FALSE)</f>
        <v>#N/A</v>
      </c>
      <c r="AL47">
        <f>VLOOKUP(AD47,type_factors!$C$1:$D$226,2,FALSE)</f>
        <v>1</v>
      </c>
      <c r="AM47" t="e">
        <f>VLOOKUP(AE47,type_factors!$C$1:$D$226,2,FALSE)</f>
        <v>#N/A</v>
      </c>
      <c r="AN47" t="e">
        <f>VLOOKUP(AF47,type_factors!$C$1:$D$226,2,FALSE)</f>
        <v>#N/A</v>
      </c>
      <c r="AO47" t="e">
        <f>VLOOKUP(AG47,type_factors!$C$1:$D$226,2,FALSE)</f>
        <v>#N/A</v>
      </c>
      <c r="AP47">
        <f t="shared" si="7"/>
        <v>1</v>
      </c>
      <c r="AQ47" t="e">
        <f t="shared" si="7"/>
        <v>#N/A</v>
      </c>
      <c r="AR47" t="e">
        <f t="shared" si="7"/>
        <v>#N/A</v>
      </c>
      <c r="AS47" t="e">
        <f t="shared" si="7"/>
        <v>#N/A</v>
      </c>
      <c r="AT47">
        <f t="array" ref="AT47">MAX(IF(ISERROR(AP47:AS47),IF(ISERROR(AH47:AK47),,AH47:AK47),AP47:AS47))</f>
        <v>1</v>
      </c>
      <c r="AU47" t="s">
        <v>421</v>
      </c>
      <c r="AV47" t="s">
        <v>451</v>
      </c>
      <c r="AW47" t="s">
        <v>453</v>
      </c>
      <c r="AX47" t="s">
        <v>209</v>
      </c>
      <c r="AY47" t="s">
        <v>209</v>
      </c>
      <c r="AZ47" t="s">
        <v>209</v>
      </c>
      <c r="BA47" t="s">
        <v>209</v>
      </c>
      <c r="BB47" t="s">
        <v>209</v>
      </c>
      <c r="BC47" t="s">
        <v>209</v>
      </c>
      <c r="BD47" t="str">
        <f t="shared" si="32"/>
        <v>NormalFighting</v>
      </c>
      <c r="BE47" t="str">
        <f t="shared" si="33"/>
        <v>PoisonFighting</v>
      </c>
      <c r="BF47" t="str">
        <f t="shared" si="34"/>
        <v>WaterFighting</v>
      </c>
      <c r="BG47" t="str">
        <f t="shared" si="11"/>
        <v>NAFighting</v>
      </c>
      <c r="BH47" t="str">
        <f t="shared" si="12"/>
        <v>NAFighting</v>
      </c>
      <c r="BI47" t="str">
        <f t="shared" si="13"/>
        <v>NAFighting</v>
      </c>
      <c r="BJ47" t="str">
        <f t="shared" si="14"/>
        <v>NAFighting</v>
      </c>
      <c r="BK47" t="str">
        <f t="shared" si="15"/>
        <v>NAFighting</v>
      </c>
      <c r="BL47" t="str">
        <f t="shared" si="16"/>
        <v>NAFighting</v>
      </c>
      <c r="BM47" t="str">
        <f t="shared" si="35"/>
        <v>NormalNA</v>
      </c>
      <c r="BN47" t="str">
        <f t="shared" si="18"/>
        <v>PoisonNA</v>
      </c>
      <c r="BO47" t="str">
        <f t="shared" si="19"/>
        <v>WaterNA</v>
      </c>
      <c r="BP47" t="str">
        <f t="shared" si="20"/>
        <v>NANA</v>
      </c>
      <c r="BQ47" t="str">
        <f t="shared" si="30"/>
        <v>NANA</v>
      </c>
      <c r="BR47" t="str">
        <f t="shared" si="30"/>
        <v>NANA</v>
      </c>
      <c r="BS47" t="str">
        <f t="shared" si="30"/>
        <v>NANA</v>
      </c>
      <c r="BT47" t="str">
        <f t="shared" si="30"/>
        <v>NANA</v>
      </c>
      <c r="BU47" t="str">
        <f t="shared" si="31"/>
        <v>NANA</v>
      </c>
      <c r="BV47" s="31">
        <f>VLOOKUP(BD47,type_factors!$C$2:$D$226,2,FALSE)</f>
        <v>1</v>
      </c>
      <c r="BW47" s="31">
        <f>VLOOKUP(BE47,type_factors!$C$2:$D$226,2,FALSE)</f>
        <v>1</v>
      </c>
      <c r="BX47" s="31">
        <f>VLOOKUP(BF47,type_factors!$C$2:$D$226,2,FALSE)</f>
        <v>1</v>
      </c>
      <c r="BY47" s="31" t="e">
        <f>VLOOKUP(BG47,type_factors!$C$2:$D$226,2,FALSE)</f>
        <v>#N/A</v>
      </c>
      <c r="BZ47" s="31" t="e">
        <f>VLOOKUP(BH47,type_factors!$C$2:$D$226,2,FALSE)</f>
        <v>#N/A</v>
      </c>
      <c r="CA47" s="31" t="e">
        <f>VLOOKUP(BI47,type_factors!$C$2:$D$226,2,FALSE)</f>
        <v>#N/A</v>
      </c>
      <c r="CB47" s="31" t="e">
        <f>VLOOKUP(BJ47,type_factors!$C$2:$D$226,2,FALSE)</f>
        <v>#N/A</v>
      </c>
      <c r="CC47" s="31" t="e">
        <f>VLOOKUP(BK47,type_factors!$C$2:$D$226,2,FALSE)</f>
        <v>#N/A</v>
      </c>
      <c r="CD47" s="31" t="e">
        <f>VLOOKUP(BL47,type_factors!$C$2:$D$226,2,FALSE)</f>
        <v>#N/A</v>
      </c>
      <c r="CE47" s="30" t="e">
        <f>VLOOKUP(BM47,type_factors!$C$2:$D$226,2,FALSE)</f>
        <v>#N/A</v>
      </c>
      <c r="CF47" s="30" t="e">
        <f>VLOOKUP(BN47,type_factors!$C$2:$D$226,2,FALSE)</f>
        <v>#N/A</v>
      </c>
      <c r="CG47" s="30" t="e">
        <f>VLOOKUP(BO47,type_factors!$C$2:$D$226,2,FALSE)</f>
        <v>#N/A</v>
      </c>
      <c r="CH47" s="30" t="e">
        <f>VLOOKUP(BP47,type_factors!$C$2:$D$226,2,FALSE)</f>
        <v>#N/A</v>
      </c>
      <c r="CI47" s="30" t="e">
        <f>VLOOKUP(BQ47,type_factors!$C$2:$D$226,2,FALSE)</f>
        <v>#N/A</v>
      </c>
      <c r="CJ47" s="30" t="e">
        <f>VLOOKUP(BR47,type_factors!$C$2:$D$226,2,FALSE)</f>
        <v>#N/A</v>
      </c>
      <c r="CK47" s="30" t="e">
        <f>VLOOKUP(BS47,type_factors!$C$2:$D$226,2,FALSE)</f>
        <v>#N/A</v>
      </c>
      <c r="CL47" s="30" t="e">
        <f>VLOOKUP(BT47,type_factors!$C$2:$D$226,2,FALSE)</f>
        <v>#N/A</v>
      </c>
      <c r="CM47" s="30" t="e">
        <f>VLOOKUP(BU47,type_factors!$C$2:$D$226,2,FALSE)</f>
        <v>#N/A</v>
      </c>
      <c r="CN47" s="32">
        <f t="shared" si="21"/>
        <v>1</v>
      </c>
      <c r="CO47" s="32">
        <f t="shared" si="21"/>
        <v>1</v>
      </c>
      <c r="CP47" s="32">
        <f t="shared" si="21"/>
        <v>1</v>
      </c>
      <c r="CQ47" s="32" t="e">
        <f t="shared" si="21"/>
        <v>#N/A</v>
      </c>
      <c r="CR47" s="32" t="e">
        <f t="shared" si="21"/>
        <v>#N/A</v>
      </c>
      <c r="CS47" s="32" t="e">
        <f t="shared" si="22"/>
        <v>#N/A</v>
      </c>
      <c r="CT47" s="32" t="e">
        <f t="shared" si="23"/>
        <v>#N/A</v>
      </c>
      <c r="CU47" s="32" t="e">
        <f t="shared" si="24"/>
        <v>#N/A</v>
      </c>
      <c r="CV47" s="32" t="e">
        <f t="shared" si="25"/>
        <v>#N/A</v>
      </c>
      <c r="CW47">
        <f t="array" ref="CW47">MAX(IF(ISERROR(CN47:CV47),,CN47:CV47))</f>
        <v>1</v>
      </c>
      <c r="CX47">
        <f t="shared" si="5"/>
        <v>1</v>
      </c>
      <c r="CY47">
        <f t="shared" si="26"/>
        <v>0</v>
      </c>
      <c r="CZ47">
        <f t="shared" si="28"/>
        <v>15.25</v>
      </c>
    </row>
    <row r="48" spans="1:106" x14ac:dyDescent="0.3">
      <c r="A48">
        <v>47</v>
      </c>
      <c r="B48">
        <v>21</v>
      </c>
      <c r="C48" s="35" t="s">
        <v>58</v>
      </c>
      <c r="D48" s="35" t="str">
        <f>VLOOKUP(C48,all_pokemon!$B$2:$C$151,2,FALSE)</f>
        <v>Drowzee</v>
      </c>
      <c r="E48" s="35" t="s">
        <v>318</v>
      </c>
      <c r="F48" s="35" t="s">
        <v>209</v>
      </c>
      <c r="G48" s="35">
        <v>17</v>
      </c>
      <c r="H48" s="36" t="s">
        <v>34</v>
      </c>
      <c r="I48" s="36" t="s">
        <v>59</v>
      </c>
      <c r="J48" s="36" t="s">
        <v>35</v>
      </c>
      <c r="K48" s="36" t="s">
        <v>60</v>
      </c>
      <c r="L48" s="1" t="str">
        <f>VLOOKUP(H48,all_attacks!$B$2:$C$166,2,FALSE)</f>
        <v>Pound</v>
      </c>
      <c r="M48" s="1" t="str">
        <f>VLOOKUP(I48,all_attacks!$B$2:$C$166,2,FALSE)</f>
        <v>Hypnosis</v>
      </c>
      <c r="N48" s="1" t="str">
        <f>VLOOKUP(J48,all_attacks!$B$2:$C$166,2,FALSE)</f>
        <v>Disable</v>
      </c>
      <c r="O48" s="1" t="str">
        <f>VLOOKUP(K48,all_attacks!$B$2:$C$166,2,FALSE)</f>
        <v>Confusion</v>
      </c>
      <c r="P48" t="str">
        <f>VLOOKUP(L48,all_attacks!$C$2:$H$166,2,FALSE)</f>
        <v>Normal</v>
      </c>
      <c r="Q48" t="str">
        <f>VLOOKUP(M48,all_attacks!$C$2:$H$166,2,FALSE)</f>
        <v>Psychic</v>
      </c>
      <c r="R48" t="str">
        <f>VLOOKUP(N48,all_attacks!$C$2:$H$166,2,FALSE)</f>
        <v>Normal</v>
      </c>
      <c r="S48" t="str">
        <f>VLOOKUP(O48,all_attacks!$C$2:$H$166,2,FALSE)</f>
        <v>Psychic</v>
      </c>
      <c r="T48" t="str">
        <f>VLOOKUP(L48,all_attacks!$C$2:$H$166,6,FALSE)</f>
        <v>Normal</v>
      </c>
      <c r="U48" t="str">
        <f>VLOOKUP(M48,all_attacks!$C$2:$H$166,6,FALSE)</f>
        <v>no_type-specific_Damage</v>
      </c>
      <c r="V48" t="str">
        <f>VLOOKUP(N48,all_attacks!$C$2:$H$166,6,FALSE)</f>
        <v>no_type-specific_Damage</v>
      </c>
      <c r="W48" t="str">
        <f>VLOOKUP(O48,all_attacks!$C$2:$H$166,6,FALSE)</f>
        <v>Psychic</v>
      </c>
      <c r="X48" t="s">
        <v>451</v>
      </c>
      <c r="Y48" t="s">
        <v>455</v>
      </c>
      <c r="Z48" t="str">
        <f t="shared" si="27"/>
        <v>NormalPoison</v>
      </c>
      <c r="AA48" t="str">
        <f t="shared" si="6"/>
        <v>no_type-specific_DamagePoison</v>
      </c>
      <c r="AB48" t="str">
        <f t="shared" si="6"/>
        <v>no_type-specific_DamagePoison</v>
      </c>
      <c r="AC48" t="str">
        <f t="shared" si="6"/>
        <v>PsychicPoison</v>
      </c>
      <c r="AD48" t="str">
        <f t="shared" si="29"/>
        <v>NormalGround</v>
      </c>
      <c r="AE48" t="str">
        <f t="shared" si="29"/>
        <v>no_type-specific_DamageGround</v>
      </c>
      <c r="AF48" t="str">
        <f t="shared" si="29"/>
        <v>no_type-specific_DamageGround</v>
      </c>
      <c r="AG48" t="str">
        <f t="shared" si="29"/>
        <v>PsychicGround</v>
      </c>
      <c r="AH48">
        <f>VLOOKUP(Z48,type_factors!$C$1:$D$226,2,FALSE)</f>
        <v>1</v>
      </c>
      <c r="AI48" t="e">
        <f>VLOOKUP(AA48,type_factors!$C$1:$D$226,2,FALSE)</f>
        <v>#N/A</v>
      </c>
      <c r="AJ48" t="e">
        <f>VLOOKUP(AB48,type_factors!$C$1:$D$226,2,FALSE)</f>
        <v>#N/A</v>
      </c>
      <c r="AK48">
        <f>VLOOKUP(AC48,type_factors!$C$1:$D$226,2,FALSE)</f>
        <v>2</v>
      </c>
      <c r="AL48">
        <f>VLOOKUP(AD48,type_factors!$C$1:$D$226,2,FALSE)</f>
        <v>1</v>
      </c>
      <c r="AM48" t="e">
        <f>VLOOKUP(AE48,type_factors!$C$1:$D$226,2,FALSE)</f>
        <v>#N/A</v>
      </c>
      <c r="AN48" t="e">
        <f>VLOOKUP(AF48,type_factors!$C$1:$D$226,2,FALSE)</f>
        <v>#N/A</v>
      </c>
      <c r="AO48">
        <f>VLOOKUP(AG48,type_factors!$C$1:$D$226,2,FALSE)</f>
        <v>1</v>
      </c>
      <c r="AP48">
        <f t="shared" si="7"/>
        <v>1</v>
      </c>
      <c r="AQ48" t="e">
        <f t="shared" si="7"/>
        <v>#N/A</v>
      </c>
      <c r="AR48" t="e">
        <f t="shared" si="7"/>
        <v>#N/A</v>
      </c>
      <c r="AS48">
        <f t="shared" si="7"/>
        <v>2</v>
      </c>
      <c r="AT48">
        <f t="array" ref="AT48">MAX(IF(ISERROR(AP48:AS48),IF(ISERROR(AH48:AK48),,AH48:AK48),AP48:AS48))</f>
        <v>2</v>
      </c>
      <c r="AU48" t="s">
        <v>421</v>
      </c>
      <c r="AV48" t="s">
        <v>451</v>
      </c>
      <c r="AW48" t="s">
        <v>453</v>
      </c>
      <c r="AX48" t="s">
        <v>209</v>
      </c>
      <c r="AY48" t="s">
        <v>209</v>
      </c>
      <c r="AZ48" t="s">
        <v>209</v>
      </c>
      <c r="BA48" t="s">
        <v>209</v>
      </c>
      <c r="BB48" t="s">
        <v>209</v>
      </c>
      <c r="BC48" t="s">
        <v>209</v>
      </c>
      <c r="BD48" t="str">
        <f t="shared" si="32"/>
        <v>NormalPsychic</v>
      </c>
      <c r="BE48" t="str">
        <f t="shared" si="33"/>
        <v>PoisonPsychic</v>
      </c>
      <c r="BF48" t="str">
        <f t="shared" si="34"/>
        <v>WaterPsychic</v>
      </c>
      <c r="BG48" t="str">
        <f t="shared" si="11"/>
        <v>NAPsychic</v>
      </c>
      <c r="BH48" t="str">
        <f t="shared" si="12"/>
        <v>NAPsychic</v>
      </c>
      <c r="BI48" t="str">
        <f t="shared" si="13"/>
        <v>NAPsychic</v>
      </c>
      <c r="BJ48" t="str">
        <f t="shared" si="14"/>
        <v>NAPsychic</v>
      </c>
      <c r="BK48" t="str">
        <f t="shared" si="15"/>
        <v>NAPsychic</v>
      </c>
      <c r="BL48" t="str">
        <f t="shared" si="16"/>
        <v>NAPsychic</v>
      </c>
      <c r="BM48" t="str">
        <f t="shared" si="35"/>
        <v>NormalNA</v>
      </c>
      <c r="BN48" t="str">
        <f t="shared" si="18"/>
        <v>PoisonNA</v>
      </c>
      <c r="BO48" t="str">
        <f t="shared" si="19"/>
        <v>WaterNA</v>
      </c>
      <c r="BP48" t="str">
        <f t="shared" si="20"/>
        <v>NANA</v>
      </c>
      <c r="BQ48" t="str">
        <f t="shared" si="30"/>
        <v>NANA</v>
      </c>
      <c r="BR48" t="str">
        <f t="shared" si="30"/>
        <v>NANA</v>
      </c>
      <c r="BS48" t="str">
        <f t="shared" si="30"/>
        <v>NANA</v>
      </c>
      <c r="BT48" t="str">
        <f t="shared" si="30"/>
        <v>NANA</v>
      </c>
      <c r="BU48" t="str">
        <f t="shared" si="31"/>
        <v>NANA</v>
      </c>
      <c r="BV48" s="31">
        <f>VLOOKUP(BD48,type_factors!$C$2:$D$226,2,FALSE)</f>
        <v>1</v>
      </c>
      <c r="BW48" s="31">
        <f>VLOOKUP(BE48,type_factors!$C$2:$D$226,2,FALSE)</f>
        <v>1</v>
      </c>
      <c r="BX48" s="31">
        <f>VLOOKUP(BF48,type_factors!$C$2:$D$226,2,FALSE)</f>
        <v>1</v>
      </c>
      <c r="BY48" s="31" t="e">
        <f>VLOOKUP(BG48,type_factors!$C$2:$D$226,2,FALSE)</f>
        <v>#N/A</v>
      </c>
      <c r="BZ48" s="31" t="e">
        <f>VLOOKUP(BH48,type_factors!$C$2:$D$226,2,FALSE)</f>
        <v>#N/A</v>
      </c>
      <c r="CA48" s="31" t="e">
        <f>VLOOKUP(BI48,type_factors!$C$2:$D$226,2,FALSE)</f>
        <v>#N/A</v>
      </c>
      <c r="CB48" s="31" t="e">
        <f>VLOOKUP(BJ48,type_factors!$C$2:$D$226,2,FALSE)</f>
        <v>#N/A</v>
      </c>
      <c r="CC48" s="31" t="e">
        <f>VLOOKUP(BK48,type_factors!$C$2:$D$226,2,FALSE)</f>
        <v>#N/A</v>
      </c>
      <c r="CD48" s="31" t="e">
        <f>VLOOKUP(BL48,type_factors!$C$2:$D$226,2,FALSE)</f>
        <v>#N/A</v>
      </c>
      <c r="CE48" s="30" t="e">
        <f>VLOOKUP(BM48,type_factors!$C$2:$D$226,2,FALSE)</f>
        <v>#N/A</v>
      </c>
      <c r="CF48" s="30" t="e">
        <f>VLOOKUP(BN48,type_factors!$C$2:$D$226,2,FALSE)</f>
        <v>#N/A</v>
      </c>
      <c r="CG48" s="30" t="e">
        <f>VLOOKUP(BO48,type_factors!$C$2:$D$226,2,FALSE)</f>
        <v>#N/A</v>
      </c>
      <c r="CH48" s="30" t="e">
        <f>VLOOKUP(BP48,type_factors!$C$2:$D$226,2,FALSE)</f>
        <v>#N/A</v>
      </c>
      <c r="CI48" s="30" t="e">
        <f>VLOOKUP(BQ48,type_factors!$C$2:$D$226,2,FALSE)</f>
        <v>#N/A</v>
      </c>
      <c r="CJ48" s="30" t="e">
        <f>VLOOKUP(BR48,type_factors!$C$2:$D$226,2,FALSE)</f>
        <v>#N/A</v>
      </c>
      <c r="CK48" s="30" t="e">
        <f>VLOOKUP(BS48,type_factors!$C$2:$D$226,2,FALSE)</f>
        <v>#N/A</v>
      </c>
      <c r="CL48" s="30" t="e">
        <f>VLOOKUP(BT48,type_factors!$C$2:$D$226,2,FALSE)</f>
        <v>#N/A</v>
      </c>
      <c r="CM48" s="30" t="e">
        <f>VLOOKUP(BU48,type_factors!$C$2:$D$226,2,FALSE)</f>
        <v>#N/A</v>
      </c>
      <c r="CN48" s="32">
        <f t="shared" si="21"/>
        <v>1</v>
      </c>
      <c r="CO48" s="32">
        <f t="shared" si="21"/>
        <v>1</v>
      </c>
      <c r="CP48" s="32">
        <f t="shared" si="21"/>
        <v>1</v>
      </c>
      <c r="CQ48" s="32" t="e">
        <f t="shared" si="21"/>
        <v>#N/A</v>
      </c>
      <c r="CR48" s="32" t="e">
        <f t="shared" si="21"/>
        <v>#N/A</v>
      </c>
      <c r="CS48" s="32" t="e">
        <f t="shared" si="22"/>
        <v>#N/A</v>
      </c>
      <c r="CT48" s="32" t="e">
        <f t="shared" si="23"/>
        <v>#N/A</v>
      </c>
      <c r="CU48" s="32" t="e">
        <f t="shared" si="24"/>
        <v>#N/A</v>
      </c>
      <c r="CV48" s="32" t="e">
        <f t="shared" si="25"/>
        <v>#N/A</v>
      </c>
      <c r="CW48">
        <f t="array" ref="CW48">MAX(IF(ISERROR(CN48:CV48),,CN48:CV48))</f>
        <v>1</v>
      </c>
      <c r="CX48">
        <f t="shared" si="5"/>
        <v>2</v>
      </c>
      <c r="CY48">
        <f t="shared" si="26"/>
        <v>-1</v>
      </c>
      <c r="CZ48">
        <f t="shared" si="28"/>
        <v>14.25</v>
      </c>
    </row>
    <row r="49" spans="1:106" x14ac:dyDescent="0.3">
      <c r="A49">
        <v>48</v>
      </c>
      <c r="B49">
        <v>22</v>
      </c>
      <c r="C49" s="35" t="s">
        <v>61</v>
      </c>
      <c r="D49" s="35" t="str">
        <f>VLOOKUP(C49,all_pokemon!$B$2:$C$151,2,FALSE)</f>
        <v>Goldeen</v>
      </c>
      <c r="E49" s="35" t="s">
        <v>453</v>
      </c>
      <c r="F49" s="35" t="s">
        <v>209</v>
      </c>
      <c r="G49" s="35">
        <v>19</v>
      </c>
      <c r="H49" s="36" t="s">
        <v>62</v>
      </c>
      <c r="I49" s="36" t="s">
        <v>20</v>
      </c>
      <c r="J49" s="36" t="s">
        <v>30</v>
      </c>
      <c r="K49" s="36" t="s">
        <v>209</v>
      </c>
      <c r="L49" s="1" t="str">
        <f>VLOOKUP(H49,all_attacks!$B$2:$C$166,2,FALSE)</f>
        <v>Peck</v>
      </c>
      <c r="M49" s="1" t="str">
        <f>VLOOKUP(I49,all_attacks!$B$2:$C$166,2,FALSE)</f>
        <v>Tail Whip</v>
      </c>
      <c r="N49" s="1" t="str">
        <f>VLOOKUP(J49,all_attacks!$B$2:$C$166,2,FALSE)</f>
        <v>Supersonic</v>
      </c>
      <c r="O49" s="1" t="e">
        <f>VLOOKUP(K49,all_attacks!$B$2:$C$166,2,FALSE)</f>
        <v>#N/A</v>
      </c>
      <c r="P49" t="str">
        <f>VLOOKUP(L49,all_attacks!$C$2:$H$166,2,FALSE)</f>
        <v>Flying</v>
      </c>
      <c r="Q49" t="str">
        <f>VLOOKUP(M49,all_attacks!$C$2:$H$166,2,FALSE)</f>
        <v>Normal</v>
      </c>
      <c r="R49" t="str">
        <f>VLOOKUP(N49,all_attacks!$C$2:$H$166,2,FALSE)</f>
        <v>Normal</v>
      </c>
      <c r="S49" t="e">
        <f>VLOOKUP(O49,all_attacks!$C$2:$H$166,2,FALSE)</f>
        <v>#N/A</v>
      </c>
      <c r="T49" t="str">
        <f>VLOOKUP(L49,all_attacks!$C$2:$H$166,6,FALSE)</f>
        <v>Flying</v>
      </c>
      <c r="U49" t="str">
        <f>VLOOKUP(M49,all_attacks!$C$2:$H$166,6,FALSE)</f>
        <v>no_type-specific_Damage</v>
      </c>
      <c r="V49" t="str">
        <f>VLOOKUP(N49,all_attacks!$C$2:$H$166,6,FALSE)</f>
        <v>no_type-specific_Damage</v>
      </c>
      <c r="W49" t="e">
        <f>VLOOKUP(O49,all_attacks!$C$2:$H$166,6,FALSE)</f>
        <v>#N/A</v>
      </c>
      <c r="X49" t="s">
        <v>451</v>
      </c>
      <c r="Y49" t="s">
        <v>455</v>
      </c>
      <c r="Z49" t="str">
        <f t="shared" si="27"/>
        <v>FlyingPoison</v>
      </c>
      <c r="AA49" t="str">
        <f t="shared" si="6"/>
        <v>no_type-specific_DamagePoison</v>
      </c>
      <c r="AB49" t="str">
        <f t="shared" si="6"/>
        <v>no_type-specific_DamagePoison</v>
      </c>
      <c r="AC49" t="e">
        <f t="shared" si="6"/>
        <v>#N/A</v>
      </c>
      <c r="AD49" t="str">
        <f t="shared" si="29"/>
        <v>FlyingGround</v>
      </c>
      <c r="AE49" t="str">
        <f t="shared" si="29"/>
        <v>no_type-specific_DamageGround</v>
      </c>
      <c r="AF49" t="str">
        <f t="shared" si="29"/>
        <v>no_type-specific_DamageGround</v>
      </c>
      <c r="AG49" t="e">
        <f t="shared" si="29"/>
        <v>#N/A</v>
      </c>
      <c r="AH49">
        <f>VLOOKUP(Z49,type_factors!$C$1:$D$226,2,FALSE)</f>
        <v>1</v>
      </c>
      <c r="AI49" t="e">
        <f>VLOOKUP(AA49,type_factors!$C$1:$D$226,2,FALSE)</f>
        <v>#N/A</v>
      </c>
      <c r="AJ49" t="e">
        <f>VLOOKUP(AB49,type_factors!$C$1:$D$226,2,FALSE)</f>
        <v>#N/A</v>
      </c>
      <c r="AK49" t="e">
        <f>VLOOKUP(AC49,type_factors!$C$1:$D$226,2,FALSE)</f>
        <v>#N/A</v>
      </c>
      <c r="AL49">
        <f>VLOOKUP(AD49,type_factors!$C$1:$D$226,2,FALSE)</f>
        <v>1</v>
      </c>
      <c r="AM49" t="e">
        <f>VLOOKUP(AE49,type_factors!$C$1:$D$226,2,FALSE)</f>
        <v>#N/A</v>
      </c>
      <c r="AN49" t="e">
        <f>VLOOKUP(AF49,type_factors!$C$1:$D$226,2,FALSE)</f>
        <v>#N/A</v>
      </c>
      <c r="AO49" t="e">
        <f>VLOOKUP(AG49,type_factors!$C$1:$D$226,2,FALSE)</f>
        <v>#N/A</v>
      </c>
      <c r="AP49">
        <f t="shared" si="7"/>
        <v>1</v>
      </c>
      <c r="AQ49" t="e">
        <f t="shared" si="7"/>
        <v>#N/A</v>
      </c>
      <c r="AR49" t="e">
        <f t="shared" si="7"/>
        <v>#N/A</v>
      </c>
      <c r="AS49" t="e">
        <f t="shared" si="7"/>
        <v>#N/A</v>
      </c>
      <c r="AT49">
        <f t="array" ref="AT49">MAX(IF(ISERROR(AP49:AS49),IF(ISERROR(AH49:AK49),,AH49:AK49),AP49:AS49))</f>
        <v>1</v>
      </c>
      <c r="AU49" t="s">
        <v>421</v>
      </c>
      <c r="AV49" t="s">
        <v>451</v>
      </c>
      <c r="AW49" t="s">
        <v>453</v>
      </c>
      <c r="AX49" t="s">
        <v>209</v>
      </c>
      <c r="AY49" t="s">
        <v>209</v>
      </c>
      <c r="AZ49" t="s">
        <v>209</v>
      </c>
      <c r="BA49" t="s">
        <v>209</v>
      </c>
      <c r="BB49" t="s">
        <v>209</v>
      </c>
      <c r="BC49" t="s">
        <v>209</v>
      </c>
      <c r="BD49" t="str">
        <f t="shared" si="32"/>
        <v>NormalWater</v>
      </c>
      <c r="BE49" t="str">
        <f t="shared" si="33"/>
        <v>PoisonWater</v>
      </c>
      <c r="BF49" t="str">
        <f t="shared" si="34"/>
        <v>WaterWater</v>
      </c>
      <c r="BG49" t="str">
        <f t="shared" si="11"/>
        <v>NAWater</v>
      </c>
      <c r="BH49" t="str">
        <f t="shared" si="12"/>
        <v>NAWater</v>
      </c>
      <c r="BI49" t="str">
        <f t="shared" si="13"/>
        <v>NAWater</v>
      </c>
      <c r="BJ49" t="str">
        <f t="shared" si="14"/>
        <v>NAWater</v>
      </c>
      <c r="BK49" t="str">
        <f t="shared" si="15"/>
        <v>NAWater</v>
      </c>
      <c r="BL49" t="str">
        <f t="shared" si="16"/>
        <v>NAWater</v>
      </c>
      <c r="BM49" t="str">
        <f t="shared" si="35"/>
        <v>NormalNA</v>
      </c>
      <c r="BN49" t="str">
        <f t="shared" si="18"/>
        <v>PoisonNA</v>
      </c>
      <c r="BO49" t="str">
        <f t="shared" si="19"/>
        <v>WaterNA</v>
      </c>
      <c r="BP49" t="str">
        <f t="shared" si="20"/>
        <v>NANA</v>
      </c>
      <c r="BQ49" t="str">
        <f t="shared" si="30"/>
        <v>NANA</v>
      </c>
      <c r="BR49" t="str">
        <f t="shared" si="30"/>
        <v>NANA</v>
      </c>
      <c r="BS49" t="str">
        <f t="shared" si="30"/>
        <v>NANA</v>
      </c>
      <c r="BT49" t="str">
        <f t="shared" si="30"/>
        <v>NANA</v>
      </c>
      <c r="BU49" t="str">
        <f t="shared" si="31"/>
        <v>NANA</v>
      </c>
      <c r="BV49" s="31">
        <f>VLOOKUP(BD49,type_factors!$C$2:$D$226,2,FALSE)</f>
        <v>1</v>
      </c>
      <c r="BW49" s="31">
        <f>VLOOKUP(BE49,type_factors!$C$2:$D$226,2,FALSE)</f>
        <v>1</v>
      </c>
      <c r="BX49" s="31">
        <f>VLOOKUP(BF49,type_factors!$C$2:$D$226,2,FALSE)</f>
        <v>0.5</v>
      </c>
      <c r="BY49" s="31" t="e">
        <f>VLOOKUP(BG49,type_factors!$C$2:$D$226,2,FALSE)</f>
        <v>#N/A</v>
      </c>
      <c r="BZ49" s="31" t="e">
        <f>VLOOKUP(BH49,type_factors!$C$2:$D$226,2,FALSE)</f>
        <v>#N/A</v>
      </c>
      <c r="CA49" s="31" t="e">
        <f>VLOOKUP(BI49,type_factors!$C$2:$D$226,2,FALSE)</f>
        <v>#N/A</v>
      </c>
      <c r="CB49" s="31" t="e">
        <f>VLOOKUP(BJ49,type_factors!$C$2:$D$226,2,FALSE)</f>
        <v>#N/A</v>
      </c>
      <c r="CC49" s="31" t="e">
        <f>VLOOKUP(BK49,type_factors!$C$2:$D$226,2,FALSE)</f>
        <v>#N/A</v>
      </c>
      <c r="CD49" s="31" t="e">
        <f>VLOOKUP(BL49,type_factors!$C$2:$D$226,2,FALSE)</f>
        <v>#N/A</v>
      </c>
      <c r="CE49" s="30" t="e">
        <f>VLOOKUP(BM49,type_factors!$C$2:$D$226,2,FALSE)</f>
        <v>#N/A</v>
      </c>
      <c r="CF49" s="30" t="e">
        <f>VLOOKUP(BN49,type_factors!$C$2:$D$226,2,FALSE)</f>
        <v>#N/A</v>
      </c>
      <c r="CG49" s="30" t="e">
        <f>VLOOKUP(BO49,type_factors!$C$2:$D$226,2,FALSE)</f>
        <v>#N/A</v>
      </c>
      <c r="CH49" s="30" t="e">
        <f>VLOOKUP(BP49,type_factors!$C$2:$D$226,2,FALSE)</f>
        <v>#N/A</v>
      </c>
      <c r="CI49" s="30" t="e">
        <f>VLOOKUP(BQ49,type_factors!$C$2:$D$226,2,FALSE)</f>
        <v>#N/A</v>
      </c>
      <c r="CJ49" s="30" t="e">
        <f>VLOOKUP(BR49,type_factors!$C$2:$D$226,2,FALSE)</f>
        <v>#N/A</v>
      </c>
      <c r="CK49" s="30" t="e">
        <f>VLOOKUP(BS49,type_factors!$C$2:$D$226,2,FALSE)</f>
        <v>#N/A</v>
      </c>
      <c r="CL49" s="30" t="e">
        <f>VLOOKUP(BT49,type_factors!$C$2:$D$226,2,FALSE)</f>
        <v>#N/A</v>
      </c>
      <c r="CM49" s="30" t="e">
        <f>VLOOKUP(BU49,type_factors!$C$2:$D$226,2,FALSE)</f>
        <v>#N/A</v>
      </c>
      <c r="CN49" s="32">
        <f t="shared" si="21"/>
        <v>1</v>
      </c>
      <c r="CO49" s="32">
        <f t="shared" si="21"/>
        <v>1</v>
      </c>
      <c r="CP49" s="32">
        <f t="shared" si="21"/>
        <v>0.5</v>
      </c>
      <c r="CQ49" s="32" t="e">
        <f t="shared" si="21"/>
        <v>#N/A</v>
      </c>
      <c r="CR49" s="32" t="e">
        <f t="shared" si="21"/>
        <v>#N/A</v>
      </c>
      <c r="CS49" s="32" t="e">
        <f t="shared" si="22"/>
        <v>#N/A</v>
      </c>
      <c r="CT49" s="32" t="e">
        <f t="shared" si="23"/>
        <v>#N/A</v>
      </c>
      <c r="CU49" s="32" t="e">
        <f t="shared" si="24"/>
        <v>#N/A</v>
      </c>
      <c r="CV49" s="32" t="e">
        <f t="shared" si="25"/>
        <v>#N/A</v>
      </c>
      <c r="CW49">
        <f t="array" ref="CW49">MAX(IF(ISERROR(CN49:CV49),,CN49:CV49))</f>
        <v>1</v>
      </c>
      <c r="CX49">
        <f t="shared" si="5"/>
        <v>1</v>
      </c>
      <c r="CY49">
        <f t="shared" si="26"/>
        <v>0</v>
      </c>
      <c r="CZ49">
        <f t="shared" si="28"/>
        <v>14.25</v>
      </c>
      <c r="DB49" t="s">
        <v>207</v>
      </c>
    </row>
    <row r="50" spans="1:106" x14ac:dyDescent="0.3">
      <c r="A50">
        <v>49</v>
      </c>
      <c r="B50">
        <v>23</v>
      </c>
      <c r="C50" s="35" t="s">
        <v>63</v>
      </c>
      <c r="D50" s="35" t="str">
        <f>VLOOKUP(C50,all_pokemon!$B$2:$C$151,2,FALSE)</f>
        <v>Staryu</v>
      </c>
      <c r="E50" s="35" t="s">
        <v>453</v>
      </c>
      <c r="F50" s="35" t="s">
        <v>209</v>
      </c>
      <c r="G50" s="35">
        <v>18</v>
      </c>
      <c r="H50" s="36" t="s">
        <v>12</v>
      </c>
      <c r="I50" s="36" t="s">
        <v>27</v>
      </c>
      <c r="J50" s="36" t="s">
        <v>209</v>
      </c>
      <c r="K50" s="36" t="s">
        <v>209</v>
      </c>
      <c r="L50" s="1" t="str">
        <f>VLOOKUP(H50,all_attacks!$B$2:$C$166,2,FALSE)</f>
        <v>Tackle</v>
      </c>
      <c r="M50" s="1" t="str">
        <f>VLOOKUP(I50,all_attacks!$B$2:$C$166,2,FALSE)</f>
        <v>Water Gun</v>
      </c>
      <c r="N50" s="1" t="e">
        <f>VLOOKUP(J50,all_attacks!$B$2:$C$166,2,FALSE)</f>
        <v>#N/A</v>
      </c>
      <c r="O50" s="1" t="e">
        <f>VLOOKUP(K50,all_attacks!$B$2:$C$166,2,FALSE)</f>
        <v>#N/A</v>
      </c>
      <c r="P50" t="str">
        <f>VLOOKUP(L50,all_attacks!$C$2:$H$166,2,FALSE)</f>
        <v>Normal</v>
      </c>
      <c r="Q50" t="str">
        <f>VLOOKUP(M50,all_attacks!$C$2:$H$166,2,FALSE)</f>
        <v>Water</v>
      </c>
      <c r="R50" t="e">
        <f>VLOOKUP(N50,all_attacks!$C$2:$H$166,2,FALSE)</f>
        <v>#N/A</v>
      </c>
      <c r="S50" t="e">
        <f>VLOOKUP(O50,all_attacks!$C$2:$H$166,2,FALSE)</f>
        <v>#N/A</v>
      </c>
      <c r="T50" t="str">
        <f>VLOOKUP(L50,all_attacks!$C$2:$H$166,6,FALSE)</f>
        <v>Normal</v>
      </c>
      <c r="U50" t="str">
        <f>VLOOKUP(M50,all_attacks!$C$2:$H$166,6,FALSE)</f>
        <v>Water</v>
      </c>
      <c r="V50" t="e">
        <f>VLOOKUP(N50,all_attacks!$C$2:$H$166,6,FALSE)</f>
        <v>#N/A</v>
      </c>
      <c r="W50" t="e">
        <f>VLOOKUP(O50,all_attacks!$C$2:$H$166,6,FALSE)</f>
        <v>#N/A</v>
      </c>
      <c r="X50" t="s">
        <v>451</v>
      </c>
      <c r="Y50" t="s">
        <v>455</v>
      </c>
      <c r="Z50" t="str">
        <f t="shared" si="27"/>
        <v>NormalPoison</v>
      </c>
      <c r="AA50" t="str">
        <f t="shared" si="6"/>
        <v>WaterPoison</v>
      </c>
      <c r="AB50" t="e">
        <f t="shared" si="6"/>
        <v>#N/A</v>
      </c>
      <c r="AC50" t="e">
        <f t="shared" si="6"/>
        <v>#N/A</v>
      </c>
      <c r="AD50" t="str">
        <f t="shared" si="29"/>
        <v>NormalGround</v>
      </c>
      <c r="AE50" t="str">
        <f t="shared" si="29"/>
        <v>WaterGround</v>
      </c>
      <c r="AF50" t="e">
        <f t="shared" si="29"/>
        <v>#N/A</v>
      </c>
      <c r="AG50" t="e">
        <f t="shared" si="29"/>
        <v>#N/A</v>
      </c>
      <c r="AH50">
        <f>VLOOKUP(Z50,type_factors!$C$1:$D$226,2,FALSE)</f>
        <v>1</v>
      </c>
      <c r="AI50">
        <f>VLOOKUP(AA50,type_factors!$C$1:$D$226,2,FALSE)</f>
        <v>1</v>
      </c>
      <c r="AJ50" t="e">
        <f>VLOOKUP(AB50,type_factors!$C$1:$D$226,2,FALSE)</f>
        <v>#N/A</v>
      </c>
      <c r="AK50" t="e">
        <f>VLOOKUP(AC50,type_factors!$C$1:$D$226,2,FALSE)</f>
        <v>#N/A</v>
      </c>
      <c r="AL50">
        <f>VLOOKUP(AD50,type_factors!$C$1:$D$226,2,FALSE)</f>
        <v>1</v>
      </c>
      <c r="AM50">
        <f>VLOOKUP(AE50,type_factors!$C$1:$D$226,2,FALSE)</f>
        <v>2</v>
      </c>
      <c r="AN50" t="e">
        <f>VLOOKUP(AF50,type_factors!$C$1:$D$226,2,FALSE)</f>
        <v>#N/A</v>
      </c>
      <c r="AO50" t="e">
        <f>VLOOKUP(AG50,type_factors!$C$1:$D$226,2,FALSE)</f>
        <v>#N/A</v>
      </c>
      <c r="AP50">
        <f t="shared" si="7"/>
        <v>1</v>
      </c>
      <c r="AQ50">
        <f t="shared" si="7"/>
        <v>2</v>
      </c>
      <c r="AR50" t="e">
        <f t="shared" si="7"/>
        <v>#N/A</v>
      </c>
      <c r="AS50" t="e">
        <f t="shared" si="7"/>
        <v>#N/A</v>
      </c>
      <c r="AT50">
        <f t="array" ref="AT50">MAX(IF(ISERROR(AP50:AS50),IF(ISERROR(AH50:AK50),,AH50:AK50),AP50:AS50))</f>
        <v>2</v>
      </c>
      <c r="AU50" t="s">
        <v>421</v>
      </c>
      <c r="AV50" t="s">
        <v>451</v>
      </c>
      <c r="AW50" t="s">
        <v>453</v>
      </c>
      <c r="AX50" t="s">
        <v>209</v>
      </c>
      <c r="AY50" t="s">
        <v>209</v>
      </c>
      <c r="AZ50" t="s">
        <v>209</v>
      </c>
      <c r="BA50" t="s">
        <v>209</v>
      </c>
      <c r="BB50" t="s">
        <v>209</v>
      </c>
      <c r="BC50" t="s">
        <v>209</v>
      </c>
      <c r="BD50" t="str">
        <f t="shared" si="32"/>
        <v>NormalWater</v>
      </c>
      <c r="BE50" t="str">
        <f t="shared" si="33"/>
        <v>PoisonWater</v>
      </c>
      <c r="BF50" t="str">
        <f t="shared" si="34"/>
        <v>WaterWater</v>
      </c>
      <c r="BG50" t="str">
        <f t="shared" si="11"/>
        <v>NAWater</v>
      </c>
      <c r="BH50" t="str">
        <f t="shared" si="12"/>
        <v>NAWater</v>
      </c>
      <c r="BI50" t="str">
        <f t="shared" si="13"/>
        <v>NAWater</v>
      </c>
      <c r="BJ50" t="str">
        <f t="shared" si="14"/>
        <v>NAWater</v>
      </c>
      <c r="BK50" t="str">
        <f t="shared" si="15"/>
        <v>NAWater</v>
      </c>
      <c r="BL50" t="str">
        <f t="shared" si="16"/>
        <v>NAWater</v>
      </c>
      <c r="BM50" t="str">
        <f t="shared" si="35"/>
        <v>NormalNA</v>
      </c>
      <c r="BN50" t="str">
        <f t="shared" si="18"/>
        <v>PoisonNA</v>
      </c>
      <c r="BO50" t="str">
        <f t="shared" si="19"/>
        <v>WaterNA</v>
      </c>
      <c r="BP50" t="str">
        <f t="shared" si="20"/>
        <v>NANA</v>
      </c>
      <c r="BQ50" t="str">
        <f t="shared" si="30"/>
        <v>NANA</v>
      </c>
      <c r="BR50" t="str">
        <f t="shared" si="30"/>
        <v>NANA</v>
      </c>
      <c r="BS50" t="str">
        <f t="shared" si="30"/>
        <v>NANA</v>
      </c>
      <c r="BT50" t="str">
        <f t="shared" si="30"/>
        <v>NANA</v>
      </c>
      <c r="BU50" t="str">
        <f t="shared" si="31"/>
        <v>NANA</v>
      </c>
      <c r="BV50" s="31">
        <f>VLOOKUP(BD50,type_factors!$C$2:$D$226,2,FALSE)</f>
        <v>1</v>
      </c>
      <c r="BW50" s="31">
        <f>VLOOKUP(BE50,type_factors!$C$2:$D$226,2,FALSE)</f>
        <v>1</v>
      </c>
      <c r="BX50" s="31">
        <f>VLOOKUP(BF50,type_factors!$C$2:$D$226,2,FALSE)</f>
        <v>0.5</v>
      </c>
      <c r="BY50" s="31" t="e">
        <f>VLOOKUP(BG50,type_factors!$C$2:$D$226,2,FALSE)</f>
        <v>#N/A</v>
      </c>
      <c r="BZ50" s="31" t="e">
        <f>VLOOKUP(BH50,type_factors!$C$2:$D$226,2,FALSE)</f>
        <v>#N/A</v>
      </c>
      <c r="CA50" s="31" t="e">
        <f>VLOOKUP(BI50,type_factors!$C$2:$D$226,2,FALSE)</f>
        <v>#N/A</v>
      </c>
      <c r="CB50" s="31" t="e">
        <f>VLOOKUP(BJ50,type_factors!$C$2:$D$226,2,FALSE)</f>
        <v>#N/A</v>
      </c>
      <c r="CC50" s="31" t="e">
        <f>VLOOKUP(BK50,type_factors!$C$2:$D$226,2,FALSE)</f>
        <v>#N/A</v>
      </c>
      <c r="CD50" s="31" t="e">
        <f>VLOOKUP(BL50,type_factors!$C$2:$D$226,2,FALSE)</f>
        <v>#N/A</v>
      </c>
      <c r="CE50" s="30" t="e">
        <f>VLOOKUP(BM50,type_factors!$C$2:$D$226,2,FALSE)</f>
        <v>#N/A</v>
      </c>
      <c r="CF50" s="30" t="e">
        <f>VLOOKUP(BN50,type_factors!$C$2:$D$226,2,FALSE)</f>
        <v>#N/A</v>
      </c>
      <c r="CG50" s="30" t="e">
        <f>VLOOKUP(BO50,type_factors!$C$2:$D$226,2,FALSE)</f>
        <v>#N/A</v>
      </c>
      <c r="CH50" s="30" t="e">
        <f>VLOOKUP(BP50,type_factors!$C$2:$D$226,2,FALSE)</f>
        <v>#N/A</v>
      </c>
      <c r="CI50" s="30" t="e">
        <f>VLOOKUP(BQ50,type_factors!$C$2:$D$226,2,FALSE)</f>
        <v>#N/A</v>
      </c>
      <c r="CJ50" s="30" t="e">
        <f>VLOOKUP(BR50,type_factors!$C$2:$D$226,2,FALSE)</f>
        <v>#N/A</v>
      </c>
      <c r="CK50" s="30" t="e">
        <f>VLOOKUP(BS50,type_factors!$C$2:$D$226,2,FALSE)</f>
        <v>#N/A</v>
      </c>
      <c r="CL50" s="30" t="e">
        <f>VLOOKUP(BT50,type_factors!$C$2:$D$226,2,FALSE)</f>
        <v>#N/A</v>
      </c>
      <c r="CM50" s="30" t="e">
        <f>VLOOKUP(BU50,type_factors!$C$2:$D$226,2,FALSE)</f>
        <v>#N/A</v>
      </c>
      <c r="CN50" s="32">
        <f t="shared" si="21"/>
        <v>1</v>
      </c>
      <c r="CO50" s="32">
        <f t="shared" si="21"/>
        <v>1</v>
      </c>
      <c r="CP50" s="32">
        <f t="shared" si="21"/>
        <v>0.5</v>
      </c>
      <c r="CQ50" s="32" t="e">
        <f t="shared" si="21"/>
        <v>#N/A</v>
      </c>
      <c r="CR50" s="32" t="e">
        <f t="shared" si="21"/>
        <v>#N/A</v>
      </c>
      <c r="CS50" s="32" t="e">
        <f t="shared" si="22"/>
        <v>#N/A</v>
      </c>
      <c r="CT50" s="32" t="e">
        <f t="shared" si="23"/>
        <v>#N/A</v>
      </c>
      <c r="CU50" s="32" t="e">
        <f t="shared" si="24"/>
        <v>#N/A</v>
      </c>
      <c r="CV50" s="32" t="e">
        <f t="shared" si="25"/>
        <v>#N/A</v>
      </c>
      <c r="CW50">
        <f t="array" ref="CW50">MAX(IF(ISERROR(CN50:CV50),,CN50:CV50))</f>
        <v>1</v>
      </c>
      <c r="CX50">
        <f t="shared" si="5"/>
        <v>2</v>
      </c>
      <c r="CY50">
        <f t="shared" si="26"/>
        <v>-1</v>
      </c>
      <c r="CZ50">
        <f t="shared" si="28"/>
        <v>13.25</v>
      </c>
      <c r="DB50" t="s">
        <v>194</v>
      </c>
    </row>
    <row r="51" spans="1:106" x14ac:dyDescent="0.3">
      <c r="A51">
        <v>50</v>
      </c>
      <c r="B51">
        <v>23</v>
      </c>
      <c r="C51" s="35" t="s">
        <v>64</v>
      </c>
      <c r="D51" s="35" t="str">
        <f>VLOOKUP(C51,all_pokemon!$B$2:$C$151,2,FALSE)</f>
        <v>Starmie</v>
      </c>
      <c r="E51" s="35" t="s">
        <v>453</v>
      </c>
      <c r="F51" s="35" t="s">
        <v>318</v>
      </c>
      <c r="G51" s="35">
        <v>21</v>
      </c>
      <c r="H51" s="36" t="s">
        <v>12</v>
      </c>
      <c r="I51" s="36" t="s">
        <v>27</v>
      </c>
      <c r="J51" s="36" t="s">
        <v>65</v>
      </c>
      <c r="K51" s="36" t="s">
        <v>209</v>
      </c>
      <c r="L51" s="1" t="str">
        <f>VLOOKUP(H51,all_attacks!$B$2:$C$166,2,FALSE)</f>
        <v>Tackle</v>
      </c>
      <c r="M51" s="1" t="str">
        <f>VLOOKUP(I51,all_attacks!$B$2:$C$166,2,FALSE)</f>
        <v>Water Gun</v>
      </c>
      <c r="N51" s="1" t="str">
        <f>VLOOKUP(J51,all_attacks!$B$2:$C$166,2,FALSE)</f>
        <v>Bubble Beam</v>
      </c>
      <c r="O51" s="1" t="e">
        <f>VLOOKUP(K51,all_attacks!$B$2:$C$166,2,FALSE)</f>
        <v>#N/A</v>
      </c>
      <c r="P51" t="str">
        <f>VLOOKUP(L51,all_attacks!$C$2:$H$166,2,FALSE)</f>
        <v>Normal</v>
      </c>
      <c r="Q51" t="str">
        <f>VLOOKUP(M51,all_attacks!$C$2:$H$166,2,FALSE)</f>
        <v>Water</v>
      </c>
      <c r="R51" t="str">
        <f>VLOOKUP(N51,all_attacks!$C$2:$H$166,2,FALSE)</f>
        <v>Water</v>
      </c>
      <c r="S51" t="e">
        <f>VLOOKUP(O51,all_attacks!$C$2:$H$166,2,FALSE)</f>
        <v>#N/A</v>
      </c>
      <c r="T51" t="str">
        <f>VLOOKUP(L51,all_attacks!$C$2:$H$166,6,FALSE)</f>
        <v>Normal</v>
      </c>
      <c r="U51" t="str">
        <f>VLOOKUP(M51,all_attacks!$C$2:$H$166,6,FALSE)</f>
        <v>Water</v>
      </c>
      <c r="V51" t="str">
        <f>VLOOKUP(N51,all_attacks!$C$2:$H$166,6,FALSE)</f>
        <v>Water</v>
      </c>
      <c r="W51" t="e">
        <f>VLOOKUP(O51,all_attacks!$C$2:$H$166,6,FALSE)</f>
        <v>#N/A</v>
      </c>
      <c r="X51" t="s">
        <v>451</v>
      </c>
      <c r="Y51" t="s">
        <v>455</v>
      </c>
      <c r="Z51" t="str">
        <f t="shared" si="27"/>
        <v>NormalPoison</v>
      </c>
      <c r="AA51" t="str">
        <f t="shared" si="6"/>
        <v>WaterPoison</v>
      </c>
      <c r="AB51" t="str">
        <f t="shared" si="6"/>
        <v>WaterPoison</v>
      </c>
      <c r="AC51" t="e">
        <f t="shared" si="6"/>
        <v>#N/A</v>
      </c>
      <c r="AD51" t="str">
        <f t="shared" si="29"/>
        <v>NormalGround</v>
      </c>
      <c r="AE51" t="str">
        <f t="shared" si="29"/>
        <v>WaterGround</v>
      </c>
      <c r="AF51" t="str">
        <f t="shared" si="29"/>
        <v>WaterGround</v>
      </c>
      <c r="AG51" t="e">
        <f t="shared" si="29"/>
        <v>#N/A</v>
      </c>
      <c r="AH51">
        <f>VLOOKUP(Z51,type_factors!$C$1:$D$226,2,FALSE)</f>
        <v>1</v>
      </c>
      <c r="AI51">
        <f>VLOOKUP(AA51,type_factors!$C$1:$D$226,2,FALSE)</f>
        <v>1</v>
      </c>
      <c r="AJ51">
        <f>VLOOKUP(AB51,type_factors!$C$1:$D$226,2,FALSE)</f>
        <v>1</v>
      </c>
      <c r="AK51" t="e">
        <f>VLOOKUP(AC51,type_factors!$C$1:$D$226,2,FALSE)</f>
        <v>#N/A</v>
      </c>
      <c r="AL51">
        <f>VLOOKUP(AD51,type_factors!$C$1:$D$226,2,FALSE)</f>
        <v>1</v>
      </c>
      <c r="AM51">
        <f>VLOOKUP(AE51,type_factors!$C$1:$D$226,2,FALSE)</f>
        <v>2</v>
      </c>
      <c r="AN51">
        <f>VLOOKUP(AF51,type_factors!$C$1:$D$226,2,FALSE)</f>
        <v>2</v>
      </c>
      <c r="AO51" t="e">
        <f>VLOOKUP(AG51,type_factors!$C$1:$D$226,2,FALSE)</f>
        <v>#N/A</v>
      </c>
      <c r="AP51">
        <f t="shared" si="7"/>
        <v>1</v>
      </c>
      <c r="AQ51">
        <f t="shared" si="7"/>
        <v>2</v>
      </c>
      <c r="AR51">
        <f t="shared" si="7"/>
        <v>2</v>
      </c>
      <c r="AS51" t="e">
        <f t="shared" si="7"/>
        <v>#N/A</v>
      </c>
      <c r="AT51">
        <f t="array" ref="AT51">MAX(IF(ISERROR(AP51:AS51),IF(ISERROR(AH51:AK51),,AH51:AK51),AP51:AS51))</f>
        <v>2</v>
      </c>
      <c r="AU51" t="s">
        <v>421</v>
      </c>
      <c r="AV51" t="s">
        <v>451</v>
      </c>
      <c r="AW51" t="s">
        <v>453</v>
      </c>
      <c r="AX51" t="s">
        <v>209</v>
      </c>
      <c r="AY51" t="s">
        <v>209</v>
      </c>
      <c r="AZ51" t="s">
        <v>209</v>
      </c>
      <c r="BA51" t="s">
        <v>209</v>
      </c>
      <c r="BB51" t="s">
        <v>209</v>
      </c>
      <c r="BC51" t="s">
        <v>209</v>
      </c>
      <c r="BD51" t="str">
        <f t="shared" si="32"/>
        <v>NormalWater</v>
      </c>
      <c r="BE51" t="str">
        <f t="shared" si="33"/>
        <v>PoisonWater</v>
      </c>
      <c r="BF51" t="str">
        <f t="shared" si="34"/>
        <v>WaterWater</v>
      </c>
      <c r="BG51" t="str">
        <f t="shared" si="11"/>
        <v>NAWater</v>
      </c>
      <c r="BH51" t="str">
        <f t="shared" si="12"/>
        <v>NAWater</v>
      </c>
      <c r="BI51" t="str">
        <f t="shared" si="13"/>
        <v>NAWater</v>
      </c>
      <c r="BJ51" t="str">
        <f t="shared" si="14"/>
        <v>NAWater</v>
      </c>
      <c r="BK51" t="str">
        <f t="shared" si="15"/>
        <v>NAWater</v>
      </c>
      <c r="BL51" t="str">
        <f t="shared" si="16"/>
        <v>NAWater</v>
      </c>
      <c r="BM51" t="str">
        <f t="shared" si="35"/>
        <v>NormalPsychic</v>
      </c>
      <c r="BN51" t="str">
        <f t="shared" si="18"/>
        <v>PoisonPsychic</v>
      </c>
      <c r="BO51" t="str">
        <f t="shared" si="19"/>
        <v>WaterPsychic</v>
      </c>
      <c r="BP51" t="str">
        <f t="shared" si="20"/>
        <v>NAPsychic</v>
      </c>
      <c r="BQ51" t="str">
        <f t="shared" si="30"/>
        <v>NAPsychic</v>
      </c>
      <c r="BR51" t="str">
        <f t="shared" si="30"/>
        <v>NAPsychic</v>
      </c>
      <c r="BS51" t="str">
        <f t="shared" si="30"/>
        <v>NAPsychic</v>
      </c>
      <c r="BT51" t="str">
        <f t="shared" si="30"/>
        <v>NAPsychic</v>
      </c>
      <c r="BU51" t="str">
        <f t="shared" si="31"/>
        <v>NAPsychic</v>
      </c>
      <c r="BV51" s="31">
        <f>VLOOKUP(BD51,type_factors!$C$2:$D$226,2,FALSE)</f>
        <v>1</v>
      </c>
      <c r="BW51" s="31">
        <f>VLOOKUP(BE51,type_factors!$C$2:$D$226,2,FALSE)</f>
        <v>1</v>
      </c>
      <c r="BX51" s="31">
        <f>VLOOKUP(BF51,type_factors!$C$2:$D$226,2,FALSE)</f>
        <v>0.5</v>
      </c>
      <c r="BY51" s="31" t="e">
        <f>VLOOKUP(BG51,type_factors!$C$2:$D$226,2,FALSE)</f>
        <v>#N/A</v>
      </c>
      <c r="BZ51" s="31" t="e">
        <f>VLOOKUP(BH51,type_factors!$C$2:$D$226,2,FALSE)</f>
        <v>#N/A</v>
      </c>
      <c r="CA51" s="31" t="e">
        <f>VLOOKUP(BI51,type_factors!$C$2:$D$226,2,FALSE)</f>
        <v>#N/A</v>
      </c>
      <c r="CB51" s="31" t="e">
        <f>VLOOKUP(BJ51,type_factors!$C$2:$D$226,2,FALSE)</f>
        <v>#N/A</v>
      </c>
      <c r="CC51" s="31" t="e">
        <f>VLOOKUP(BK51,type_factors!$C$2:$D$226,2,FALSE)</f>
        <v>#N/A</v>
      </c>
      <c r="CD51" s="31" t="e">
        <f>VLOOKUP(BL51,type_factors!$C$2:$D$226,2,FALSE)</f>
        <v>#N/A</v>
      </c>
      <c r="CE51" s="30">
        <f>VLOOKUP(BM51,type_factors!$C$2:$D$226,2,FALSE)</f>
        <v>1</v>
      </c>
      <c r="CF51" s="30">
        <f>VLOOKUP(BN51,type_factors!$C$2:$D$226,2,FALSE)</f>
        <v>1</v>
      </c>
      <c r="CG51" s="30">
        <f>VLOOKUP(BO51,type_factors!$C$2:$D$226,2,FALSE)</f>
        <v>1</v>
      </c>
      <c r="CH51" s="30" t="e">
        <f>VLOOKUP(BP51,type_factors!$C$2:$D$226,2,FALSE)</f>
        <v>#N/A</v>
      </c>
      <c r="CI51" s="30" t="e">
        <f>VLOOKUP(BQ51,type_factors!$C$2:$D$226,2,FALSE)</f>
        <v>#N/A</v>
      </c>
      <c r="CJ51" s="30" t="e">
        <f>VLOOKUP(BR51,type_factors!$C$2:$D$226,2,FALSE)</f>
        <v>#N/A</v>
      </c>
      <c r="CK51" s="30" t="e">
        <f>VLOOKUP(BS51,type_factors!$C$2:$D$226,2,FALSE)</f>
        <v>#N/A</v>
      </c>
      <c r="CL51" s="30" t="e">
        <f>VLOOKUP(BT51,type_factors!$C$2:$D$226,2,FALSE)</f>
        <v>#N/A</v>
      </c>
      <c r="CM51" s="30" t="e">
        <f>VLOOKUP(BU51,type_factors!$C$2:$D$226,2,FALSE)</f>
        <v>#N/A</v>
      </c>
      <c r="CN51" s="32">
        <f t="shared" si="21"/>
        <v>1</v>
      </c>
      <c r="CO51" s="32">
        <f t="shared" si="21"/>
        <v>1</v>
      </c>
      <c r="CP51" s="32">
        <f t="shared" si="21"/>
        <v>0.5</v>
      </c>
      <c r="CQ51" s="32" t="e">
        <f t="shared" si="21"/>
        <v>#N/A</v>
      </c>
      <c r="CR51" s="32" t="e">
        <f t="shared" si="21"/>
        <v>#N/A</v>
      </c>
      <c r="CS51" s="32" t="e">
        <f t="shared" si="22"/>
        <v>#N/A</v>
      </c>
      <c r="CT51" s="32" t="e">
        <f t="shared" si="23"/>
        <v>#N/A</v>
      </c>
      <c r="CU51" s="32" t="e">
        <f t="shared" si="24"/>
        <v>#N/A</v>
      </c>
      <c r="CV51" s="32" t="e">
        <f t="shared" si="25"/>
        <v>#N/A</v>
      </c>
      <c r="CW51">
        <f t="array" ref="CW51">MAX(IF(ISERROR(CN51:CV51),,CN51:CV51))</f>
        <v>1</v>
      </c>
      <c r="CX51">
        <f t="shared" si="5"/>
        <v>2</v>
      </c>
      <c r="CY51">
        <f t="shared" si="26"/>
        <v>-1</v>
      </c>
      <c r="CZ51">
        <f t="shared" si="28"/>
        <v>12.25</v>
      </c>
    </row>
    <row r="52" spans="1:106" x14ac:dyDescent="0.3">
      <c r="A52">
        <v>51</v>
      </c>
      <c r="B52">
        <v>24</v>
      </c>
      <c r="C52" s="35" t="s">
        <v>47</v>
      </c>
      <c r="D52" s="35" t="str">
        <f>VLOOKUP(C52,all_pokemon!$B$2:$C$151,2,FALSE)</f>
        <v>Pidgey</v>
      </c>
      <c r="E52" s="35" t="s">
        <v>421</v>
      </c>
      <c r="F52" s="35" t="s">
        <v>448</v>
      </c>
      <c r="G52" s="35">
        <v>16</v>
      </c>
      <c r="H52" s="36" t="s">
        <v>41</v>
      </c>
      <c r="I52" s="36" t="s">
        <v>42</v>
      </c>
      <c r="J52" s="36" t="s">
        <v>21</v>
      </c>
      <c r="K52" s="36" t="s">
        <v>209</v>
      </c>
      <c r="L52" s="1" t="str">
        <f>VLOOKUP(H52,all_attacks!$B$2:$C$166,2,FALSE)</f>
        <v>Gust</v>
      </c>
      <c r="M52" s="1" t="str">
        <f>VLOOKUP(I52,all_attacks!$B$2:$C$166,2,FALSE)</f>
        <v>Sand Attack</v>
      </c>
      <c r="N52" s="1" t="str">
        <f>VLOOKUP(J52,all_attacks!$B$2:$C$166,2,FALSE)</f>
        <v>Quick Attack</v>
      </c>
      <c r="O52" s="1" t="e">
        <f>VLOOKUP(K52,all_attacks!$B$2:$C$166,2,FALSE)</f>
        <v>#N/A</v>
      </c>
      <c r="P52" t="str">
        <f>VLOOKUP(L52,all_attacks!$C$2:$H$166,2,FALSE)</f>
        <v>Normal</v>
      </c>
      <c r="Q52" t="str">
        <f>VLOOKUP(M52,all_attacks!$C$2:$H$166,2,FALSE)</f>
        <v>Normal</v>
      </c>
      <c r="R52" t="str">
        <f>VLOOKUP(N52,all_attacks!$C$2:$H$166,2,FALSE)</f>
        <v>Normal</v>
      </c>
      <c r="S52" t="e">
        <f>VLOOKUP(O52,all_attacks!$C$2:$H$166,2,FALSE)</f>
        <v>#N/A</v>
      </c>
      <c r="T52" t="str">
        <f>VLOOKUP(L52,all_attacks!$C$2:$H$166,6,FALSE)</f>
        <v>Normal</v>
      </c>
      <c r="U52" t="str">
        <f>VLOOKUP(M52,all_attacks!$C$2:$H$166,6,FALSE)</f>
        <v>no_type-specific_Damage</v>
      </c>
      <c r="V52" t="str">
        <f>VLOOKUP(N52,all_attacks!$C$2:$H$166,6,FALSE)</f>
        <v>Normal</v>
      </c>
      <c r="W52" t="e">
        <f>VLOOKUP(O52,all_attacks!$C$2:$H$166,6,FALSE)</f>
        <v>#N/A</v>
      </c>
      <c r="X52" t="s">
        <v>451</v>
      </c>
      <c r="Y52" t="s">
        <v>455</v>
      </c>
      <c r="Z52" t="str">
        <f t="shared" si="27"/>
        <v>NormalPoison</v>
      </c>
      <c r="AA52" t="str">
        <f t="shared" si="6"/>
        <v>no_type-specific_DamagePoison</v>
      </c>
      <c r="AB52" t="str">
        <f t="shared" si="6"/>
        <v>NormalPoison</v>
      </c>
      <c r="AC52" t="e">
        <f t="shared" si="6"/>
        <v>#N/A</v>
      </c>
      <c r="AD52" t="str">
        <f t="shared" si="29"/>
        <v>NormalGround</v>
      </c>
      <c r="AE52" t="str">
        <f t="shared" si="29"/>
        <v>no_type-specific_DamageGround</v>
      </c>
      <c r="AF52" t="str">
        <f t="shared" si="29"/>
        <v>NormalGround</v>
      </c>
      <c r="AG52" t="e">
        <f t="shared" si="29"/>
        <v>#N/A</v>
      </c>
      <c r="AH52">
        <f>VLOOKUP(Z52,type_factors!$C$1:$D$226,2,FALSE)</f>
        <v>1</v>
      </c>
      <c r="AI52" t="e">
        <f>VLOOKUP(AA52,type_factors!$C$1:$D$226,2,FALSE)</f>
        <v>#N/A</v>
      </c>
      <c r="AJ52">
        <f>VLOOKUP(AB52,type_factors!$C$1:$D$226,2,FALSE)</f>
        <v>1</v>
      </c>
      <c r="AK52" t="e">
        <f>VLOOKUP(AC52,type_factors!$C$1:$D$226,2,FALSE)</f>
        <v>#N/A</v>
      </c>
      <c r="AL52">
        <f>VLOOKUP(AD52,type_factors!$C$1:$D$226,2,FALSE)</f>
        <v>1</v>
      </c>
      <c r="AM52" t="e">
        <f>VLOOKUP(AE52,type_factors!$C$1:$D$226,2,FALSE)</f>
        <v>#N/A</v>
      </c>
      <c r="AN52">
        <f>VLOOKUP(AF52,type_factors!$C$1:$D$226,2,FALSE)</f>
        <v>1</v>
      </c>
      <c r="AO52" t="e">
        <f>VLOOKUP(AG52,type_factors!$C$1:$D$226,2,FALSE)</f>
        <v>#N/A</v>
      </c>
      <c r="AP52">
        <f t="shared" si="7"/>
        <v>1</v>
      </c>
      <c r="AQ52" t="e">
        <f t="shared" si="7"/>
        <v>#N/A</v>
      </c>
      <c r="AR52">
        <f t="shared" si="7"/>
        <v>1</v>
      </c>
      <c r="AS52" t="e">
        <f t="shared" si="7"/>
        <v>#N/A</v>
      </c>
      <c r="AT52">
        <f t="array" ref="AT52">MAX(IF(ISERROR(AP52:AS52),IF(ISERROR(AH52:AK52),,AH52:AK52),AP52:AS52))</f>
        <v>1</v>
      </c>
      <c r="AU52" t="s">
        <v>421</v>
      </c>
      <c r="AV52" t="s">
        <v>451</v>
      </c>
      <c r="AW52" t="s">
        <v>453</v>
      </c>
      <c r="AX52" t="s">
        <v>209</v>
      </c>
      <c r="AY52" t="s">
        <v>209</v>
      </c>
      <c r="AZ52" t="s">
        <v>209</v>
      </c>
      <c r="BA52" t="s">
        <v>209</v>
      </c>
      <c r="BB52" t="s">
        <v>209</v>
      </c>
      <c r="BC52" t="s">
        <v>209</v>
      </c>
      <c r="BD52" t="str">
        <f t="shared" si="32"/>
        <v>NormalNormal</v>
      </c>
      <c r="BE52" t="str">
        <f t="shared" si="33"/>
        <v>PoisonNormal</v>
      </c>
      <c r="BF52" t="str">
        <f t="shared" si="34"/>
        <v>WaterNormal</v>
      </c>
      <c r="BG52" t="str">
        <f t="shared" si="11"/>
        <v>NANormal</v>
      </c>
      <c r="BH52" t="str">
        <f t="shared" si="12"/>
        <v>NANormal</v>
      </c>
      <c r="BI52" t="str">
        <f t="shared" si="13"/>
        <v>NANormal</v>
      </c>
      <c r="BJ52" t="str">
        <f t="shared" si="14"/>
        <v>NANormal</v>
      </c>
      <c r="BK52" t="str">
        <f t="shared" si="15"/>
        <v>NANormal</v>
      </c>
      <c r="BL52" t="str">
        <f t="shared" si="16"/>
        <v>NANormal</v>
      </c>
      <c r="BM52" t="str">
        <f t="shared" si="35"/>
        <v>NormalFlying</v>
      </c>
      <c r="BN52" t="str">
        <f t="shared" si="18"/>
        <v>PoisonFlying</v>
      </c>
      <c r="BO52" t="str">
        <f t="shared" si="19"/>
        <v>WaterFlying</v>
      </c>
      <c r="BP52" t="str">
        <f t="shared" si="20"/>
        <v>NAFlying</v>
      </c>
      <c r="BQ52" t="str">
        <f t="shared" si="30"/>
        <v>NAFlying</v>
      </c>
      <c r="BR52" t="str">
        <f t="shared" si="30"/>
        <v>NAFlying</v>
      </c>
      <c r="BS52" t="str">
        <f t="shared" si="30"/>
        <v>NAFlying</v>
      </c>
      <c r="BT52" t="str">
        <f t="shared" si="30"/>
        <v>NAFlying</v>
      </c>
      <c r="BU52" t="str">
        <f t="shared" si="31"/>
        <v>NAFlying</v>
      </c>
      <c r="BV52" s="31">
        <f>VLOOKUP(BD52,type_factors!$C$2:$D$226,2,FALSE)</f>
        <v>1</v>
      </c>
      <c r="BW52" s="31">
        <f>VLOOKUP(BE52,type_factors!$C$2:$D$226,2,FALSE)</f>
        <v>1</v>
      </c>
      <c r="BX52" s="31">
        <f>VLOOKUP(BF52,type_factors!$C$2:$D$226,2,FALSE)</f>
        <v>1</v>
      </c>
      <c r="BY52" s="31" t="e">
        <f>VLOOKUP(BG52,type_factors!$C$2:$D$226,2,FALSE)</f>
        <v>#N/A</v>
      </c>
      <c r="BZ52" s="31" t="e">
        <f>VLOOKUP(BH52,type_factors!$C$2:$D$226,2,FALSE)</f>
        <v>#N/A</v>
      </c>
      <c r="CA52" s="31" t="e">
        <f>VLOOKUP(BI52,type_factors!$C$2:$D$226,2,FALSE)</f>
        <v>#N/A</v>
      </c>
      <c r="CB52" s="31" t="e">
        <f>VLOOKUP(BJ52,type_factors!$C$2:$D$226,2,FALSE)</f>
        <v>#N/A</v>
      </c>
      <c r="CC52" s="31" t="e">
        <f>VLOOKUP(BK52,type_factors!$C$2:$D$226,2,FALSE)</f>
        <v>#N/A</v>
      </c>
      <c r="CD52" s="31" t="e">
        <f>VLOOKUP(BL52,type_factors!$C$2:$D$226,2,FALSE)</f>
        <v>#N/A</v>
      </c>
      <c r="CE52" s="30">
        <f>VLOOKUP(BM52,type_factors!$C$2:$D$226,2,FALSE)</f>
        <v>1</v>
      </c>
      <c r="CF52" s="30">
        <f>VLOOKUP(BN52,type_factors!$C$2:$D$226,2,FALSE)</f>
        <v>1</v>
      </c>
      <c r="CG52" s="30">
        <f>VLOOKUP(BO52,type_factors!$C$2:$D$226,2,FALSE)</f>
        <v>1</v>
      </c>
      <c r="CH52" s="30" t="e">
        <f>VLOOKUP(BP52,type_factors!$C$2:$D$226,2,FALSE)</f>
        <v>#N/A</v>
      </c>
      <c r="CI52" s="30" t="e">
        <f>VLOOKUP(BQ52,type_factors!$C$2:$D$226,2,FALSE)</f>
        <v>#N/A</v>
      </c>
      <c r="CJ52" s="30" t="e">
        <f>VLOOKUP(BR52,type_factors!$C$2:$D$226,2,FALSE)</f>
        <v>#N/A</v>
      </c>
      <c r="CK52" s="30" t="e">
        <f>VLOOKUP(BS52,type_factors!$C$2:$D$226,2,FALSE)</f>
        <v>#N/A</v>
      </c>
      <c r="CL52" s="30" t="e">
        <f>VLOOKUP(BT52,type_factors!$C$2:$D$226,2,FALSE)</f>
        <v>#N/A</v>
      </c>
      <c r="CM52" s="30" t="e">
        <f>VLOOKUP(BU52,type_factors!$C$2:$D$226,2,FALSE)</f>
        <v>#N/A</v>
      </c>
      <c r="CN52" s="32">
        <f t="shared" si="21"/>
        <v>1</v>
      </c>
      <c r="CO52" s="32">
        <f t="shared" si="21"/>
        <v>1</v>
      </c>
      <c r="CP52" s="32">
        <f t="shared" si="21"/>
        <v>1</v>
      </c>
      <c r="CQ52" s="32" t="e">
        <f t="shared" si="21"/>
        <v>#N/A</v>
      </c>
      <c r="CR52" s="32" t="e">
        <f t="shared" si="21"/>
        <v>#N/A</v>
      </c>
      <c r="CS52" s="32" t="e">
        <f t="shared" si="22"/>
        <v>#N/A</v>
      </c>
      <c r="CT52" s="32" t="e">
        <f t="shared" si="23"/>
        <v>#N/A</v>
      </c>
      <c r="CU52" s="32" t="e">
        <f t="shared" si="24"/>
        <v>#N/A</v>
      </c>
      <c r="CV52" s="32" t="e">
        <f t="shared" si="25"/>
        <v>#N/A</v>
      </c>
      <c r="CW52">
        <f t="array" ref="CW52">MAX(IF(ISERROR(CN52:CV52),,CN52:CV52))</f>
        <v>1</v>
      </c>
      <c r="CX52">
        <f t="shared" si="5"/>
        <v>1</v>
      </c>
      <c r="CY52">
        <f t="shared" si="26"/>
        <v>0</v>
      </c>
      <c r="CZ52">
        <f t="shared" si="28"/>
        <v>12.25</v>
      </c>
    </row>
    <row r="53" spans="1:106" x14ac:dyDescent="0.3">
      <c r="A53">
        <v>52</v>
      </c>
      <c r="B53">
        <v>24</v>
      </c>
      <c r="C53" s="35" t="s">
        <v>47</v>
      </c>
      <c r="D53" s="35" t="str">
        <f>VLOOKUP(C53,all_pokemon!$B$2:$C$151,2,FALSE)</f>
        <v>Pidgey</v>
      </c>
      <c r="E53" s="35" t="s">
        <v>421</v>
      </c>
      <c r="F53" s="35" t="s">
        <v>448</v>
      </c>
      <c r="G53" s="35">
        <v>16</v>
      </c>
      <c r="H53" s="36" t="s">
        <v>41</v>
      </c>
      <c r="I53" s="36" t="s">
        <v>42</v>
      </c>
      <c r="J53" s="36" t="s">
        <v>21</v>
      </c>
      <c r="K53" s="36" t="s">
        <v>209</v>
      </c>
      <c r="L53" s="1" t="str">
        <f>VLOOKUP(H53,all_attacks!$B$2:$C$166,2,FALSE)</f>
        <v>Gust</v>
      </c>
      <c r="M53" s="1" t="str">
        <f>VLOOKUP(I53,all_attacks!$B$2:$C$166,2,FALSE)</f>
        <v>Sand Attack</v>
      </c>
      <c r="N53" s="1" t="str">
        <f>VLOOKUP(J53,all_attacks!$B$2:$C$166,2,FALSE)</f>
        <v>Quick Attack</v>
      </c>
      <c r="O53" s="1" t="e">
        <f>VLOOKUP(K53,all_attacks!$B$2:$C$166,2,FALSE)</f>
        <v>#N/A</v>
      </c>
      <c r="P53" t="str">
        <f>VLOOKUP(L53,all_attacks!$C$2:$H$166,2,FALSE)</f>
        <v>Normal</v>
      </c>
      <c r="Q53" t="str">
        <f>VLOOKUP(M53,all_attacks!$C$2:$H$166,2,FALSE)</f>
        <v>Normal</v>
      </c>
      <c r="R53" t="str">
        <f>VLOOKUP(N53,all_attacks!$C$2:$H$166,2,FALSE)</f>
        <v>Normal</v>
      </c>
      <c r="S53" t="e">
        <f>VLOOKUP(O53,all_attacks!$C$2:$H$166,2,FALSE)</f>
        <v>#N/A</v>
      </c>
      <c r="T53" t="str">
        <f>VLOOKUP(L53,all_attacks!$C$2:$H$166,6,FALSE)</f>
        <v>Normal</v>
      </c>
      <c r="U53" t="str">
        <f>VLOOKUP(M53,all_attacks!$C$2:$H$166,6,FALSE)</f>
        <v>no_type-specific_Damage</v>
      </c>
      <c r="V53" t="str">
        <f>VLOOKUP(N53,all_attacks!$C$2:$H$166,6,FALSE)</f>
        <v>Normal</v>
      </c>
      <c r="W53" t="e">
        <f>VLOOKUP(O53,all_attacks!$C$2:$H$166,6,FALSE)</f>
        <v>#N/A</v>
      </c>
      <c r="X53" t="s">
        <v>451</v>
      </c>
      <c r="Y53" t="s">
        <v>455</v>
      </c>
      <c r="Z53" t="str">
        <f t="shared" si="27"/>
        <v>NormalPoison</v>
      </c>
      <c r="AA53" t="str">
        <f t="shared" si="6"/>
        <v>no_type-specific_DamagePoison</v>
      </c>
      <c r="AB53" t="str">
        <f t="shared" si="6"/>
        <v>NormalPoison</v>
      </c>
      <c r="AC53" t="e">
        <f t="shared" si="6"/>
        <v>#N/A</v>
      </c>
      <c r="AD53" t="str">
        <f t="shared" si="29"/>
        <v>NormalGround</v>
      </c>
      <c r="AE53" t="str">
        <f t="shared" si="29"/>
        <v>no_type-specific_DamageGround</v>
      </c>
      <c r="AF53" t="str">
        <f t="shared" si="29"/>
        <v>NormalGround</v>
      </c>
      <c r="AG53" t="e">
        <f t="shared" si="29"/>
        <v>#N/A</v>
      </c>
      <c r="AH53">
        <f>VLOOKUP(Z53,type_factors!$C$1:$D$226,2,FALSE)</f>
        <v>1</v>
      </c>
      <c r="AI53" t="e">
        <f>VLOOKUP(AA53,type_factors!$C$1:$D$226,2,FALSE)</f>
        <v>#N/A</v>
      </c>
      <c r="AJ53">
        <f>VLOOKUP(AB53,type_factors!$C$1:$D$226,2,FALSE)</f>
        <v>1</v>
      </c>
      <c r="AK53" t="e">
        <f>VLOOKUP(AC53,type_factors!$C$1:$D$226,2,FALSE)</f>
        <v>#N/A</v>
      </c>
      <c r="AL53">
        <f>VLOOKUP(AD53,type_factors!$C$1:$D$226,2,FALSE)</f>
        <v>1</v>
      </c>
      <c r="AM53" t="e">
        <f>VLOOKUP(AE53,type_factors!$C$1:$D$226,2,FALSE)</f>
        <v>#N/A</v>
      </c>
      <c r="AN53">
        <f>VLOOKUP(AF53,type_factors!$C$1:$D$226,2,FALSE)</f>
        <v>1</v>
      </c>
      <c r="AO53" t="e">
        <f>VLOOKUP(AG53,type_factors!$C$1:$D$226,2,FALSE)</f>
        <v>#N/A</v>
      </c>
      <c r="AP53">
        <f t="shared" si="7"/>
        <v>1</v>
      </c>
      <c r="AQ53" t="e">
        <f t="shared" si="7"/>
        <v>#N/A</v>
      </c>
      <c r="AR53">
        <f t="shared" si="7"/>
        <v>1</v>
      </c>
      <c r="AS53" t="e">
        <f t="shared" si="7"/>
        <v>#N/A</v>
      </c>
      <c r="AT53">
        <f t="array" ref="AT53">MAX(IF(ISERROR(AP53:AS53),IF(ISERROR(AH53:AK53),,AH53:AK53),AP53:AS53))</f>
        <v>1</v>
      </c>
      <c r="AU53" t="s">
        <v>421</v>
      </c>
      <c r="AV53" t="s">
        <v>451</v>
      </c>
      <c r="AW53" t="s">
        <v>453</v>
      </c>
      <c r="AX53" t="s">
        <v>209</v>
      </c>
      <c r="AY53" t="s">
        <v>209</v>
      </c>
      <c r="AZ53" t="s">
        <v>209</v>
      </c>
      <c r="BA53" t="s">
        <v>209</v>
      </c>
      <c r="BB53" t="s">
        <v>209</v>
      </c>
      <c r="BC53" t="s">
        <v>209</v>
      </c>
      <c r="BD53" t="str">
        <f t="shared" si="32"/>
        <v>NormalNormal</v>
      </c>
      <c r="BE53" t="str">
        <f t="shared" si="33"/>
        <v>PoisonNormal</v>
      </c>
      <c r="BF53" t="str">
        <f t="shared" si="34"/>
        <v>WaterNormal</v>
      </c>
      <c r="BG53" t="str">
        <f t="shared" si="11"/>
        <v>NANormal</v>
      </c>
      <c r="BH53" t="str">
        <f t="shared" si="12"/>
        <v>NANormal</v>
      </c>
      <c r="BI53" t="str">
        <f t="shared" si="13"/>
        <v>NANormal</v>
      </c>
      <c r="BJ53" t="str">
        <f t="shared" si="14"/>
        <v>NANormal</v>
      </c>
      <c r="BK53" t="str">
        <f t="shared" si="15"/>
        <v>NANormal</v>
      </c>
      <c r="BL53" t="str">
        <f t="shared" si="16"/>
        <v>NANormal</v>
      </c>
      <c r="BM53" t="str">
        <f t="shared" si="35"/>
        <v>NormalFlying</v>
      </c>
      <c r="BN53" t="str">
        <f t="shared" si="18"/>
        <v>PoisonFlying</v>
      </c>
      <c r="BO53" t="str">
        <f t="shared" si="19"/>
        <v>WaterFlying</v>
      </c>
      <c r="BP53" t="str">
        <f t="shared" si="20"/>
        <v>NAFlying</v>
      </c>
      <c r="BQ53" t="str">
        <f t="shared" si="30"/>
        <v>NAFlying</v>
      </c>
      <c r="BR53" t="str">
        <f t="shared" si="30"/>
        <v>NAFlying</v>
      </c>
      <c r="BS53" t="str">
        <f t="shared" si="30"/>
        <v>NAFlying</v>
      </c>
      <c r="BT53" t="str">
        <f t="shared" si="30"/>
        <v>NAFlying</v>
      </c>
      <c r="BU53" t="str">
        <f t="shared" si="31"/>
        <v>NAFlying</v>
      </c>
      <c r="BV53" s="31">
        <f>VLOOKUP(BD53,type_factors!$C$2:$D$226,2,FALSE)</f>
        <v>1</v>
      </c>
      <c r="BW53" s="31">
        <f>VLOOKUP(BE53,type_factors!$C$2:$D$226,2,FALSE)</f>
        <v>1</v>
      </c>
      <c r="BX53" s="31">
        <f>VLOOKUP(BF53,type_factors!$C$2:$D$226,2,FALSE)</f>
        <v>1</v>
      </c>
      <c r="BY53" s="31" t="e">
        <f>VLOOKUP(BG53,type_factors!$C$2:$D$226,2,FALSE)</f>
        <v>#N/A</v>
      </c>
      <c r="BZ53" s="31" t="e">
        <f>VLOOKUP(BH53,type_factors!$C$2:$D$226,2,FALSE)</f>
        <v>#N/A</v>
      </c>
      <c r="CA53" s="31" t="e">
        <f>VLOOKUP(BI53,type_factors!$C$2:$D$226,2,FALSE)</f>
        <v>#N/A</v>
      </c>
      <c r="CB53" s="31" t="e">
        <f>VLOOKUP(BJ53,type_factors!$C$2:$D$226,2,FALSE)</f>
        <v>#N/A</v>
      </c>
      <c r="CC53" s="31" t="e">
        <f>VLOOKUP(BK53,type_factors!$C$2:$D$226,2,FALSE)</f>
        <v>#N/A</v>
      </c>
      <c r="CD53" s="31" t="e">
        <f>VLOOKUP(BL53,type_factors!$C$2:$D$226,2,FALSE)</f>
        <v>#N/A</v>
      </c>
      <c r="CE53" s="30">
        <f>VLOOKUP(BM53,type_factors!$C$2:$D$226,2,FALSE)</f>
        <v>1</v>
      </c>
      <c r="CF53" s="30">
        <f>VLOOKUP(BN53,type_factors!$C$2:$D$226,2,FALSE)</f>
        <v>1</v>
      </c>
      <c r="CG53" s="30">
        <f>VLOOKUP(BO53,type_factors!$C$2:$D$226,2,FALSE)</f>
        <v>1</v>
      </c>
      <c r="CH53" s="30" t="e">
        <f>VLOOKUP(BP53,type_factors!$C$2:$D$226,2,FALSE)</f>
        <v>#N/A</v>
      </c>
      <c r="CI53" s="30" t="e">
        <f>VLOOKUP(BQ53,type_factors!$C$2:$D$226,2,FALSE)</f>
        <v>#N/A</v>
      </c>
      <c r="CJ53" s="30" t="e">
        <f>VLOOKUP(BR53,type_factors!$C$2:$D$226,2,FALSE)</f>
        <v>#N/A</v>
      </c>
      <c r="CK53" s="30" t="e">
        <f>VLOOKUP(BS53,type_factors!$C$2:$D$226,2,FALSE)</f>
        <v>#N/A</v>
      </c>
      <c r="CL53" s="30" t="e">
        <f>VLOOKUP(BT53,type_factors!$C$2:$D$226,2,FALSE)</f>
        <v>#N/A</v>
      </c>
      <c r="CM53" s="30" t="e">
        <f>VLOOKUP(BU53,type_factors!$C$2:$D$226,2,FALSE)</f>
        <v>#N/A</v>
      </c>
      <c r="CN53" s="32">
        <f t="shared" si="21"/>
        <v>1</v>
      </c>
      <c r="CO53" s="32">
        <f t="shared" si="21"/>
        <v>1</v>
      </c>
      <c r="CP53" s="32">
        <f t="shared" si="21"/>
        <v>1</v>
      </c>
      <c r="CQ53" s="32" t="e">
        <f t="shared" si="21"/>
        <v>#N/A</v>
      </c>
      <c r="CR53" s="32" t="e">
        <f t="shared" si="21"/>
        <v>#N/A</v>
      </c>
      <c r="CS53" s="32" t="e">
        <f t="shared" si="22"/>
        <v>#N/A</v>
      </c>
      <c r="CT53" s="32" t="e">
        <f t="shared" si="23"/>
        <v>#N/A</v>
      </c>
      <c r="CU53" s="32" t="e">
        <f t="shared" si="24"/>
        <v>#N/A</v>
      </c>
      <c r="CV53" s="32" t="e">
        <f t="shared" si="25"/>
        <v>#N/A</v>
      </c>
      <c r="CW53">
        <f t="array" ref="CW53">MAX(IF(ISERROR(CN53:CV53),,CN53:CV53))</f>
        <v>1</v>
      </c>
      <c r="CX53">
        <f t="shared" si="5"/>
        <v>1</v>
      </c>
      <c r="CY53">
        <f t="shared" si="26"/>
        <v>0</v>
      </c>
      <c r="CZ53">
        <f t="shared" si="28"/>
        <v>12.25</v>
      </c>
    </row>
    <row r="54" spans="1:106" x14ac:dyDescent="0.3">
      <c r="A54">
        <v>53</v>
      </c>
      <c r="B54">
        <v>24</v>
      </c>
      <c r="C54" s="35" t="s">
        <v>47</v>
      </c>
      <c r="D54" s="35" t="str">
        <f>VLOOKUP(C54,all_pokemon!$B$2:$C$151,2,FALSE)</f>
        <v>Pidgey</v>
      </c>
      <c r="E54" s="35" t="s">
        <v>421</v>
      </c>
      <c r="F54" s="35" t="s">
        <v>448</v>
      </c>
      <c r="G54" s="35">
        <v>16</v>
      </c>
      <c r="H54" s="36" t="s">
        <v>41</v>
      </c>
      <c r="I54" s="36" t="s">
        <v>42</v>
      </c>
      <c r="J54" s="36" t="s">
        <v>21</v>
      </c>
      <c r="K54" s="36" t="s">
        <v>209</v>
      </c>
      <c r="L54" s="1" t="str">
        <f>VLOOKUP(H54,all_attacks!$B$2:$C$166,2,FALSE)</f>
        <v>Gust</v>
      </c>
      <c r="M54" s="1" t="str">
        <f>VLOOKUP(I54,all_attacks!$B$2:$C$166,2,FALSE)</f>
        <v>Sand Attack</v>
      </c>
      <c r="N54" s="1" t="str">
        <f>VLOOKUP(J54,all_attacks!$B$2:$C$166,2,FALSE)</f>
        <v>Quick Attack</v>
      </c>
      <c r="O54" s="1" t="e">
        <f>VLOOKUP(K54,all_attacks!$B$2:$C$166,2,FALSE)</f>
        <v>#N/A</v>
      </c>
      <c r="P54" t="str">
        <f>VLOOKUP(L54,all_attacks!$C$2:$H$166,2,FALSE)</f>
        <v>Normal</v>
      </c>
      <c r="Q54" t="str">
        <f>VLOOKUP(M54,all_attacks!$C$2:$H$166,2,FALSE)</f>
        <v>Normal</v>
      </c>
      <c r="R54" t="str">
        <f>VLOOKUP(N54,all_attacks!$C$2:$H$166,2,FALSE)</f>
        <v>Normal</v>
      </c>
      <c r="S54" t="e">
        <f>VLOOKUP(O54,all_attacks!$C$2:$H$166,2,FALSE)</f>
        <v>#N/A</v>
      </c>
      <c r="T54" t="str">
        <f>VLOOKUP(L54,all_attacks!$C$2:$H$166,6,FALSE)</f>
        <v>Normal</v>
      </c>
      <c r="U54" t="str">
        <f>VLOOKUP(M54,all_attacks!$C$2:$H$166,6,FALSE)</f>
        <v>no_type-specific_Damage</v>
      </c>
      <c r="V54" t="str">
        <f>VLOOKUP(N54,all_attacks!$C$2:$H$166,6,FALSE)</f>
        <v>Normal</v>
      </c>
      <c r="W54" t="e">
        <f>VLOOKUP(O54,all_attacks!$C$2:$H$166,6,FALSE)</f>
        <v>#N/A</v>
      </c>
      <c r="X54" t="s">
        <v>451</v>
      </c>
      <c r="Y54" t="s">
        <v>455</v>
      </c>
      <c r="Z54" t="str">
        <f t="shared" si="27"/>
        <v>NormalPoison</v>
      </c>
      <c r="AA54" t="str">
        <f t="shared" si="6"/>
        <v>no_type-specific_DamagePoison</v>
      </c>
      <c r="AB54" t="str">
        <f t="shared" si="6"/>
        <v>NormalPoison</v>
      </c>
      <c r="AC54" t="e">
        <f t="shared" si="6"/>
        <v>#N/A</v>
      </c>
      <c r="AD54" t="str">
        <f t="shared" si="29"/>
        <v>NormalGround</v>
      </c>
      <c r="AE54" t="str">
        <f t="shared" si="29"/>
        <v>no_type-specific_DamageGround</v>
      </c>
      <c r="AF54" t="str">
        <f t="shared" si="29"/>
        <v>NormalGround</v>
      </c>
      <c r="AG54" t="e">
        <f t="shared" si="29"/>
        <v>#N/A</v>
      </c>
      <c r="AH54">
        <f>VLOOKUP(Z54,type_factors!$C$1:$D$226,2,FALSE)</f>
        <v>1</v>
      </c>
      <c r="AI54" t="e">
        <f>VLOOKUP(AA54,type_factors!$C$1:$D$226,2,FALSE)</f>
        <v>#N/A</v>
      </c>
      <c r="AJ54">
        <f>VLOOKUP(AB54,type_factors!$C$1:$D$226,2,FALSE)</f>
        <v>1</v>
      </c>
      <c r="AK54" t="e">
        <f>VLOOKUP(AC54,type_factors!$C$1:$D$226,2,FALSE)</f>
        <v>#N/A</v>
      </c>
      <c r="AL54">
        <f>VLOOKUP(AD54,type_factors!$C$1:$D$226,2,FALSE)</f>
        <v>1</v>
      </c>
      <c r="AM54" t="e">
        <f>VLOOKUP(AE54,type_factors!$C$1:$D$226,2,FALSE)</f>
        <v>#N/A</v>
      </c>
      <c r="AN54">
        <f>VLOOKUP(AF54,type_factors!$C$1:$D$226,2,FALSE)</f>
        <v>1</v>
      </c>
      <c r="AO54" t="e">
        <f>VLOOKUP(AG54,type_factors!$C$1:$D$226,2,FALSE)</f>
        <v>#N/A</v>
      </c>
      <c r="AP54">
        <f t="shared" si="7"/>
        <v>1</v>
      </c>
      <c r="AQ54" t="e">
        <f t="shared" si="7"/>
        <v>#N/A</v>
      </c>
      <c r="AR54">
        <f t="shared" si="7"/>
        <v>1</v>
      </c>
      <c r="AS54" t="e">
        <f t="shared" si="7"/>
        <v>#N/A</v>
      </c>
      <c r="AT54">
        <f t="array" ref="AT54">MAX(IF(ISERROR(AP54:AS54),IF(ISERROR(AH54:AK54),,AH54:AK54),AP54:AS54))</f>
        <v>1</v>
      </c>
      <c r="AU54" t="s">
        <v>421</v>
      </c>
      <c r="AV54" t="s">
        <v>451</v>
      </c>
      <c r="AW54" t="s">
        <v>453</v>
      </c>
      <c r="AX54" t="s">
        <v>209</v>
      </c>
      <c r="AY54" t="s">
        <v>209</v>
      </c>
      <c r="AZ54" t="s">
        <v>209</v>
      </c>
      <c r="BA54" t="s">
        <v>209</v>
      </c>
      <c r="BB54" t="s">
        <v>209</v>
      </c>
      <c r="BC54" t="s">
        <v>209</v>
      </c>
      <c r="BD54" t="str">
        <f t="shared" si="32"/>
        <v>NormalNormal</v>
      </c>
      <c r="BE54" t="str">
        <f t="shared" si="33"/>
        <v>PoisonNormal</v>
      </c>
      <c r="BF54" t="str">
        <f t="shared" si="34"/>
        <v>WaterNormal</v>
      </c>
      <c r="BG54" t="str">
        <f t="shared" si="11"/>
        <v>NANormal</v>
      </c>
      <c r="BH54" t="str">
        <f t="shared" si="12"/>
        <v>NANormal</v>
      </c>
      <c r="BI54" t="str">
        <f t="shared" si="13"/>
        <v>NANormal</v>
      </c>
      <c r="BJ54" t="str">
        <f t="shared" si="14"/>
        <v>NANormal</v>
      </c>
      <c r="BK54" t="str">
        <f t="shared" si="15"/>
        <v>NANormal</v>
      </c>
      <c r="BL54" t="str">
        <f t="shared" si="16"/>
        <v>NANormal</v>
      </c>
      <c r="BM54" t="str">
        <f t="shared" si="35"/>
        <v>NormalFlying</v>
      </c>
      <c r="BN54" t="str">
        <f t="shared" si="18"/>
        <v>PoisonFlying</v>
      </c>
      <c r="BO54" t="str">
        <f t="shared" si="19"/>
        <v>WaterFlying</v>
      </c>
      <c r="BP54" t="str">
        <f t="shared" si="20"/>
        <v>NAFlying</v>
      </c>
      <c r="BQ54" t="str">
        <f t="shared" si="30"/>
        <v>NAFlying</v>
      </c>
      <c r="BR54" t="str">
        <f t="shared" si="30"/>
        <v>NAFlying</v>
      </c>
      <c r="BS54" t="str">
        <f t="shared" si="30"/>
        <v>NAFlying</v>
      </c>
      <c r="BT54" t="str">
        <f t="shared" si="30"/>
        <v>NAFlying</v>
      </c>
      <c r="BU54" t="str">
        <f t="shared" si="31"/>
        <v>NAFlying</v>
      </c>
      <c r="BV54" s="31">
        <f>VLOOKUP(BD54,type_factors!$C$2:$D$226,2,FALSE)</f>
        <v>1</v>
      </c>
      <c r="BW54" s="31">
        <f>VLOOKUP(BE54,type_factors!$C$2:$D$226,2,FALSE)</f>
        <v>1</v>
      </c>
      <c r="BX54" s="31">
        <f>VLOOKUP(BF54,type_factors!$C$2:$D$226,2,FALSE)</f>
        <v>1</v>
      </c>
      <c r="BY54" s="31" t="e">
        <f>VLOOKUP(BG54,type_factors!$C$2:$D$226,2,FALSE)</f>
        <v>#N/A</v>
      </c>
      <c r="BZ54" s="31" t="e">
        <f>VLOOKUP(BH54,type_factors!$C$2:$D$226,2,FALSE)</f>
        <v>#N/A</v>
      </c>
      <c r="CA54" s="31" t="e">
        <f>VLOOKUP(BI54,type_factors!$C$2:$D$226,2,FALSE)</f>
        <v>#N/A</v>
      </c>
      <c r="CB54" s="31" t="e">
        <f>VLOOKUP(BJ54,type_factors!$C$2:$D$226,2,FALSE)</f>
        <v>#N/A</v>
      </c>
      <c r="CC54" s="31" t="e">
        <f>VLOOKUP(BK54,type_factors!$C$2:$D$226,2,FALSE)</f>
        <v>#N/A</v>
      </c>
      <c r="CD54" s="31" t="e">
        <f>VLOOKUP(BL54,type_factors!$C$2:$D$226,2,FALSE)</f>
        <v>#N/A</v>
      </c>
      <c r="CE54" s="30">
        <f>VLOOKUP(BM54,type_factors!$C$2:$D$226,2,FALSE)</f>
        <v>1</v>
      </c>
      <c r="CF54" s="30">
        <f>VLOOKUP(BN54,type_factors!$C$2:$D$226,2,FALSE)</f>
        <v>1</v>
      </c>
      <c r="CG54" s="30">
        <f>VLOOKUP(BO54,type_factors!$C$2:$D$226,2,FALSE)</f>
        <v>1</v>
      </c>
      <c r="CH54" s="30" t="e">
        <f>VLOOKUP(BP54,type_factors!$C$2:$D$226,2,FALSE)</f>
        <v>#N/A</v>
      </c>
      <c r="CI54" s="30" t="e">
        <f>VLOOKUP(BQ54,type_factors!$C$2:$D$226,2,FALSE)</f>
        <v>#N/A</v>
      </c>
      <c r="CJ54" s="30" t="e">
        <f>VLOOKUP(BR54,type_factors!$C$2:$D$226,2,FALSE)</f>
        <v>#N/A</v>
      </c>
      <c r="CK54" s="30" t="e">
        <f>VLOOKUP(BS54,type_factors!$C$2:$D$226,2,FALSE)</f>
        <v>#N/A</v>
      </c>
      <c r="CL54" s="30" t="e">
        <f>VLOOKUP(BT54,type_factors!$C$2:$D$226,2,FALSE)</f>
        <v>#N/A</v>
      </c>
      <c r="CM54" s="30" t="e">
        <f>VLOOKUP(BU54,type_factors!$C$2:$D$226,2,FALSE)</f>
        <v>#N/A</v>
      </c>
      <c r="CN54" s="32">
        <f t="shared" si="21"/>
        <v>1</v>
      </c>
      <c r="CO54" s="32">
        <f t="shared" si="21"/>
        <v>1</v>
      </c>
      <c r="CP54" s="32">
        <f t="shared" si="21"/>
        <v>1</v>
      </c>
      <c r="CQ54" s="32" t="e">
        <f t="shared" si="21"/>
        <v>#N/A</v>
      </c>
      <c r="CR54" s="32" t="e">
        <f t="shared" si="21"/>
        <v>#N/A</v>
      </c>
      <c r="CS54" s="32" t="e">
        <f t="shared" si="22"/>
        <v>#N/A</v>
      </c>
      <c r="CT54" s="32" t="e">
        <f t="shared" si="23"/>
        <v>#N/A</v>
      </c>
      <c r="CU54" s="32" t="e">
        <f t="shared" si="24"/>
        <v>#N/A</v>
      </c>
      <c r="CV54" s="32" t="e">
        <f t="shared" si="25"/>
        <v>#N/A</v>
      </c>
      <c r="CW54">
        <f t="array" ref="CW54">MAX(IF(ISERROR(CN54:CV54),,CN54:CV54))</f>
        <v>1</v>
      </c>
      <c r="CX54">
        <f t="shared" si="5"/>
        <v>1</v>
      </c>
      <c r="CY54">
        <f t="shared" si="26"/>
        <v>0</v>
      </c>
      <c r="CZ54">
        <f t="shared" si="28"/>
        <v>12.25</v>
      </c>
    </row>
    <row r="55" spans="1:106" x14ac:dyDescent="0.3">
      <c r="A55">
        <v>54</v>
      </c>
      <c r="B55">
        <v>25</v>
      </c>
      <c r="C55" s="35" t="s">
        <v>66</v>
      </c>
      <c r="D55" s="35" t="str">
        <f>VLOOKUP(C55,all_pokemon!$B$2:$C$151,2,FALSE)</f>
        <v>Spearow</v>
      </c>
      <c r="E55" s="35" t="s">
        <v>421</v>
      </c>
      <c r="F55" s="35" t="s">
        <v>448</v>
      </c>
      <c r="G55" s="35">
        <v>16</v>
      </c>
      <c r="H55" s="36" t="s">
        <v>62</v>
      </c>
      <c r="I55" s="36" t="s">
        <v>6</v>
      </c>
      <c r="J55" s="36" t="s">
        <v>23</v>
      </c>
      <c r="K55" s="36" t="s">
        <v>68</v>
      </c>
      <c r="L55" s="1" t="str">
        <f>VLOOKUP(H55,all_attacks!$B$2:$C$166,2,FALSE)</f>
        <v>Peck</v>
      </c>
      <c r="M55" s="1" t="str">
        <f>VLOOKUP(I55,all_attacks!$B$2:$C$166,2,FALSE)</f>
        <v>Growl</v>
      </c>
      <c r="N55" s="1" t="str">
        <f>VLOOKUP(J55,all_attacks!$B$2:$C$166,2,FALSE)</f>
        <v>Leer</v>
      </c>
      <c r="O55" s="1" t="str">
        <f>VLOOKUP(K55,all_attacks!$B$2:$C$166,2,FALSE)</f>
        <v>Fury Attack</v>
      </c>
      <c r="P55" t="str">
        <f>VLOOKUP(L55,all_attacks!$C$2:$H$166,2,FALSE)</f>
        <v>Flying</v>
      </c>
      <c r="Q55" t="str">
        <f>VLOOKUP(M55,all_attacks!$C$2:$H$166,2,FALSE)</f>
        <v>Normal</v>
      </c>
      <c r="R55" t="str">
        <f>VLOOKUP(N55,all_attacks!$C$2:$H$166,2,FALSE)</f>
        <v>Normal</v>
      </c>
      <c r="S55" t="str">
        <f>VLOOKUP(O55,all_attacks!$C$2:$H$166,2,FALSE)</f>
        <v>Normal</v>
      </c>
      <c r="T55" t="str">
        <f>VLOOKUP(L55,all_attacks!$C$2:$H$166,6,FALSE)</f>
        <v>Flying</v>
      </c>
      <c r="U55" t="str">
        <f>VLOOKUP(M55,all_attacks!$C$2:$H$166,6,FALSE)</f>
        <v>no_type-specific_Damage</v>
      </c>
      <c r="V55" t="str">
        <f>VLOOKUP(N55,all_attacks!$C$2:$H$166,6,FALSE)</f>
        <v>no_type-specific_Damage</v>
      </c>
      <c r="W55" t="str">
        <f>VLOOKUP(O55,all_attacks!$C$2:$H$166,6,FALSE)</f>
        <v>Normal</v>
      </c>
      <c r="X55" t="s">
        <v>451</v>
      </c>
      <c r="Y55" t="s">
        <v>455</v>
      </c>
      <c r="Z55" t="str">
        <f t="shared" si="27"/>
        <v>FlyingPoison</v>
      </c>
      <c r="AA55" t="str">
        <f t="shared" si="6"/>
        <v>no_type-specific_DamagePoison</v>
      </c>
      <c r="AB55" t="str">
        <f t="shared" si="6"/>
        <v>no_type-specific_DamagePoison</v>
      </c>
      <c r="AC55" t="str">
        <f t="shared" si="6"/>
        <v>NormalPoison</v>
      </c>
      <c r="AD55" t="str">
        <f t="shared" si="29"/>
        <v>FlyingGround</v>
      </c>
      <c r="AE55" t="str">
        <f t="shared" si="29"/>
        <v>no_type-specific_DamageGround</v>
      </c>
      <c r="AF55" t="str">
        <f t="shared" si="29"/>
        <v>no_type-specific_DamageGround</v>
      </c>
      <c r="AG55" t="str">
        <f t="shared" si="29"/>
        <v>NormalGround</v>
      </c>
      <c r="AH55">
        <f>VLOOKUP(Z55,type_factors!$C$1:$D$226,2,FALSE)</f>
        <v>1</v>
      </c>
      <c r="AI55" t="e">
        <f>VLOOKUP(AA55,type_factors!$C$1:$D$226,2,FALSE)</f>
        <v>#N/A</v>
      </c>
      <c r="AJ55" t="e">
        <f>VLOOKUP(AB55,type_factors!$C$1:$D$226,2,FALSE)</f>
        <v>#N/A</v>
      </c>
      <c r="AK55">
        <f>VLOOKUP(AC55,type_factors!$C$1:$D$226,2,FALSE)</f>
        <v>1</v>
      </c>
      <c r="AL55">
        <f>VLOOKUP(AD55,type_factors!$C$1:$D$226,2,FALSE)</f>
        <v>1</v>
      </c>
      <c r="AM55" t="e">
        <f>VLOOKUP(AE55,type_factors!$C$1:$D$226,2,FALSE)</f>
        <v>#N/A</v>
      </c>
      <c r="AN55" t="e">
        <f>VLOOKUP(AF55,type_factors!$C$1:$D$226,2,FALSE)</f>
        <v>#N/A</v>
      </c>
      <c r="AO55">
        <f>VLOOKUP(AG55,type_factors!$C$1:$D$226,2,FALSE)</f>
        <v>1</v>
      </c>
      <c r="AP55">
        <f t="shared" si="7"/>
        <v>1</v>
      </c>
      <c r="AQ55" t="e">
        <f t="shared" si="7"/>
        <v>#N/A</v>
      </c>
      <c r="AR55" t="e">
        <f t="shared" si="7"/>
        <v>#N/A</v>
      </c>
      <c r="AS55">
        <f t="shared" si="7"/>
        <v>1</v>
      </c>
      <c r="AT55">
        <f t="array" ref="AT55">MAX(IF(ISERROR(AP55:AS55),IF(ISERROR(AH55:AK55),,AH55:AK55),AP55:AS55))</f>
        <v>1</v>
      </c>
      <c r="AU55" t="s">
        <v>421</v>
      </c>
      <c r="AV55" t="s">
        <v>451</v>
      </c>
      <c r="AW55" t="s">
        <v>453</v>
      </c>
      <c r="AX55" t="s">
        <v>209</v>
      </c>
      <c r="AY55" t="s">
        <v>209</v>
      </c>
      <c r="AZ55" t="s">
        <v>209</v>
      </c>
      <c r="BA55" t="s">
        <v>209</v>
      </c>
      <c r="BB55" t="s">
        <v>209</v>
      </c>
      <c r="BC55" t="s">
        <v>209</v>
      </c>
      <c r="BD55" t="str">
        <f t="shared" si="32"/>
        <v>NormalNormal</v>
      </c>
      <c r="BE55" t="str">
        <f t="shared" si="33"/>
        <v>PoisonNormal</v>
      </c>
      <c r="BF55" t="str">
        <f t="shared" si="34"/>
        <v>WaterNormal</v>
      </c>
      <c r="BG55" t="str">
        <f t="shared" si="11"/>
        <v>NANormal</v>
      </c>
      <c r="BH55" t="str">
        <f t="shared" si="12"/>
        <v>NANormal</v>
      </c>
      <c r="BI55" t="str">
        <f t="shared" si="13"/>
        <v>NANormal</v>
      </c>
      <c r="BJ55" t="str">
        <f t="shared" si="14"/>
        <v>NANormal</v>
      </c>
      <c r="BK55" t="str">
        <f t="shared" si="15"/>
        <v>NANormal</v>
      </c>
      <c r="BL55" t="str">
        <f t="shared" si="16"/>
        <v>NANormal</v>
      </c>
      <c r="BM55" t="str">
        <f t="shared" si="35"/>
        <v>NormalFlying</v>
      </c>
      <c r="BN55" t="str">
        <f t="shared" si="18"/>
        <v>PoisonFlying</v>
      </c>
      <c r="BO55" t="str">
        <f t="shared" si="19"/>
        <v>WaterFlying</v>
      </c>
      <c r="BP55" t="str">
        <f t="shared" si="20"/>
        <v>NAFlying</v>
      </c>
      <c r="BQ55" t="str">
        <f t="shared" si="30"/>
        <v>NAFlying</v>
      </c>
      <c r="BR55" t="str">
        <f t="shared" si="30"/>
        <v>NAFlying</v>
      </c>
      <c r="BS55" t="str">
        <f t="shared" si="30"/>
        <v>NAFlying</v>
      </c>
      <c r="BT55" t="str">
        <f t="shared" si="30"/>
        <v>NAFlying</v>
      </c>
      <c r="BU55" t="str">
        <f t="shared" si="31"/>
        <v>NAFlying</v>
      </c>
      <c r="BV55" s="31">
        <f>VLOOKUP(BD55,type_factors!$C$2:$D$226,2,FALSE)</f>
        <v>1</v>
      </c>
      <c r="BW55" s="31">
        <f>VLOOKUP(BE55,type_factors!$C$2:$D$226,2,FALSE)</f>
        <v>1</v>
      </c>
      <c r="BX55" s="31">
        <f>VLOOKUP(BF55,type_factors!$C$2:$D$226,2,FALSE)</f>
        <v>1</v>
      </c>
      <c r="BY55" s="31" t="e">
        <f>VLOOKUP(BG55,type_factors!$C$2:$D$226,2,FALSE)</f>
        <v>#N/A</v>
      </c>
      <c r="BZ55" s="31" t="e">
        <f>VLOOKUP(BH55,type_factors!$C$2:$D$226,2,FALSE)</f>
        <v>#N/A</v>
      </c>
      <c r="CA55" s="31" t="e">
        <f>VLOOKUP(BI55,type_factors!$C$2:$D$226,2,FALSE)</f>
        <v>#N/A</v>
      </c>
      <c r="CB55" s="31" t="e">
        <f>VLOOKUP(BJ55,type_factors!$C$2:$D$226,2,FALSE)</f>
        <v>#N/A</v>
      </c>
      <c r="CC55" s="31" t="e">
        <f>VLOOKUP(BK55,type_factors!$C$2:$D$226,2,FALSE)</f>
        <v>#N/A</v>
      </c>
      <c r="CD55" s="31" t="e">
        <f>VLOOKUP(BL55,type_factors!$C$2:$D$226,2,FALSE)</f>
        <v>#N/A</v>
      </c>
      <c r="CE55" s="30">
        <f>VLOOKUP(BM55,type_factors!$C$2:$D$226,2,FALSE)</f>
        <v>1</v>
      </c>
      <c r="CF55" s="30">
        <f>VLOOKUP(BN55,type_factors!$C$2:$D$226,2,FALSE)</f>
        <v>1</v>
      </c>
      <c r="CG55" s="30">
        <f>VLOOKUP(BO55,type_factors!$C$2:$D$226,2,FALSE)</f>
        <v>1</v>
      </c>
      <c r="CH55" s="30" t="e">
        <f>VLOOKUP(BP55,type_factors!$C$2:$D$226,2,FALSE)</f>
        <v>#N/A</v>
      </c>
      <c r="CI55" s="30" t="e">
        <f>VLOOKUP(BQ55,type_factors!$C$2:$D$226,2,FALSE)</f>
        <v>#N/A</v>
      </c>
      <c r="CJ55" s="30" t="e">
        <f>VLOOKUP(BR55,type_factors!$C$2:$D$226,2,FALSE)</f>
        <v>#N/A</v>
      </c>
      <c r="CK55" s="30" t="e">
        <f>VLOOKUP(BS55,type_factors!$C$2:$D$226,2,FALSE)</f>
        <v>#N/A</v>
      </c>
      <c r="CL55" s="30" t="e">
        <f>VLOOKUP(BT55,type_factors!$C$2:$D$226,2,FALSE)</f>
        <v>#N/A</v>
      </c>
      <c r="CM55" s="30" t="e">
        <f>VLOOKUP(BU55,type_factors!$C$2:$D$226,2,FALSE)</f>
        <v>#N/A</v>
      </c>
      <c r="CN55" s="32">
        <f t="shared" si="21"/>
        <v>1</v>
      </c>
      <c r="CO55" s="32">
        <f t="shared" si="21"/>
        <v>1</v>
      </c>
      <c r="CP55" s="32">
        <f t="shared" si="21"/>
        <v>1</v>
      </c>
      <c r="CQ55" s="32" t="e">
        <f t="shared" si="21"/>
        <v>#N/A</v>
      </c>
      <c r="CR55" s="32" t="e">
        <f t="shared" si="21"/>
        <v>#N/A</v>
      </c>
      <c r="CS55" s="32" t="e">
        <f t="shared" si="22"/>
        <v>#N/A</v>
      </c>
      <c r="CT55" s="32" t="e">
        <f t="shared" si="23"/>
        <v>#N/A</v>
      </c>
      <c r="CU55" s="32" t="e">
        <f t="shared" si="24"/>
        <v>#N/A</v>
      </c>
      <c r="CV55" s="32" t="e">
        <f t="shared" si="25"/>
        <v>#N/A</v>
      </c>
      <c r="CW55">
        <f t="array" ref="CW55">MAX(IF(ISERROR(CN55:CV55),,CN55:CV55))</f>
        <v>1</v>
      </c>
      <c r="CX55">
        <f t="shared" si="5"/>
        <v>1</v>
      </c>
      <c r="CY55">
        <f t="shared" si="26"/>
        <v>0</v>
      </c>
      <c r="CZ55">
        <f t="shared" si="28"/>
        <v>12.25</v>
      </c>
    </row>
    <row r="56" spans="1:106" x14ac:dyDescent="0.3">
      <c r="A56">
        <v>55</v>
      </c>
      <c r="B56">
        <v>25</v>
      </c>
      <c r="C56" s="35" t="s">
        <v>67</v>
      </c>
      <c r="D56" s="35" t="str">
        <f>VLOOKUP(C56,all_pokemon!$B$2:$C$151,2,FALSE)</f>
        <v>Raticate</v>
      </c>
      <c r="E56" s="35" t="s">
        <v>421</v>
      </c>
      <c r="F56" s="35" t="s">
        <v>209</v>
      </c>
      <c r="G56" s="35">
        <v>16</v>
      </c>
      <c r="H56" s="36" t="s">
        <v>12</v>
      </c>
      <c r="I56" s="36" t="s">
        <v>20</v>
      </c>
      <c r="J56" s="36" t="s">
        <v>21</v>
      </c>
      <c r="K56" s="36" t="s">
        <v>44</v>
      </c>
      <c r="L56" s="1" t="str">
        <f>VLOOKUP(H56,all_attacks!$B$2:$C$166,2,FALSE)</f>
        <v>Tackle</v>
      </c>
      <c r="M56" s="1" t="str">
        <f>VLOOKUP(I56,all_attacks!$B$2:$C$166,2,FALSE)</f>
        <v>Tail Whip</v>
      </c>
      <c r="N56" s="1" t="str">
        <f>VLOOKUP(J56,all_attacks!$B$2:$C$166,2,FALSE)</f>
        <v>Quick Attack</v>
      </c>
      <c r="O56" s="1" t="str">
        <f>VLOOKUP(K56,all_attacks!$B$2:$C$166,2,FALSE)</f>
        <v>Hyper Fang</v>
      </c>
      <c r="P56" t="str">
        <f>VLOOKUP(L56,all_attacks!$C$2:$H$166,2,FALSE)</f>
        <v>Normal</v>
      </c>
      <c r="Q56" t="str">
        <f>VLOOKUP(M56,all_attacks!$C$2:$H$166,2,FALSE)</f>
        <v>Normal</v>
      </c>
      <c r="R56" t="str">
        <f>VLOOKUP(N56,all_attacks!$C$2:$H$166,2,FALSE)</f>
        <v>Normal</v>
      </c>
      <c r="S56" t="str">
        <f>VLOOKUP(O56,all_attacks!$C$2:$H$166,2,FALSE)</f>
        <v>Normal</v>
      </c>
      <c r="T56" t="str">
        <f>VLOOKUP(L56,all_attacks!$C$2:$H$166,6,FALSE)</f>
        <v>Normal</v>
      </c>
      <c r="U56" t="str">
        <f>VLOOKUP(M56,all_attacks!$C$2:$H$166,6,FALSE)</f>
        <v>no_type-specific_Damage</v>
      </c>
      <c r="V56" t="str">
        <f>VLOOKUP(N56,all_attacks!$C$2:$H$166,6,FALSE)</f>
        <v>Normal</v>
      </c>
      <c r="W56" t="str">
        <f>VLOOKUP(O56,all_attacks!$C$2:$H$166,6,FALSE)</f>
        <v>Normal</v>
      </c>
      <c r="X56" t="s">
        <v>451</v>
      </c>
      <c r="Y56" t="s">
        <v>455</v>
      </c>
      <c r="Z56" t="str">
        <f t="shared" si="27"/>
        <v>NormalPoison</v>
      </c>
      <c r="AA56" t="str">
        <f t="shared" si="6"/>
        <v>no_type-specific_DamagePoison</v>
      </c>
      <c r="AB56" t="str">
        <f t="shared" si="6"/>
        <v>NormalPoison</v>
      </c>
      <c r="AC56" t="str">
        <f t="shared" si="6"/>
        <v>NormalPoison</v>
      </c>
      <c r="AD56" t="str">
        <f t="shared" si="29"/>
        <v>NormalGround</v>
      </c>
      <c r="AE56" t="str">
        <f t="shared" si="29"/>
        <v>no_type-specific_DamageGround</v>
      </c>
      <c r="AF56" t="str">
        <f t="shared" si="29"/>
        <v>NormalGround</v>
      </c>
      <c r="AG56" t="str">
        <f t="shared" si="29"/>
        <v>NormalGround</v>
      </c>
      <c r="AH56">
        <f>VLOOKUP(Z56,type_factors!$C$1:$D$226,2,FALSE)</f>
        <v>1</v>
      </c>
      <c r="AI56" t="e">
        <f>VLOOKUP(AA56,type_factors!$C$1:$D$226,2,FALSE)</f>
        <v>#N/A</v>
      </c>
      <c r="AJ56">
        <f>VLOOKUP(AB56,type_factors!$C$1:$D$226,2,FALSE)</f>
        <v>1</v>
      </c>
      <c r="AK56">
        <f>VLOOKUP(AC56,type_factors!$C$1:$D$226,2,FALSE)</f>
        <v>1</v>
      </c>
      <c r="AL56">
        <f>VLOOKUP(AD56,type_factors!$C$1:$D$226,2,FALSE)</f>
        <v>1</v>
      </c>
      <c r="AM56" t="e">
        <f>VLOOKUP(AE56,type_factors!$C$1:$D$226,2,FALSE)</f>
        <v>#N/A</v>
      </c>
      <c r="AN56">
        <f>VLOOKUP(AF56,type_factors!$C$1:$D$226,2,FALSE)</f>
        <v>1</v>
      </c>
      <c r="AO56">
        <f>VLOOKUP(AG56,type_factors!$C$1:$D$226,2,FALSE)</f>
        <v>1</v>
      </c>
      <c r="AP56">
        <f t="shared" si="7"/>
        <v>1</v>
      </c>
      <c r="AQ56" t="e">
        <f t="shared" si="7"/>
        <v>#N/A</v>
      </c>
      <c r="AR56">
        <f t="shared" si="7"/>
        <v>1</v>
      </c>
      <c r="AS56">
        <f t="shared" si="7"/>
        <v>1</v>
      </c>
      <c r="AT56">
        <f t="array" ref="AT56">MAX(IF(ISERROR(AP56:AS56),IF(ISERROR(AH56:AK56),,AH56:AK56),AP56:AS56))</f>
        <v>1</v>
      </c>
      <c r="AU56" t="s">
        <v>421</v>
      </c>
      <c r="AV56" t="s">
        <v>451</v>
      </c>
      <c r="AW56" t="s">
        <v>453</v>
      </c>
      <c r="AX56" t="s">
        <v>209</v>
      </c>
      <c r="AY56" t="s">
        <v>209</v>
      </c>
      <c r="AZ56" t="s">
        <v>209</v>
      </c>
      <c r="BA56" t="s">
        <v>209</v>
      </c>
      <c r="BB56" t="s">
        <v>209</v>
      </c>
      <c r="BC56" t="s">
        <v>209</v>
      </c>
      <c r="BD56" t="str">
        <f t="shared" si="32"/>
        <v>NormalNormal</v>
      </c>
      <c r="BE56" t="str">
        <f t="shared" si="33"/>
        <v>PoisonNormal</v>
      </c>
      <c r="BF56" t="str">
        <f t="shared" si="34"/>
        <v>WaterNormal</v>
      </c>
      <c r="BG56" t="str">
        <f t="shared" si="11"/>
        <v>NANormal</v>
      </c>
      <c r="BH56" t="str">
        <f t="shared" si="12"/>
        <v>NANormal</v>
      </c>
      <c r="BI56" t="str">
        <f t="shared" si="13"/>
        <v>NANormal</v>
      </c>
      <c r="BJ56" t="str">
        <f t="shared" si="14"/>
        <v>NANormal</v>
      </c>
      <c r="BK56" t="str">
        <f t="shared" si="15"/>
        <v>NANormal</v>
      </c>
      <c r="BL56" t="str">
        <f t="shared" si="16"/>
        <v>NANormal</v>
      </c>
      <c r="BM56" t="str">
        <f t="shared" si="35"/>
        <v>NormalNA</v>
      </c>
      <c r="BN56" t="str">
        <f t="shared" si="18"/>
        <v>PoisonNA</v>
      </c>
      <c r="BO56" t="str">
        <f t="shared" si="19"/>
        <v>WaterNA</v>
      </c>
      <c r="BP56" t="str">
        <f t="shared" si="20"/>
        <v>NANA</v>
      </c>
      <c r="BQ56" t="str">
        <f t="shared" si="30"/>
        <v>NANA</v>
      </c>
      <c r="BR56" t="str">
        <f t="shared" si="30"/>
        <v>NANA</v>
      </c>
      <c r="BS56" t="str">
        <f t="shared" si="30"/>
        <v>NANA</v>
      </c>
      <c r="BT56" t="str">
        <f t="shared" si="30"/>
        <v>NANA</v>
      </c>
      <c r="BU56" t="str">
        <f t="shared" si="31"/>
        <v>NANA</v>
      </c>
      <c r="BV56" s="31">
        <f>VLOOKUP(BD56,type_factors!$C$2:$D$226,2,FALSE)</f>
        <v>1</v>
      </c>
      <c r="BW56" s="31">
        <f>VLOOKUP(BE56,type_factors!$C$2:$D$226,2,FALSE)</f>
        <v>1</v>
      </c>
      <c r="BX56" s="31">
        <f>VLOOKUP(BF56,type_factors!$C$2:$D$226,2,FALSE)</f>
        <v>1</v>
      </c>
      <c r="BY56" s="31" t="e">
        <f>VLOOKUP(BG56,type_factors!$C$2:$D$226,2,FALSE)</f>
        <v>#N/A</v>
      </c>
      <c r="BZ56" s="31" t="e">
        <f>VLOOKUP(BH56,type_factors!$C$2:$D$226,2,FALSE)</f>
        <v>#N/A</v>
      </c>
      <c r="CA56" s="31" t="e">
        <f>VLOOKUP(BI56,type_factors!$C$2:$D$226,2,FALSE)</f>
        <v>#N/A</v>
      </c>
      <c r="CB56" s="31" t="e">
        <f>VLOOKUP(BJ56,type_factors!$C$2:$D$226,2,FALSE)</f>
        <v>#N/A</v>
      </c>
      <c r="CC56" s="31" t="e">
        <f>VLOOKUP(BK56,type_factors!$C$2:$D$226,2,FALSE)</f>
        <v>#N/A</v>
      </c>
      <c r="CD56" s="31" t="e">
        <f>VLOOKUP(BL56,type_factors!$C$2:$D$226,2,FALSE)</f>
        <v>#N/A</v>
      </c>
      <c r="CE56" s="30" t="e">
        <f>VLOOKUP(BM56,type_factors!$C$2:$D$226,2,FALSE)</f>
        <v>#N/A</v>
      </c>
      <c r="CF56" s="30" t="e">
        <f>VLOOKUP(BN56,type_factors!$C$2:$D$226,2,FALSE)</f>
        <v>#N/A</v>
      </c>
      <c r="CG56" s="30" t="e">
        <f>VLOOKUP(BO56,type_factors!$C$2:$D$226,2,FALSE)</f>
        <v>#N/A</v>
      </c>
      <c r="CH56" s="30" t="e">
        <f>VLOOKUP(BP56,type_factors!$C$2:$D$226,2,FALSE)</f>
        <v>#N/A</v>
      </c>
      <c r="CI56" s="30" t="e">
        <f>VLOOKUP(BQ56,type_factors!$C$2:$D$226,2,FALSE)</f>
        <v>#N/A</v>
      </c>
      <c r="CJ56" s="30" t="e">
        <f>VLOOKUP(BR56,type_factors!$C$2:$D$226,2,FALSE)</f>
        <v>#N/A</v>
      </c>
      <c r="CK56" s="30" t="e">
        <f>VLOOKUP(BS56,type_factors!$C$2:$D$226,2,FALSE)</f>
        <v>#N/A</v>
      </c>
      <c r="CL56" s="30" t="e">
        <f>VLOOKUP(BT56,type_factors!$C$2:$D$226,2,FALSE)</f>
        <v>#N/A</v>
      </c>
      <c r="CM56" s="30" t="e">
        <f>VLOOKUP(BU56,type_factors!$C$2:$D$226,2,FALSE)</f>
        <v>#N/A</v>
      </c>
      <c r="CN56" s="32">
        <f t="shared" si="21"/>
        <v>1</v>
      </c>
      <c r="CO56" s="32">
        <f t="shared" si="21"/>
        <v>1</v>
      </c>
      <c r="CP56" s="32">
        <f t="shared" si="21"/>
        <v>1</v>
      </c>
      <c r="CQ56" s="32" t="e">
        <f t="shared" si="21"/>
        <v>#N/A</v>
      </c>
      <c r="CR56" s="32" t="e">
        <f t="shared" si="21"/>
        <v>#N/A</v>
      </c>
      <c r="CS56" s="32" t="e">
        <f t="shared" si="22"/>
        <v>#N/A</v>
      </c>
      <c r="CT56" s="32" t="e">
        <f t="shared" si="23"/>
        <v>#N/A</v>
      </c>
      <c r="CU56" s="32" t="e">
        <f t="shared" si="24"/>
        <v>#N/A</v>
      </c>
      <c r="CV56" s="32" t="e">
        <f t="shared" si="25"/>
        <v>#N/A</v>
      </c>
      <c r="CW56">
        <f t="array" ref="CW56">MAX(IF(ISERROR(CN56:CV56),,CN56:CV56))</f>
        <v>1</v>
      </c>
      <c r="CX56">
        <f t="shared" si="5"/>
        <v>1</v>
      </c>
      <c r="CY56">
        <f t="shared" si="26"/>
        <v>0</v>
      </c>
      <c r="CZ56">
        <f t="shared" si="28"/>
        <v>12.25</v>
      </c>
    </row>
    <row r="57" spans="1:106" x14ac:dyDescent="0.3">
      <c r="A57">
        <v>56</v>
      </c>
      <c r="B57">
        <v>26</v>
      </c>
      <c r="C57" t="s">
        <v>38</v>
      </c>
      <c r="D57" t="s">
        <v>485</v>
      </c>
      <c r="E57" t="s">
        <v>421</v>
      </c>
      <c r="F57" t="s">
        <v>448</v>
      </c>
      <c r="G57">
        <v>19</v>
      </c>
      <c r="H57" s="1" t="s">
        <v>41</v>
      </c>
      <c r="I57" s="1" t="s">
        <v>42</v>
      </c>
      <c r="J57" s="1" t="s">
        <v>21</v>
      </c>
      <c r="K57" s="1" t="s">
        <v>209</v>
      </c>
      <c r="L57" s="1" t="str">
        <f>VLOOKUP(H57,all_attacks!$B$2:$C$166,2,FALSE)</f>
        <v>Gust</v>
      </c>
      <c r="M57" s="1" t="str">
        <f>VLOOKUP(I57,all_attacks!$B$2:$C$166,2,FALSE)</f>
        <v>Sand Attack</v>
      </c>
      <c r="N57" s="1" t="str">
        <f>VLOOKUP(J57,all_attacks!$B$2:$C$166,2,FALSE)</f>
        <v>Quick Attack</v>
      </c>
      <c r="O57" s="1" t="e">
        <f>VLOOKUP(K57,all_attacks!$B$2:$C$166,2,FALSE)</f>
        <v>#N/A</v>
      </c>
      <c r="P57" t="str">
        <f>VLOOKUP(L57,all_attacks!$C$2:$H$166,2,FALSE)</f>
        <v>Normal</v>
      </c>
      <c r="Q57" t="str">
        <f>VLOOKUP(M57,all_attacks!$C$2:$H$166,2,FALSE)</f>
        <v>Normal</v>
      </c>
      <c r="R57" t="str">
        <f>VLOOKUP(N57,all_attacks!$C$2:$H$166,2,FALSE)</f>
        <v>Normal</v>
      </c>
      <c r="S57" t="e">
        <f>VLOOKUP(O57,all_attacks!$C$2:$H$166,2,FALSE)</f>
        <v>#N/A</v>
      </c>
      <c r="T57" t="str">
        <f>VLOOKUP(L57,all_attacks!$C$2:$H$166,6,FALSE)</f>
        <v>Normal</v>
      </c>
      <c r="U57" t="str">
        <f>VLOOKUP(M57,all_attacks!$C$2:$H$166,6,FALSE)</f>
        <v>no_type-specific_Damage</v>
      </c>
      <c r="V57" t="str">
        <f>VLOOKUP(N57,all_attacks!$C$2:$H$166,6,FALSE)</f>
        <v>Normal</v>
      </c>
      <c r="W57" t="e">
        <f>VLOOKUP(O57,all_attacks!$C$2:$H$166,6,FALSE)</f>
        <v>#N/A</v>
      </c>
      <c r="X57" t="s">
        <v>451</v>
      </c>
      <c r="Y57" t="s">
        <v>455</v>
      </c>
      <c r="Z57" t="str">
        <f t="shared" si="27"/>
        <v>NormalPoison</v>
      </c>
      <c r="AA57" t="str">
        <f t="shared" si="6"/>
        <v>no_type-specific_DamagePoison</v>
      </c>
      <c r="AB57" t="str">
        <f t="shared" si="6"/>
        <v>NormalPoison</v>
      </c>
      <c r="AC57" t="e">
        <f t="shared" si="6"/>
        <v>#N/A</v>
      </c>
      <c r="AD57" t="str">
        <f t="shared" si="29"/>
        <v>NormalGround</v>
      </c>
      <c r="AE57" t="str">
        <f t="shared" si="29"/>
        <v>no_type-specific_DamageGround</v>
      </c>
      <c r="AF57" t="str">
        <f t="shared" si="29"/>
        <v>NormalGround</v>
      </c>
      <c r="AG57" t="e">
        <f t="shared" si="29"/>
        <v>#N/A</v>
      </c>
      <c r="AH57">
        <f>VLOOKUP(Z57,type_factors!$C$1:$D$226,2,FALSE)</f>
        <v>1</v>
      </c>
      <c r="AI57" t="e">
        <f>VLOOKUP(AA57,type_factors!$C$1:$D$226,2,FALSE)</f>
        <v>#N/A</v>
      </c>
      <c r="AJ57">
        <f>VLOOKUP(AB57,type_factors!$C$1:$D$226,2,FALSE)</f>
        <v>1</v>
      </c>
      <c r="AK57" t="e">
        <f>VLOOKUP(AC57,type_factors!$C$1:$D$226,2,FALSE)</f>
        <v>#N/A</v>
      </c>
      <c r="AL57">
        <f>VLOOKUP(AD57,type_factors!$C$1:$D$226,2,FALSE)</f>
        <v>1</v>
      </c>
      <c r="AM57" t="e">
        <f>VLOOKUP(AE57,type_factors!$C$1:$D$226,2,FALSE)</f>
        <v>#N/A</v>
      </c>
      <c r="AN57">
        <f>VLOOKUP(AF57,type_factors!$C$1:$D$226,2,FALSE)</f>
        <v>1</v>
      </c>
      <c r="AO57" t="e">
        <f>VLOOKUP(AG57,type_factors!$C$1:$D$226,2,FALSE)</f>
        <v>#N/A</v>
      </c>
      <c r="AP57">
        <f t="shared" si="7"/>
        <v>1</v>
      </c>
      <c r="AQ57" t="e">
        <f t="shared" si="7"/>
        <v>#N/A</v>
      </c>
      <c r="AR57">
        <f t="shared" si="7"/>
        <v>1</v>
      </c>
      <c r="AS57" t="e">
        <f t="shared" si="7"/>
        <v>#N/A</v>
      </c>
      <c r="AT57">
        <f t="array" ref="AT57">MAX(IF(ISERROR(AP57:AS57),IF(ISERROR(AH57:AK57),,AH57:AK57),AP57:AS57))</f>
        <v>1</v>
      </c>
      <c r="AU57" t="s">
        <v>421</v>
      </c>
      <c r="AV57" t="s">
        <v>451</v>
      </c>
      <c r="AW57" t="s">
        <v>453</v>
      </c>
      <c r="AX57" t="s">
        <v>209</v>
      </c>
      <c r="AY57" t="s">
        <v>209</v>
      </c>
      <c r="AZ57" t="s">
        <v>209</v>
      </c>
      <c r="BA57" t="s">
        <v>209</v>
      </c>
      <c r="BB57" t="s">
        <v>209</v>
      </c>
      <c r="BC57" t="s">
        <v>209</v>
      </c>
      <c r="BD57" t="str">
        <f t="shared" si="32"/>
        <v>NormalNormal</v>
      </c>
      <c r="BE57" t="str">
        <f t="shared" si="33"/>
        <v>PoisonNormal</v>
      </c>
      <c r="BF57" t="str">
        <f t="shared" si="34"/>
        <v>WaterNormal</v>
      </c>
      <c r="BG57" t="str">
        <f t="shared" si="11"/>
        <v>NANormal</v>
      </c>
      <c r="BH57" t="str">
        <f t="shared" si="12"/>
        <v>NANormal</v>
      </c>
      <c r="BI57" t="str">
        <f t="shared" si="13"/>
        <v>NANormal</v>
      </c>
      <c r="BJ57" t="str">
        <f t="shared" si="14"/>
        <v>NANormal</v>
      </c>
      <c r="BK57" t="str">
        <f t="shared" si="15"/>
        <v>NANormal</v>
      </c>
      <c r="BL57" t="str">
        <f t="shared" si="16"/>
        <v>NANormal</v>
      </c>
      <c r="BM57" t="str">
        <f t="shared" si="35"/>
        <v>NormalFlying</v>
      </c>
      <c r="BN57" t="str">
        <f t="shared" si="18"/>
        <v>PoisonFlying</v>
      </c>
      <c r="BO57" t="str">
        <f t="shared" si="19"/>
        <v>WaterFlying</v>
      </c>
      <c r="BP57" t="str">
        <f t="shared" si="20"/>
        <v>NAFlying</v>
      </c>
      <c r="BQ57" t="str">
        <f t="shared" si="30"/>
        <v>NAFlying</v>
      </c>
      <c r="BR57" t="str">
        <f t="shared" si="30"/>
        <v>NAFlying</v>
      </c>
      <c r="BS57" t="str">
        <f t="shared" si="30"/>
        <v>NAFlying</v>
      </c>
      <c r="BT57" t="str">
        <f t="shared" si="30"/>
        <v>NAFlying</v>
      </c>
      <c r="BU57" t="str">
        <f t="shared" si="31"/>
        <v>NAFlying</v>
      </c>
      <c r="BV57" s="31">
        <f>VLOOKUP(BD57,type_factors!$C$2:$D$226,2,FALSE)</f>
        <v>1</v>
      </c>
      <c r="BW57" s="31">
        <f>VLOOKUP(BE57,type_factors!$C$2:$D$226,2,FALSE)</f>
        <v>1</v>
      </c>
      <c r="BX57" s="31">
        <f>VLOOKUP(BF57,type_factors!$C$2:$D$226,2,FALSE)</f>
        <v>1</v>
      </c>
      <c r="BY57" s="31" t="e">
        <f>VLOOKUP(BG57,type_factors!$C$2:$D$226,2,FALSE)</f>
        <v>#N/A</v>
      </c>
      <c r="BZ57" s="31" t="e">
        <f>VLOOKUP(BH57,type_factors!$C$2:$D$226,2,FALSE)</f>
        <v>#N/A</v>
      </c>
      <c r="CA57" s="31" t="e">
        <f>VLOOKUP(BI57,type_factors!$C$2:$D$226,2,FALSE)</f>
        <v>#N/A</v>
      </c>
      <c r="CB57" s="31" t="e">
        <f>VLOOKUP(BJ57,type_factors!$C$2:$D$226,2,FALSE)</f>
        <v>#N/A</v>
      </c>
      <c r="CC57" s="31" t="e">
        <f>VLOOKUP(BK57,type_factors!$C$2:$D$226,2,FALSE)</f>
        <v>#N/A</v>
      </c>
      <c r="CD57" s="31" t="e">
        <f>VLOOKUP(BL57,type_factors!$C$2:$D$226,2,FALSE)</f>
        <v>#N/A</v>
      </c>
      <c r="CE57" s="30">
        <f>VLOOKUP(BM57,type_factors!$C$2:$D$226,2,FALSE)</f>
        <v>1</v>
      </c>
      <c r="CF57" s="30">
        <f>VLOOKUP(BN57,type_factors!$C$2:$D$226,2,FALSE)</f>
        <v>1</v>
      </c>
      <c r="CG57" s="30">
        <f>VLOOKUP(BO57,type_factors!$C$2:$D$226,2,FALSE)</f>
        <v>1</v>
      </c>
      <c r="CH57" s="30" t="e">
        <f>VLOOKUP(BP57,type_factors!$C$2:$D$226,2,FALSE)</f>
        <v>#N/A</v>
      </c>
      <c r="CI57" s="30" t="e">
        <f>VLOOKUP(BQ57,type_factors!$C$2:$D$226,2,FALSE)</f>
        <v>#N/A</v>
      </c>
      <c r="CJ57" s="30" t="e">
        <f>VLOOKUP(BR57,type_factors!$C$2:$D$226,2,FALSE)</f>
        <v>#N/A</v>
      </c>
      <c r="CK57" s="30" t="e">
        <f>VLOOKUP(BS57,type_factors!$C$2:$D$226,2,FALSE)</f>
        <v>#N/A</v>
      </c>
      <c r="CL57" s="30" t="e">
        <f>VLOOKUP(BT57,type_factors!$C$2:$D$226,2,FALSE)</f>
        <v>#N/A</v>
      </c>
      <c r="CM57" s="30" t="e">
        <f>VLOOKUP(BU57,type_factors!$C$2:$D$226,2,FALSE)</f>
        <v>#N/A</v>
      </c>
      <c r="CN57" s="32">
        <f t="shared" si="21"/>
        <v>1</v>
      </c>
      <c r="CO57" s="32">
        <f t="shared" si="21"/>
        <v>1</v>
      </c>
      <c r="CP57" s="32">
        <f t="shared" si="21"/>
        <v>1</v>
      </c>
      <c r="CQ57" s="32" t="e">
        <f t="shared" si="21"/>
        <v>#N/A</v>
      </c>
      <c r="CR57" s="32" t="e">
        <f t="shared" si="21"/>
        <v>#N/A</v>
      </c>
      <c r="CS57" s="32" t="e">
        <f t="shared" si="22"/>
        <v>#N/A</v>
      </c>
      <c r="CT57" s="32" t="e">
        <f t="shared" si="23"/>
        <v>#N/A</v>
      </c>
      <c r="CU57" s="32" t="e">
        <f t="shared" si="24"/>
        <v>#N/A</v>
      </c>
      <c r="CV57" s="32" t="e">
        <f t="shared" si="25"/>
        <v>#N/A</v>
      </c>
      <c r="CW57">
        <f t="array" ref="CW57">MAX(IF(ISERROR(CN57:CV57),,CN57:CV57))</f>
        <v>1</v>
      </c>
      <c r="CX57">
        <f t="shared" si="5"/>
        <v>1</v>
      </c>
      <c r="CY57">
        <f t="shared" si="26"/>
        <v>0</v>
      </c>
      <c r="CZ57">
        <f t="shared" si="28"/>
        <v>12.25</v>
      </c>
      <c r="DB57" t="s">
        <v>195</v>
      </c>
    </row>
    <row r="58" spans="1:106" x14ac:dyDescent="0.3">
      <c r="A58">
        <v>57</v>
      </c>
      <c r="B58">
        <v>26</v>
      </c>
      <c r="C58" t="s">
        <v>67</v>
      </c>
      <c r="D58" t="s">
        <v>488</v>
      </c>
      <c r="E58" t="s">
        <v>421</v>
      </c>
      <c r="F58" t="s">
        <v>209</v>
      </c>
      <c r="G58">
        <v>16</v>
      </c>
      <c r="H58" s="1" t="s">
        <v>12</v>
      </c>
      <c r="I58" s="1" t="s">
        <v>20</v>
      </c>
      <c r="J58" s="1" t="s">
        <v>21</v>
      </c>
      <c r="K58" s="1" t="s">
        <v>44</v>
      </c>
      <c r="L58" s="1" t="str">
        <f>VLOOKUP(H58,all_attacks!$B$2:$C$166,2,FALSE)</f>
        <v>Tackle</v>
      </c>
      <c r="M58" s="1" t="str">
        <f>VLOOKUP(I58,all_attacks!$B$2:$C$166,2,FALSE)</f>
        <v>Tail Whip</v>
      </c>
      <c r="N58" s="1" t="str">
        <f>VLOOKUP(J58,all_attacks!$B$2:$C$166,2,FALSE)</f>
        <v>Quick Attack</v>
      </c>
      <c r="O58" s="1" t="str">
        <f>VLOOKUP(K58,all_attacks!$B$2:$C$166,2,FALSE)</f>
        <v>Hyper Fang</v>
      </c>
      <c r="P58" t="str">
        <f>VLOOKUP(L59,all_attacks!$C$2:$H$166,2,FALSE)</f>
        <v>Psychic</v>
      </c>
      <c r="Q58" t="str">
        <f>VLOOKUP(M59,all_attacks!$C$2:$H$166,2,FALSE)</f>
        <v>Psychic</v>
      </c>
      <c r="R58" t="str">
        <f>VLOOKUP(N59,all_attacks!$C$2:$H$166,2,FALSE)</f>
        <v>Normal</v>
      </c>
      <c r="S58" t="e">
        <f>VLOOKUP(O59,all_attacks!$C$2:$H$166,2,FALSE)</f>
        <v>#N/A</v>
      </c>
      <c r="T58" t="str">
        <f>VLOOKUP(L59,all_attacks!$C$2:$H$166,6,FALSE)</f>
        <v>no_type-specific_Damage</v>
      </c>
      <c r="U58" t="str">
        <f>VLOOKUP(M59,all_attacks!$C$2:$H$166,6,FALSE)</f>
        <v>Psychic</v>
      </c>
      <c r="V58" t="str">
        <f>VLOOKUP(N59,all_attacks!$C$2:$H$166,6,FALSE)</f>
        <v>no_type-specific_Damage</v>
      </c>
      <c r="W58" t="e">
        <f>VLOOKUP(O59,all_attacks!$C$2:$H$166,6,FALSE)</f>
        <v>#N/A</v>
      </c>
      <c r="X58" t="s">
        <v>451</v>
      </c>
      <c r="Y58" t="s">
        <v>455</v>
      </c>
      <c r="Z58" t="str">
        <f t="shared" si="27"/>
        <v>no_type-specific_DamagePoison</v>
      </c>
      <c r="AA58" t="str">
        <f t="shared" si="6"/>
        <v>PsychicPoison</v>
      </c>
      <c r="AB58" t="str">
        <f t="shared" si="6"/>
        <v>no_type-specific_DamagePoison</v>
      </c>
      <c r="AC58" t="e">
        <f t="shared" si="6"/>
        <v>#N/A</v>
      </c>
      <c r="AD58" t="str">
        <f t="shared" si="29"/>
        <v>no_type-specific_DamageGround</v>
      </c>
      <c r="AE58" t="str">
        <f t="shared" si="29"/>
        <v>PsychicGround</v>
      </c>
      <c r="AF58" t="str">
        <f t="shared" si="29"/>
        <v>no_type-specific_DamageGround</v>
      </c>
      <c r="AG58" t="e">
        <f t="shared" si="29"/>
        <v>#N/A</v>
      </c>
      <c r="AH58" t="e">
        <f>VLOOKUP(Z58,type_factors!$C$1:$D$226,2,FALSE)</f>
        <v>#N/A</v>
      </c>
      <c r="AI58">
        <f>VLOOKUP(AA58,type_factors!$C$1:$D$226,2,FALSE)</f>
        <v>2</v>
      </c>
      <c r="AJ58" t="e">
        <f>VLOOKUP(AB58,type_factors!$C$1:$D$226,2,FALSE)</f>
        <v>#N/A</v>
      </c>
      <c r="AK58" t="e">
        <f>VLOOKUP(AC58,type_factors!$C$1:$D$226,2,FALSE)</f>
        <v>#N/A</v>
      </c>
      <c r="AL58" t="e">
        <f>VLOOKUP(AD58,type_factors!$C$1:$D$226,2,FALSE)</f>
        <v>#N/A</v>
      </c>
      <c r="AM58">
        <f>VLOOKUP(AE58,type_factors!$C$1:$D$226,2,FALSE)</f>
        <v>1</v>
      </c>
      <c r="AN58" t="e">
        <f>VLOOKUP(AF58,type_factors!$C$1:$D$226,2,FALSE)</f>
        <v>#N/A</v>
      </c>
      <c r="AO58" t="e">
        <f>VLOOKUP(AG58,type_factors!$C$1:$D$226,2,FALSE)</f>
        <v>#N/A</v>
      </c>
      <c r="AP58" t="e">
        <f t="shared" si="7"/>
        <v>#N/A</v>
      </c>
      <c r="AQ58">
        <f t="shared" si="7"/>
        <v>2</v>
      </c>
      <c r="AR58" t="e">
        <f t="shared" si="7"/>
        <v>#N/A</v>
      </c>
      <c r="AS58" t="e">
        <f t="shared" si="7"/>
        <v>#N/A</v>
      </c>
      <c r="AT58">
        <f t="array" ref="AT58">MAX(IF(ISERROR(AP58:AS58),IF(ISERROR(AH58:AK58),,AH58:AK58),AP58:AS58))</f>
        <v>2</v>
      </c>
      <c r="AU58" t="s">
        <v>421</v>
      </c>
      <c r="AV58" t="s">
        <v>451</v>
      </c>
      <c r="AW58" t="s">
        <v>453</v>
      </c>
      <c r="AX58" t="s">
        <v>209</v>
      </c>
      <c r="AY58" t="s">
        <v>209</v>
      </c>
      <c r="AZ58" t="s">
        <v>209</v>
      </c>
      <c r="BA58" t="s">
        <v>209</v>
      </c>
      <c r="BB58" t="s">
        <v>209</v>
      </c>
      <c r="BC58" t="s">
        <v>209</v>
      </c>
      <c r="BD58" t="str">
        <f t="shared" si="32"/>
        <v>NormalNormal</v>
      </c>
      <c r="BE58" t="str">
        <f t="shared" si="33"/>
        <v>PoisonNormal</v>
      </c>
      <c r="BF58" t="str">
        <f t="shared" si="34"/>
        <v>WaterNormal</v>
      </c>
      <c r="BG58" t="str">
        <f t="shared" si="11"/>
        <v>NANormal</v>
      </c>
      <c r="BH58" t="str">
        <f t="shared" si="12"/>
        <v>NANormal</v>
      </c>
      <c r="BI58" t="str">
        <f t="shared" si="13"/>
        <v>NANormal</v>
      </c>
      <c r="BJ58" t="str">
        <f t="shared" si="14"/>
        <v>NANormal</v>
      </c>
      <c r="BK58" t="str">
        <f t="shared" si="15"/>
        <v>NANormal</v>
      </c>
      <c r="BL58" t="str">
        <f t="shared" si="16"/>
        <v>NANormal</v>
      </c>
      <c r="BM58" t="str">
        <f t="shared" si="35"/>
        <v>NormalNA</v>
      </c>
      <c r="BN58" t="str">
        <f t="shared" si="18"/>
        <v>PoisonNA</v>
      </c>
      <c r="BO58" t="str">
        <f t="shared" si="19"/>
        <v>WaterNA</v>
      </c>
      <c r="BP58" t="str">
        <f t="shared" si="20"/>
        <v>NANA</v>
      </c>
      <c r="BQ58" t="str">
        <f t="shared" si="30"/>
        <v>NANA</v>
      </c>
      <c r="BR58" t="str">
        <f t="shared" si="30"/>
        <v>NANA</v>
      </c>
      <c r="BS58" t="str">
        <f t="shared" si="30"/>
        <v>NANA</v>
      </c>
      <c r="BT58" t="str">
        <f t="shared" si="30"/>
        <v>NANA</v>
      </c>
      <c r="BU58" t="str">
        <f t="shared" si="31"/>
        <v>NANA</v>
      </c>
      <c r="BV58" s="31">
        <f>VLOOKUP(BD58,type_factors!$C$2:$D$226,2,FALSE)</f>
        <v>1</v>
      </c>
      <c r="BW58" s="31">
        <f>VLOOKUP(BE58,type_factors!$C$2:$D$226,2,FALSE)</f>
        <v>1</v>
      </c>
      <c r="BX58" s="31">
        <f>VLOOKUP(BF58,type_factors!$C$2:$D$226,2,FALSE)</f>
        <v>1</v>
      </c>
      <c r="BY58" s="31" t="e">
        <f>VLOOKUP(BG58,type_factors!$C$2:$D$226,2,FALSE)</f>
        <v>#N/A</v>
      </c>
      <c r="BZ58" s="31" t="e">
        <f>VLOOKUP(BH58,type_factors!$C$2:$D$226,2,FALSE)</f>
        <v>#N/A</v>
      </c>
      <c r="CA58" s="31" t="e">
        <f>VLOOKUP(BI58,type_factors!$C$2:$D$226,2,FALSE)</f>
        <v>#N/A</v>
      </c>
      <c r="CB58" s="31" t="e">
        <f>VLOOKUP(BJ58,type_factors!$C$2:$D$226,2,FALSE)</f>
        <v>#N/A</v>
      </c>
      <c r="CC58" s="31" t="e">
        <f>VLOOKUP(BK58,type_factors!$C$2:$D$226,2,FALSE)</f>
        <v>#N/A</v>
      </c>
      <c r="CD58" s="31" t="e">
        <f>VLOOKUP(BL58,type_factors!$C$2:$D$226,2,FALSE)</f>
        <v>#N/A</v>
      </c>
      <c r="CE58" s="30" t="e">
        <f>VLOOKUP(BM58,type_factors!$C$2:$D$226,2,FALSE)</f>
        <v>#N/A</v>
      </c>
      <c r="CF58" s="30" t="e">
        <f>VLOOKUP(BN58,type_factors!$C$2:$D$226,2,FALSE)</f>
        <v>#N/A</v>
      </c>
      <c r="CG58" s="30" t="e">
        <f>VLOOKUP(BO58,type_factors!$C$2:$D$226,2,FALSE)</f>
        <v>#N/A</v>
      </c>
      <c r="CH58" s="30" t="e">
        <f>VLOOKUP(BP58,type_factors!$C$2:$D$226,2,FALSE)</f>
        <v>#N/A</v>
      </c>
      <c r="CI58" s="30" t="e">
        <f>VLOOKUP(BQ58,type_factors!$C$2:$D$226,2,FALSE)</f>
        <v>#N/A</v>
      </c>
      <c r="CJ58" s="30" t="e">
        <f>VLOOKUP(BR58,type_factors!$C$2:$D$226,2,FALSE)</f>
        <v>#N/A</v>
      </c>
      <c r="CK58" s="30" t="e">
        <f>VLOOKUP(BS58,type_factors!$C$2:$D$226,2,FALSE)</f>
        <v>#N/A</v>
      </c>
      <c r="CL58" s="30" t="e">
        <f>VLOOKUP(BT58,type_factors!$C$2:$D$226,2,FALSE)</f>
        <v>#N/A</v>
      </c>
      <c r="CM58" s="30" t="e">
        <f>VLOOKUP(BU58,type_factors!$C$2:$D$226,2,FALSE)</f>
        <v>#N/A</v>
      </c>
      <c r="CN58" s="32">
        <f t="shared" si="21"/>
        <v>1</v>
      </c>
      <c r="CO58" s="32">
        <f t="shared" si="21"/>
        <v>1</v>
      </c>
      <c r="CP58" s="32">
        <f t="shared" si="21"/>
        <v>1</v>
      </c>
      <c r="CQ58" s="32" t="e">
        <f t="shared" si="21"/>
        <v>#N/A</v>
      </c>
      <c r="CR58" s="32" t="e">
        <f t="shared" si="21"/>
        <v>#N/A</v>
      </c>
      <c r="CS58" s="32" t="e">
        <f t="shared" si="22"/>
        <v>#N/A</v>
      </c>
      <c r="CT58" s="32" t="e">
        <f t="shared" si="23"/>
        <v>#N/A</v>
      </c>
      <c r="CU58" s="32" t="e">
        <f t="shared" si="24"/>
        <v>#N/A</v>
      </c>
      <c r="CV58" s="32" t="e">
        <f t="shared" si="25"/>
        <v>#N/A</v>
      </c>
      <c r="CW58">
        <f t="array" ref="CW58">MAX(IF(ISERROR(CN58:CV58),,CN58:CV58))</f>
        <v>1</v>
      </c>
      <c r="CX58">
        <f t="shared" si="5"/>
        <v>2</v>
      </c>
      <c r="CY58">
        <f t="shared" si="26"/>
        <v>-1</v>
      </c>
      <c r="CZ58">
        <f t="shared" si="28"/>
        <v>11.25</v>
      </c>
    </row>
    <row r="59" spans="1:106" x14ac:dyDescent="0.3">
      <c r="A59">
        <v>58</v>
      </c>
      <c r="B59">
        <v>26</v>
      </c>
      <c r="C59" t="s">
        <v>71</v>
      </c>
      <c r="D59" t="s">
        <v>71</v>
      </c>
      <c r="E59" t="s">
        <v>318</v>
      </c>
      <c r="F59" t="s">
        <v>209</v>
      </c>
      <c r="G59">
        <v>18</v>
      </c>
      <c r="H59" s="1" t="s">
        <v>43</v>
      </c>
      <c r="I59" s="1" t="s">
        <v>60</v>
      </c>
      <c r="J59" s="1" t="s">
        <v>35</v>
      </c>
      <c r="K59" s="1" t="s">
        <v>209</v>
      </c>
      <c r="L59" s="1" t="str">
        <f>VLOOKUP(H59,all_attacks!$B$2:$C$166,2,FALSE)</f>
        <v>Teleport</v>
      </c>
      <c r="M59" s="1" t="str">
        <f>VLOOKUP(I59,all_attacks!$B$2:$C$166,2,FALSE)</f>
        <v>Confusion</v>
      </c>
      <c r="N59" s="1" t="str">
        <f>VLOOKUP(J59,all_attacks!$B$2:$C$166,2,FALSE)</f>
        <v>Disable</v>
      </c>
      <c r="O59" s="1" t="e">
        <f>VLOOKUP(K59,all_attacks!$B$2:$C$166,2,FALSE)</f>
        <v>#N/A</v>
      </c>
      <c r="P59" t="str">
        <f>VLOOKUP(L58,all_attacks!$C$2:$H$166,2,FALSE)</f>
        <v>Normal</v>
      </c>
      <c r="Q59" t="str">
        <f>VLOOKUP(M58,all_attacks!$C$2:$H$166,2,FALSE)</f>
        <v>Normal</v>
      </c>
      <c r="R59" t="str">
        <f>VLOOKUP(N58,all_attacks!$C$2:$H$166,2,FALSE)</f>
        <v>Normal</v>
      </c>
      <c r="S59" t="str">
        <f>VLOOKUP(O58,all_attacks!$C$2:$H$166,2,FALSE)</f>
        <v>Normal</v>
      </c>
      <c r="T59" t="str">
        <f>VLOOKUP(L58,all_attacks!$C$2:$H$166,6,FALSE)</f>
        <v>Normal</v>
      </c>
      <c r="U59" t="str">
        <f>VLOOKUP(M58,all_attacks!$C$2:$H$166,6,FALSE)</f>
        <v>no_type-specific_Damage</v>
      </c>
      <c r="V59" t="str">
        <f>VLOOKUP(N58,all_attacks!$C$2:$H$166,6,FALSE)</f>
        <v>Normal</v>
      </c>
      <c r="W59" t="str">
        <f>VLOOKUP(O58,all_attacks!$C$2:$H$166,6,FALSE)</f>
        <v>Normal</v>
      </c>
      <c r="X59" t="s">
        <v>451</v>
      </c>
      <c r="Y59" t="s">
        <v>455</v>
      </c>
      <c r="Z59" t="str">
        <f t="shared" si="27"/>
        <v>NormalPoison</v>
      </c>
      <c r="AA59" t="str">
        <f t="shared" si="6"/>
        <v>no_type-specific_DamagePoison</v>
      </c>
      <c r="AB59" t="str">
        <f t="shared" si="6"/>
        <v>NormalPoison</v>
      </c>
      <c r="AC59" t="str">
        <f t="shared" si="6"/>
        <v>NormalPoison</v>
      </c>
      <c r="AD59" t="str">
        <f t="shared" si="29"/>
        <v>NormalGround</v>
      </c>
      <c r="AE59" t="str">
        <f t="shared" si="29"/>
        <v>no_type-specific_DamageGround</v>
      </c>
      <c r="AF59" t="str">
        <f t="shared" si="29"/>
        <v>NormalGround</v>
      </c>
      <c r="AG59" t="str">
        <f t="shared" si="29"/>
        <v>NormalGround</v>
      </c>
      <c r="AH59">
        <f>VLOOKUP(Z59,type_factors!$C$1:$D$226,2,FALSE)</f>
        <v>1</v>
      </c>
      <c r="AI59" t="e">
        <f>VLOOKUP(AA59,type_factors!$C$1:$D$226,2,FALSE)</f>
        <v>#N/A</v>
      </c>
      <c r="AJ59">
        <f>VLOOKUP(AB59,type_factors!$C$1:$D$226,2,FALSE)</f>
        <v>1</v>
      </c>
      <c r="AK59">
        <f>VLOOKUP(AC59,type_factors!$C$1:$D$226,2,FALSE)</f>
        <v>1</v>
      </c>
      <c r="AL59">
        <f>VLOOKUP(AD59,type_factors!$C$1:$D$226,2,FALSE)</f>
        <v>1</v>
      </c>
      <c r="AM59" t="e">
        <f>VLOOKUP(AE59,type_factors!$C$1:$D$226,2,FALSE)</f>
        <v>#N/A</v>
      </c>
      <c r="AN59">
        <f>VLOOKUP(AF59,type_factors!$C$1:$D$226,2,FALSE)</f>
        <v>1</v>
      </c>
      <c r="AO59">
        <f>VLOOKUP(AG59,type_factors!$C$1:$D$226,2,FALSE)</f>
        <v>1</v>
      </c>
      <c r="AP59">
        <f t="shared" si="7"/>
        <v>1</v>
      </c>
      <c r="AQ59" t="e">
        <f t="shared" si="7"/>
        <v>#N/A</v>
      </c>
      <c r="AR59">
        <f t="shared" si="7"/>
        <v>1</v>
      </c>
      <c r="AS59">
        <f t="shared" si="7"/>
        <v>1</v>
      </c>
      <c r="AT59">
        <f t="array" ref="AT59">MAX(IF(ISERROR(AP59:AS59),IF(ISERROR(AH59:AK59),,AH59:AK59),AP59:AS59))</f>
        <v>1</v>
      </c>
      <c r="AU59" t="s">
        <v>421</v>
      </c>
      <c r="AV59" t="s">
        <v>451</v>
      </c>
      <c r="AW59" t="s">
        <v>453</v>
      </c>
      <c r="AX59" t="s">
        <v>209</v>
      </c>
      <c r="AY59" t="s">
        <v>209</v>
      </c>
      <c r="AZ59" t="s">
        <v>209</v>
      </c>
      <c r="BA59" t="s">
        <v>209</v>
      </c>
      <c r="BB59" t="s">
        <v>209</v>
      </c>
      <c r="BC59" t="s">
        <v>209</v>
      </c>
      <c r="BD59" t="str">
        <f t="shared" si="32"/>
        <v>NormalPsychic</v>
      </c>
      <c r="BE59" t="str">
        <f t="shared" si="33"/>
        <v>PoisonPsychic</v>
      </c>
      <c r="BF59" t="str">
        <f t="shared" si="34"/>
        <v>WaterPsychic</v>
      </c>
      <c r="BG59" t="str">
        <f t="shared" si="11"/>
        <v>NAPsychic</v>
      </c>
      <c r="BH59" t="str">
        <f t="shared" si="12"/>
        <v>NAPsychic</v>
      </c>
      <c r="BI59" t="str">
        <f t="shared" si="13"/>
        <v>NAPsychic</v>
      </c>
      <c r="BJ59" t="str">
        <f t="shared" si="14"/>
        <v>NAPsychic</v>
      </c>
      <c r="BK59" t="str">
        <f t="shared" si="15"/>
        <v>NAPsychic</v>
      </c>
      <c r="BL59" t="str">
        <f t="shared" si="16"/>
        <v>NAPsychic</v>
      </c>
      <c r="BM59" t="str">
        <f t="shared" si="35"/>
        <v>NormalNA</v>
      </c>
      <c r="BN59" t="str">
        <f t="shared" si="18"/>
        <v>PoisonNA</v>
      </c>
      <c r="BO59" t="str">
        <f t="shared" si="19"/>
        <v>WaterNA</v>
      </c>
      <c r="BP59" t="str">
        <f t="shared" si="20"/>
        <v>NANA</v>
      </c>
      <c r="BQ59" t="str">
        <f t="shared" si="30"/>
        <v>NANA</v>
      </c>
      <c r="BR59" t="str">
        <f t="shared" si="30"/>
        <v>NANA</v>
      </c>
      <c r="BS59" t="str">
        <f t="shared" si="30"/>
        <v>NANA</v>
      </c>
      <c r="BT59" t="str">
        <f t="shared" si="30"/>
        <v>NANA</v>
      </c>
      <c r="BU59" t="str">
        <f t="shared" si="31"/>
        <v>NANA</v>
      </c>
      <c r="BV59" s="31">
        <f>VLOOKUP(BD59,type_factors!$C$2:$D$226,2,FALSE)</f>
        <v>1</v>
      </c>
      <c r="BW59" s="31">
        <f>VLOOKUP(BE59,type_factors!$C$2:$D$226,2,FALSE)</f>
        <v>1</v>
      </c>
      <c r="BX59" s="31">
        <f>VLOOKUP(BF59,type_factors!$C$2:$D$226,2,FALSE)</f>
        <v>1</v>
      </c>
      <c r="BY59" s="31" t="e">
        <f>VLOOKUP(BG59,type_factors!$C$2:$D$226,2,FALSE)</f>
        <v>#N/A</v>
      </c>
      <c r="BZ59" s="31" t="e">
        <f>VLOOKUP(BH59,type_factors!$C$2:$D$226,2,FALSE)</f>
        <v>#N/A</v>
      </c>
      <c r="CA59" s="31" t="e">
        <f>VLOOKUP(BI59,type_factors!$C$2:$D$226,2,FALSE)</f>
        <v>#N/A</v>
      </c>
      <c r="CB59" s="31" t="e">
        <f>VLOOKUP(BJ59,type_factors!$C$2:$D$226,2,FALSE)</f>
        <v>#N/A</v>
      </c>
      <c r="CC59" s="31" t="e">
        <f>VLOOKUP(BK59,type_factors!$C$2:$D$226,2,FALSE)</f>
        <v>#N/A</v>
      </c>
      <c r="CD59" s="31" t="e">
        <f>VLOOKUP(BL59,type_factors!$C$2:$D$226,2,FALSE)</f>
        <v>#N/A</v>
      </c>
      <c r="CE59" s="30" t="e">
        <f>VLOOKUP(BM59,type_factors!$C$2:$D$226,2,FALSE)</f>
        <v>#N/A</v>
      </c>
      <c r="CF59" s="30" t="e">
        <f>VLOOKUP(BN59,type_factors!$C$2:$D$226,2,FALSE)</f>
        <v>#N/A</v>
      </c>
      <c r="CG59" s="30" t="e">
        <f>VLOOKUP(BO59,type_factors!$C$2:$D$226,2,FALSE)</f>
        <v>#N/A</v>
      </c>
      <c r="CH59" s="30" t="e">
        <f>VLOOKUP(BP59,type_factors!$C$2:$D$226,2,FALSE)</f>
        <v>#N/A</v>
      </c>
      <c r="CI59" s="30" t="e">
        <f>VLOOKUP(BQ59,type_factors!$C$2:$D$226,2,FALSE)</f>
        <v>#N/A</v>
      </c>
      <c r="CJ59" s="30" t="e">
        <f>VLOOKUP(BR59,type_factors!$C$2:$D$226,2,FALSE)</f>
        <v>#N/A</v>
      </c>
      <c r="CK59" s="30" t="e">
        <f>VLOOKUP(BS59,type_factors!$C$2:$D$226,2,FALSE)</f>
        <v>#N/A</v>
      </c>
      <c r="CL59" s="30" t="e">
        <f>VLOOKUP(BT59,type_factors!$C$2:$D$226,2,FALSE)</f>
        <v>#N/A</v>
      </c>
      <c r="CM59" s="30" t="e">
        <f>VLOOKUP(BU59,type_factors!$C$2:$D$226,2,FALSE)</f>
        <v>#N/A</v>
      </c>
      <c r="CN59" s="32">
        <f t="shared" si="21"/>
        <v>1</v>
      </c>
      <c r="CO59" s="32">
        <f t="shared" si="21"/>
        <v>1</v>
      </c>
      <c r="CP59" s="32">
        <f t="shared" si="21"/>
        <v>1</v>
      </c>
      <c r="CQ59" s="32" t="e">
        <f t="shared" si="21"/>
        <v>#N/A</v>
      </c>
      <c r="CR59" s="32" t="e">
        <f t="shared" si="21"/>
        <v>#N/A</v>
      </c>
      <c r="CS59" s="32" t="e">
        <f t="shared" si="22"/>
        <v>#N/A</v>
      </c>
      <c r="CT59" s="32" t="e">
        <f t="shared" si="23"/>
        <v>#N/A</v>
      </c>
      <c r="CU59" s="32" t="e">
        <f t="shared" si="24"/>
        <v>#N/A</v>
      </c>
      <c r="CV59" s="32" t="e">
        <f t="shared" si="25"/>
        <v>#N/A</v>
      </c>
      <c r="CW59">
        <f t="array" ref="CW59">MAX(IF(ISERROR(CN59:CV59),,CN59:CV59))</f>
        <v>1</v>
      </c>
      <c r="CX59">
        <f t="shared" si="5"/>
        <v>1</v>
      </c>
      <c r="CY59">
        <f t="shared" si="26"/>
        <v>0</v>
      </c>
      <c r="CZ59">
        <f t="shared" si="28"/>
        <v>11.25</v>
      </c>
    </row>
    <row r="60" spans="1:106" x14ac:dyDescent="0.3">
      <c r="A60">
        <v>59</v>
      </c>
      <c r="B60">
        <v>26</v>
      </c>
      <c r="C60" t="s">
        <v>72</v>
      </c>
      <c r="D60" t="s">
        <v>463</v>
      </c>
      <c r="E60" t="s">
        <v>449</v>
      </c>
      <c r="F60" t="s">
        <v>451</v>
      </c>
      <c r="G60">
        <v>20</v>
      </c>
      <c r="H60" s="1" t="s">
        <v>12</v>
      </c>
      <c r="I60" s="1" t="s">
        <v>6</v>
      </c>
      <c r="J60" s="1" t="s">
        <v>45</v>
      </c>
      <c r="K60" s="1" t="s">
        <v>46</v>
      </c>
      <c r="L60" s="1" t="str">
        <f>VLOOKUP(H60,all_attacks!$B$2:$C$166,2,FALSE)</f>
        <v>Tackle</v>
      </c>
      <c r="M60" s="1" t="str">
        <f>VLOOKUP(I60,all_attacks!$B$2:$C$166,2,FALSE)</f>
        <v>Growl</v>
      </c>
      <c r="N60" s="1" t="str">
        <f>VLOOKUP(J60,all_attacks!$B$2:$C$166,2,FALSE)</f>
        <v>Leech Seed</v>
      </c>
      <c r="O60" s="1" t="str">
        <f>VLOOKUP(K60,all_attacks!$B$2:$C$166,2,FALSE)</f>
        <v>Vine Whip</v>
      </c>
      <c r="P60" t="str">
        <f>VLOOKUP(L60,all_attacks!$C$2:$H$166,2,FALSE)</f>
        <v>Normal</v>
      </c>
      <c r="Q60" t="str">
        <f>VLOOKUP(M60,all_attacks!$C$2:$H$166,2,FALSE)</f>
        <v>Normal</v>
      </c>
      <c r="R60" t="str">
        <f>VLOOKUP(N60,all_attacks!$C$2:$H$166,2,FALSE)</f>
        <v>Grass</v>
      </c>
      <c r="S60" t="str">
        <f>VLOOKUP(O60,all_attacks!$C$2:$H$166,2,FALSE)</f>
        <v>Grass</v>
      </c>
      <c r="T60" t="str">
        <f>VLOOKUP(L60,all_attacks!$C$2:$H$166,6,FALSE)</f>
        <v>Normal</v>
      </c>
      <c r="U60" t="str">
        <f>VLOOKUP(M60,all_attacks!$C$2:$H$166,6,FALSE)</f>
        <v>no_type-specific_Damage</v>
      </c>
      <c r="V60" t="str">
        <f>VLOOKUP(N60,all_attacks!$C$2:$H$166,6,FALSE)</f>
        <v>no_type-specific_Damage</v>
      </c>
      <c r="W60" t="str">
        <f>VLOOKUP(O60,all_attacks!$C$2:$H$166,6,FALSE)</f>
        <v>Grass</v>
      </c>
      <c r="X60" t="s">
        <v>451</v>
      </c>
      <c r="Y60" t="s">
        <v>455</v>
      </c>
      <c r="Z60" t="str">
        <f t="shared" si="27"/>
        <v>NormalPoison</v>
      </c>
      <c r="AA60" t="str">
        <f t="shared" si="6"/>
        <v>no_type-specific_DamagePoison</v>
      </c>
      <c r="AB60" t="str">
        <f t="shared" si="6"/>
        <v>no_type-specific_DamagePoison</v>
      </c>
      <c r="AC60" t="str">
        <f t="shared" si="6"/>
        <v>GrassPoison</v>
      </c>
      <c r="AD60" t="str">
        <f t="shared" si="29"/>
        <v>NormalGround</v>
      </c>
      <c r="AE60" t="str">
        <f t="shared" si="29"/>
        <v>no_type-specific_DamageGround</v>
      </c>
      <c r="AF60" t="str">
        <f t="shared" si="29"/>
        <v>no_type-specific_DamageGround</v>
      </c>
      <c r="AG60" t="str">
        <f t="shared" si="29"/>
        <v>GrassGround</v>
      </c>
      <c r="AH60">
        <f>VLOOKUP(Z60,type_factors!$C$1:$D$226,2,FALSE)</f>
        <v>1</v>
      </c>
      <c r="AI60" t="e">
        <f>VLOOKUP(AA60,type_factors!$C$1:$D$226,2,FALSE)</f>
        <v>#N/A</v>
      </c>
      <c r="AJ60" t="e">
        <f>VLOOKUP(AB60,type_factors!$C$1:$D$226,2,FALSE)</f>
        <v>#N/A</v>
      </c>
      <c r="AK60">
        <f>VLOOKUP(AC60,type_factors!$C$1:$D$226,2,FALSE)</f>
        <v>0.5</v>
      </c>
      <c r="AL60">
        <f>VLOOKUP(AD60,type_factors!$C$1:$D$226,2,FALSE)</f>
        <v>1</v>
      </c>
      <c r="AM60" t="e">
        <f>VLOOKUP(AE60,type_factors!$C$1:$D$226,2,FALSE)</f>
        <v>#N/A</v>
      </c>
      <c r="AN60" t="e">
        <f>VLOOKUP(AF60,type_factors!$C$1:$D$226,2,FALSE)</f>
        <v>#N/A</v>
      </c>
      <c r="AO60">
        <f>VLOOKUP(AG60,type_factors!$C$1:$D$226,2,FALSE)</f>
        <v>2</v>
      </c>
      <c r="AP60">
        <f t="shared" si="7"/>
        <v>1</v>
      </c>
      <c r="AQ60" t="e">
        <f t="shared" si="7"/>
        <v>#N/A</v>
      </c>
      <c r="AR60" t="e">
        <f t="shared" si="7"/>
        <v>#N/A</v>
      </c>
      <c r="AS60">
        <f t="shared" si="7"/>
        <v>1</v>
      </c>
      <c r="AT60">
        <f t="array" ref="AT60">MAX(IF(ISERROR(AP60:AS60),IF(ISERROR(AH60:AK60),,AH60:AK60),AP60:AS60))</f>
        <v>1</v>
      </c>
      <c r="AU60" t="s">
        <v>421</v>
      </c>
      <c r="AV60" t="s">
        <v>451</v>
      </c>
      <c r="AW60" t="s">
        <v>453</v>
      </c>
      <c r="AX60" t="s">
        <v>209</v>
      </c>
      <c r="AY60" t="s">
        <v>209</v>
      </c>
      <c r="AZ60" t="s">
        <v>209</v>
      </c>
      <c r="BA60" t="s">
        <v>209</v>
      </c>
      <c r="BB60" t="s">
        <v>209</v>
      </c>
      <c r="BC60" t="s">
        <v>209</v>
      </c>
      <c r="BD60" t="str">
        <f t="shared" si="32"/>
        <v>NormalGrass</v>
      </c>
      <c r="BE60" t="str">
        <f t="shared" si="33"/>
        <v>PoisonGrass</v>
      </c>
      <c r="BF60" t="str">
        <f t="shared" si="34"/>
        <v>WaterGrass</v>
      </c>
      <c r="BG60" t="str">
        <f t="shared" si="11"/>
        <v>NAGrass</v>
      </c>
      <c r="BH60" t="str">
        <f t="shared" si="12"/>
        <v>NAGrass</v>
      </c>
      <c r="BI60" t="str">
        <f t="shared" si="13"/>
        <v>NAGrass</v>
      </c>
      <c r="BJ60" t="str">
        <f t="shared" si="14"/>
        <v>NAGrass</v>
      </c>
      <c r="BK60" t="str">
        <f t="shared" si="15"/>
        <v>NAGrass</v>
      </c>
      <c r="BL60" t="str">
        <f t="shared" si="16"/>
        <v>NAGrass</v>
      </c>
      <c r="BM60" t="str">
        <f t="shared" si="35"/>
        <v>NormalPoison</v>
      </c>
      <c r="BN60" t="str">
        <f t="shared" si="18"/>
        <v>PoisonPoison</v>
      </c>
      <c r="BO60" t="str">
        <f t="shared" si="19"/>
        <v>WaterPoison</v>
      </c>
      <c r="BP60" t="str">
        <f t="shared" si="20"/>
        <v>NAPoison</v>
      </c>
      <c r="BQ60" t="str">
        <f t="shared" si="30"/>
        <v>NAPoison</v>
      </c>
      <c r="BR60" t="str">
        <f t="shared" si="30"/>
        <v>NAPoison</v>
      </c>
      <c r="BS60" t="str">
        <f t="shared" si="30"/>
        <v>NAPoison</v>
      </c>
      <c r="BT60" t="str">
        <f t="shared" si="30"/>
        <v>NAPoison</v>
      </c>
      <c r="BU60" t="str">
        <f t="shared" si="31"/>
        <v>NAPoison</v>
      </c>
      <c r="BV60" s="31">
        <f>VLOOKUP(BD60,type_factors!$C$2:$D$226,2,FALSE)</f>
        <v>1</v>
      </c>
      <c r="BW60" s="31">
        <f>VLOOKUP(BE60,type_factors!$C$2:$D$226,2,FALSE)</f>
        <v>2</v>
      </c>
      <c r="BX60" s="31">
        <f>VLOOKUP(BF60,type_factors!$C$2:$D$226,2,FALSE)</f>
        <v>0.5</v>
      </c>
      <c r="BY60" s="31" t="e">
        <f>VLOOKUP(BG60,type_factors!$C$2:$D$226,2,FALSE)</f>
        <v>#N/A</v>
      </c>
      <c r="BZ60" s="31" t="e">
        <f>VLOOKUP(BH60,type_factors!$C$2:$D$226,2,FALSE)</f>
        <v>#N/A</v>
      </c>
      <c r="CA60" s="31" t="e">
        <f>VLOOKUP(BI60,type_factors!$C$2:$D$226,2,FALSE)</f>
        <v>#N/A</v>
      </c>
      <c r="CB60" s="31" t="e">
        <f>VLOOKUP(BJ60,type_factors!$C$2:$D$226,2,FALSE)</f>
        <v>#N/A</v>
      </c>
      <c r="CC60" s="31" t="e">
        <f>VLOOKUP(BK60,type_factors!$C$2:$D$226,2,FALSE)</f>
        <v>#N/A</v>
      </c>
      <c r="CD60" s="31" t="e">
        <f>VLOOKUP(BL60,type_factors!$C$2:$D$226,2,FALSE)</f>
        <v>#N/A</v>
      </c>
      <c r="CE60" s="30">
        <f>VLOOKUP(BM60,type_factors!$C$2:$D$226,2,FALSE)</f>
        <v>1</v>
      </c>
      <c r="CF60" s="30">
        <f>VLOOKUP(BN60,type_factors!$C$2:$D$226,2,FALSE)</f>
        <v>0.5</v>
      </c>
      <c r="CG60" s="30">
        <f>VLOOKUP(BO60,type_factors!$C$2:$D$226,2,FALSE)</f>
        <v>1</v>
      </c>
      <c r="CH60" s="30" t="e">
        <f>VLOOKUP(BP60,type_factors!$C$2:$D$226,2,FALSE)</f>
        <v>#N/A</v>
      </c>
      <c r="CI60" s="30" t="e">
        <f>VLOOKUP(BQ60,type_factors!$C$2:$D$226,2,FALSE)</f>
        <v>#N/A</v>
      </c>
      <c r="CJ60" s="30" t="e">
        <f>VLOOKUP(BR60,type_factors!$C$2:$D$226,2,FALSE)</f>
        <v>#N/A</v>
      </c>
      <c r="CK60" s="30" t="e">
        <f>VLOOKUP(BS60,type_factors!$C$2:$D$226,2,FALSE)</f>
        <v>#N/A</v>
      </c>
      <c r="CL60" s="30" t="e">
        <f>VLOOKUP(BT60,type_factors!$C$2:$D$226,2,FALSE)</f>
        <v>#N/A</v>
      </c>
      <c r="CM60" s="30" t="e">
        <f>VLOOKUP(BU60,type_factors!$C$2:$D$226,2,FALSE)</f>
        <v>#N/A</v>
      </c>
      <c r="CN60" s="32">
        <f t="shared" si="21"/>
        <v>1</v>
      </c>
      <c r="CO60" s="32">
        <f t="shared" si="21"/>
        <v>1</v>
      </c>
      <c r="CP60" s="32">
        <f t="shared" si="21"/>
        <v>0.5</v>
      </c>
      <c r="CQ60" s="32" t="e">
        <f t="shared" si="21"/>
        <v>#N/A</v>
      </c>
      <c r="CR60" s="32" t="e">
        <f t="shared" si="21"/>
        <v>#N/A</v>
      </c>
      <c r="CS60" s="32" t="e">
        <f t="shared" si="22"/>
        <v>#N/A</v>
      </c>
      <c r="CT60" s="32" t="e">
        <f t="shared" si="23"/>
        <v>#N/A</v>
      </c>
      <c r="CU60" s="32" t="e">
        <f t="shared" si="24"/>
        <v>#N/A</v>
      </c>
      <c r="CV60" s="32" t="e">
        <f t="shared" si="25"/>
        <v>#N/A</v>
      </c>
      <c r="CW60">
        <f t="array" ref="CW60">MAX(IF(ISERROR(CN60:CV60),,CN60:CV60))</f>
        <v>1</v>
      </c>
      <c r="CX60">
        <f t="shared" si="5"/>
        <v>1</v>
      </c>
      <c r="CY60">
        <f t="shared" si="26"/>
        <v>0</v>
      </c>
      <c r="CZ60">
        <f t="shared" si="28"/>
        <v>11.25</v>
      </c>
    </row>
    <row r="61" spans="1:106" x14ac:dyDescent="0.3">
      <c r="A61">
        <v>60</v>
      </c>
      <c r="B61">
        <v>27</v>
      </c>
      <c r="C61" s="35" t="s">
        <v>32</v>
      </c>
      <c r="D61" s="35" t="str">
        <f>VLOOKUP(C61,all_pokemon!$B$2:$C$151,2,FALSE)</f>
        <v>Voltorb</v>
      </c>
      <c r="E61" s="35" t="s">
        <v>447</v>
      </c>
      <c r="F61" s="35" t="s">
        <v>209</v>
      </c>
      <c r="G61" s="35">
        <v>21</v>
      </c>
      <c r="H61" s="36" t="s">
        <v>12</v>
      </c>
      <c r="I61" s="36" t="s">
        <v>15</v>
      </c>
      <c r="J61" s="36" t="s">
        <v>75</v>
      </c>
      <c r="K61" s="36" t="s">
        <v>209</v>
      </c>
      <c r="L61" s="1" t="str">
        <f>VLOOKUP(H61,all_attacks!$B$2:$C$166,2,FALSE)</f>
        <v>Tackle</v>
      </c>
      <c r="M61" s="1" t="str">
        <f>VLOOKUP(I61,all_attacks!$B$2:$C$166,2,FALSE)</f>
        <v>Screech</v>
      </c>
      <c r="N61" s="1" t="str">
        <f>VLOOKUP(J61,all_attacks!$B$2:$C$166,2,FALSE)</f>
        <v>Sonic Boom</v>
      </c>
      <c r="O61" s="1" t="e">
        <f>VLOOKUP(K61,all_attacks!$B$2:$C$166,2,FALSE)</f>
        <v>#N/A</v>
      </c>
      <c r="P61" t="str">
        <f>VLOOKUP(L61,all_attacks!$C$2:$H$166,2,FALSE)</f>
        <v>Normal</v>
      </c>
      <c r="Q61" t="str">
        <f>VLOOKUP(M61,all_attacks!$C$2:$H$166,2,FALSE)</f>
        <v>Normal</v>
      </c>
      <c r="R61" t="str">
        <f>VLOOKUP(N61,all_attacks!$C$2:$H$166,2,FALSE)</f>
        <v>Normal</v>
      </c>
      <c r="S61" t="e">
        <f>VLOOKUP(O61,all_attacks!$C$2:$H$166,2,FALSE)</f>
        <v>#N/A</v>
      </c>
      <c r="T61" t="str">
        <f>VLOOKUP(L61,all_attacks!$C$2:$H$166,6,FALSE)</f>
        <v>Normal</v>
      </c>
      <c r="U61" t="str">
        <f>VLOOKUP(M61,all_attacks!$C$2:$H$166,6,FALSE)</f>
        <v>no_type-specific_Damage</v>
      </c>
      <c r="V61" t="str">
        <f>VLOOKUP(N61,all_attacks!$C$2:$H$166,6,FALSE)</f>
        <v>no_type-specific_Damage</v>
      </c>
      <c r="W61" t="e">
        <f>VLOOKUP(O61,all_attacks!$C$2:$H$166,6,FALSE)</f>
        <v>#N/A</v>
      </c>
      <c r="X61" t="s">
        <v>451</v>
      </c>
      <c r="Y61" t="s">
        <v>455</v>
      </c>
      <c r="Z61" t="str">
        <f t="shared" si="27"/>
        <v>NormalPoison</v>
      </c>
      <c r="AA61" t="str">
        <f t="shared" si="6"/>
        <v>no_type-specific_DamagePoison</v>
      </c>
      <c r="AB61" t="str">
        <f t="shared" si="6"/>
        <v>no_type-specific_DamagePoison</v>
      </c>
      <c r="AC61" t="e">
        <f t="shared" si="6"/>
        <v>#N/A</v>
      </c>
      <c r="AD61" t="str">
        <f t="shared" si="29"/>
        <v>NormalGround</v>
      </c>
      <c r="AE61" t="str">
        <f t="shared" si="29"/>
        <v>no_type-specific_DamageGround</v>
      </c>
      <c r="AF61" t="str">
        <f t="shared" si="29"/>
        <v>no_type-specific_DamageGround</v>
      </c>
      <c r="AG61" t="e">
        <f t="shared" si="29"/>
        <v>#N/A</v>
      </c>
      <c r="AH61">
        <f>VLOOKUP(Z61,type_factors!$C$1:$D$226,2,FALSE)</f>
        <v>1</v>
      </c>
      <c r="AI61" t="e">
        <f>VLOOKUP(AA61,type_factors!$C$1:$D$226,2,FALSE)</f>
        <v>#N/A</v>
      </c>
      <c r="AJ61" t="e">
        <f>VLOOKUP(AB61,type_factors!$C$1:$D$226,2,FALSE)</f>
        <v>#N/A</v>
      </c>
      <c r="AK61" t="e">
        <f>VLOOKUP(AC61,type_factors!$C$1:$D$226,2,FALSE)</f>
        <v>#N/A</v>
      </c>
      <c r="AL61">
        <f>VLOOKUP(AD61,type_factors!$C$1:$D$226,2,FALSE)</f>
        <v>1</v>
      </c>
      <c r="AM61" t="e">
        <f>VLOOKUP(AE61,type_factors!$C$1:$D$226,2,FALSE)</f>
        <v>#N/A</v>
      </c>
      <c r="AN61" t="e">
        <f>VLOOKUP(AF61,type_factors!$C$1:$D$226,2,FALSE)</f>
        <v>#N/A</v>
      </c>
      <c r="AO61" t="e">
        <f>VLOOKUP(AG61,type_factors!$C$1:$D$226,2,FALSE)</f>
        <v>#N/A</v>
      </c>
      <c r="AP61">
        <f t="shared" si="7"/>
        <v>1</v>
      </c>
      <c r="AQ61" t="e">
        <f t="shared" si="7"/>
        <v>#N/A</v>
      </c>
      <c r="AR61" t="e">
        <f t="shared" si="7"/>
        <v>#N/A</v>
      </c>
      <c r="AS61" t="e">
        <f t="shared" si="7"/>
        <v>#N/A</v>
      </c>
      <c r="AT61">
        <f t="array" ref="AT61">MAX(IF(ISERROR(AP61:AS61),IF(ISERROR(AH61:AK61),,AH61:AK61),AP61:AS61))</f>
        <v>1</v>
      </c>
      <c r="AU61" t="s">
        <v>421</v>
      </c>
      <c r="AV61" t="s">
        <v>451</v>
      </c>
      <c r="AW61" t="s">
        <v>453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tr">
        <f t="shared" si="32"/>
        <v>NormalElectric</v>
      </c>
      <c r="BE61" t="str">
        <f t="shared" si="33"/>
        <v>PoisonElectric</v>
      </c>
      <c r="BF61" t="str">
        <f t="shared" si="34"/>
        <v>WaterElectric</v>
      </c>
      <c r="BG61" t="str">
        <f t="shared" si="11"/>
        <v>NAElectric</v>
      </c>
      <c r="BH61" t="str">
        <f t="shared" si="12"/>
        <v>NAElectric</v>
      </c>
      <c r="BI61" t="str">
        <f t="shared" si="13"/>
        <v>NAElectric</v>
      </c>
      <c r="BJ61" t="str">
        <f t="shared" si="14"/>
        <v>NAElectric</v>
      </c>
      <c r="BK61" t="str">
        <f t="shared" si="15"/>
        <v>NAElectric</v>
      </c>
      <c r="BL61" t="str">
        <f t="shared" si="16"/>
        <v>NAElectric</v>
      </c>
      <c r="BM61" t="str">
        <f t="shared" si="35"/>
        <v>NormalNA</v>
      </c>
      <c r="BN61" t="str">
        <f t="shared" si="18"/>
        <v>PoisonNA</v>
      </c>
      <c r="BO61" t="str">
        <f t="shared" si="19"/>
        <v>WaterNA</v>
      </c>
      <c r="BP61" t="str">
        <f t="shared" si="20"/>
        <v>NANA</v>
      </c>
      <c r="BQ61" t="str">
        <f t="shared" si="30"/>
        <v>NANA</v>
      </c>
      <c r="BR61" t="str">
        <f t="shared" si="30"/>
        <v>NANA</v>
      </c>
      <c r="BS61" t="str">
        <f t="shared" si="30"/>
        <v>NANA</v>
      </c>
      <c r="BT61" t="str">
        <f t="shared" si="30"/>
        <v>NANA</v>
      </c>
      <c r="BU61" t="str">
        <f t="shared" si="31"/>
        <v>NANA</v>
      </c>
      <c r="BV61" s="31">
        <f>VLOOKUP(BD61,type_factors!$C$2:$D$226,2,FALSE)</f>
        <v>1</v>
      </c>
      <c r="BW61" s="31">
        <f>VLOOKUP(BE61,type_factors!$C$2:$D$226,2,FALSE)</f>
        <v>1</v>
      </c>
      <c r="BX61" s="31">
        <f>VLOOKUP(BF61,type_factors!$C$2:$D$226,2,FALSE)</f>
        <v>1</v>
      </c>
      <c r="BY61" s="31" t="e">
        <f>VLOOKUP(BG61,type_factors!$C$2:$D$226,2,FALSE)</f>
        <v>#N/A</v>
      </c>
      <c r="BZ61" s="31" t="e">
        <f>VLOOKUP(BH61,type_factors!$C$2:$D$226,2,FALSE)</f>
        <v>#N/A</v>
      </c>
      <c r="CA61" s="31" t="e">
        <f>VLOOKUP(BI61,type_factors!$C$2:$D$226,2,FALSE)</f>
        <v>#N/A</v>
      </c>
      <c r="CB61" s="31" t="e">
        <f>VLOOKUP(BJ61,type_factors!$C$2:$D$226,2,FALSE)</f>
        <v>#N/A</v>
      </c>
      <c r="CC61" s="31" t="e">
        <f>VLOOKUP(BK61,type_factors!$C$2:$D$226,2,FALSE)</f>
        <v>#N/A</v>
      </c>
      <c r="CD61" s="31" t="e">
        <f>VLOOKUP(BL61,type_factors!$C$2:$D$226,2,FALSE)</f>
        <v>#N/A</v>
      </c>
      <c r="CE61" s="30" t="e">
        <f>VLOOKUP(BM61,type_factors!$C$2:$D$226,2,FALSE)</f>
        <v>#N/A</v>
      </c>
      <c r="CF61" s="30" t="e">
        <f>VLOOKUP(BN61,type_factors!$C$2:$D$226,2,FALSE)</f>
        <v>#N/A</v>
      </c>
      <c r="CG61" s="30" t="e">
        <f>VLOOKUP(BO61,type_factors!$C$2:$D$226,2,FALSE)</f>
        <v>#N/A</v>
      </c>
      <c r="CH61" s="30" t="e">
        <f>VLOOKUP(BP61,type_factors!$C$2:$D$226,2,FALSE)</f>
        <v>#N/A</v>
      </c>
      <c r="CI61" s="30" t="e">
        <f>VLOOKUP(BQ61,type_factors!$C$2:$D$226,2,FALSE)</f>
        <v>#N/A</v>
      </c>
      <c r="CJ61" s="30" t="e">
        <f>VLOOKUP(BR61,type_factors!$C$2:$D$226,2,FALSE)</f>
        <v>#N/A</v>
      </c>
      <c r="CK61" s="30" t="e">
        <f>VLOOKUP(BS61,type_factors!$C$2:$D$226,2,FALSE)</f>
        <v>#N/A</v>
      </c>
      <c r="CL61" s="30" t="e">
        <f>VLOOKUP(BT61,type_factors!$C$2:$D$226,2,FALSE)</f>
        <v>#N/A</v>
      </c>
      <c r="CM61" s="30" t="e">
        <f>VLOOKUP(BU61,type_factors!$C$2:$D$226,2,FALSE)</f>
        <v>#N/A</v>
      </c>
      <c r="CN61" s="32">
        <f t="shared" si="21"/>
        <v>1</v>
      </c>
      <c r="CO61" s="32">
        <f t="shared" si="21"/>
        <v>1</v>
      </c>
      <c r="CP61" s="32">
        <f t="shared" si="21"/>
        <v>1</v>
      </c>
      <c r="CQ61" s="32" t="e">
        <f t="shared" si="21"/>
        <v>#N/A</v>
      </c>
      <c r="CR61" s="32" t="e">
        <f t="shared" si="21"/>
        <v>#N/A</v>
      </c>
      <c r="CS61" s="32" t="e">
        <f t="shared" si="22"/>
        <v>#N/A</v>
      </c>
      <c r="CT61" s="32" t="e">
        <f t="shared" si="23"/>
        <v>#N/A</v>
      </c>
      <c r="CU61" s="32" t="e">
        <f t="shared" si="24"/>
        <v>#N/A</v>
      </c>
      <c r="CV61" s="32" t="e">
        <f t="shared" si="25"/>
        <v>#N/A</v>
      </c>
      <c r="CW61">
        <f t="array" ref="CW61">MAX(IF(ISERROR(CN61:CV61),,CN61:CV61))</f>
        <v>1</v>
      </c>
      <c r="CX61">
        <f t="shared" si="5"/>
        <v>1</v>
      </c>
      <c r="CY61">
        <f t="shared" si="26"/>
        <v>0</v>
      </c>
      <c r="CZ61">
        <f t="shared" si="28"/>
        <v>11.25</v>
      </c>
      <c r="DB61" t="s">
        <v>194</v>
      </c>
    </row>
    <row r="62" spans="1:106" x14ac:dyDescent="0.3">
      <c r="A62">
        <v>61</v>
      </c>
      <c r="B62">
        <v>27</v>
      </c>
      <c r="C62" s="35" t="s">
        <v>73</v>
      </c>
      <c r="D62" s="35" t="str">
        <f>VLOOKUP(C62,all_pokemon!$B$2:$C$151,2,FALSE)</f>
        <v>Pikachu</v>
      </c>
      <c r="E62" s="35" t="s">
        <v>447</v>
      </c>
      <c r="F62" s="35" t="s">
        <v>209</v>
      </c>
      <c r="G62" s="35">
        <v>18</v>
      </c>
      <c r="H62" s="36" t="s">
        <v>76</v>
      </c>
      <c r="I62" s="36" t="s">
        <v>6</v>
      </c>
      <c r="J62" s="36" t="s">
        <v>57</v>
      </c>
      <c r="K62" s="36" t="s">
        <v>21</v>
      </c>
      <c r="L62" s="1" t="str">
        <f>VLOOKUP(H62,all_attacks!$B$2:$C$166,2,FALSE)</f>
        <v>Thunder Shock</v>
      </c>
      <c r="M62" s="1" t="str">
        <f>VLOOKUP(I62,all_attacks!$B$2:$C$166,2,FALSE)</f>
        <v>Growl</v>
      </c>
      <c r="N62" s="1" t="str">
        <f>VLOOKUP(J62,all_attacks!$B$2:$C$166,2,FALSE)</f>
        <v>Thunder Wave</v>
      </c>
      <c r="O62" s="1" t="str">
        <f>VLOOKUP(K62,all_attacks!$B$2:$C$166,2,FALSE)</f>
        <v>Quick Attack</v>
      </c>
      <c r="P62" t="str">
        <f>VLOOKUP(L62,all_attacks!$C$2:$H$166,2,FALSE)</f>
        <v>Electric</v>
      </c>
      <c r="Q62" t="str">
        <f>VLOOKUP(M62,all_attacks!$C$2:$H$166,2,FALSE)</f>
        <v>Normal</v>
      </c>
      <c r="R62" t="str">
        <f>VLOOKUP(N62,all_attacks!$C$2:$H$166,2,FALSE)</f>
        <v>Electric</v>
      </c>
      <c r="S62" t="str">
        <f>VLOOKUP(O62,all_attacks!$C$2:$H$166,2,FALSE)</f>
        <v>Normal</v>
      </c>
      <c r="T62" t="str">
        <f>VLOOKUP(L62,all_attacks!$C$2:$H$166,6,FALSE)</f>
        <v>Electric</v>
      </c>
      <c r="U62" t="str">
        <f>VLOOKUP(M62,all_attacks!$C$2:$H$166,6,FALSE)</f>
        <v>no_type-specific_Damage</v>
      </c>
      <c r="V62" t="str">
        <f>VLOOKUP(N62,all_attacks!$C$2:$H$166,6,FALSE)</f>
        <v>no_type-specific_Damage</v>
      </c>
      <c r="W62" t="str">
        <f>VLOOKUP(O62,all_attacks!$C$2:$H$166,6,FALSE)</f>
        <v>Normal</v>
      </c>
      <c r="X62" t="s">
        <v>451</v>
      </c>
      <c r="Y62" t="s">
        <v>455</v>
      </c>
      <c r="Z62" t="str">
        <f t="shared" si="27"/>
        <v>ElectricPoison</v>
      </c>
      <c r="AA62" t="str">
        <f t="shared" si="6"/>
        <v>no_type-specific_DamagePoison</v>
      </c>
      <c r="AB62" t="str">
        <f t="shared" si="6"/>
        <v>no_type-specific_DamagePoison</v>
      </c>
      <c r="AC62" t="str">
        <f t="shared" si="6"/>
        <v>NormalPoison</v>
      </c>
      <c r="AD62" t="str">
        <f t="shared" si="29"/>
        <v>ElectricGround</v>
      </c>
      <c r="AE62" t="str">
        <f t="shared" si="29"/>
        <v>no_type-specific_DamageGround</v>
      </c>
      <c r="AF62" t="str">
        <f t="shared" si="29"/>
        <v>no_type-specific_DamageGround</v>
      </c>
      <c r="AG62" t="str">
        <f t="shared" si="29"/>
        <v>NormalGround</v>
      </c>
      <c r="AH62">
        <f>VLOOKUP(Z62,type_factors!$C$1:$D$226,2,FALSE)</f>
        <v>1</v>
      </c>
      <c r="AI62" t="e">
        <f>VLOOKUP(AA62,type_factors!$C$1:$D$226,2,FALSE)</f>
        <v>#N/A</v>
      </c>
      <c r="AJ62" t="e">
        <f>VLOOKUP(AB62,type_factors!$C$1:$D$226,2,FALSE)</f>
        <v>#N/A</v>
      </c>
      <c r="AK62">
        <f>VLOOKUP(AC62,type_factors!$C$1:$D$226,2,FALSE)</f>
        <v>1</v>
      </c>
      <c r="AL62">
        <f>VLOOKUP(AD62,type_factors!$C$1:$D$226,2,FALSE)</f>
        <v>0</v>
      </c>
      <c r="AM62" t="e">
        <f>VLOOKUP(AE62,type_factors!$C$1:$D$226,2,FALSE)</f>
        <v>#N/A</v>
      </c>
      <c r="AN62" t="e">
        <f>VLOOKUP(AF62,type_factors!$C$1:$D$226,2,FALSE)</f>
        <v>#N/A</v>
      </c>
      <c r="AO62">
        <f>VLOOKUP(AG62,type_factors!$C$1:$D$226,2,FALSE)</f>
        <v>1</v>
      </c>
      <c r="AP62">
        <f t="shared" si="7"/>
        <v>0</v>
      </c>
      <c r="AQ62" t="e">
        <f t="shared" si="7"/>
        <v>#N/A</v>
      </c>
      <c r="AR62" t="e">
        <f t="shared" si="7"/>
        <v>#N/A</v>
      </c>
      <c r="AS62">
        <f t="shared" si="7"/>
        <v>1</v>
      </c>
      <c r="AT62">
        <f t="array" ref="AT62">MAX(IF(ISERROR(AP62:AS62),IF(ISERROR(AH62:AK62),,AH62:AK62),AP62:AS62))</f>
        <v>1</v>
      </c>
      <c r="AU62" t="s">
        <v>421</v>
      </c>
      <c r="AV62" t="s">
        <v>451</v>
      </c>
      <c r="AW62" t="s">
        <v>453</v>
      </c>
      <c r="AX62" t="s">
        <v>209</v>
      </c>
      <c r="AY62" t="s">
        <v>209</v>
      </c>
      <c r="AZ62" t="s">
        <v>209</v>
      </c>
      <c r="BA62" t="s">
        <v>209</v>
      </c>
      <c r="BB62" t="s">
        <v>209</v>
      </c>
      <c r="BC62" t="s">
        <v>209</v>
      </c>
      <c r="BD62" t="str">
        <f t="shared" si="32"/>
        <v>NormalElectric</v>
      </c>
      <c r="BE62" t="str">
        <f t="shared" si="33"/>
        <v>PoisonElectric</v>
      </c>
      <c r="BF62" t="str">
        <f t="shared" si="34"/>
        <v>WaterElectric</v>
      </c>
      <c r="BG62" t="str">
        <f t="shared" si="11"/>
        <v>NAElectric</v>
      </c>
      <c r="BH62" t="str">
        <f t="shared" si="12"/>
        <v>NAElectric</v>
      </c>
      <c r="BI62" t="str">
        <f t="shared" si="13"/>
        <v>NAElectric</v>
      </c>
      <c r="BJ62" t="str">
        <f t="shared" si="14"/>
        <v>NAElectric</v>
      </c>
      <c r="BK62" t="str">
        <f t="shared" si="15"/>
        <v>NAElectric</v>
      </c>
      <c r="BL62" t="str">
        <f t="shared" si="16"/>
        <v>NAElectric</v>
      </c>
      <c r="BM62" t="str">
        <f t="shared" si="35"/>
        <v>NormalNA</v>
      </c>
      <c r="BN62" t="str">
        <f t="shared" si="18"/>
        <v>PoisonNA</v>
      </c>
      <c r="BO62" t="str">
        <f t="shared" si="19"/>
        <v>WaterNA</v>
      </c>
      <c r="BP62" t="str">
        <f t="shared" si="20"/>
        <v>NANA</v>
      </c>
      <c r="BQ62" t="str">
        <f t="shared" si="30"/>
        <v>NANA</v>
      </c>
      <c r="BR62" t="str">
        <f t="shared" si="30"/>
        <v>NANA</v>
      </c>
      <c r="BS62" t="str">
        <f t="shared" si="30"/>
        <v>NANA</v>
      </c>
      <c r="BT62" t="str">
        <f t="shared" si="30"/>
        <v>NANA</v>
      </c>
      <c r="BU62" t="str">
        <f t="shared" si="31"/>
        <v>NANA</v>
      </c>
      <c r="BV62" s="31">
        <f>VLOOKUP(BD62,type_factors!$C$2:$D$226,2,FALSE)</f>
        <v>1</v>
      </c>
      <c r="BW62" s="31">
        <f>VLOOKUP(BE62,type_factors!$C$2:$D$226,2,FALSE)</f>
        <v>1</v>
      </c>
      <c r="BX62" s="31">
        <f>VLOOKUP(BF62,type_factors!$C$2:$D$226,2,FALSE)</f>
        <v>1</v>
      </c>
      <c r="BY62" s="31" t="e">
        <f>VLOOKUP(BG62,type_factors!$C$2:$D$226,2,FALSE)</f>
        <v>#N/A</v>
      </c>
      <c r="BZ62" s="31" t="e">
        <f>VLOOKUP(BH62,type_factors!$C$2:$D$226,2,FALSE)</f>
        <v>#N/A</v>
      </c>
      <c r="CA62" s="31" t="e">
        <f>VLOOKUP(BI62,type_factors!$C$2:$D$226,2,FALSE)</f>
        <v>#N/A</v>
      </c>
      <c r="CB62" s="31" t="e">
        <f>VLOOKUP(BJ62,type_factors!$C$2:$D$226,2,FALSE)</f>
        <v>#N/A</v>
      </c>
      <c r="CC62" s="31" t="e">
        <f>VLOOKUP(BK62,type_factors!$C$2:$D$226,2,FALSE)</f>
        <v>#N/A</v>
      </c>
      <c r="CD62" s="31" t="e">
        <f>VLOOKUP(BL62,type_factors!$C$2:$D$226,2,FALSE)</f>
        <v>#N/A</v>
      </c>
      <c r="CE62" s="30" t="e">
        <f>VLOOKUP(BM62,type_factors!$C$2:$D$226,2,FALSE)</f>
        <v>#N/A</v>
      </c>
      <c r="CF62" s="30" t="e">
        <f>VLOOKUP(BN62,type_factors!$C$2:$D$226,2,FALSE)</f>
        <v>#N/A</v>
      </c>
      <c r="CG62" s="30" t="e">
        <f>VLOOKUP(BO62,type_factors!$C$2:$D$226,2,FALSE)</f>
        <v>#N/A</v>
      </c>
      <c r="CH62" s="30" t="e">
        <f>VLOOKUP(BP62,type_factors!$C$2:$D$226,2,FALSE)</f>
        <v>#N/A</v>
      </c>
      <c r="CI62" s="30" t="e">
        <f>VLOOKUP(BQ62,type_factors!$C$2:$D$226,2,FALSE)</f>
        <v>#N/A</v>
      </c>
      <c r="CJ62" s="30" t="e">
        <f>VLOOKUP(BR62,type_factors!$C$2:$D$226,2,FALSE)</f>
        <v>#N/A</v>
      </c>
      <c r="CK62" s="30" t="e">
        <f>VLOOKUP(BS62,type_factors!$C$2:$D$226,2,FALSE)</f>
        <v>#N/A</v>
      </c>
      <c r="CL62" s="30" t="e">
        <f>VLOOKUP(BT62,type_factors!$C$2:$D$226,2,FALSE)</f>
        <v>#N/A</v>
      </c>
      <c r="CM62" s="30" t="e">
        <f>VLOOKUP(BU62,type_factors!$C$2:$D$226,2,FALSE)</f>
        <v>#N/A</v>
      </c>
      <c r="CN62" s="32">
        <f t="shared" si="21"/>
        <v>1</v>
      </c>
      <c r="CO62" s="32">
        <f t="shared" si="21"/>
        <v>1</v>
      </c>
      <c r="CP62" s="32">
        <f t="shared" si="21"/>
        <v>1</v>
      </c>
      <c r="CQ62" s="32" t="e">
        <f t="shared" si="21"/>
        <v>#N/A</v>
      </c>
      <c r="CR62" s="32" t="e">
        <f t="shared" ref="CR62:CR125" si="36">IF(AND(ISNUMBER(BZ62),ISNUMBER(CI62)),BZ62*CI62,BZ62)</f>
        <v>#N/A</v>
      </c>
      <c r="CS62" s="32" t="e">
        <f t="shared" si="22"/>
        <v>#N/A</v>
      </c>
      <c r="CT62" s="32" t="e">
        <f t="shared" si="23"/>
        <v>#N/A</v>
      </c>
      <c r="CU62" s="32" t="e">
        <f t="shared" si="24"/>
        <v>#N/A</v>
      </c>
      <c r="CV62" s="32" t="e">
        <f t="shared" si="25"/>
        <v>#N/A</v>
      </c>
      <c r="CW62">
        <f t="array" ref="CW62">MAX(IF(ISERROR(CN62:CV62),,CN62:CV62))</f>
        <v>1</v>
      </c>
      <c r="CX62">
        <f t="shared" si="5"/>
        <v>1</v>
      </c>
      <c r="CY62">
        <f t="shared" si="26"/>
        <v>0</v>
      </c>
      <c r="CZ62">
        <f t="shared" si="28"/>
        <v>11.25</v>
      </c>
    </row>
    <row r="63" spans="1:106" x14ac:dyDescent="0.3">
      <c r="A63">
        <v>62</v>
      </c>
      <c r="B63">
        <v>27</v>
      </c>
      <c r="C63" s="35" t="s">
        <v>74</v>
      </c>
      <c r="D63" s="35" t="str">
        <f>VLOOKUP(C63,all_pokemon!$B$2:$C$151,2,FALSE)</f>
        <v>Raichu</v>
      </c>
      <c r="E63" s="35" t="s">
        <v>447</v>
      </c>
      <c r="F63" s="35" t="s">
        <v>209</v>
      </c>
      <c r="G63" s="35">
        <v>24</v>
      </c>
      <c r="H63" s="36" t="s">
        <v>76</v>
      </c>
      <c r="I63" s="36" t="s">
        <v>6</v>
      </c>
      <c r="J63" s="36" t="s">
        <v>77</v>
      </c>
      <c r="K63" s="36" t="s">
        <v>209</v>
      </c>
      <c r="L63" s="1" t="str">
        <f>VLOOKUP(H63,all_attacks!$B$2:$C$166,2,FALSE)</f>
        <v>Thunder Shock</v>
      </c>
      <c r="M63" s="1" t="str">
        <f>VLOOKUP(I63,all_attacks!$B$2:$C$166,2,FALSE)</f>
        <v>Growl</v>
      </c>
      <c r="N63" s="1" t="str">
        <f>VLOOKUP(J63,all_attacks!$B$2:$C$166,2,FALSE)</f>
        <v>Thunderbolt</v>
      </c>
      <c r="O63" s="1" t="e">
        <f>VLOOKUP(K63,all_attacks!$B$2:$C$166,2,FALSE)</f>
        <v>#N/A</v>
      </c>
      <c r="P63" t="str">
        <f>VLOOKUP(L63,all_attacks!$C$2:$H$166,2,FALSE)</f>
        <v>Electric</v>
      </c>
      <c r="Q63" t="str">
        <f>VLOOKUP(M63,all_attacks!$C$2:$H$166,2,FALSE)</f>
        <v>Normal</v>
      </c>
      <c r="R63" t="str">
        <f>VLOOKUP(N63,all_attacks!$C$2:$H$166,2,FALSE)</f>
        <v>Electric</v>
      </c>
      <c r="S63" t="e">
        <f>VLOOKUP(O63,all_attacks!$C$2:$H$166,2,FALSE)</f>
        <v>#N/A</v>
      </c>
      <c r="T63" t="str">
        <f>VLOOKUP(L63,all_attacks!$C$2:$H$166,6,FALSE)</f>
        <v>Electric</v>
      </c>
      <c r="U63" t="str">
        <f>VLOOKUP(M63,all_attacks!$C$2:$H$166,6,FALSE)</f>
        <v>no_type-specific_Damage</v>
      </c>
      <c r="V63" t="str">
        <f>VLOOKUP(N63,all_attacks!$C$2:$H$166,6,FALSE)</f>
        <v>Electric</v>
      </c>
      <c r="W63" t="e">
        <f>VLOOKUP(O63,all_attacks!$C$2:$H$166,6,FALSE)</f>
        <v>#N/A</v>
      </c>
      <c r="X63" t="s">
        <v>451</v>
      </c>
      <c r="Y63" t="s">
        <v>455</v>
      </c>
      <c r="Z63" t="str">
        <f t="shared" si="27"/>
        <v>ElectricPoison</v>
      </c>
      <c r="AA63" t="str">
        <f t="shared" si="6"/>
        <v>no_type-specific_DamagePoison</v>
      </c>
      <c r="AB63" t="str">
        <f t="shared" si="6"/>
        <v>ElectricPoison</v>
      </c>
      <c r="AC63" t="e">
        <f t="shared" si="6"/>
        <v>#N/A</v>
      </c>
      <c r="AD63" t="str">
        <f t="shared" si="29"/>
        <v>ElectricGround</v>
      </c>
      <c r="AE63" t="str">
        <f t="shared" si="29"/>
        <v>no_type-specific_DamageGround</v>
      </c>
      <c r="AF63" t="str">
        <f t="shared" si="29"/>
        <v>ElectricGround</v>
      </c>
      <c r="AG63" t="e">
        <f t="shared" si="29"/>
        <v>#N/A</v>
      </c>
      <c r="AH63">
        <f>VLOOKUP(Z63,type_factors!$C$1:$D$226,2,FALSE)</f>
        <v>1</v>
      </c>
      <c r="AI63" t="e">
        <f>VLOOKUP(AA63,type_factors!$C$1:$D$226,2,FALSE)</f>
        <v>#N/A</v>
      </c>
      <c r="AJ63">
        <f>VLOOKUP(AB63,type_factors!$C$1:$D$226,2,FALSE)</f>
        <v>1</v>
      </c>
      <c r="AK63" t="e">
        <f>VLOOKUP(AC63,type_factors!$C$1:$D$226,2,FALSE)</f>
        <v>#N/A</v>
      </c>
      <c r="AL63">
        <f>VLOOKUP(AD63,type_factors!$C$1:$D$226,2,FALSE)</f>
        <v>0</v>
      </c>
      <c r="AM63" t="e">
        <f>VLOOKUP(AE63,type_factors!$C$1:$D$226,2,FALSE)</f>
        <v>#N/A</v>
      </c>
      <c r="AN63">
        <f>VLOOKUP(AF63,type_factors!$C$1:$D$226,2,FALSE)</f>
        <v>0</v>
      </c>
      <c r="AO63" t="e">
        <f>VLOOKUP(AG63,type_factors!$C$1:$D$226,2,FALSE)</f>
        <v>#N/A</v>
      </c>
      <c r="AP63">
        <f t="shared" si="7"/>
        <v>0</v>
      </c>
      <c r="AQ63" t="e">
        <f t="shared" si="7"/>
        <v>#N/A</v>
      </c>
      <c r="AR63">
        <f t="shared" si="7"/>
        <v>0</v>
      </c>
      <c r="AS63" t="e">
        <f t="shared" si="7"/>
        <v>#N/A</v>
      </c>
      <c r="AT63">
        <f t="array" ref="AT63">MAX(IF(ISERROR(AP63:AS63),IF(ISERROR(AH63:AK63),,AH63:AK63),AP63:AS63))</f>
        <v>0</v>
      </c>
      <c r="AU63" t="s">
        <v>421</v>
      </c>
      <c r="AV63" t="s">
        <v>451</v>
      </c>
      <c r="AW63" t="s">
        <v>453</v>
      </c>
      <c r="AX63" t="s">
        <v>209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tr">
        <f t="shared" si="32"/>
        <v>NormalElectric</v>
      </c>
      <c r="BE63" t="str">
        <f t="shared" si="33"/>
        <v>PoisonElectric</v>
      </c>
      <c r="BF63" t="str">
        <f t="shared" si="34"/>
        <v>WaterElectric</v>
      </c>
      <c r="BG63" t="str">
        <f t="shared" si="11"/>
        <v>NAElectric</v>
      </c>
      <c r="BH63" t="str">
        <f t="shared" si="12"/>
        <v>NAElectric</v>
      </c>
      <c r="BI63" t="str">
        <f t="shared" si="13"/>
        <v>NAElectric</v>
      </c>
      <c r="BJ63" t="str">
        <f t="shared" si="14"/>
        <v>NAElectric</v>
      </c>
      <c r="BK63" t="str">
        <f t="shared" si="15"/>
        <v>NAElectric</v>
      </c>
      <c r="BL63" t="str">
        <f t="shared" si="16"/>
        <v>NAElectric</v>
      </c>
      <c r="BM63" t="str">
        <f t="shared" si="35"/>
        <v>NormalNA</v>
      </c>
      <c r="BN63" t="str">
        <f t="shared" si="18"/>
        <v>PoisonNA</v>
      </c>
      <c r="BO63" t="str">
        <f t="shared" si="19"/>
        <v>WaterNA</v>
      </c>
      <c r="BP63" t="str">
        <f t="shared" si="20"/>
        <v>NANA</v>
      </c>
      <c r="BQ63" t="str">
        <f t="shared" si="30"/>
        <v>NANA</v>
      </c>
      <c r="BR63" t="str">
        <f t="shared" si="30"/>
        <v>NANA</v>
      </c>
      <c r="BS63" t="str">
        <f t="shared" si="30"/>
        <v>NANA</v>
      </c>
      <c r="BT63" t="str">
        <f t="shared" si="30"/>
        <v>NANA</v>
      </c>
      <c r="BU63" t="str">
        <f t="shared" si="31"/>
        <v>NANA</v>
      </c>
      <c r="BV63" s="31">
        <f>VLOOKUP(BD63,type_factors!$C$2:$D$226,2,FALSE)</f>
        <v>1</v>
      </c>
      <c r="BW63" s="31">
        <f>VLOOKUP(BE63,type_factors!$C$2:$D$226,2,FALSE)</f>
        <v>1</v>
      </c>
      <c r="BX63" s="31">
        <f>VLOOKUP(BF63,type_factors!$C$2:$D$226,2,FALSE)</f>
        <v>1</v>
      </c>
      <c r="BY63" s="31" t="e">
        <f>VLOOKUP(BG63,type_factors!$C$2:$D$226,2,FALSE)</f>
        <v>#N/A</v>
      </c>
      <c r="BZ63" s="31" t="e">
        <f>VLOOKUP(BH63,type_factors!$C$2:$D$226,2,FALSE)</f>
        <v>#N/A</v>
      </c>
      <c r="CA63" s="31" t="e">
        <f>VLOOKUP(BI63,type_factors!$C$2:$D$226,2,FALSE)</f>
        <v>#N/A</v>
      </c>
      <c r="CB63" s="31" t="e">
        <f>VLOOKUP(BJ63,type_factors!$C$2:$D$226,2,FALSE)</f>
        <v>#N/A</v>
      </c>
      <c r="CC63" s="31" t="e">
        <f>VLOOKUP(BK63,type_factors!$C$2:$D$226,2,FALSE)</f>
        <v>#N/A</v>
      </c>
      <c r="CD63" s="31" t="e">
        <f>VLOOKUP(BL63,type_factors!$C$2:$D$226,2,FALSE)</f>
        <v>#N/A</v>
      </c>
      <c r="CE63" s="30" t="e">
        <f>VLOOKUP(BM63,type_factors!$C$2:$D$226,2,FALSE)</f>
        <v>#N/A</v>
      </c>
      <c r="CF63" s="30" t="e">
        <f>VLOOKUP(BN63,type_factors!$C$2:$D$226,2,FALSE)</f>
        <v>#N/A</v>
      </c>
      <c r="CG63" s="30" t="e">
        <f>VLOOKUP(BO63,type_factors!$C$2:$D$226,2,FALSE)</f>
        <v>#N/A</v>
      </c>
      <c r="CH63" s="30" t="e">
        <f>VLOOKUP(BP63,type_factors!$C$2:$D$226,2,FALSE)</f>
        <v>#N/A</v>
      </c>
      <c r="CI63" s="30" t="e">
        <f>VLOOKUP(BQ63,type_factors!$C$2:$D$226,2,FALSE)</f>
        <v>#N/A</v>
      </c>
      <c r="CJ63" s="30" t="e">
        <f>VLOOKUP(BR63,type_factors!$C$2:$D$226,2,FALSE)</f>
        <v>#N/A</v>
      </c>
      <c r="CK63" s="30" t="e">
        <f>VLOOKUP(BS63,type_factors!$C$2:$D$226,2,FALSE)</f>
        <v>#N/A</v>
      </c>
      <c r="CL63" s="30" t="e">
        <f>VLOOKUP(BT63,type_factors!$C$2:$D$226,2,FALSE)</f>
        <v>#N/A</v>
      </c>
      <c r="CM63" s="30" t="e">
        <f>VLOOKUP(BU63,type_factors!$C$2:$D$226,2,FALSE)</f>
        <v>#N/A</v>
      </c>
      <c r="CN63" s="32">
        <f t="shared" si="21"/>
        <v>1</v>
      </c>
      <c r="CO63" s="32">
        <f t="shared" si="21"/>
        <v>1</v>
      </c>
      <c r="CP63" s="32">
        <f t="shared" si="21"/>
        <v>1</v>
      </c>
      <c r="CQ63" s="32" t="e">
        <f t="shared" si="21"/>
        <v>#N/A</v>
      </c>
      <c r="CR63" s="32" t="e">
        <f t="shared" si="36"/>
        <v>#N/A</v>
      </c>
      <c r="CS63" s="32" t="e">
        <f t="shared" si="22"/>
        <v>#N/A</v>
      </c>
      <c r="CT63" s="32" t="e">
        <f t="shared" si="23"/>
        <v>#N/A</v>
      </c>
      <c r="CU63" s="32" t="e">
        <f t="shared" si="24"/>
        <v>#N/A</v>
      </c>
      <c r="CV63" s="32" t="e">
        <f t="shared" si="25"/>
        <v>#N/A</v>
      </c>
      <c r="CW63">
        <f t="array" ref="CW63">MAX(IF(ISERROR(CN63:CV63),,CN63:CV63))</f>
        <v>1</v>
      </c>
      <c r="CX63">
        <f t="shared" si="5"/>
        <v>0</v>
      </c>
      <c r="CY63">
        <f t="shared" si="26"/>
        <v>1</v>
      </c>
      <c r="CZ63">
        <f t="shared" si="28"/>
        <v>12.25</v>
      </c>
    </row>
    <row r="64" spans="1:106" x14ac:dyDescent="0.3">
      <c r="A64">
        <v>63</v>
      </c>
      <c r="B64">
        <v>28</v>
      </c>
      <c r="C64" s="35" t="s">
        <v>55</v>
      </c>
      <c r="D64" s="35" t="str">
        <f>VLOOKUP(C64,all_pokemon!$B$2:$C$151,2,FALSE)</f>
        <v>Oddish</v>
      </c>
      <c r="E64" s="35" t="s">
        <v>449</v>
      </c>
      <c r="F64" s="35" t="s">
        <v>451</v>
      </c>
      <c r="G64" s="35">
        <v>18</v>
      </c>
      <c r="H64" s="36" t="s">
        <v>56</v>
      </c>
      <c r="I64" s="36" t="s">
        <v>79</v>
      </c>
      <c r="J64" s="36" t="s">
        <v>80</v>
      </c>
      <c r="K64" s="36" t="s">
        <v>209</v>
      </c>
      <c r="L64" s="1" t="str">
        <f>VLOOKUP(H64,all_attacks!$B$2:$C$166,2,FALSE)</f>
        <v>Absorb</v>
      </c>
      <c r="M64" s="1" t="str">
        <f>VLOOKUP(I64,all_attacks!$B$2:$C$166,2,FALSE)</f>
        <v>Poison Powder</v>
      </c>
      <c r="N64" s="1" t="str">
        <f>VLOOKUP(J64,all_attacks!$B$2:$C$166,2,FALSE)</f>
        <v>Stun Spore</v>
      </c>
      <c r="O64" s="1" t="e">
        <f>VLOOKUP(K64,all_attacks!$B$2:$C$166,2,FALSE)</f>
        <v>#N/A</v>
      </c>
      <c r="P64" t="str">
        <f>VLOOKUP(L64,all_attacks!$C$2:$H$166,2,FALSE)</f>
        <v>Grass</v>
      </c>
      <c r="Q64" t="str">
        <f>VLOOKUP(M64,all_attacks!$C$2:$H$166,2,FALSE)</f>
        <v>Poison</v>
      </c>
      <c r="R64" t="str">
        <f>VLOOKUP(N64,all_attacks!$C$2:$H$166,2,FALSE)</f>
        <v>Grass</v>
      </c>
      <c r="S64" t="e">
        <f>VLOOKUP(O64,all_attacks!$C$2:$H$166,2,FALSE)</f>
        <v>#N/A</v>
      </c>
      <c r="T64" t="str">
        <f>VLOOKUP(L64,all_attacks!$C$2:$H$166,6,FALSE)</f>
        <v>Grass</v>
      </c>
      <c r="U64" t="str">
        <f>VLOOKUP(M64,all_attacks!$C$2:$H$166,6,FALSE)</f>
        <v>no_type-specific_Damage</v>
      </c>
      <c r="V64" t="str">
        <f>VLOOKUP(N64,all_attacks!$C$2:$H$166,6,FALSE)</f>
        <v>no_type-specific_Damage</v>
      </c>
      <c r="W64" t="e">
        <f>VLOOKUP(O64,all_attacks!$C$2:$H$166,6,FALSE)</f>
        <v>#N/A</v>
      </c>
      <c r="X64" t="s">
        <v>451</v>
      </c>
      <c r="Y64" t="s">
        <v>455</v>
      </c>
      <c r="Z64" t="str">
        <f t="shared" si="27"/>
        <v>GrassPoison</v>
      </c>
      <c r="AA64" t="str">
        <f t="shared" si="6"/>
        <v>no_type-specific_DamagePoison</v>
      </c>
      <c r="AB64" t="str">
        <f t="shared" si="6"/>
        <v>no_type-specific_DamagePoison</v>
      </c>
      <c r="AC64" t="e">
        <f t="shared" si="6"/>
        <v>#N/A</v>
      </c>
      <c r="AD64" t="str">
        <f t="shared" si="29"/>
        <v>GrassGround</v>
      </c>
      <c r="AE64" t="str">
        <f t="shared" si="29"/>
        <v>no_type-specific_DamageGround</v>
      </c>
      <c r="AF64" t="str">
        <f t="shared" si="29"/>
        <v>no_type-specific_DamageGround</v>
      </c>
      <c r="AG64" t="e">
        <f t="shared" si="29"/>
        <v>#N/A</v>
      </c>
      <c r="AH64">
        <f>VLOOKUP(Z64,type_factors!$C$1:$D$226,2,FALSE)</f>
        <v>0.5</v>
      </c>
      <c r="AI64" t="e">
        <f>VLOOKUP(AA64,type_factors!$C$1:$D$226,2,FALSE)</f>
        <v>#N/A</v>
      </c>
      <c r="AJ64" t="e">
        <f>VLOOKUP(AB64,type_factors!$C$1:$D$226,2,FALSE)</f>
        <v>#N/A</v>
      </c>
      <c r="AK64" t="e">
        <f>VLOOKUP(AC64,type_factors!$C$1:$D$226,2,FALSE)</f>
        <v>#N/A</v>
      </c>
      <c r="AL64">
        <f>VLOOKUP(AD64,type_factors!$C$1:$D$226,2,FALSE)</f>
        <v>2</v>
      </c>
      <c r="AM64" t="e">
        <f>VLOOKUP(AE64,type_factors!$C$1:$D$226,2,FALSE)</f>
        <v>#N/A</v>
      </c>
      <c r="AN64" t="e">
        <f>VLOOKUP(AF64,type_factors!$C$1:$D$226,2,FALSE)</f>
        <v>#N/A</v>
      </c>
      <c r="AO64" t="e">
        <f>VLOOKUP(AG64,type_factors!$C$1:$D$226,2,FALSE)</f>
        <v>#N/A</v>
      </c>
      <c r="AP64">
        <f t="shared" si="7"/>
        <v>1</v>
      </c>
      <c r="AQ64" t="e">
        <f t="shared" si="7"/>
        <v>#N/A</v>
      </c>
      <c r="AR64" t="e">
        <f t="shared" si="7"/>
        <v>#N/A</v>
      </c>
      <c r="AS64" t="e">
        <f t="shared" si="7"/>
        <v>#N/A</v>
      </c>
      <c r="AT64">
        <f t="array" ref="AT64">MAX(IF(ISERROR(AP64:AS64),IF(ISERROR(AH64:AK64),,AH64:AK64),AP64:AS64))</f>
        <v>1</v>
      </c>
      <c r="AU64" t="s">
        <v>421</v>
      </c>
      <c r="AV64" t="s">
        <v>451</v>
      </c>
      <c r="AW64" t="s">
        <v>453</v>
      </c>
      <c r="AX64" t="s">
        <v>447</v>
      </c>
      <c r="AY64" t="s">
        <v>209</v>
      </c>
      <c r="AZ64" t="s">
        <v>209</v>
      </c>
      <c r="BA64" t="s">
        <v>209</v>
      </c>
      <c r="BB64" t="s">
        <v>209</v>
      </c>
      <c r="BC64" t="s">
        <v>209</v>
      </c>
      <c r="BD64" t="str">
        <f t="shared" si="32"/>
        <v>NormalGrass</v>
      </c>
      <c r="BE64" t="str">
        <f t="shared" si="33"/>
        <v>PoisonGrass</v>
      </c>
      <c r="BF64" t="str">
        <f t="shared" si="34"/>
        <v>WaterGrass</v>
      </c>
      <c r="BG64" t="str">
        <f t="shared" si="11"/>
        <v>ElectricGrass</v>
      </c>
      <c r="BH64" t="str">
        <f t="shared" si="12"/>
        <v>NAGrass</v>
      </c>
      <c r="BI64" t="str">
        <f t="shared" si="13"/>
        <v>NAGrass</v>
      </c>
      <c r="BJ64" t="str">
        <f t="shared" si="14"/>
        <v>NAGrass</v>
      </c>
      <c r="BK64" t="str">
        <f t="shared" si="15"/>
        <v>NAGrass</v>
      </c>
      <c r="BL64" t="str">
        <f t="shared" si="16"/>
        <v>NAGrass</v>
      </c>
      <c r="BM64" t="str">
        <f t="shared" si="35"/>
        <v>NormalPoison</v>
      </c>
      <c r="BN64" t="str">
        <f t="shared" si="18"/>
        <v>PoisonPoison</v>
      </c>
      <c r="BO64" t="str">
        <f t="shared" si="19"/>
        <v>WaterPoison</v>
      </c>
      <c r="BP64" t="str">
        <f t="shared" si="20"/>
        <v>ElectricPoison</v>
      </c>
      <c r="BQ64" t="str">
        <f t="shared" si="30"/>
        <v>NAPoison</v>
      </c>
      <c r="BR64" t="str">
        <f t="shared" si="30"/>
        <v>NAPoison</v>
      </c>
      <c r="BS64" t="str">
        <f t="shared" si="30"/>
        <v>NAPoison</v>
      </c>
      <c r="BT64" t="str">
        <f t="shared" si="30"/>
        <v>NAPoison</v>
      </c>
      <c r="BU64" t="str">
        <f t="shared" si="31"/>
        <v>NAPoison</v>
      </c>
      <c r="BV64" s="31">
        <f>VLOOKUP(BD64,type_factors!$C$2:$D$226,2,FALSE)</f>
        <v>1</v>
      </c>
      <c r="BW64" s="31">
        <f>VLOOKUP(BE64,type_factors!$C$2:$D$226,2,FALSE)</f>
        <v>2</v>
      </c>
      <c r="BX64" s="31">
        <f>VLOOKUP(BF64,type_factors!$C$2:$D$226,2,FALSE)</f>
        <v>0.5</v>
      </c>
      <c r="BY64" s="31">
        <f>VLOOKUP(BG64,type_factors!$C$2:$D$226,2,FALSE)</f>
        <v>0.5</v>
      </c>
      <c r="BZ64" s="31" t="e">
        <f>VLOOKUP(BH64,type_factors!$C$2:$D$226,2,FALSE)</f>
        <v>#N/A</v>
      </c>
      <c r="CA64" s="31" t="e">
        <f>VLOOKUP(BI64,type_factors!$C$2:$D$226,2,FALSE)</f>
        <v>#N/A</v>
      </c>
      <c r="CB64" s="31" t="e">
        <f>VLOOKUP(BJ64,type_factors!$C$2:$D$226,2,FALSE)</f>
        <v>#N/A</v>
      </c>
      <c r="CC64" s="31" t="e">
        <f>VLOOKUP(BK64,type_factors!$C$2:$D$226,2,FALSE)</f>
        <v>#N/A</v>
      </c>
      <c r="CD64" s="31" t="e">
        <f>VLOOKUP(BL64,type_factors!$C$2:$D$226,2,FALSE)</f>
        <v>#N/A</v>
      </c>
      <c r="CE64" s="30">
        <f>VLOOKUP(BM64,type_factors!$C$2:$D$226,2,FALSE)</f>
        <v>1</v>
      </c>
      <c r="CF64" s="30">
        <f>VLOOKUP(BN64,type_factors!$C$2:$D$226,2,FALSE)</f>
        <v>0.5</v>
      </c>
      <c r="CG64" s="30">
        <f>VLOOKUP(BO64,type_factors!$C$2:$D$226,2,FALSE)</f>
        <v>1</v>
      </c>
      <c r="CH64" s="30">
        <f>VLOOKUP(BP64,type_factors!$C$2:$D$226,2,FALSE)</f>
        <v>1</v>
      </c>
      <c r="CI64" s="30" t="e">
        <f>VLOOKUP(BQ64,type_factors!$C$2:$D$226,2,FALSE)</f>
        <v>#N/A</v>
      </c>
      <c r="CJ64" s="30" t="e">
        <f>VLOOKUP(BR64,type_factors!$C$2:$D$226,2,FALSE)</f>
        <v>#N/A</v>
      </c>
      <c r="CK64" s="30" t="e">
        <f>VLOOKUP(BS64,type_factors!$C$2:$D$226,2,FALSE)</f>
        <v>#N/A</v>
      </c>
      <c r="CL64" s="30" t="e">
        <f>VLOOKUP(BT64,type_factors!$C$2:$D$226,2,FALSE)</f>
        <v>#N/A</v>
      </c>
      <c r="CM64" s="30" t="e">
        <f>VLOOKUP(BU64,type_factors!$C$2:$D$226,2,FALSE)</f>
        <v>#N/A</v>
      </c>
      <c r="CN64" s="32">
        <f t="shared" si="21"/>
        <v>1</v>
      </c>
      <c r="CO64" s="32">
        <f t="shared" si="21"/>
        <v>1</v>
      </c>
      <c r="CP64" s="32">
        <f t="shared" si="21"/>
        <v>0.5</v>
      </c>
      <c r="CQ64" s="32">
        <f t="shared" si="21"/>
        <v>0.5</v>
      </c>
      <c r="CR64" s="32" t="e">
        <f t="shared" si="36"/>
        <v>#N/A</v>
      </c>
      <c r="CS64" s="32" t="e">
        <f t="shared" si="22"/>
        <v>#N/A</v>
      </c>
      <c r="CT64" s="32" t="e">
        <f t="shared" si="23"/>
        <v>#N/A</v>
      </c>
      <c r="CU64" s="32" t="e">
        <f t="shared" si="24"/>
        <v>#N/A</v>
      </c>
      <c r="CV64" s="32" t="e">
        <f t="shared" si="25"/>
        <v>#N/A</v>
      </c>
      <c r="CW64">
        <f t="array" ref="CW64">MAX(IF(ISERROR(CN64:CV64),,CN64:CV64))</f>
        <v>1</v>
      </c>
      <c r="CX64">
        <f t="shared" si="5"/>
        <v>1</v>
      </c>
      <c r="CY64">
        <f t="shared" si="26"/>
        <v>0</v>
      </c>
      <c r="CZ64">
        <f t="shared" si="28"/>
        <v>12.25</v>
      </c>
      <c r="DB64" t="s">
        <v>77</v>
      </c>
    </row>
    <row r="65" spans="1:104" x14ac:dyDescent="0.3">
      <c r="A65">
        <v>64</v>
      </c>
      <c r="B65">
        <v>28</v>
      </c>
      <c r="C65" s="35" t="s">
        <v>78</v>
      </c>
      <c r="D65" s="35" t="str">
        <f>VLOOKUP(C65,all_pokemon!$B$2:$C$151,2,FALSE)</f>
        <v>Bellsprout</v>
      </c>
      <c r="E65" s="35" t="s">
        <v>449</v>
      </c>
      <c r="F65" s="35" t="s">
        <v>451</v>
      </c>
      <c r="G65" s="35">
        <v>18</v>
      </c>
      <c r="H65" s="36" t="s">
        <v>81</v>
      </c>
      <c r="I65" s="36" t="s">
        <v>22</v>
      </c>
      <c r="J65" s="36" t="s">
        <v>79</v>
      </c>
      <c r="K65" s="36" t="s">
        <v>82</v>
      </c>
      <c r="L65" s="1" t="str">
        <f>VLOOKUP(H65,all_attacks!$B$2:$C$166,2,FALSE)</f>
        <v>Growth</v>
      </c>
      <c r="M65" s="1" t="str">
        <f>VLOOKUP(I65,all_attacks!$B$2:$C$166,2,FALSE)</f>
        <v>Wrap</v>
      </c>
      <c r="N65" s="1" t="str">
        <f>VLOOKUP(J65,all_attacks!$B$2:$C$166,2,FALSE)</f>
        <v>Poison Powder</v>
      </c>
      <c r="O65" s="1" t="str">
        <f>VLOOKUP(K65,all_attacks!$B$2:$C$166,2,FALSE)</f>
        <v>Sleep Powder</v>
      </c>
      <c r="P65" t="str">
        <f>VLOOKUP(L65,all_attacks!$C$2:$H$166,2,FALSE)</f>
        <v>Normal</v>
      </c>
      <c r="Q65" t="str">
        <f>VLOOKUP(M65,all_attacks!$C$2:$H$166,2,FALSE)</f>
        <v>Normal</v>
      </c>
      <c r="R65" t="str">
        <f>VLOOKUP(N65,all_attacks!$C$2:$H$166,2,FALSE)</f>
        <v>Poison</v>
      </c>
      <c r="S65" t="str">
        <f>VLOOKUP(O65,all_attacks!$C$2:$H$166,2,FALSE)</f>
        <v>Grass</v>
      </c>
      <c r="T65" t="str">
        <f>VLOOKUP(L65,all_attacks!$C$2:$H$166,6,FALSE)</f>
        <v>no_type-specific_Damage</v>
      </c>
      <c r="U65" t="str">
        <f>VLOOKUP(M65,all_attacks!$C$2:$H$166,6,FALSE)</f>
        <v>Normal</v>
      </c>
      <c r="V65" t="str">
        <f>VLOOKUP(N65,all_attacks!$C$2:$H$166,6,FALSE)</f>
        <v>no_type-specific_Damage</v>
      </c>
      <c r="W65" t="str">
        <f>VLOOKUP(O65,all_attacks!$C$2:$H$166,6,FALSE)</f>
        <v>no_type-specific_Damage</v>
      </c>
      <c r="X65" t="s">
        <v>451</v>
      </c>
      <c r="Y65" t="s">
        <v>455</v>
      </c>
      <c r="Z65" t="str">
        <f t="shared" si="27"/>
        <v>no_type-specific_DamagePoison</v>
      </c>
      <c r="AA65" t="str">
        <f t="shared" si="6"/>
        <v>NormalPoison</v>
      </c>
      <c r="AB65" t="str">
        <f t="shared" si="6"/>
        <v>no_type-specific_DamagePoison</v>
      </c>
      <c r="AC65" t="str">
        <f t="shared" si="6"/>
        <v>no_type-specific_DamagePoison</v>
      </c>
      <c r="AD65" t="str">
        <f t="shared" si="29"/>
        <v>no_type-specific_DamageGround</v>
      </c>
      <c r="AE65" t="str">
        <f t="shared" si="29"/>
        <v>NormalGround</v>
      </c>
      <c r="AF65" t="str">
        <f t="shared" si="29"/>
        <v>no_type-specific_DamageGround</v>
      </c>
      <c r="AG65" t="str">
        <f t="shared" si="29"/>
        <v>no_type-specific_DamageGround</v>
      </c>
      <c r="AH65" t="e">
        <f>VLOOKUP(Z65,type_factors!$C$1:$D$226,2,FALSE)</f>
        <v>#N/A</v>
      </c>
      <c r="AI65">
        <f>VLOOKUP(AA65,type_factors!$C$1:$D$226,2,FALSE)</f>
        <v>1</v>
      </c>
      <c r="AJ65" t="e">
        <f>VLOOKUP(AB65,type_factors!$C$1:$D$226,2,FALSE)</f>
        <v>#N/A</v>
      </c>
      <c r="AK65" t="e">
        <f>VLOOKUP(AC65,type_factors!$C$1:$D$226,2,FALSE)</f>
        <v>#N/A</v>
      </c>
      <c r="AL65" t="e">
        <f>VLOOKUP(AD65,type_factors!$C$1:$D$226,2,FALSE)</f>
        <v>#N/A</v>
      </c>
      <c r="AM65">
        <f>VLOOKUP(AE65,type_factors!$C$1:$D$226,2,FALSE)</f>
        <v>1</v>
      </c>
      <c r="AN65" t="e">
        <f>VLOOKUP(AF65,type_factors!$C$1:$D$226,2,FALSE)</f>
        <v>#N/A</v>
      </c>
      <c r="AO65" t="e">
        <f>VLOOKUP(AG65,type_factors!$C$1:$D$226,2,FALSE)</f>
        <v>#N/A</v>
      </c>
      <c r="AP65" t="e">
        <f t="shared" si="7"/>
        <v>#N/A</v>
      </c>
      <c r="AQ65">
        <f t="shared" si="7"/>
        <v>1</v>
      </c>
      <c r="AR65" t="e">
        <f t="shared" si="7"/>
        <v>#N/A</v>
      </c>
      <c r="AS65" t="e">
        <f t="shared" si="7"/>
        <v>#N/A</v>
      </c>
      <c r="AT65">
        <f t="array" ref="AT65">MAX(IF(ISERROR(AP65:AS65),IF(ISERROR(AH65:AK65),,AH65:AK65),AP65:AS65))</f>
        <v>1</v>
      </c>
      <c r="AU65" t="s">
        <v>421</v>
      </c>
      <c r="AV65" t="s">
        <v>451</v>
      </c>
      <c r="AW65" t="s">
        <v>453</v>
      </c>
      <c r="AX65" t="s">
        <v>447</v>
      </c>
      <c r="AY65" t="s">
        <v>209</v>
      </c>
      <c r="AZ65" t="s">
        <v>209</v>
      </c>
      <c r="BA65" t="s">
        <v>209</v>
      </c>
      <c r="BB65" t="s">
        <v>209</v>
      </c>
      <c r="BC65" t="s">
        <v>209</v>
      </c>
      <c r="BD65" t="str">
        <f t="shared" si="32"/>
        <v>NormalGrass</v>
      </c>
      <c r="BE65" t="str">
        <f t="shared" si="33"/>
        <v>PoisonGrass</v>
      </c>
      <c r="BF65" t="str">
        <f t="shared" si="34"/>
        <v>WaterGrass</v>
      </c>
      <c r="BG65" t="str">
        <f t="shared" si="11"/>
        <v>ElectricGrass</v>
      </c>
      <c r="BH65" t="str">
        <f t="shared" si="12"/>
        <v>NAGrass</v>
      </c>
      <c r="BI65" t="str">
        <f t="shared" si="13"/>
        <v>NAGrass</v>
      </c>
      <c r="BJ65" t="str">
        <f t="shared" si="14"/>
        <v>NAGrass</v>
      </c>
      <c r="BK65" t="str">
        <f t="shared" si="15"/>
        <v>NAGrass</v>
      </c>
      <c r="BL65" t="str">
        <f t="shared" si="16"/>
        <v>NAGrass</v>
      </c>
      <c r="BM65" t="str">
        <f t="shared" si="35"/>
        <v>NormalPoison</v>
      </c>
      <c r="BN65" t="str">
        <f t="shared" si="18"/>
        <v>PoisonPoison</v>
      </c>
      <c r="BO65" t="str">
        <f t="shared" si="19"/>
        <v>WaterPoison</v>
      </c>
      <c r="BP65" t="str">
        <f t="shared" si="20"/>
        <v>ElectricPoison</v>
      </c>
      <c r="BQ65" t="str">
        <f t="shared" si="30"/>
        <v>NAPoison</v>
      </c>
      <c r="BR65" t="str">
        <f t="shared" si="30"/>
        <v>NAPoison</v>
      </c>
      <c r="BS65" t="str">
        <f t="shared" si="30"/>
        <v>NAPoison</v>
      </c>
      <c r="BT65" t="str">
        <f t="shared" si="30"/>
        <v>NAPoison</v>
      </c>
      <c r="BU65" t="str">
        <f t="shared" si="31"/>
        <v>NAPoison</v>
      </c>
      <c r="BV65" s="31">
        <f>VLOOKUP(BD65,type_factors!$C$2:$D$226,2,FALSE)</f>
        <v>1</v>
      </c>
      <c r="BW65" s="31">
        <f>VLOOKUP(BE65,type_factors!$C$2:$D$226,2,FALSE)</f>
        <v>2</v>
      </c>
      <c r="BX65" s="31">
        <f>VLOOKUP(BF65,type_factors!$C$2:$D$226,2,FALSE)</f>
        <v>0.5</v>
      </c>
      <c r="BY65" s="31">
        <f>VLOOKUP(BG65,type_factors!$C$2:$D$226,2,FALSE)</f>
        <v>0.5</v>
      </c>
      <c r="BZ65" s="31" t="e">
        <f>VLOOKUP(BH65,type_factors!$C$2:$D$226,2,FALSE)</f>
        <v>#N/A</v>
      </c>
      <c r="CA65" s="31" t="e">
        <f>VLOOKUP(BI65,type_factors!$C$2:$D$226,2,FALSE)</f>
        <v>#N/A</v>
      </c>
      <c r="CB65" s="31" t="e">
        <f>VLOOKUP(BJ65,type_factors!$C$2:$D$226,2,FALSE)</f>
        <v>#N/A</v>
      </c>
      <c r="CC65" s="31" t="e">
        <f>VLOOKUP(BK65,type_factors!$C$2:$D$226,2,FALSE)</f>
        <v>#N/A</v>
      </c>
      <c r="CD65" s="31" t="e">
        <f>VLOOKUP(BL65,type_factors!$C$2:$D$226,2,FALSE)</f>
        <v>#N/A</v>
      </c>
      <c r="CE65" s="30">
        <f>VLOOKUP(BM65,type_factors!$C$2:$D$226,2,FALSE)</f>
        <v>1</v>
      </c>
      <c r="CF65" s="30">
        <f>VLOOKUP(BN65,type_factors!$C$2:$D$226,2,FALSE)</f>
        <v>0.5</v>
      </c>
      <c r="CG65" s="30">
        <f>VLOOKUP(BO65,type_factors!$C$2:$D$226,2,FALSE)</f>
        <v>1</v>
      </c>
      <c r="CH65" s="30">
        <f>VLOOKUP(BP65,type_factors!$C$2:$D$226,2,FALSE)</f>
        <v>1</v>
      </c>
      <c r="CI65" s="30" t="e">
        <f>VLOOKUP(BQ65,type_factors!$C$2:$D$226,2,FALSE)</f>
        <v>#N/A</v>
      </c>
      <c r="CJ65" s="30" t="e">
        <f>VLOOKUP(BR65,type_factors!$C$2:$D$226,2,FALSE)</f>
        <v>#N/A</v>
      </c>
      <c r="CK65" s="30" t="e">
        <f>VLOOKUP(BS65,type_factors!$C$2:$D$226,2,FALSE)</f>
        <v>#N/A</v>
      </c>
      <c r="CL65" s="30" t="e">
        <f>VLOOKUP(BT65,type_factors!$C$2:$D$226,2,FALSE)</f>
        <v>#N/A</v>
      </c>
      <c r="CM65" s="30" t="e">
        <f>VLOOKUP(BU65,type_factors!$C$2:$D$226,2,FALSE)</f>
        <v>#N/A</v>
      </c>
      <c r="CN65" s="32">
        <f t="shared" si="21"/>
        <v>1</v>
      </c>
      <c r="CO65" s="32">
        <f t="shared" si="21"/>
        <v>1</v>
      </c>
      <c r="CP65" s="32">
        <f t="shared" si="21"/>
        <v>0.5</v>
      </c>
      <c r="CQ65" s="32">
        <f t="shared" si="21"/>
        <v>0.5</v>
      </c>
      <c r="CR65" s="32" t="e">
        <f t="shared" si="36"/>
        <v>#N/A</v>
      </c>
      <c r="CS65" s="32" t="e">
        <f t="shared" si="22"/>
        <v>#N/A</v>
      </c>
      <c r="CT65" s="32" t="e">
        <f t="shared" si="23"/>
        <v>#N/A</v>
      </c>
      <c r="CU65" s="32" t="e">
        <f t="shared" si="24"/>
        <v>#N/A</v>
      </c>
      <c r="CV65" s="32" t="e">
        <f t="shared" si="25"/>
        <v>#N/A</v>
      </c>
      <c r="CW65">
        <f t="array" ref="CW65">MAX(IF(ISERROR(CN65:CV65),,CN65:CV65))</f>
        <v>1</v>
      </c>
      <c r="CX65">
        <f t="shared" si="5"/>
        <v>1</v>
      </c>
      <c r="CY65">
        <f t="shared" si="26"/>
        <v>0</v>
      </c>
      <c r="CZ65">
        <f t="shared" si="28"/>
        <v>12.25</v>
      </c>
    </row>
    <row r="66" spans="1:104" x14ac:dyDescent="0.3">
      <c r="A66">
        <v>65</v>
      </c>
      <c r="B66">
        <v>28</v>
      </c>
      <c r="C66" s="35" t="s">
        <v>55</v>
      </c>
      <c r="D66" s="35" t="str">
        <f>VLOOKUP(C66,all_pokemon!$B$2:$C$151,2,FALSE)</f>
        <v>Oddish</v>
      </c>
      <c r="E66" s="35" t="s">
        <v>449</v>
      </c>
      <c r="F66" s="35" t="s">
        <v>451</v>
      </c>
      <c r="G66" s="35">
        <v>18</v>
      </c>
      <c r="H66" s="36" t="s">
        <v>56</v>
      </c>
      <c r="I66" s="36" t="s">
        <v>79</v>
      </c>
      <c r="J66" s="36" t="s">
        <v>80</v>
      </c>
      <c r="K66" s="36" t="s">
        <v>209</v>
      </c>
      <c r="L66" s="1" t="str">
        <f>VLOOKUP(H66,all_attacks!$B$2:$C$166,2,FALSE)</f>
        <v>Absorb</v>
      </c>
      <c r="M66" s="1" t="str">
        <f>VLOOKUP(I66,all_attacks!$B$2:$C$166,2,FALSE)</f>
        <v>Poison Powder</v>
      </c>
      <c r="N66" s="1" t="str">
        <f>VLOOKUP(J66,all_attacks!$B$2:$C$166,2,FALSE)</f>
        <v>Stun Spore</v>
      </c>
      <c r="O66" s="1" t="e">
        <f>VLOOKUP(K66,all_attacks!$B$2:$C$166,2,FALSE)</f>
        <v>#N/A</v>
      </c>
      <c r="P66" t="str">
        <f>VLOOKUP(L66,all_attacks!$C$2:$H$166,2,FALSE)</f>
        <v>Grass</v>
      </c>
      <c r="Q66" t="str">
        <f>VLOOKUP(M66,all_attacks!$C$2:$H$166,2,FALSE)</f>
        <v>Poison</v>
      </c>
      <c r="R66" t="str">
        <f>VLOOKUP(N66,all_attacks!$C$2:$H$166,2,FALSE)</f>
        <v>Grass</v>
      </c>
      <c r="S66" t="e">
        <f>VLOOKUP(O66,all_attacks!$C$2:$H$166,2,FALSE)</f>
        <v>#N/A</v>
      </c>
      <c r="T66" t="str">
        <f>VLOOKUP(L66,all_attacks!$C$2:$H$166,6,FALSE)</f>
        <v>Grass</v>
      </c>
      <c r="U66" t="str">
        <f>VLOOKUP(M66,all_attacks!$C$2:$H$166,6,FALSE)</f>
        <v>no_type-specific_Damage</v>
      </c>
      <c r="V66" t="str">
        <f>VLOOKUP(N66,all_attacks!$C$2:$H$166,6,FALSE)</f>
        <v>no_type-specific_Damage</v>
      </c>
      <c r="W66" t="e">
        <f>VLOOKUP(O66,all_attacks!$C$2:$H$166,6,FALSE)</f>
        <v>#N/A</v>
      </c>
      <c r="X66" t="s">
        <v>451</v>
      </c>
      <c r="Y66" t="s">
        <v>455</v>
      </c>
      <c r="Z66" t="str">
        <f t="shared" si="27"/>
        <v>GrassPoison</v>
      </c>
      <c r="AA66" t="str">
        <f t="shared" si="6"/>
        <v>no_type-specific_DamagePoison</v>
      </c>
      <c r="AB66" t="str">
        <f t="shared" si="6"/>
        <v>no_type-specific_DamagePoison</v>
      </c>
      <c r="AC66" t="e">
        <f t="shared" si="6"/>
        <v>#N/A</v>
      </c>
      <c r="AD66" t="str">
        <f t="shared" si="29"/>
        <v>GrassGround</v>
      </c>
      <c r="AE66" t="str">
        <f t="shared" si="29"/>
        <v>no_type-specific_DamageGround</v>
      </c>
      <c r="AF66" t="str">
        <f t="shared" si="29"/>
        <v>no_type-specific_DamageGround</v>
      </c>
      <c r="AG66" t="e">
        <f t="shared" si="29"/>
        <v>#N/A</v>
      </c>
      <c r="AH66">
        <f>VLOOKUP(Z66,type_factors!$C$1:$D$226,2,FALSE)</f>
        <v>0.5</v>
      </c>
      <c r="AI66" t="e">
        <f>VLOOKUP(AA66,type_factors!$C$1:$D$226,2,FALSE)</f>
        <v>#N/A</v>
      </c>
      <c r="AJ66" t="e">
        <f>VLOOKUP(AB66,type_factors!$C$1:$D$226,2,FALSE)</f>
        <v>#N/A</v>
      </c>
      <c r="AK66" t="e">
        <f>VLOOKUP(AC66,type_factors!$C$1:$D$226,2,FALSE)</f>
        <v>#N/A</v>
      </c>
      <c r="AL66">
        <f>VLOOKUP(AD66,type_factors!$C$1:$D$226,2,FALSE)</f>
        <v>2</v>
      </c>
      <c r="AM66" t="e">
        <f>VLOOKUP(AE66,type_factors!$C$1:$D$226,2,FALSE)</f>
        <v>#N/A</v>
      </c>
      <c r="AN66" t="e">
        <f>VLOOKUP(AF66,type_factors!$C$1:$D$226,2,FALSE)</f>
        <v>#N/A</v>
      </c>
      <c r="AO66" t="e">
        <f>VLOOKUP(AG66,type_factors!$C$1:$D$226,2,FALSE)</f>
        <v>#N/A</v>
      </c>
      <c r="AP66">
        <f t="shared" si="7"/>
        <v>1</v>
      </c>
      <c r="AQ66" t="e">
        <f t="shared" si="7"/>
        <v>#N/A</v>
      </c>
      <c r="AR66" t="e">
        <f t="shared" si="7"/>
        <v>#N/A</v>
      </c>
      <c r="AS66" t="e">
        <f t="shared" si="7"/>
        <v>#N/A</v>
      </c>
      <c r="AT66">
        <f t="array" ref="AT66">MAX(IF(ISERROR(AP66:AS66),IF(ISERROR(AH66:AK66),,AH66:AK66),AP66:AS66))</f>
        <v>1</v>
      </c>
      <c r="AU66" t="s">
        <v>421</v>
      </c>
      <c r="AV66" t="s">
        <v>451</v>
      </c>
      <c r="AW66" t="s">
        <v>453</v>
      </c>
      <c r="AX66" t="s">
        <v>447</v>
      </c>
      <c r="AY66" t="s">
        <v>209</v>
      </c>
      <c r="AZ66" t="s">
        <v>209</v>
      </c>
      <c r="BA66" t="s">
        <v>209</v>
      </c>
      <c r="BB66" t="s">
        <v>209</v>
      </c>
      <c r="BC66" t="s">
        <v>209</v>
      </c>
      <c r="BD66" t="str">
        <f t="shared" si="32"/>
        <v>NormalGrass</v>
      </c>
      <c r="BE66" t="str">
        <f t="shared" si="33"/>
        <v>PoisonGrass</v>
      </c>
      <c r="BF66" t="str">
        <f t="shared" si="34"/>
        <v>WaterGrass</v>
      </c>
      <c r="BG66" t="str">
        <f t="shared" si="11"/>
        <v>ElectricGrass</v>
      </c>
      <c r="BH66" t="str">
        <f t="shared" si="12"/>
        <v>NAGrass</v>
      </c>
      <c r="BI66" t="str">
        <f t="shared" si="13"/>
        <v>NAGrass</v>
      </c>
      <c r="BJ66" t="str">
        <f t="shared" si="14"/>
        <v>NAGrass</v>
      </c>
      <c r="BK66" t="str">
        <f t="shared" si="15"/>
        <v>NAGrass</v>
      </c>
      <c r="BL66" t="str">
        <f t="shared" si="16"/>
        <v>NAGrass</v>
      </c>
      <c r="BM66" t="str">
        <f t="shared" si="35"/>
        <v>NormalPoison</v>
      </c>
      <c r="BN66" t="str">
        <f t="shared" si="18"/>
        <v>PoisonPoison</v>
      </c>
      <c r="BO66" t="str">
        <f t="shared" si="19"/>
        <v>WaterPoison</v>
      </c>
      <c r="BP66" t="str">
        <f t="shared" si="20"/>
        <v>ElectricPoison</v>
      </c>
      <c r="BQ66" t="str">
        <f t="shared" si="30"/>
        <v>NAPoison</v>
      </c>
      <c r="BR66" t="str">
        <f t="shared" si="30"/>
        <v>NAPoison</v>
      </c>
      <c r="BS66" t="str">
        <f t="shared" si="30"/>
        <v>NAPoison</v>
      </c>
      <c r="BT66" t="str">
        <f t="shared" si="30"/>
        <v>NAPoison</v>
      </c>
      <c r="BU66" t="str">
        <f t="shared" si="31"/>
        <v>NAPoison</v>
      </c>
      <c r="BV66" s="31">
        <f>VLOOKUP(BD66,type_factors!$C$2:$D$226,2,FALSE)</f>
        <v>1</v>
      </c>
      <c r="BW66" s="31">
        <f>VLOOKUP(BE66,type_factors!$C$2:$D$226,2,FALSE)</f>
        <v>2</v>
      </c>
      <c r="BX66" s="31">
        <f>VLOOKUP(BF66,type_factors!$C$2:$D$226,2,FALSE)</f>
        <v>0.5</v>
      </c>
      <c r="BY66" s="31">
        <f>VLOOKUP(BG66,type_factors!$C$2:$D$226,2,FALSE)</f>
        <v>0.5</v>
      </c>
      <c r="BZ66" s="31" t="e">
        <f>VLOOKUP(BH66,type_factors!$C$2:$D$226,2,FALSE)</f>
        <v>#N/A</v>
      </c>
      <c r="CA66" s="31" t="e">
        <f>VLOOKUP(BI66,type_factors!$C$2:$D$226,2,FALSE)</f>
        <v>#N/A</v>
      </c>
      <c r="CB66" s="31" t="e">
        <f>VLOOKUP(BJ66,type_factors!$C$2:$D$226,2,FALSE)</f>
        <v>#N/A</v>
      </c>
      <c r="CC66" s="31" t="e">
        <f>VLOOKUP(BK66,type_factors!$C$2:$D$226,2,FALSE)</f>
        <v>#N/A</v>
      </c>
      <c r="CD66" s="31" t="e">
        <f>VLOOKUP(BL66,type_factors!$C$2:$D$226,2,FALSE)</f>
        <v>#N/A</v>
      </c>
      <c r="CE66" s="30">
        <f>VLOOKUP(BM66,type_factors!$C$2:$D$226,2,FALSE)</f>
        <v>1</v>
      </c>
      <c r="CF66" s="30">
        <f>VLOOKUP(BN66,type_factors!$C$2:$D$226,2,FALSE)</f>
        <v>0.5</v>
      </c>
      <c r="CG66" s="30">
        <f>VLOOKUP(BO66,type_factors!$C$2:$D$226,2,FALSE)</f>
        <v>1</v>
      </c>
      <c r="CH66" s="30">
        <f>VLOOKUP(BP66,type_factors!$C$2:$D$226,2,FALSE)</f>
        <v>1</v>
      </c>
      <c r="CI66" s="30" t="e">
        <f>VLOOKUP(BQ66,type_factors!$C$2:$D$226,2,FALSE)</f>
        <v>#N/A</v>
      </c>
      <c r="CJ66" s="30" t="e">
        <f>VLOOKUP(BR66,type_factors!$C$2:$D$226,2,FALSE)</f>
        <v>#N/A</v>
      </c>
      <c r="CK66" s="30" t="e">
        <f>VLOOKUP(BS66,type_factors!$C$2:$D$226,2,FALSE)</f>
        <v>#N/A</v>
      </c>
      <c r="CL66" s="30" t="e">
        <f>VLOOKUP(BT66,type_factors!$C$2:$D$226,2,FALSE)</f>
        <v>#N/A</v>
      </c>
      <c r="CM66" s="30" t="e">
        <f>VLOOKUP(BU66,type_factors!$C$2:$D$226,2,FALSE)</f>
        <v>#N/A</v>
      </c>
      <c r="CN66" s="32">
        <f t="shared" si="21"/>
        <v>1</v>
      </c>
      <c r="CO66" s="32">
        <f t="shared" si="21"/>
        <v>1</v>
      </c>
      <c r="CP66" s="32">
        <f t="shared" si="21"/>
        <v>0.5</v>
      </c>
      <c r="CQ66" s="32">
        <f t="shared" si="21"/>
        <v>0.5</v>
      </c>
      <c r="CR66" s="32" t="e">
        <f t="shared" si="36"/>
        <v>#N/A</v>
      </c>
      <c r="CS66" s="32" t="e">
        <f t="shared" si="22"/>
        <v>#N/A</v>
      </c>
      <c r="CT66" s="32" t="e">
        <f t="shared" si="23"/>
        <v>#N/A</v>
      </c>
      <c r="CU66" s="32" t="e">
        <f t="shared" si="24"/>
        <v>#N/A</v>
      </c>
      <c r="CV66" s="32" t="e">
        <f t="shared" si="25"/>
        <v>#N/A</v>
      </c>
      <c r="CW66">
        <f t="array" ref="CW66">MAX(IF(ISERROR(CN66:CV66),,CN66:CV66))</f>
        <v>1</v>
      </c>
      <c r="CX66">
        <f t="shared" ref="CX66:CX129" si="37">AT66</f>
        <v>1</v>
      </c>
      <c r="CY66">
        <f t="shared" si="26"/>
        <v>0</v>
      </c>
      <c r="CZ66">
        <f t="shared" si="28"/>
        <v>12.25</v>
      </c>
    </row>
    <row r="67" spans="1:104" x14ac:dyDescent="0.3">
      <c r="A67">
        <v>66</v>
      </c>
      <c r="B67">
        <v>28</v>
      </c>
      <c r="C67" s="35" t="s">
        <v>78</v>
      </c>
      <c r="D67" s="35" t="str">
        <f>VLOOKUP(C67,all_pokemon!$B$2:$C$151,2,FALSE)</f>
        <v>Bellsprout</v>
      </c>
      <c r="E67" s="35" t="s">
        <v>449</v>
      </c>
      <c r="F67" s="35" t="s">
        <v>451</v>
      </c>
      <c r="G67" s="35">
        <v>18</v>
      </c>
      <c r="H67" s="36" t="s">
        <v>81</v>
      </c>
      <c r="I67" s="36" t="s">
        <v>22</v>
      </c>
      <c r="J67" s="36" t="s">
        <v>79</v>
      </c>
      <c r="K67" s="36" t="s">
        <v>82</v>
      </c>
      <c r="L67" s="1" t="str">
        <f>VLOOKUP(H67,all_attacks!$B$2:$C$166,2,FALSE)</f>
        <v>Growth</v>
      </c>
      <c r="M67" s="1" t="str">
        <f>VLOOKUP(I67,all_attacks!$B$2:$C$166,2,FALSE)</f>
        <v>Wrap</v>
      </c>
      <c r="N67" s="1" t="str">
        <f>VLOOKUP(J67,all_attacks!$B$2:$C$166,2,FALSE)</f>
        <v>Poison Powder</v>
      </c>
      <c r="O67" s="1" t="str">
        <f>VLOOKUP(K67,all_attacks!$B$2:$C$166,2,FALSE)</f>
        <v>Sleep Powder</v>
      </c>
      <c r="P67" t="str">
        <f>VLOOKUP(L67,all_attacks!$C$2:$H$166,2,FALSE)</f>
        <v>Normal</v>
      </c>
      <c r="Q67" t="str">
        <f>VLOOKUP(M67,all_attacks!$C$2:$H$166,2,FALSE)</f>
        <v>Normal</v>
      </c>
      <c r="R67" t="str">
        <f>VLOOKUP(N67,all_attacks!$C$2:$H$166,2,FALSE)</f>
        <v>Poison</v>
      </c>
      <c r="S67" t="str">
        <f>VLOOKUP(O67,all_attacks!$C$2:$H$166,2,FALSE)</f>
        <v>Grass</v>
      </c>
      <c r="T67" t="str">
        <f>VLOOKUP(L67,all_attacks!$C$2:$H$166,6,FALSE)</f>
        <v>no_type-specific_Damage</v>
      </c>
      <c r="U67" t="str">
        <f>VLOOKUP(M67,all_attacks!$C$2:$H$166,6,FALSE)</f>
        <v>Normal</v>
      </c>
      <c r="V67" t="str">
        <f>VLOOKUP(N67,all_attacks!$C$2:$H$166,6,FALSE)</f>
        <v>no_type-specific_Damage</v>
      </c>
      <c r="W67" t="str">
        <f>VLOOKUP(O67,all_attacks!$C$2:$H$166,6,FALSE)</f>
        <v>no_type-specific_Damage</v>
      </c>
      <c r="X67" t="s">
        <v>451</v>
      </c>
      <c r="Y67" t="s">
        <v>455</v>
      </c>
      <c r="Z67" t="str">
        <f t="shared" si="27"/>
        <v>no_type-specific_DamagePoison</v>
      </c>
      <c r="AA67" t="str">
        <f t="shared" si="27"/>
        <v>NormalPoison</v>
      </c>
      <c r="AB67" t="str">
        <f t="shared" si="27"/>
        <v>no_type-specific_DamagePoison</v>
      </c>
      <c r="AC67" t="str">
        <f t="shared" si="27"/>
        <v>no_type-specific_DamagePoison</v>
      </c>
      <c r="AD67" t="str">
        <f t="shared" ref="AD67:AG130" si="38">T67&amp;$Y67</f>
        <v>no_type-specific_DamageGround</v>
      </c>
      <c r="AE67" t="str">
        <f t="shared" si="38"/>
        <v>NormalGround</v>
      </c>
      <c r="AF67" t="str">
        <f t="shared" si="38"/>
        <v>no_type-specific_DamageGround</v>
      </c>
      <c r="AG67" t="str">
        <f t="shared" si="38"/>
        <v>no_type-specific_DamageGround</v>
      </c>
      <c r="AH67" t="e">
        <f>VLOOKUP(Z67,type_factors!$C$1:$D$226,2,FALSE)</f>
        <v>#N/A</v>
      </c>
      <c r="AI67">
        <f>VLOOKUP(AA67,type_factors!$C$1:$D$226,2,FALSE)</f>
        <v>1</v>
      </c>
      <c r="AJ67" t="e">
        <f>VLOOKUP(AB67,type_factors!$C$1:$D$226,2,FALSE)</f>
        <v>#N/A</v>
      </c>
      <c r="AK67" t="e">
        <f>VLOOKUP(AC67,type_factors!$C$1:$D$226,2,FALSE)</f>
        <v>#N/A</v>
      </c>
      <c r="AL67" t="e">
        <f>VLOOKUP(AD67,type_factors!$C$1:$D$226,2,FALSE)</f>
        <v>#N/A</v>
      </c>
      <c r="AM67">
        <f>VLOOKUP(AE67,type_factors!$C$1:$D$226,2,FALSE)</f>
        <v>1</v>
      </c>
      <c r="AN67" t="e">
        <f>VLOOKUP(AF67,type_factors!$C$1:$D$226,2,FALSE)</f>
        <v>#N/A</v>
      </c>
      <c r="AO67" t="e">
        <f>VLOOKUP(AG67,type_factors!$C$1:$D$226,2,FALSE)</f>
        <v>#N/A</v>
      </c>
      <c r="AP67" t="e">
        <f t="shared" ref="AP67:AS130" si="39">AH67*AL67</f>
        <v>#N/A</v>
      </c>
      <c r="AQ67">
        <f t="shared" si="39"/>
        <v>1</v>
      </c>
      <c r="AR67" t="e">
        <f t="shared" si="39"/>
        <v>#N/A</v>
      </c>
      <c r="AS67" t="e">
        <f t="shared" si="39"/>
        <v>#N/A</v>
      </c>
      <c r="AT67">
        <f t="array" ref="AT67">MAX(IF(ISERROR(AP67:AS67),IF(ISERROR(AH67:AK67),,AH67:AK67),AP67:AS67))</f>
        <v>1</v>
      </c>
      <c r="AU67" t="s">
        <v>421</v>
      </c>
      <c r="AV67" t="s">
        <v>451</v>
      </c>
      <c r="AW67" t="s">
        <v>453</v>
      </c>
      <c r="AX67" t="s">
        <v>447</v>
      </c>
      <c r="AY67" t="s">
        <v>209</v>
      </c>
      <c r="AZ67" t="s">
        <v>209</v>
      </c>
      <c r="BA67" t="s">
        <v>209</v>
      </c>
      <c r="BB67" t="s">
        <v>209</v>
      </c>
      <c r="BC67" t="s">
        <v>209</v>
      </c>
      <c r="BD67" t="str">
        <f t="shared" ref="BD67:BD98" si="40">AU67&amp;$E67</f>
        <v>NormalGrass</v>
      </c>
      <c r="BE67" t="str">
        <f t="shared" ref="BE67:BE98" si="41">AV67&amp;$E67</f>
        <v>PoisonGrass</v>
      </c>
      <c r="BF67" t="str">
        <f t="shared" ref="BF67:BF98" si="42">AW67&amp;$E67</f>
        <v>WaterGrass</v>
      </c>
      <c r="BG67" t="str">
        <f t="shared" ref="BG67:BG130" si="43">AX67&amp;$E67</f>
        <v>ElectricGrass</v>
      </c>
      <c r="BH67" t="str">
        <f t="shared" ref="BH67:BH130" si="44">AY67&amp;$E67</f>
        <v>NAGrass</v>
      </c>
      <c r="BI67" t="str">
        <f t="shared" ref="BI67:BI130" si="45">AZ67&amp;$E67</f>
        <v>NAGrass</v>
      </c>
      <c r="BJ67" t="str">
        <f t="shared" ref="BJ67:BJ130" si="46">BA67&amp;$E67</f>
        <v>NAGrass</v>
      </c>
      <c r="BK67" t="str">
        <f t="shared" ref="BK67:BK130" si="47">BB67&amp;$E67</f>
        <v>NAGrass</v>
      </c>
      <c r="BL67" t="str">
        <f t="shared" ref="BL67:BL130" si="48">BC67&amp;$E67</f>
        <v>NAGrass</v>
      </c>
      <c r="BM67" t="str">
        <f t="shared" ref="BM67:BM98" si="49">AU67&amp;$F67</f>
        <v>NormalPoison</v>
      </c>
      <c r="BN67" t="str">
        <f t="shared" ref="BN67:BN130" si="50">AV67&amp;$F67</f>
        <v>PoisonPoison</v>
      </c>
      <c r="BO67" t="str">
        <f t="shared" ref="BO67:BO130" si="51">AW67&amp;$F67</f>
        <v>WaterPoison</v>
      </c>
      <c r="BP67" t="str">
        <f t="shared" ref="BP67:BP130" si="52">AX67&amp;$F67</f>
        <v>ElectricPoison</v>
      </c>
      <c r="BQ67" t="str">
        <f t="shared" si="30"/>
        <v>NAPoison</v>
      </c>
      <c r="BR67" t="str">
        <f t="shared" si="30"/>
        <v>NAPoison</v>
      </c>
      <c r="BS67" t="str">
        <f t="shared" si="30"/>
        <v>NAPoison</v>
      </c>
      <c r="BT67" t="str">
        <f t="shared" si="30"/>
        <v>NAPoison</v>
      </c>
      <c r="BU67" t="str">
        <f t="shared" si="31"/>
        <v>NAPoison</v>
      </c>
      <c r="BV67" s="31">
        <f>VLOOKUP(BD67,type_factors!$C$2:$D$226,2,FALSE)</f>
        <v>1</v>
      </c>
      <c r="BW67" s="31">
        <f>VLOOKUP(BE67,type_factors!$C$2:$D$226,2,FALSE)</f>
        <v>2</v>
      </c>
      <c r="BX67" s="31">
        <f>VLOOKUP(BF67,type_factors!$C$2:$D$226,2,FALSE)</f>
        <v>0.5</v>
      </c>
      <c r="BY67" s="31">
        <f>VLOOKUP(BG67,type_factors!$C$2:$D$226,2,FALSE)</f>
        <v>0.5</v>
      </c>
      <c r="BZ67" s="31" t="e">
        <f>VLOOKUP(BH67,type_factors!$C$2:$D$226,2,FALSE)</f>
        <v>#N/A</v>
      </c>
      <c r="CA67" s="31" t="e">
        <f>VLOOKUP(BI67,type_factors!$C$2:$D$226,2,FALSE)</f>
        <v>#N/A</v>
      </c>
      <c r="CB67" s="31" t="e">
        <f>VLOOKUP(BJ67,type_factors!$C$2:$D$226,2,FALSE)</f>
        <v>#N/A</v>
      </c>
      <c r="CC67" s="31" t="e">
        <f>VLOOKUP(BK67,type_factors!$C$2:$D$226,2,FALSE)</f>
        <v>#N/A</v>
      </c>
      <c r="CD67" s="31" t="e">
        <f>VLOOKUP(BL67,type_factors!$C$2:$D$226,2,FALSE)</f>
        <v>#N/A</v>
      </c>
      <c r="CE67" s="30">
        <f>VLOOKUP(BM67,type_factors!$C$2:$D$226,2,FALSE)</f>
        <v>1</v>
      </c>
      <c r="CF67" s="30">
        <f>VLOOKUP(BN67,type_factors!$C$2:$D$226,2,FALSE)</f>
        <v>0.5</v>
      </c>
      <c r="CG67" s="30">
        <f>VLOOKUP(BO67,type_factors!$C$2:$D$226,2,FALSE)</f>
        <v>1</v>
      </c>
      <c r="CH67" s="30">
        <f>VLOOKUP(BP67,type_factors!$C$2:$D$226,2,FALSE)</f>
        <v>1</v>
      </c>
      <c r="CI67" s="30" t="e">
        <f>VLOOKUP(BQ67,type_factors!$C$2:$D$226,2,FALSE)</f>
        <v>#N/A</v>
      </c>
      <c r="CJ67" s="30" t="e">
        <f>VLOOKUP(BR67,type_factors!$C$2:$D$226,2,FALSE)</f>
        <v>#N/A</v>
      </c>
      <c r="CK67" s="30" t="e">
        <f>VLOOKUP(BS67,type_factors!$C$2:$D$226,2,FALSE)</f>
        <v>#N/A</v>
      </c>
      <c r="CL67" s="30" t="e">
        <f>VLOOKUP(BT67,type_factors!$C$2:$D$226,2,FALSE)</f>
        <v>#N/A</v>
      </c>
      <c r="CM67" s="30" t="e">
        <f>VLOOKUP(BU67,type_factors!$C$2:$D$226,2,FALSE)</f>
        <v>#N/A</v>
      </c>
      <c r="CN67" s="32">
        <f t="shared" ref="CN67:CQ130" si="53">IF(AND(ISNUMBER(BV67),ISNUMBER(CE67)),BV67*CE67,BV67)</f>
        <v>1</v>
      </c>
      <c r="CO67" s="32">
        <f t="shared" si="53"/>
        <v>1</v>
      </c>
      <c r="CP67" s="32">
        <f t="shared" si="53"/>
        <v>0.5</v>
      </c>
      <c r="CQ67" s="32">
        <f t="shared" si="53"/>
        <v>0.5</v>
      </c>
      <c r="CR67" s="32" t="e">
        <f t="shared" si="36"/>
        <v>#N/A</v>
      </c>
      <c r="CS67" s="32" t="e">
        <f t="shared" ref="CS67:CS130" si="54">IF(AND(ISNUMBER(CA67),ISNUMBER(CJ67)),CA67*CJ67,CA67)</f>
        <v>#N/A</v>
      </c>
      <c r="CT67" s="32" t="e">
        <f t="shared" ref="CT67:CT130" si="55">IF(AND(ISNUMBER(CB67),ISNUMBER(CK67)),CB67*CK67,CB67)</f>
        <v>#N/A</v>
      </c>
      <c r="CU67" s="32" t="e">
        <f t="shared" ref="CU67:CU130" si="56">IF(AND(ISNUMBER(CC67),ISNUMBER(CL67)),CC67*CL67,CC67)</f>
        <v>#N/A</v>
      </c>
      <c r="CV67" s="32" t="e">
        <f t="shared" ref="CV67:CV130" si="57">IF(AND(ISNUMBER(CD67),ISNUMBER(CM67)),CD67*CM67,CD67)</f>
        <v>#N/A</v>
      </c>
      <c r="CW67">
        <f t="array" ref="CW67">MAX(IF(ISERROR(CN67:CV67),,CN67:CV67))</f>
        <v>1</v>
      </c>
      <c r="CX67">
        <f t="shared" si="37"/>
        <v>1</v>
      </c>
      <c r="CY67">
        <f t="shared" ref="CY67:CY130" si="58">CW67-CX67</f>
        <v>0</v>
      </c>
      <c r="CZ67">
        <f t="shared" si="28"/>
        <v>12.25</v>
      </c>
    </row>
    <row r="68" spans="1:104" x14ac:dyDescent="0.3">
      <c r="A68">
        <v>67</v>
      </c>
      <c r="B68">
        <v>29</v>
      </c>
      <c r="C68" s="35" t="s">
        <v>17</v>
      </c>
      <c r="D68" s="35" t="str">
        <f>VLOOKUP(C68,all_pokemon!$B$2:$C$151,2,FALSE)</f>
        <v>Caterpie</v>
      </c>
      <c r="E68" s="35" t="s">
        <v>452</v>
      </c>
      <c r="F68" s="35" t="s">
        <v>209</v>
      </c>
      <c r="G68" s="35">
        <v>20</v>
      </c>
      <c r="H68" s="36" t="s">
        <v>12</v>
      </c>
      <c r="I68" s="36" t="s">
        <v>10</v>
      </c>
      <c r="J68" s="36" t="s">
        <v>209</v>
      </c>
      <c r="K68" s="36" t="s">
        <v>209</v>
      </c>
      <c r="L68" s="1" t="str">
        <f>VLOOKUP(H68,all_attacks!$B$2:$C$166,2,FALSE)</f>
        <v>Tackle</v>
      </c>
      <c r="M68" s="1" t="str">
        <f>VLOOKUP(I68,all_attacks!$B$2:$C$166,2,FALSE)</f>
        <v>String Shot</v>
      </c>
      <c r="N68" s="1" t="e">
        <f>VLOOKUP(J68,all_attacks!$B$2:$C$166,2,FALSE)</f>
        <v>#N/A</v>
      </c>
      <c r="O68" s="1" t="e">
        <f>VLOOKUP(K68,all_attacks!$B$2:$C$166,2,FALSE)</f>
        <v>#N/A</v>
      </c>
      <c r="P68" t="str">
        <f>VLOOKUP(L68,all_attacks!$C$2:$H$166,2,FALSE)</f>
        <v>Normal</v>
      </c>
      <c r="Q68" t="str">
        <f>VLOOKUP(M68,all_attacks!$C$2:$H$166,2,FALSE)</f>
        <v>Bug</v>
      </c>
      <c r="R68" t="e">
        <f>VLOOKUP(N68,all_attacks!$C$2:$H$166,2,FALSE)</f>
        <v>#N/A</v>
      </c>
      <c r="S68" t="e">
        <f>VLOOKUP(O68,all_attacks!$C$2:$H$166,2,FALSE)</f>
        <v>#N/A</v>
      </c>
      <c r="T68" t="str">
        <f>VLOOKUP(L68,all_attacks!$C$2:$H$166,6,FALSE)</f>
        <v>Normal</v>
      </c>
      <c r="U68" t="str">
        <f>VLOOKUP(M68,all_attacks!$C$2:$H$166,6,FALSE)</f>
        <v>no_type-specific_Damage</v>
      </c>
      <c r="V68" t="e">
        <f>VLOOKUP(N68,all_attacks!$C$2:$H$166,6,FALSE)</f>
        <v>#N/A</v>
      </c>
      <c r="W68" t="e">
        <f>VLOOKUP(O68,all_attacks!$C$2:$H$166,6,FALSE)</f>
        <v>#N/A</v>
      </c>
      <c r="X68" t="s">
        <v>451</v>
      </c>
      <c r="Y68" t="s">
        <v>455</v>
      </c>
      <c r="Z68" t="str">
        <f t="shared" ref="Z68:AC131" si="59">T68&amp;$X68</f>
        <v>NormalPoison</v>
      </c>
      <c r="AA68" t="str">
        <f t="shared" si="59"/>
        <v>no_type-specific_DamagePoison</v>
      </c>
      <c r="AB68" t="e">
        <f t="shared" si="59"/>
        <v>#N/A</v>
      </c>
      <c r="AC68" t="e">
        <f t="shared" si="59"/>
        <v>#N/A</v>
      </c>
      <c r="AD68" t="str">
        <f t="shared" si="38"/>
        <v>NormalGround</v>
      </c>
      <c r="AE68" t="str">
        <f t="shared" si="38"/>
        <v>no_type-specific_DamageGround</v>
      </c>
      <c r="AF68" t="e">
        <f t="shared" si="38"/>
        <v>#N/A</v>
      </c>
      <c r="AG68" t="e">
        <f t="shared" si="38"/>
        <v>#N/A</v>
      </c>
      <c r="AH68">
        <f>VLOOKUP(Z68,type_factors!$C$1:$D$226,2,FALSE)</f>
        <v>1</v>
      </c>
      <c r="AI68" t="e">
        <f>VLOOKUP(AA68,type_factors!$C$1:$D$226,2,FALSE)</f>
        <v>#N/A</v>
      </c>
      <c r="AJ68" t="e">
        <f>VLOOKUP(AB68,type_factors!$C$1:$D$226,2,FALSE)</f>
        <v>#N/A</v>
      </c>
      <c r="AK68" t="e">
        <f>VLOOKUP(AC68,type_factors!$C$1:$D$226,2,FALSE)</f>
        <v>#N/A</v>
      </c>
      <c r="AL68">
        <f>VLOOKUP(AD68,type_factors!$C$1:$D$226,2,FALSE)</f>
        <v>1</v>
      </c>
      <c r="AM68" t="e">
        <f>VLOOKUP(AE68,type_factors!$C$1:$D$226,2,FALSE)</f>
        <v>#N/A</v>
      </c>
      <c r="AN68" t="e">
        <f>VLOOKUP(AF68,type_factors!$C$1:$D$226,2,FALSE)</f>
        <v>#N/A</v>
      </c>
      <c r="AO68" t="e">
        <f>VLOOKUP(AG68,type_factors!$C$1:$D$226,2,FALSE)</f>
        <v>#N/A</v>
      </c>
      <c r="AP68">
        <f t="shared" si="39"/>
        <v>1</v>
      </c>
      <c r="AQ68" t="e">
        <f t="shared" si="39"/>
        <v>#N/A</v>
      </c>
      <c r="AR68" t="e">
        <f t="shared" si="39"/>
        <v>#N/A</v>
      </c>
      <c r="AS68" t="e">
        <f t="shared" si="39"/>
        <v>#N/A</v>
      </c>
      <c r="AT68">
        <f t="array" ref="AT68">MAX(IF(ISERROR(AP68:AS68),IF(ISERROR(AH68:AK68),,AH68:AK68),AP68:AS68))</f>
        <v>1</v>
      </c>
      <c r="AU68" t="s">
        <v>421</v>
      </c>
      <c r="AV68" t="s">
        <v>451</v>
      </c>
      <c r="AW68" t="s">
        <v>453</v>
      </c>
      <c r="AX68" t="s">
        <v>447</v>
      </c>
      <c r="AY68" t="s">
        <v>209</v>
      </c>
      <c r="AZ68" t="s">
        <v>209</v>
      </c>
      <c r="BA68" t="s">
        <v>209</v>
      </c>
      <c r="BB68" t="s">
        <v>209</v>
      </c>
      <c r="BC68" t="s">
        <v>209</v>
      </c>
      <c r="BD68" t="str">
        <f t="shared" si="40"/>
        <v>NormalBug</v>
      </c>
      <c r="BE68" t="str">
        <f t="shared" si="41"/>
        <v>PoisonBug</v>
      </c>
      <c r="BF68" t="str">
        <f t="shared" si="42"/>
        <v>WaterBug</v>
      </c>
      <c r="BG68" t="str">
        <f t="shared" si="43"/>
        <v>ElectricBug</v>
      </c>
      <c r="BH68" t="str">
        <f t="shared" si="44"/>
        <v>NABug</v>
      </c>
      <c r="BI68" t="str">
        <f t="shared" si="45"/>
        <v>NABug</v>
      </c>
      <c r="BJ68" t="str">
        <f t="shared" si="46"/>
        <v>NABug</v>
      </c>
      <c r="BK68" t="str">
        <f t="shared" si="47"/>
        <v>NABug</v>
      </c>
      <c r="BL68" t="str">
        <f t="shared" si="48"/>
        <v>NABug</v>
      </c>
      <c r="BM68" t="str">
        <f t="shared" si="49"/>
        <v>NormalNA</v>
      </c>
      <c r="BN68" t="str">
        <f t="shared" si="50"/>
        <v>PoisonNA</v>
      </c>
      <c r="BO68" t="str">
        <f t="shared" si="51"/>
        <v>WaterNA</v>
      </c>
      <c r="BP68" t="str">
        <f t="shared" si="52"/>
        <v>ElectricNA</v>
      </c>
      <c r="BQ68" t="str">
        <f t="shared" si="30"/>
        <v>NANA</v>
      </c>
      <c r="BR68" t="str">
        <f t="shared" si="30"/>
        <v>NANA</v>
      </c>
      <c r="BS68" t="str">
        <f t="shared" si="30"/>
        <v>NANA</v>
      </c>
      <c r="BT68" t="str">
        <f t="shared" si="30"/>
        <v>NANA</v>
      </c>
      <c r="BU68" t="str">
        <f t="shared" si="31"/>
        <v>NANA</v>
      </c>
      <c r="BV68" s="31">
        <f>VLOOKUP(BD68,type_factors!$C$2:$D$226,2,FALSE)</f>
        <v>1</v>
      </c>
      <c r="BW68" s="31">
        <f>VLOOKUP(BE68,type_factors!$C$2:$D$226,2,FALSE)</f>
        <v>2</v>
      </c>
      <c r="BX68" s="31">
        <f>VLOOKUP(BF68,type_factors!$C$2:$D$226,2,FALSE)</f>
        <v>1</v>
      </c>
      <c r="BY68" s="31">
        <f>VLOOKUP(BG68,type_factors!$C$2:$D$226,2,FALSE)</f>
        <v>1</v>
      </c>
      <c r="BZ68" s="31" t="e">
        <f>VLOOKUP(BH68,type_factors!$C$2:$D$226,2,FALSE)</f>
        <v>#N/A</v>
      </c>
      <c r="CA68" s="31" t="e">
        <f>VLOOKUP(BI68,type_factors!$C$2:$D$226,2,FALSE)</f>
        <v>#N/A</v>
      </c>
      <c r="CB68" s="31" t="e">
        <f>VLOOKUP(BJ68,type_factors!$C$2:$D$226,2,FALSE)</f>
        <v>#N/A</v>
      </c>
      <c r="CC68" s="31" t="e">
        <f>VLOOKUP(BK68,type_factors!$C$2:$D$226,2,FALSE)</f>
        <v>#N/A</v>
      </c>
      <c r="CD68" s="31" t="e">
        <f>VLOOKUP(BL68,type_factors!$C$2:$D$226,2,FALSE)</f>
        <v>#N/A</v>
      </c>
      <c r="CE68" s="30" t="e">
        <f>VLOOKUP(BM68,type_factors!$C$2:$D$226,2,FALSE)</f>
        <v>#N/A</v>
      </c>
      <c r="CF68" s="30" t="e">
        <f>VLOOKUP(BN68,type_factors!$C$2:$D$226,2,FALSE)</f>
        <v>#N/A</v>
      </c>
      <c r="CG68" s="30" t="e">
        <f>VLOOKUP(BO68,type_factors!$C$2:$D$226,2,FALSE)</f>
        <v>#N/A</v>
      </c>
      <c r="CH68" s="30" t="e">
        <f>VLOOKUP(BP68,type_factors!$C$2:$D$226,2,FALSE)</f>
        <v>#N/A</v>
      </c>
      <c r="CI68" s="30" t="e">
        <f>VLOOKUP(BQ68,type_factors!$C$2:$D$226,2,FALSE)</f>
        <v>#N/A</v>
      </c>
      <c r="CJ68" s="30" t="e">
        <f>VLOOKUP(BR68,type_factors!$C$2:$D$226,2,FALSE)</f>
        <v>#N/A</v>
      </c>
      <c r="CK68" s="30" t="e">
        <f>VLOOKUP(BS68,type_factors!$C$2:$D$226,2,FALSE)</f>
        <v>#N/A</v>
      </c>
      <c r="CL68" s="30" t="e">
        <f>VLOOKUP(BT68,type_factors!$C$2:$D$226,2,FALSE)</f>
        <v>#N/A</v>
      </c>
      <c r="CM68" s="30" t="e">
        <f>VLOOKUP(BU68,type_factors!$C$2:$D$226,2,FALSE)</f>
        <v>#N/A</v>
      </c>
      <c r="CN68" s="32">
        <f t="shared" si="53"/>
        <v>1</v>
      </c>
      <c r="CO68" s="32">
        <f t="shared" si="53"/>
        <v>2</v>
      </c>
      <c r="CP68" s="32">
        <f t="shared" si="53"/>
        <v>1</v>
      </c>
      <c r="CQ68" s="32">
        <f t="shared" si="53"/>
        <v>1</v>
      </c>
      <c r="CR68" s="32" t="e">
        <f t="shared" si="36"/>
        <v>#N/A</v>
      </c>
      <c r="CS68" s="32" t="e">
        <f t="shared" si="54"/>
        <v>#N/A</v>
      </c>
      <c r="CT68" s="32" t="e">
        <f t="shared" si="55"/>
        <v>#N/A</v>
      </c>
      <c r="CU68" s="32" t="e">
        <f t="shared" si="56"/>
        <v>#N/A</v>
      </c>
      <c r="CV68" s="32" t="e">
        <f t="shared" si="57"/>
        <v>#N/A</v>
      </c>
      <c r="CW68">
        <f t="array" ref="CW68">MAX(IF(ISERROR(CN68:CV68),,CN68:CV68))</f>
        <v>2</v>
      </c>
      <c r="CX68">
        <f t="shared" si="37"/>
        <v>1</v>
      </c>
      <c r="CY68">
        <f t="shared" si="58"/>
        <v>1</v>
      </c>
      <c r="CZ68">
        <f t="shared" ref="CZ68:CZ131" si="60">CZ67+CY68</f>
        <v>13.25</v>
      </c>
    </row>
    <row r="69" spans="1:104" x14ac:dyDescent="0.3">
      <c r="A69">
        <v>68</v>
      </c>
      <c r="B69">
        <v>29</v>
      </c>
      <c r="C69" s="35" t="s">
        <v>8</v>
      </c>
      <c r="D69" s="35" t="str">
        <f>VLOOKUP(C69,all_pokemon!$B$2:$C$151,2,FALSE)</f>
        <v>Weedle</v>
      </c>
      <c r="E69" s="35" t="s">
        <v>452</v>
      </c>
      <c r="F69" s="35" t="s">
        <v>451</v>
      </c>
      <c r="G69" s="35">
        <v>20</v>
      </c>
      <c r="H69" s="36" t="s">
        <v>9</v>
      </c>
      <c r="I69" s="36" t="s">
        <v>10</v>
      </c>
      <c r="J69" s="36" t="s">
        <v>209</v>
      </c>
      <c r="K69" s="36" t="s">
        <v>209</v>
      </c>
      <c r="L69" s="1" t="str">
        <f>VLOOKUP(H69,all_attacks!$B$2:$C$166,2,FALSE)</f>
        <v>Poison Sting</v>
      </c>
      <c r="M69" s="1" t="str">
        <f>VLOOKUP(I69,all_attacks!$B$2:$C$166,2,FALSE)</f>
        <v>String Shot</v>
      </c>
      <c r="N69" s="1" t="e">
        <f>VLOOKUP(J69,all_attacks!$B$2:$C$166,2,FALSE)</f>
        <v>#N/A</v>
      </c>
      <c r="O69" s="1" t="e">
        <f>VLOOKUP(K69,all_attacks!$B$2:$C$166,2,FALSE)</f>
        <v>#N/A</v>
      </c>
      <c r="P69" t="str">
        <f>VLOOKUP(L69,all_attacks!$C$2:$H$166,2,FALSE)</f>
        <v>Poison</v>
      </c>
      <c r="Q69" t="str">
        <f>VLOOKUP(M69,all_attacks!$C$2:$H$166,2,FALSE)</f>
        <v>Bug</v>
      </c>
      <c r="R69" t="e">
        <f>VLOOKUP(N69,all_attacks!$C$2:$H$166,2,FALSE)</f>
        <v>#N/A</v>
      </c>
      <c r="S69" t="e">
        <f>VLOOKUP(O69,all_attacks!$C$2:$H$166,2,FALSE)</f>
        <v>#N/A</v>
      </c>
      <c r="T69" t="str">
        <f>VLOOKUP(L69,all_attacks!$C$2:$H$166,6,FALSE)</f>
        <v>Poison</v>
      </c>
      <c r="U69" t="str">
        <f>VLOOKUP(M69,all_attacks!$C$2:$H$166,6,FALSE)</f>
        <v>no_type-specific_Damage</v>
      </c>
      <c r="V69" t="e">
        <f>VLOOKUP(N69,all_attacks!$C$2:$H$166,6,FALSE)</f>
        <v>#N/A</v>
      </c>
      <c r="W69" t="e">
        <f>VLOOKUP(O69,all_attacks!$C$2:$H$166,6,FALSE)</f>
        <v>#N/A</v>
      </c>
      <c r="X69" t="s">
        <v>451</v>
      </c>
      <c r="Y69" t="s">
        <v>455</v>
      </c>
      <c r="Z69" t="str">
        <f t="shared" si="59"/>
        <v>PoisonPoison</v>
      </c>
      <c r="AA69" t="str">
        <f t="shared" si="59"/>
        <v>no_type-specific_DamagePoison</v>
      </c>
      <c r="AB69" t="e">
        <f t="shared" si="59"/>
        <v>#N/A</v>
      </c>
      <c r="AC69" t="e">
        <f t="shared" si="59"/>
        <v>#N/A</v>
      </c>
      <c r="AD69" t="str">
        <f t="shared" si="38"/>
        <v>PoisonGround</v>
      </c>
      <c r="AE69" t="str">
        <f t="shared" si="38"/>
        <v>no_type-specific_DamageGround</v>
      </c>
      <c r="AF69" t="e">
        <f t="shared" si="38"/>
        <v>#N/A</v>
      </c>
      <c r="AG69" t="e">
        <f t="shared" si="38"/>
        <v>#N/A</v>
      </c>
      <c r="AH69">
        <f>VLOOKUP(Z69,type_factors!$C$1:$D$226,2,FALSE)</f>
        <v>0.5</v>
      </c>
      <c r="AI69" t="e">
        <f>VLOOKUP(AA69,type_factors!$C$1:$D$226,2,FALSE)</f>
        <v>#N/A</v>
      </c>
      <c r="AJ69" t="e">
        <f>VLOOKUP(AB69,type_factors!$C$1:$D$226,2,FALSE)</f>
        <v>#N/A</v>
      </c>
      <c r="AK69" t="e">
        <f>VLOOKUP(AC69,type_factors!$C$1:$D$226,2,FALSE)</f>
        <v>#N/A</v>
      </c>
      <c r="AL69">
        <f>VLOOKUP(AD69,type_factors!$C$1:$D$226,2,FALSE)</f>
        <v>0.5</v>
      </c>
      <c r="AM69" t="e">
        <f>VLOOKUP(AE69,type_factors!$C$1:$D$226,2,FALSE)</f>
        <v>#N/A</v>
      </c>
      <c r="AN69" t="e">
        <f>VLOOKUP(AF69,type_factors!$C$1:$D$226,2,FALSE)</f>
        <v>#N/A</v>
      </c>
      <c r="AO69" t="e">
        <f>VLOOKUP(AG69,type_factors!$C$1:$D$226,2,FALSE)</f>
        <v>#N/A</v>
      </c>
      <c r="AP69">
        <f t="shared" si="39"/>
        <v>0.25</v>
      </c>
      <c r="AQ69" t="e">
        <f t="shared" si="39"/>
        <v>#N/A</v>
      </c>
      <c r="AR69" t="e">
        <f t="shared" si="39"/>
        <v>#N/A</v>
      </c>
      <c r="AS69" t="e">
        <f t="shared" si="39"/>
        <v>#N/A</v>
      </c>
      <c r="AT69">
        <f t="array" ref="AT69">MAX(IF(ISERROR(AP69:AS69),IF(ISERROR(AH69:AK69),,AH69:AK69),AP69:AS69))</f>
        <v>0.25</v>
      </c>
      <c r="AU69" t="s">
        <v>421</v>
      </c>
      <c r="AV69" t="s">
        <v>451</v>
      </c>
      <c r="AW69" t="s">
        <v>453</v>
      </c>
      <c r="AX69" t="s">
        <v>447</v>
      </c>
      <c r="AY69" t="s">
        <v>209</v>
      </c>
      <c r="AZ69" t="s">
        <v>209</v>
      </c>
      <c r="BA69" t="s">
        <v>209</v>
      </c>
      <c r="BB69" t="s">
        <v>209</v>
      </c>
      <c r="BC69" t="s">
        <v>209</v>
      </c>
      <c r="BD69" t="str">
        <f t="shared" si="40"/>
        <v>NormalBug</v>
      </c>
      <c r="BE69" t="str">
        <f t="shared" si="41"/>
        <v>PoisonBug</v>
      </c>
      <c r="BF69" t="str">
        <f t="shared" si="42"/>
        <v>WaterBug</v>
      </c>
      <c r="BG69" t="str">
        <f t="shared" si="43"/>
        <v>ElectricBug</v>
      </c>
      <c r="BH69" t="str">
        <f t="shared" si="44"/>
        <v>NABug</v>
      </c>
      <c r="BI69" t="str">
        <f t="shared" si="45"/>
        <v>NABug</v>
      </c>
      <c r="BJ69" t="str">
        <f t="shared" si="46"/>
        <v>NABug</v>
      </c>
      <c r="BK69" t="str">
        <f t="shared" si="47"/>
        <v>NABug</v>
      </c>
      <c r="BL69" t="str">
        <f t="shared" si="48"/>
        <v>NABug</v>
      </c>
      <c r="BM69" t="str">
        <f t="shared" si="49"/>
        <v>NormalPoison</v>
      </c>
      <c r="BN69" t="str">
        <f t="shared" si="50"/>
        <v>PoisonPoison</v>
      </c>
      <c r="BO69" t="str">
        <f t="shared" si="51"/>
        <v>WaterPoison</v>
      </c>
      <c r="BP69" t="str">
        <f t="shared" si="52"/>
        <v>ElectricPoison</v>
      </c>
      <c r="BQ69" t="str">
        <f t="shared" si="30"/>
        <v>NAPoison</v>
      </c>
      <c r="BR69" t="str">
        <f t="shared" si="30"/>
        <v>NAPoison</v>
      </c>
      <c r="BS69" t="str">
        <f t="shared" si="30"/>
        <v>NAPoison</v>
      </c>
      <c r="BT69" t="str">
        <f t="shared" si="30"/>
        <v>NAPoison</v>
      </c>
      <c r="BU69" t="str">
        <f t="shared" si="31"/>
        <v>NAPoison</v>
      </c>
      <c r="BV69" s="31">
        <f>VLOOKUP(BD69,type_factors!$C$2:$D$226,2,FALSE)</f>
        <v>1</v>
      </c>
      <c r="BW69" s="31">
        <f>VLOOKUP(BE69,type_factors!$C$2:$D$226,2,FALSE)</f>
        <v>2</v>
      </c>
      <c r="BX69" s="31">
        <f>VLOOKUP(BF69,type_factors!$C$2:$D$226,2,FALSE)</f>
        <v>1</v>
      </c>
      <c r="BY69" s="31">
        <f>VLOOKUP(BG69,type_factors!$C$2:$D$226,2,FALSE)</f>
        <v>1</v>
      </c>
      <c r="BZ69" s="31" t="e">
        <f>VLOOKUP(BH69,type_factors!$C$2:$D$226,2,FALSE)</f>
        <v>#N/A</v>
      </c>
      <c r="CA69" s="31" t="e">
        <f>VLOOKUP(BI69,type_factors!$C$2:$D$226,2,FALSE)</f>
        <v>#N/A</v>
      </c>
      <c r="CB69" s="31" t="e">
        <f>VLOOKUP(BJ69,type_factors!$C$2:$D$226,2,FALSE)</f>
        <v>#N/A</v>
      </c>
      <c r="CC69" s="31" t="e">
        <f>VLOOKUP(BK69,type_factors!$C$2:$D$226,2,FALSE)</f>
        <v>#N/A</v>
      </c>
      <c r="CD69" s="31" t="e">
        <f>VLOOKUP(BL69,type_factors!$C$2:$D$226,2,FALSE)</f>
        <v>#N/A</v>
      </c>
      <c r="CE69" s="30">
        <f>VLOOKUP(BM69,type_factors!$C$2:$D$226,2,FALSE)</f>
        <v>1</v>
      </c>
      <c r="CF69" s="30">
        <f>VLOOKUP(BN69,type_factors!$C$2:$D$226,2,FALSE)</f>
        <v>0.5</v>
      </c>
      <c r="CG69" s="30">
        <f>VLOOKUP(BO69,type_factors!$C$2:$D$226,2,FALSE)</f>
        <v>1</v>
      </c>
      <c r="CH69" s="30">
        <f>VLOOKUP(BP69,type_factors!$C$2:$D$226,2,FALSE)</f>
        <v>1</v>
      </c>
      <c r="CI69" s="30" t="e">
        <f>VLOOKUP(BQ69,type_factors!$C$2:$D$226,2,FALSE)</f>
        <v>#N/A</v>
      </c>
      <c r="CJ69" s="30" t="e">
        <f>VLOOKUP(BR69,type_factors!$C$2:$D$226,2,FALSE)</f>
        <v>#N/A</v>
      </c>
      <c r="CK69" s="30" t="e">
        <f>VLOOKUP(BS69,type_factors!$C$2:$D$226,2,FALSE)</f>
        <v>#N/A</v>
      </c>
      <c r="CL69" s="30" t="e">
        <f>VLOOKUP(BT69,type_factors!$C$2:$D$226,2,FALSE)</f>
        <v>#N/A</v>
      </c>
      <c r="CM69" s="30" t="e">
        <f>VLOOKUP(BU69,type_factors!$C$2:$D$226,2,FALSE)</f>
        <v>#N/A</v>
      </c>
      <c r="CN69" s="32">
        <f t="shared" si="53"/>
        <v>1</v>
      </c>
      <c r="CO69" s="32">
        <f t="shared" si="53"/>
        <v>1</v>
      </c>
      <c r="CP69" s="32">
        <f t="shared" si="53"/>
        <v>1</v>
      </c>
      <c r="CQ69" s="32">
        <f t="shared" si="53"/>
        <v>1</v>
      </c>
      <c r="CR69" s="32" t="e">
        <f t="shared" si="36"/>
        <v>#N/A</v>
      </c>
      <c r="CS69" s="32" t="e">
        <f t="shared" si="54"/>
        <v>#N/A</v>
      </c>
      <c r="CT69" s="32" t="e">
        <f t="shared" si="55"/>
        <v>#N/A</v>
      </c>
      <c r="CU69" s="32" t="e">
        <f t="shared" si="56"/>
        <v>#N/A</v>
      </c>
      <c r="CV69" s="32" t="e">
        <f t="shared" si="57"/>
        <v>#N/A</v>
      </c>
      <c r="CW69">
        <f t="array" ref="CW69">MAX(IF(ISERROR(CN69:CV69),,CN69:CV69))</f>
        <v>1</v>
      </c>
      <c r="CX69">
        <f t="shared" si="37"/>
        <v>0.25</v>
      </c>
      <c r="CY69">
        <f t="shared" si="58"/>
        <v>0.75</v>
      </c>
      <c r="CZ69">
        <f t="shared" si="60"/>
        <v>14</v>
      </c>
    </row>
    <row r="70" spans="1:104" x14ac:dyDescent="0.3">
      <c r="A70">
        <v>69</v>
      </c>
      <c r="B70">
        <v>29</v>
      </c>
      <c r="C70" s="35" t="s">
        <v>83</v>
      </c>
      <c r="D70" s="35" t="str">
        <f>VLOOKUP(C70,all_pokemon!$B$2:$C$151,2,FALSE)</f>
        <v>Venonat</v>
      </c>
      <c r="E70" s="35" t="s">
        <v>452</v>
      </c>
      <c r="F70" s="35" t="s">
        <v>451</v>
      </c>
      <c r="G70" s="35">
        <v>20</v>
      </c>
      <c r="H70" s="36" t="s">
        <v>12</v>
      </c>
      <c r="I70" s="36" t="s">
        <v>35</v>
      </c>
      <c r="J70" s="36" t="s">
        <v>209</v>
      </c>
      <c r="K70" s="36" t="s">
        <v>209</v>
      </c>
      <c r="L70" s="1" t="str">
        <f>VLOOKUP(H70,all_attacks!$B$2:$C$166,2,FALSE)</f>
        <v>Tackle</v>
      </c>
      <c r="M70" s="1" t="str">
        <f>VLOOKUP(I70,all_attacks!$B$2:$C$166,2,FALSE)</f>
        <v>Disable</v>
      </c>
      <c r="N70" s="1" t="e">
        <f>VLOOKUP(J70,all_attacks!$B$2:$C$166,2,FALSE)</f>
        <v>#N/A</v>
      </c>
      <c r="O70" s="1" t="e">
        <f>VLOOKUP(K70,all_attacks!$B$2:$C$166,2,FALSE)</f>
        <v>#N/A</v>
      </c>
      <c r="P70" t="str">
        <f>VLOOKUP(L70,all_attacks!$C$2:$H$166,2,FALSE)</f>
        <v>Normal</v>
      </c>
      <c r="Q70" t="str">
        <f>VLOOKUP(M70,all_attacks!$C$2:$H$166,2,FALSE)</f>
        <v>Normal</v>
      </c>
      <c r="R70" t="e">
        <f>VLOOKUP(N70,all_attacks!$C$2:$H$166,2,FALSE)</f>
        <v>#N/A</v>
      </c>
      <c r="S70" t="e">
        <f>VLOOKUP(O70,all_attacks!$C$2:$H$166,2,FALSE)</f>
        <v>#N/A</v>
      </c>
      <c r="T70" t="str">
        <f>VLOOKUP(L70,all_attacks!$C$2:$H$166,6,FALSE)</f>
        <v>Normal</v>
      </c>
      <c r="U70" t="str">
        <f>VLOOKUP(M70,all_attacks!$C$2:$H$166,6,FALSE)</f>
        <v>no_type-specific_Damage</v>
      </c>
      <c r="V70" t="e">
        <f>VLOOKUP(N70,all_attacks!$C$2:$H$166,6,FALSE)</f>
        <v>#N/A</v>
      </c>
      <c r="W70" t="e">
        <f>VLOOKUP(O70,all_attacks!$C$2:$H$166,6,FALSE)</f>
        <v>#N/A</v>
      </c>
      <c r="X70" t="s">
        <v>451</v>
      </c>
      <c r="Y70" t="s">
        <v>455</v>
      </c>
      <c r="Z70" t="str">
        <f t="shared" si="59"/>
        <v>NormalPoison</v>
      </c>
      <c r="AA70" t="str">
        <f t="shared" si="59"/>
        <v>no_type-specific_DamagePoison</v>
      </c>
      <c r="AB70" t="e">
        <f t="shared" si="59"/>
        <v>#N/A</v>
      </c>
      <c r="AC70" t="e">
        <f t="shared" si="59"/>
        <v>#N/A</v>
      </c>
      <c r="AD70" t="str">
        <f t="shared" si="38"/>
        <v>NormalGround</v>
      </c>
      <c r="AE70" t="str">
        <f t="shared" si="38"/>
        <v>no_type-specific_DamageGround</v>
      </c>
      <c r="AF70" t="e">
        <f t="shared" si="38"/>
        <v>#N/A</v>
      </c>
      <c r="AG70" t="e">
        <f t="shared" si="38"/>
        <v>#N/A</v>
      </c>
      <c r="AH70">
        <f>VLOOKUP(Z70,type_factors!$C$1:$D$226,2,FALSE)</f>
        <v>1</v>
      </c>
      <c r="AI70" t="e">
        <f>VLOOKUP(AA70,type_factors!$C$1:$D$226,2,FALSE)</f>
        <v>#N/A</v>
      </c>
      <c r="AJ70" t="e">
        <f>VLOOKUP(AB70,type_factors!$C$1:$D$226,2,FALSE)</f>
        <v>#N/A</v>
      </c>
      <c r="AK70" t="e">
        <f>VLOOKUP(AC70,type_factors!$C$1:$D$226,2,FALSE)</f>
        <v>#N/A</v>
      </c>
      <c r="AL70">
        <f>VLOOKUP(AD70,type_factors!$C$1:$D$226,2,FALSE)</f>
        <v>1</v>
      </c>
      <c r="AM70" t="e">
        <f>VLOOKUP(AE70,type_factors!$C$1:$D$226,2,FALSE)</f>
        <v>#N/A</v>
      </c>
      <c r="AN70" t="e">
        <f>VLOOKUP(AF70,type_factors!$C$1:$D$226,2,FALSE)</f>
        <v>#N/A</v>
      </c>
      <c r="AO70" t="e">
        <f>VLOOKUP(AG70,type_factors!$C$1:$D$226,2,FALSE)</f>
        <v>#N/A</v>
      </c>
      <c r="AP70">
        <f t="shared" si="39"/>
        <v>1</v>
      </c>
      <c r="AQ70" t="e">
        <f t="shared" si="39"/>
        <v>#N/A</v>
      </c>
      <c r="AR70" t="e">
        <f t="shared" si="39"/>
        <v>#N/A</v>
      </c>
      <c r="AS70" t="e">
        <f t="shared" si="39"/>
        <v>#N/A</v>
      </c>
      <c r="AT70">
        <f t="array" ref="AT70">MAX(IF(ISERROR(AP70:AS70),IF(ISERROR(AH70:AK70),,AH70:AK70),AP70:AS70))</f>
        <v>1</v>
      </c>
      <c r="AU70" t="s">
        <v>421</v>
      </c>
      <c r="AV70" t="s">
        <v>451</v>
      </c>
      <c r="AW70" t="s">
        <v>453</v>
      </c>
      <c r="AX70" t="s">
        <v>447</v>
      </c>
      <c r="AY70" t="s">
        <v>209</v>
      </c>
      <c r="AZ70" t="s">
        <v>209</v>
      </c>
      <c r="BA70" t="s">
        <v>209</v>
      </c>
      <c r="BB70" t="s">
        <v>209</v>
      </c>
      <c r="BC70" t="s">
        <v>209</v>
      </c>
      <c r="BD70" t="str">
        <f t="shared" si="40"/>
        <v>NormalBug</v>
      </c>
      <c r="BE70" t="str">
        <f t="shared" si="41"/>
        <v>PoisonBug</v>
      </c>
      <c r="BF70" t="str">
        <f t="shared" si="42"/>
        <v>WaterBug</v>
      </c>
      <c r="BG70" t="str">
        <f t="shared" si="43"/>
        <v>ElectricBug</v>
      </c>
      <c r="BH70" t="str">
        <f t="shared" si="44"/>
        <v>NABug</v>
      </c>
      <c r="BI70" t="str">
        <f t="shared" si="45"/>
        <v>NABug</v>
      </c>
      <c r="BJ70" t="str">
        <f t="shared" si="46"/>
        <v>NABug</v>
      </c>
      <c r="BK70" t="str">
        <f t="shared" si="47"/>
        <v>NABug</v>
      </c>
      <c r="BL70" t="str">
        <f t="shared" si="48"/>
        <v>NABug</v>
      </c>
      <c r="BM70" t="str">
        <f t="shared" si="49"/>
        <v>NormalPoison</v>
      </c>
      <c r="BN70" t="str">
        <f t="shared" si="50"/>
        <v>PoisonPoison</v>
      </c>
      <c r="BO70" t="str">
        <f t="shared" si="51"/>
        <v>WaterPoison</v>
      </c>
      <c r="BP70" t="str">
        <f t="shared" si="52"/>
        <v>ElectricPoison</v>
      </c>
      <c r="BQ70" t="str">
        <f t="shared" si="30"/>
        <v>NAPoison</v>
      </c>
      <c r="BR70" t="str">
        <f t="shared" si="30"/>
        <v>NAPoison</v>
      </c>
      <c r="BS70" t="str">
        <f t="shared" si="30"/>
        <v>NAPoison</v>
      </c>
      <c r="BT70" t="str">
        <f t="shared" si="30"/>
        <v>NAPoison</v>
      </c>
      <c r="BU70" t="str">
        <f t="shared" si="31"/>
        <v>NAPoison</v>
      </c>
      <c r="BV70" s="31">
        <f>VLOOKUP(BD70,type_factors!$C$2:$D$226,2,FALSE)</f>
        <v>1</v>
      </c>
      <c r="BW70" s="31">
        <f>VLOOKUP(BE70,type_factors!$C$2:$D$226,2,FALSE)</f>
        <v>2</v>
      </c>
      <c r="BX70" s="31">
        <f>VLOOKUP(BF70,type_factors!$C$2:$D$226,2,FALSE)</f>
        <v>1</v>
      </c>
      <c r="BY70" s="31">
        <f>VLOOKUP(BG70,type_factors!$C$2:$D$226,2,FALSE)</f>
        <v>1</v>
      </c>
      <c r="BZ70" s="31" t="e">
        <f>VLOOKUP(BH70,type_factors!$C$2:$D$226,2,FALSE)</f>
        <v>#N/A</v>
      </c>
      <c r="CA70" s="31" t="e">
        <f>VLOOKUP(BI70,type_factors!$C$2:$D$226,2,FALSE)</f>
        <v>#N/A</v>
      </c>
      <c r="CB70" s="31" t="e">
        <f>VLOOKUP(BJ70,type_factors!$C$2:$D$226,2,FALSE)</f>
        <v>#N/A</v>
      </c>
      <c r="CC70" s="31" t="e">
        <f>VLOOKUP(BK70,type_factors!$C$2:$D$226,2,FALSE)</f>
        <v>#N/A</v>
      </c>
      <c r="CD70" s="31" t="e">
        <f>VLOOKUP(BL70,type_factors!$C$2:$D$226,2,FALSE)</f>
        <v>#N/A</v>
      </c>
      <c r="CE70" s="30">
        <f>VLOOKUP(BM70,type_factors!$C$2:$D$226,2,FALSE)</f>
        <v>1</v>
      </c>
      <c r="CF70" s="30">
        <f>VLOOKUP(BN70,type_factors!$C$2:$D$226,2,FALSE)</f>
        <v>0.5</v>
      </c>
      <c r="CG70" s="30">
        <f>VLOOKUP(BO70,type_factors!$C$2:$D$226,2,FALSE)</f>
        <v>1</v>
      </c>
      <c r="CH70" s="30">
        <f>VLOOKUP(BP70,type_factors!$C$2:$D$226,2,FALSE)</f>
        <v>1</v>
      </c>
      <c r="CI70" s="30" t="e">
        <f>VLOOKUP(BQ70,type_factors!$C$2:$D$226,2,FALSE)</f>
        <v>#N/A</v>
      </c>
      <c r="CJ70" s="30" t="e">
        <f>VLOOKUP(BR70,type_factors!$C$2:$D$226,2,FALSE)</f>
        <v>#N/A</v>
      </c>
      <c r="CK70" s="30" t="e">
        <f>VLOOKUP(BS70,type_factors!$C$2:$D$226,2,FALSE)</f>
        <v>#N/A</v>
      </c>
      <c r="CL70" s="30" t="e">
        <f>VLOOKUP(BT70,type_factors!$C$2:$D$226,2,FALSE)</f>
        <v>#N/A</v>
      </c>
      <c r="CM70" s="30" t="e">
        <f>VLOOKUP(BU70,type_factors!$C$2:$D$226,2,FALSE)</f>
        <v>#N/A</v>
      </c>
      <c r="CN70" s="32">
        <f t="shared" si="53"/>
        <v>1</v>
      </c>
      <c r="CO70" s="32">
        <f t="shared" si="53"/>
        <v>1</v>
      </c>
      <c r="CP70" s="32">
        <f t="shared" si="53"/>
        <v>1</v>
      </c>
      <c r="CQ70" s="32">
        <f t="shared" si="53"/>
        <v>1</v>
      </c>
      <c r="CR70" s="32" t="e">
        <f t="shared" si="36"/>
        <v>#N/A</v>
      </c>
      <c r="CS70" s="32" t="e">
        <f t="shared" si="54"/>
        <v>#N/A</v>
      </c>
      <c r="CT70" s="32" t="e">
        <f t="shared" si="55"/>
        <v>#N/A</v>
      </c>
      <c r="CU70" s="32" t="e">
        <f t="shared" si="56"/>
        <v>#N/A</v>
      </c>
      <c r="CV70" s="32" t="e">
        <f t="shared" si="57"/>
        <v>#N/A</v>
      </c>
      <c r="CW70">
        <f t="array" ref="CW70">MAX(IF(ISERROR(CN70:CV70),,CN70:CV70))</f>
        <v>1</v>
      </c>
      <c r="CX70">
        <f t="shared" si="37"/>
        <v>1</v>
      </c>
      <c r="CY70">
        <f t="shared" si="58"/>
        <v>0</v>
      </c>
      <c r="CZ70">
        <f t="shared" si="60"/>
        <v>14</v>
      </c>
    </row>
    <row r="71" spans="1:104" x14ac:dyDescent="0.3">
      <c r="A71">
        <v>70</v>
      </c>
      <c r="B71">
        <v>30</v>
      </c>
      <c r="C71" s="35" t="s">
        <v>84</v>
      </c>
      <c r="D71" s="35" t="str">
        <f>VLOOKUP(C71,all_pokemon!$B$2:$C$151,2,FALSE)</f>
        <v>Cubone</v>
      </c>
      <c r="E71" s="35" t="s">
        <v>455</v>
      </c>
      <c r="F71" s="35" t="s">
        <v>209</v>
      </c>
      <c r="G71" s="35">
        <v>23</v>
      </c>
      <c r="H71" s="36" t="s">
        <v>86</v>
      </c>
      <c r="I71" s="36" t="s">
        <v>6</v>
      </c>
      <c r="J71" s="36" t="s">
        <v>209</v>
      </c>
      <c r="K71" s="36" t="s">
        <v>209</v>
      </c>
      <c r="L71" s="1" t="str">
        <f>VLOOKUP(H71,all_attacks!$B$2:$C$166,2,FALSE)</f>
        <v>Bone Club</v>
      </c>
      <c r="M71" s="1" t="str">
        <f>VLOOKUP(I71,all_attacks!$B$2:$C$166,2,FALSE)</f>
        <v>Growl</v>
      </c>
      <c r="N71" s="1" t="e">
        <f>VLOOKUP(J71,all_attacks!$B$2:$C$166,2,FALSE)</f>
        <v>#N/A</v>
      </c>
      <c r="O71" s="1" t="e">
        <f>VLOOKUP(K71,all_attacks!$B$2:$C$166,2,FALSE)</f>
        <v>#N/A</v>
      </c>
      <c r="P71" t="str">
        <f>VLOOKUP(L71,all_attacks!$C$2:$H$166,2,FALSE)</f>
        <v>Ground</v>
      </c>
      <c r="Q71" t="str">
        <f>VLOOKUP(M71,all_attacks!$C$2:$H$166,2,FALSE)</f>
        <v>Normal</v>
      </c>
      <c r="R71" t="e">
        <f>VLOOKUP(N71,all_attacks!$C$2:$H$166,2,FALSE)</f>
        <v>#N/A</v>
      </c>
      <c r="S71" t="e">
        <f>VLOOKUP(O71,all_attacks!$C$2:$H$166,2,FALSE)</f>
        <v>#N/A</v>
      </c>
      <c r="T71" t="str">
        <f>VLOOKUP(L71,all_attacks!$C$2:$H$166,6,FALSE)</f>
        <v>Ground</v>
      </c>
      <c r="U71" t="str">
        <f>VLOOKUP(M71,all_attacks!$C$2:$H$166,6,FALSE)</f>
        <v>no_type-specific_Damage</v>
      </c>
      <c r="V71" t="e">
        <f>VLOOKUP(N71,all_attacks!$C$2:$H$166,6,FALSE)</f>
        <v>#N/A</v>
      </c>
      <c r="W71" t="e">
        <f>VLOOKUP(O71,all_attacks!$C$2:$H$166,6,FALSE)</f>
        <v>#N/A</v>
      </c>
      <c r="X71" t="s">
        <v>451</v>
      </c>
      <c r="Y71" t="s">
        <v>455</v>
      </c>
      <c r="Z71" t="str">
        <f t="shared" si="59"/>
        <v>GroundPoison</v>
      </c>
      <c r="AA71" t="str">
        <f t="shared" si="59"/>
        <v>no_type-specific_DamagePoison</v>
      </c>
      <c r="AB71" t="e">
        <f t="shared" si="59"/>
        <v>#N/A</v>
      </c>
      <c r="AC71" t="e">
        <f t="shared" si="59"/>
        <v>#N/A</v>
      </c>
      <c r="AD71" t="str">
        <f t="shared" si="38"/>
        <v>GroundGround</v>
      </c>
      <c r="AE71" t="str">
        <f t="shared" si="38"/>
        <v>no_type-specific_DamageGround</v>
      </c>
      <c r="AF71" t="e">
        <f t="shared" si="38"/>
        <v>#N/A</v>
      </c>
      <c r="AG71" t="e">
        <f t="shared" si="38"/>
        <v>#N/A</v>
      </c>
      <c r="AH71">
        <f>VLOOKUP(Z71,type_factors!$C$1:$D$226,2,FALSE)</f>
        <v>2</v>
      </c>
      <c r="AI71" t="e">
        <f>VLOOKUP(AA71,type_factors!$C$1:$D$226,2,FALSE)</f>
        <v>#N/A</v>
      </c>
      <c r="AJ71" t="e">
        <f>VLOOKUP(AB71,type_factors!$C$1:$D$226,2,FALSE)</f>
        <v>#N/A</v>
      </c>
      <c r="AK71" t="e">
        <f>VLOOKUP(AC71,type_factors!$C$1:$D$226,2,FALSE)</f>
        <v>#N/A</v>
      </c>
      <c r="AL71">
        <f>VLOOKUP(AD71,type_factors!$C$1:$D$226,2,FALSE)</f>
        <v>1</v>
      </c>
      <c r="AM71" t="e">
        <f>VLOOKUP(AE71,type_factors!$C$1:$D$226,2,FALSE)</f>
        <v>#N/A</v>
      </c>
      <c r="AN71" t="e">
        <f>VLOOKUP(AF71,type_factors!$C$1:$D$226,2,FALSE)</f>
        <v>#N/A</v>
      </c>
      <c r="AO71" t="e">
        <f>VLOOKUP(AG71,type_factors!$C$1:$D$226,2,FALSE)</f>
        <v>#N/A</v>
      </c>
      <c r="AP71">
        <f t="shared" si="39"/>
        <v>2</v>
      </c>
      <c r="AQ71" t="e">
        <f t="shared" si="39"/>
        <v>#N/A</v>
      </c>
      <c r="AR71" t="e">
        <f t="shared" si="39"/>
        <v>#N/A</v>
      </c>
      <c r="AS71" t="e">
        <f t="shared" si="39"/>
        <v>#N/A</v>
      </c>
      <c r="AT71">
        <f t="array" ref="AT71">MAX(IF(ISERROR(AP71:AS71),IF(ISERROR(AH71:AK71),,AH71:AK71),AP71:AS71))</f>
        <v>2</v>
      </c>
      <c r="AU71" t="s">
        <v>421</v>
      </c>
      <c r="AV71" t="s">
        <v>451</v>
      </c>
      <c r="AW71" t="s">
        <v>453</v>
      </c>
      <c r="AX71" t="s">
        <v>447</v>
      </c>
      <c r="AY71" t="s">
        <v>209</v>
      </c>
      <c r="AZ71" t="s">
        <v>209</v>
      </c>
      <c r="BA71" t="s">
        <v>209</v>
      </c>
      <c r="BB71" t="s">
        <v>209</v>
      </c>
      <c r="BC71" t="s">
        <v>209</v>
      </c>
      <c r="BD71" t="str">
        <f t="shared" si="40"/>
        <v>NormalGround</v>
      </c>
      <c r="BE71" t="str">
        <f t="shared" si="41"/>
        <v>PoisonGround</v>
      </c>
      <c r="BF71" t="str">
        <f t="shared" si="42"/>
        <v>WaterGround</v>
      </c>
      <c r="BG71" t="str">
        <f t="shared" si="43"/>
        <v>ElectricGround</v>
      </c>
      <c r="BH71" t="str">
        <f t="shared" si="44"/>
        <v>NAGround</v>
      </c>
      <c r="BI71" t="str">
        <f t="shared" si="45"/>
        <v>NAGround</v>
      </c>
      <c r="BJ71" t="str">
        <f t="shared" si="46"/>
        <v>NAGround</v>
      </c>
      <c r="BK71" t="str">
        <f t="shared" si="47"/>
        <v>NAGround</v>
      </c>
      <c r="BL71" t="str">
        <f t="shared" si="48"/>
        <v>NAGround</v>
      </c>
      <c r="BM71" t="str">
        <f t="shared" si="49"/>
        <v>NormalNA</v>
      </c>
      <c r="BN71" t="str">
        <f t="shared" si="50"/>
        <v>PoisonNA</v>
      </c>
      <c r="BO71" t="str">
        <f t="shared" si="51"/>
        <v>WaterNA</v>
      </c>
      <c r="BP71" t="str">
        <f t="shared" si="52"/>
        <v>ElectricNA</v>
      </c>
      <c r="BQ71" t="str">
        <f t="shared" si="30"/>
        <v>NANA</v>
      </c>
      <c r="BR71" t="str">
        <f t="shared" si="30"/>
        <v>NANA</v>
      </c>
      <c r="BS71" t="str">
        <f t="shared" si="30"/>
        <v>NANA</v>
      </c>
      <c r="BT71" t="str">
        <f t="shared" si="30"/>
        <v>NANA</v>
      </c>
      <c r="BU71" t="str">
        <f t="shared" si="31"/>
        <v>NANA</v>
      </c>
      <c r="BV71" s="31">
        <f>VLOOKUP(BD71,type_factors!$C$2:$D$226,2,FALSE)</f>
        <v>1</v>
      </c>
      <c r="BW71" s="31">
        <f>VLOOKUP(BE71,type_factors!$C$2:$D$226,2,FALSE)</f>
        <v>0.5</v>
      </c>
      <c r="BX71" s="31">
        <f>VLOOKUP(BF71,type_factors!$C$2:$D$226,2,FALSE)</f>
        <v>2</v>
      </c>
      <c r="BY71" s="31">
        <f>VLOOKUP(BG71,type_factors!$C$2:$D$226,2,FALSE)</f>
        <v>0</v>
      </c>
      <c r="BZ71" s="31" t="e">
        <f>VLOOKUP(BH71,type_factors!$C$2:$D$226,2,FALSE)</f>
        <v>#N/A</v>
      </c>
      <c r="CA71" s="31" t="e">
        <f>VLOOKUP(BI71,type_factors!$C$2:$D$226,2,FALSE)</f>
        <v>#N/A</v>
      </c>
      <c r="CB71" s="31" t="e">
        <f>VLOOKUP(BJ71,type_factors!$C$2:$D$226,2,FALSE)</f>
        <v>#N/A</v>
      </c>
      <c r="CC71" s="31" t="e">
        <f>VLOOKUP(BK71,type_factors!$C$2:$D$226,2,FALSE)</f>
        <v>#N/A</v>
      </c>
      <c r="CD71" s="31" t="e">
        <f>VLOOKUP(BL71,type_factors!$C$2:$D$226,2,FALSE)</f>
        <v>#N/A</v>
      </c>
      <c r="CE71" s="30" t="e">
        <f>VLOOKUP(BM71,type_factors!$C$2:$D$226,2,FALSE)</f>
        <v>#N/A</v>
      </c>
      <c r="CF71" s="30" t="e">
        <f>VLOOKUP(BN71,type_factors!$C$2:$D$226,2,FALSE)</f>
        <v>#N/A</v>
      </c>
      <c r="CG71" s="30" t="e">
        <f>VLOOKUP(BO71,type_factors!$C$2:$D$226,2,FALSE)</f>
        <v>#N/A</v>
      </c>
      <c r="CH71" s="30" t="e">
        <f>VLOOKUP(BP71,type_factors!$C$2:$D$226,2,FALSE)</f>
        <v>#N/A</v>
      </c>
      <c r="CI71" s="30" t="e">
        <f>VLOOKUP(BQ71,type_factors!$C$2:$D$226,2,FALSE)</f>
        <v>#N/A</v>
      </c>
      <c r="CJ71" s="30" t="e">
        <f>VLOOKUP(BR71,type_factors!$C$2:$D$226,2,FALSE)</f>
        <v>#N/A</v>
      </c>
      <c r="CK71" s="30" t="e">
        <f>VLOOKUP(BS71,type_factors!$C$2:$D$226,2,FALSE)</f>
        <v>#N/A</v>
      </c>
      <c r="CL71" s="30" t="e">
        <f>VLOOKUP(BT71,type_factors!$C$2:$D$226,2,FALSE)</f>
        <v>#N/A</v>
      </c>
      <c r="CM71" s="30" t="e">
        <f>VLOOKUP(BU71,type_factors!$C$2:$D$226,2,FALSE)</f>
        <v>#N/A</v>
      </c>
      <c r="CN71" s="32">
        <f t="shared" si="53"/>
        <v>1</v>
      </c>
      <c r="CO71" s="32">
        <f t="shared" si="53"/>
        <v>0.5</v>
      </c>
      <c r="CP71" s="32">
        <f t="shared" si="53"/>
        <v>2</v>
      </c>
      <c r="CQ71" s="32">
        <f t="shared" si="53"/>
        <v>0</v>
      </c>
      <c r="CR71" s="32" t="e">
        <f t="shared" si="36"/>
        <v>#N/A</v>
      </c>
      <c r="CS71" s="32" t="e">
        <f t="shared" si="54"/>
        <v>#N/A</v>
      </c>
      <c r="CT71" s="32" t="e">
        <f t="shared" si="55"/>
        <v>#N/A</v>
      </c>
      <c r="CU71" s="32" t="e">
        <f t="shared" si="56"/>
        <v>#N/A</v>
      </c>
      <c r="CV71" s="32" t="e">
        <f t="shared" si="57"/>
        <v>#N/A</v>
      </c>
      <c r="CW71">
        <f t="array" ref="CW71">MAX(IF(ISERROR(CN71:CV71),,CN71:CV71))</f>
        <v>2</v>
      </c>
      <c r="CX71">
        <f t="shared" si="37"/>
        <v>2</v>
      </c>
      <c r="CY71">
        <f t="shared" si="58"/>
        <v>0</v>
      </c>
      <c r="CZ71">
        <f t="shared" si="60"/>
        <v>14</v>
      </c>
    </row>
    <row r="72" spans="1:104" x14ac:dyDescent="0.3">
      <c r="A72">
        <v>71</v>
      </c>
      <c r="B72">
        <v>30</v>
      </c>
      <c r="C72" s="35" t="s">
        <v>85</v>
      </c>
      <c r="D72" s="35" t="str">
        <f>VLOOKUP(C72,all_pokemon!$B$2:$C$151,2,FALSE)</f>
        <v>Slowpoke</v>
      </c>
      <c r="E72" s="35" t="s">
        <v>453</v>
      </c>
      <c r="F72" s="35" t="s">
        <v>318</v>
      </c>
      <c r="G72" s="35">
        <v>23</v>
      </c>
      <c r="H72" s="36" t="s">
        <v>60</v>
      </c>
      <c r="I72" s="36" t="s">
        <v>35</v>
      </c>
      <c r="J72" s="36" t="s">
        <v>87</v>
      </c>
      <c r="K72" s="36" t="s">
        <v>209</v>
      </c>
      <c r="L72" s="1" t="str">
        <f>VLOOKUP(H72,all_attacks!$B$2:$C$166,2,FALSE)</f>
        <v>Confusion</v>
      </c>
      <c r="M72" s="1" t="str">
        <f>VLOOKUP(I72,all_attacks!$B$2:$C$166,2,FALSE)</f>
        <v>Disable</v>
      </c>
      <c r="N72" s="1" t="str">
        <f>VLOOKUP(J72,all_attacks!$B$2:$C$166,2,FALSE)</f>
        <v>Headbutt</v>
      </c>
      <c r="O72" s="1" t="e">
        <f>VLOOKUP(K72,all_attacks!$B$2:$C$166,2,FALSE)</f>
        <v>#N/A</v>
      </c>
      <c r="P72" t="str">
        <f>VLOOKUP(L72,all_attacks!$C$2:$H$166,2,FALSE)</f>
        <v>Psychic</v>
      </c>
      <c r="Q72" t="str">
        <f>VLOOKUP(M72,all_attacks!$C$2:$H$166,2,FALSE)</f>
        <v>Normal</v>
      </c>
      <c r="R72" t="str">
        <f>VLOOKUP(N72,all_attacks!$C$2:$H$166,2,FALSE)</f>
        <v>Normal</v>
      </c>
      <c r="S72" t="e">
        <f>VLOOKUP(O72,all_attacks!$C$2:$H$166,2,FALSE)</f>
        <v>#N/A</v>
      </c>
      <c r="T72" t="str">
        <f>VLOOKUP(L72,all_attacks!$C$2:$H$166,6,FALSE)</f>
        <v>Psychic</v>
      </c>
      <c r="U72" t="str">
        <f>VLOOKUP(M72,all_attacks!$C$2:$H$166,6,FALSE)</f>
        <v>no_type-specific_Damage</v>
      </c>
      <c r="V72" t="str">
        <f>VLOOKUP(N72,all_attacks!$C$2:$H$166,6,FALSE)</f>
        <v>Normal</v>
      </c>
      <c r="W72" t="e">
        <f>VLOOKUP(O72,all_attacks!$C$2:$H$166,6,FALSE)</f>
        <v>#N/A</v>
      </c>
      <c r="X72" t="s">
        <v>451</v>
      </c>
      <c r="Y72" t="s">
        <v>455</v>
      </c>
      <c r="Z72" t="str">
        <f t="shared" si="59"/>
        <v>PsychicPoison</v>
      </c>
      <c r="AA72" t="str">
        <f t="shared" si="59"/>
        <v>no_type-specific_DamagePoison</v>
      </c>
      <c r="AB72" t="str">
        <f t="shared" si="59"/>
        <v>NormalPoison</v>
      </c>
      <c r="AC72" t="e">
        <f t="shared" si="59"/>
        <v>#N/A</v>
      </c>
      <c r="AD72" t="str">
        <f t="shared" si="38"/>
        <v>PsychicGround</v>
      </c>
      <c r="AE72" t="str">
        <f t="shared" si="38"/>
        <v>no_type-specific_DamageGround</v>
      </c>
      <c r="AF72" t="str">
        <f t="shared" si="38"/>
        <v>NormalGround</v>
      </c>
      <c r="AG72" t="e">
        <f t="shared" si="38"/>
        <v>#N/A</v>
      </c>
      <c r="AH72">
        <f>VLOOKUP(Z72,type_factors!$C$1:$D$226,2,FALSE)</f>
        <v>2</v>
      </c>
      <c r="AI72" t="e">
        <f>VLOOKUP(AA72,type_factors!$C$1:$D$226,2,FALSE)</f>
        <v>#N/A</v>
      </c>
      <c r="AJ72">
        <f>VLOOKUP(AB72,type_factors!$C$1:$D$226,2,FALSE)</f>
        <v>1</v>
      </c>
      <c r="AK72" t="e">
        <f>VLOOKUP(AC72,type_factors!$C$1:$D$226,2,FALSE)</f>
        <v>#N/A</v>
      </c>
      <c r="AL72">
        <f>VLOOKUP(AD72,type_factors!$C$1:$D$226,2,FALSE)</f>
        <v>1</v>
      </c>
      <c r="AM72" t="e">
        <f>VLOOKUP(AE72,type_factors!$C$1:$D$226,2,FALSE)</f>
        <v>#N/A</v>
      </c>
      <c r="AN72">
        <f>VLOOKUP(AF72,type_factors!$C$1:$D$226,2,FALSE)</f>
        <v>1</v>
      </c>
      <c r="AO72" t="e">
        <f>VLOOKUP(AG72,type_factors!$C$1:$D$226,2,FALSE)</f>
        <v>#N/A</v>
      </c>
      <c r="AP72">
        <f t="shared" si="39"/>
        <v>2</v>
      </c>
      <c r="AQ72" t="e">
        <f t="shared" si="39"/>
        <v>#N/A</v>
      </c>
      <c r="AR72">
        <f t="shared" si="39"/>
        <v>1</v>
      </c>
      <c r="AS72" t="e">
        <f t="shared" si="39"/>
        <v>#N/A</v>
      </c>
      <c r="AT72">
        <f t="array" ref="AT72">MAX(IF(ISERROR(AP72:AS72),IF(ISERROR(AH72:AK72),,AH72:AK72),AP72:AS72))</f>
        <v>2</v>
      </c>
      <c r="AU72" t="s">
        <v>421</v>
      </c>
      <c r="AV72" t="s">
        <v>451</v>
      </c>
      <c r="AW72" t="s">
        <v>453</v>
      </c>
      <c r="AX72" t="s">
        <v>447</v>
      </c>
      <c r="AY72" t="s">
        <v>209</v>
      </c>
      <c r="AZ72" t="s">
        <v>209</v>
      </c>
      <c r="BA72" t="s">
        <v>209</v>
      </c>
      <c r="BB72" t="s">
        <v>209</v>
      </c>
      <c r="BC72" t="s">
        <v>209</v>
      </c>
      <c r="BD72" t="str">
        <f t="shared" si="40"/>
        <v>NormalWater</v>
      </c>
      <c r="BE72" t="str">
        <f t="shared" si="41"/>
        <v>PoisonWater</v>
      </c>
      <c r="BF72" t="str">
        <f t="shared" si="42"/>
        <v>WaterWater</v>
      </c>
      <c r="BG72" t="str">
        <f t="shared" si="43"/>
        <v>ElectricWater</v>
      </c>
      <c r="BH72" t="str">
        <f t="shared" si="44"/>
        <v>NAWater</v>
      </c>
      <c r="BI72" t="str">
        <f t="shared" si="45"/>
        <v>NAWater</v>
      </c>
      <c r="BJ72" t="str">
        <f t="shared" si="46"/>
        <v>NAWater</v>
      </c>
      <c r="BK72" t="str">
        <f t="shared" si="47"/>
        <v>NAWater</v>
      </c>
      <c r="BL72" t="str">
        <f t="shared" si="48"/>
        <v>NAWater</v>
      </c>
      <c r="BM72" t="str">
        <f t="shared" si="49"/>
        <v>NormalPsychic</v>
      </c>
      <c r="BN72" t="str">
        <f t="shared" si="50"/>
        <v>PoisonPsychic</v>
      </c>
      <c r="BO72" t="str">
        <f t="shared" si="51"/>
        <v>WaterPsychic</v>
      </c>
      <c r="BP72" t="str">
        <f t="shared" si="52"/>
        <v>ElectricPsychic</v>
      </c>
      <c r="BQ72" t="str">
        <f t="shared" si="30"/>
        <v>NAPsychic</v>
      </c>
      <c r="BR72" t="str">
        <f t="shared" si="30"/>
        <v>NAPsychic</v>
      </c>
      <c r="BS72" t="str">
        <f t="shared" si="30"/>
        <v>NAPsychic</v>
      </c>
      <c r="BT72" t="str">
        <f t="shared" si="30"/>
        <v>NAPsychic</v>
      </c>
      <c r="BU72" t="str">
        <f t="shared" si="31"/>
        <v>NAPsychic</v>
      </c>
      <c r="BV72" s="31">
        <f>VLOOKUP(BD72,type_factors!$C$2:$D$226,2,FALSE)</f>
        <v>1</v>
      </c>
      <c r="BW72" s="31">
        <f>VLOOKUP(BE72,type_factors!$C$2:$D$226,2,FALSE)</f>
        <v>1</v>
      </c>
      <c r="BX72" s="31">
        <f>VLOOKUP(BF72,type_factors!$C$2:$D$226,2,FALSE)</f>
        <v>0.5</v>
      </c>
      <c r="BY72" s="31">
        <f>VLOOKUP(BG72,type_factors!$C$2:$D$226,2,FALSE)</f>
        <v>2</v>
      </c>
      <c r="BZ72" s="31" t="e">
        <f>VLOOKUP(BH72,type_factors!$C$2:$D$226,2,FALSE)</f>
        <v>#N/A</v>
      </c>
      <c r="CA72" s="31" t="e">
        <f>VLOOKUP(BI72,type_factors!$C$2:$D$226,2,FALSE)</f>
        <v>#N/A</v>
      </c>
      <c r="CB72" s="31" t="e">
        <f>VLOOKUP(BJ72,type_factors!$C$2:$D$226,2,FALSE)</f>
        <v>#N/A</v>
      </c>
      <c r="CC72" s="31" t="e">
        <f>VLOOKUP(BK72,type_factors!$C$2:$D$226,2,FALSE)</f>
        <v>#N/A</v>
      </c>
      <c r="CD72" s="31" t="e">
        <f>VLOOKUP(BL72,type_factors!$C$2:$D$226,2,FALSE)</f>
        <v>#N/A</v>
      </c>
      <c r="CE72" s="30">
        <f>VLOOKUP(BM72,type_factors!$C$2:$D$226,2,FALSE)</f>
        <v>1</v>
      </c>
      <c r="CF72" s="30">
        <f>VLOOKUP(BN72,type_factors!$C$2:$D$226,2,FALSE)</f>
        <v>1</v>
      </c>
      <c r="CG72" s="30">
        <f>VLOOKUP(BO72,type_factors!$C$2:$D$226,2,FALSE)</f>
        <v>1</v>
      </c>
      <c r="CH72" s="30">
        <f>VLOOKUP(BP72,type_factors!$C$2:$D$226,2,FALSE)</f>
        <v>1</v>
      </c>
      <c r="CI72" s="30" t="e">
        <f>VLOOKUP(BQ72,type_factors!$C$2:$D$226,2,FALSE)</f>
        <v>#N/A</v>
      </c>
      <c r="CJ72" s="30" t="e">
        <f>VLOOKUP(BR72,type_factors!$C$2:$D$226,2,FALSE)</f>
        <v>#N/A</v>
      </c>
      <c r="CK72" s="30" t="e">
        <f>VLOOKUP(BS72,type_factors!$C$2:$D$226,2,FALSE)</f>
        <v>#N/A</v>
      </c>
      <c r="CL72" s="30" t="e">
        <f>VLOOKUP(BT72,type_factors!$C$2:$D$226,2,FALSE)</f>
        <v>#N/A</v>
      </c>
      <c r="CM72" s="30" t="e">
        <f>VLOOKUP(BU72,type_factors!$C$2:$D$226,2,FALSE)</f>
        <v>#N/A</v>
      </c>
      <c r="CN72" s="32">
        <f t="shared" si="53"/>
        <v>1</v>
      </c>
      <c r="CO72" s="32">
        <f t="shared" si="53"/>
        <v>1</v>
      </c>
      <c r="CP72" s="32">
        <f t="shared" si="53"/>
        <v>0.5</v>
      </c>
      <c r="CQ72" s="32">
        <f t="shared" si="53"/>
        <v>2</v>
      </c>
      <c r="CR72" s="32" t="e">
        <f t="shared" si="36"/>
        <v>#N/A</v>
      </c>
      <c r="CS72" s="32" t="e">
        <f t="shared" si="54"/>
        <v>#N/A</v>
      </c>
      <c r="CT72" s="32" t="e">
        <f t="shared" si="55"/>
        <v>#N/A</v>
      </c>
      <c r="CU72" s="32" t="e">
        <f t="shared" si="56"/>
        <v>#N/A</v>
      </c>
      <c r="CV72" s="32" t="e">
        <f t="shared" si="57"/>
        <v>#N/A</v>
      </c>
      <c r="CW72">
        <f t="array" ref="CW72">MAX(IF(ISERROR(CN72:CV72),,CN72:CV72))</f>
        <v>2</v>
      </c>
      <c r="CX72">
        <f t="shared" si="37"/>
        <v>2</v>
      </c>
      <c r="CY72">
        <f t="shared" si="58"/>
        <v>0</v>
      </c>
      <c r="CZ72">
        <f t="shared" si="60"/>
        <v>14</v>
      </c>
    </row>
    <row r="73" spans="1:104" x14ac:dyDescent="0.3">
      <c r="A73">
        <v>72</v>
      </c>
      <c r="B73">
        <v>31</v>
      </c>
      <c r="C73" s="35" t="s">
        <v>85</v>
      </c>
      <c r="D73" s="35" t="str">
        <f>VLOOKUP(C73,all_pokemon!$B$2:$C$151,2,FALSE)</f>
        <v>Slowpoke</v>
      </c>
      <c r="E73" s="35" t="s">
        <v>453</v>
      </c>
      <c r="F73" s="35" t="s">
        <v>318</v>
      </c>
      <c r="G73" s="35">
        <v>25</v>
      </c>
      <c r="H73" s="36" t="s">
        <v>60</v>
      </c>
      <c r="I73" s="36" t="s">
        <v>35</v>
      </c>
      <c r="J73" s="36" t="s">
        <v>87</v>
      </c>
      <c r="K73" s="36" t="s">
        <v>209</v>
      </c>
      <c r="L73" s="1" t="str">
        <f>VLOOKUP(H73,all_attacks!$B$2:$C$166,2,FALSE)</f>
        <v>Confusion</v>
      </c>
      <c r="M73" s="1" t="str">
        <f>VLOOKUP(I73,all_attacks!$B$2:$C$166,2,FALSE)</f>
        <v>Disable</v>
      </c>
      <c r="N73" s="1" t="str">
        <f>VLOOKUP(J73,all_attacks!$B$2:$C$166,2,FALSE)</f>
        <v>Headbutt</v>
      </c>
      <c r="O73" s="1" t="e">
        <f>VLOOKUP(K73,all_attacks!$B$2:$C$166,2,FALSE)</f>
        <v>#N/A</v>
      </c>
      <c r="P73" t="str">
        <f>VLOOKUP(L73,all_attacks!$C$2:$H$166,2,FALSE)</f>
        <v>Psychic</v>
      </c>
      <c r="Q73" t="str">
        <f>VLOOKUP(M73,all_attacks!$C$2:$H$166,2,FALSE)</f>
        <v>Normal</v>
      </c>
      <c r="R73" t="str">
        <f>VLOOKUP(N73,all_attacks!$C$2:$H$166,2,FALSE)</f>
        <v>Normal</v>
      </c>
      <c r="S73" t="e">
        <f>VLOOKUP(O73,all_attacks!$C$2:$H$166,2,FALSE)</f>
        <v>#N/A</v>
      </c>
      <c r="T73" t="str">
        <f>VLOOKUP(L73,all_attacks!$C$2:$H$166,6,FALSE)</f>
        <v>Psychic</v>
      </c>
      <c r="U73" t="str">
        <f>VLOOKUP(M73,all_attacks!$C$2:$H$166,6,FALSE)</f>
        <v>no_type-specific_Damage</v>
      </c>
      <c r="V73" t="str">
        <f>VLOOKUP(N73,all_attacks!$C$2:$H$166,6,FALSE)</f>
        <v>Normal</v>
      </c>
      <c r="W73" t="e">
        <f>VLOOKUP(O73,all_attacks!$C$2:$H$166,6,FALSE)</f>
        <v>#N/A</v>
      </c>
      <c r="X73" t="s">
        <v>451</v>
      </c>
      <c r="Y73" t="s">
        <v>455</v>
      </c>
      <c r="Z73" t="str">
        <f t="shared" si="59"/>
        <v>PsychicPoison</v>
      </c>
      <c r="AA73" t="str">
        <f t="shared" si="59"/>
        <v>no_type-specific_DamagePoison</v>
      </c>
      <c r="AB73" t="str">
        <f t="shared" si="59"/>
        <v>NormalPoison</v>
      </c>
      <c r="AC73" t="e">
        <f t="shared" si="59"/>
        <v>#N/A</v>
      </c>
      <c r="AD73" t="str">
        <f t="shared" si="38"/>
        <v>PsychicGround</v>
      </c>
      <c r="AE73" t="str">
        <f t="shared" si="38"/>
        <v>no_type-specific_DamageGround</v>
      </c>
      <c r="AF73" t="str">
        <f t="shared" si="38"/>
        <v>NormalGround</v>
      </c>
      <c r="AG73" t="e">
        <f t="shared" si="38"/>
        <v>#N/A</v>
      </c>
      <c r="AH73">
        <f>VLOOKUP(Z73,type_factors!$C$1:$D$226,2,FALSE)</f>
        <v>2</v>
      </c>
      <c r="AI73" t="e">
        <f>VLOOKUP(AA73,type_factors!$C$1:$D$226,2,FALSE)</f>
        <v>#N/A</v>
      </c>
      <c r="AJ73">
        <f>VLOOKUP(AB73,type_factors!$C$1:$D$226,2,FALSE)</f>
        <v>1</v>
      </c>
      <c r="AK73" t="e">
        <f>VLOOKUP(AC73,type_factors!$C$1:$D$226,2,FALSE)</f>
        <v>#N/A</v>
      </c>
      <c r="AL73">
        <f>VLOOKUP(AD73,type_factors!$C$1:$D$226,2,FALSE)</f>
        <v>1</v>
      </c>
      <c r="AM73" t="e">
        <f>VLOOKUP(AE73,type_factors!$C$1:$D$226,2,FALSE)</f>
        <v>#N/A</v>
      </c>
      <c r="AN73">
        <f>VLOOKUP(AF73,type_factors!$C$1:$D$226,2,FALSE)</f>
        <v>1</v>
      </c>
      <c r="AO73" t="e">
        <f>VLOOKUP(AG73,type_factors!$C$1:$D$226,2,FALSE)</f>
        <v>#N/A</v>
      </c>
      <c r="AP73">
        <f t="shared" si="39"/>
        <v>2</v>
      </c>
      <c r="AQ73" t="e">
        <f t="shared" si="39"/>
        <v>#N/A</v>
      </c>
      <c r="AR73">
        <f t="shared" si="39"/>
        <v>1</v>
      </c>
      <c r="AS73" t="e">
        <f t="shared" si="39"/>
        <v>#N/A</v>
      </c>
      <c r="AT73">
        <f t="array" ref="AT73">MAX(IF(ISERROR(AP73:AS73),IF(ISERROR(AH73:AK73),,AH73:AK73),AP73:AS73))</f>
        <v>2</v>
      </c>
      <c r="AU73" t="s">
        <v>421</v>
      </c>
      <c r="AV73" t="s">
        <v>451</v>
      </c>
      <c r="AW73" t="s">
        <v>453</v>
      </c>
      <c r="AX73" t="s">
        <v>447</v>
      </c>
      <c r="AY73" t="s">
        <v>209</v>
      </c>
      <c r="AZ73" t="s">
        <v>209</v>
      </c>
      <c r="BA73" t="s">
        <v>209</v>
      </c>
      <c r="BB73" t="s">
        <v>209</v>
      </c>
      <c r="BC73" t="s">
        <v>209</v>
      </c>
      <c r="BD73" t="str">
        <f t="shared" si="40"/>
        <v>NormalWater</v>
      </c>
      <c r="BE73" t="str">
        <f t="shared" si="41"/>
        <v>PoisonWater</v>
      </c>
      <c r="BF73" t="str">
        <f t="shared" si="42"/>
        <v>WaterWater</v>
      </c>
      <c r="BG73" t="str">
        <f t="shared" si="43"/>
        <v>ElectricWater</v>
      </c>
      <c r="BH73" t="str">
        <f t="shared" si="44"/>
        <v>NAWater</v>
      </c>
      <c r="BI73" t="str">
        <f t="shared" si="45"/>
        <v>NAWater</v>
      </c>
      <c r="BJ73" t="str">
        <f t="shared" si="46"/>
        <v>NAWater</v>
      </c>
      <c r="BK73" t="str">
        <f t="shared" si="47"/>
        <v>NAWater</v>
      </c>
      <c r="BL73" t="str">
        <f t="shared" si="48"/>
        <v>NAWater</v>
      </c>
      <c r="BM73" t="str">
        <f t="shared" si="49"/>
        <v>NormalPsychic</v>
      </c>
      <c r="BN73" t="str">
        <f t="shared" si="50"/>
        <v>PoisonPsychic</v>
      </c>
      <c r="BO73" t="str">
        <f t="shared" si="51"/>
        <v>WaterPsychic</v>
      </c>
      <c r="BP73" t="str">
        <f t="shared" si="52"/>
        <v>ElectricPsychic</v>
      </c>
      <c r="BQ73" t="str">
        <f t="shared" si="30"/>
        <v>NAPsychic</v>
      </c>
      <c r="BR73" t="str">
        <f t="shared" si="30"/>
        <v>NAPsychic</v>
      </c>
      <c r="BS73" t="str">
        <f t="shared" si="30"/>
        <v>NAPsychic</v>
      </c>
      <c r="BT73" t="str">
        <f t="shared" si="30"/>
        <v>NAPsychic</v>
      </c>
      <c r="BU73" t="str">
        <f t="shared" si="31"/>
        <v>NAPsychic</v>
      </c>
      <c r="BV73" s="31">
        <f>VLOOKUP(BD73,type_factors!$C$2:$D$226,2,FALSE)</f>
        <v>1</v>
      </c>
      <c r="BW73" s="31">
        <f>VLOOKUP(BE73,type_factors!$C$2:$D$226,2,FALSE)</f>
        <v>1</v>
      </c>
      <c r="BX73" s="31">
        <f>VLOOKUP(BF73,type_factors!$C$2:$D$226,2,FALSE)</f>
        <v>0.5</v>
      </c>
      <c r="BY73" s="31">
        <f>VLOOKUP(BG73,type_factors!$C$2:$D$226,2,FALSE)</f>
        <v>2</v>
      </c>
      <c r="BZ73" s="31" t="e">
        <f>VLOOKUP(BH73,type_factors!$C$2:$D$226,2,FALSE)</f>
        <v>#N/A</v>
      </c>
      <c r="CA73" s="31" t="e">
        <f>VLOOKUP(BI73,type_factors!$C$2:$D$226,2,FALSE)</f>
        <v>#N/A</v>
      </c>
      <c r="CB73" s="31" t="e">
        <f>VLOOKUP(BJ73,type_factors!$C$2:$D$226,2,FALSE)</f>
        <v>#N/A</v>
      </c>
      <c r="CC73" s="31" t="e">
        <f>VLOOKUP(BK73,type_factors!$C$2:$D$226,2,FALSE)</f>
        <v>#N/A</v>
      </c>
      <c r="CD73" s="31" t="e">
        <f>VLOOKUP(BL73,type_factors!$C$2:$D$226,2,FALSE)</f>
        <v>#N/A</v>
      </c>
      <c r="CE73" s="30">
        <f>VLOOKUP(BM73,type_factors!$C$2:$D$226,2,FALSE)</f>
        <v>1</v>
      </c>
      <c r="CF73" s="30">
        <f>VLOOKUP(BN73,type_factors!$C$2:$D$226,2,FALSE)</f>
        <v>1</v>
      </c>
      <c r="CG73" s="30">
        <f>VLOOKUP(BO73,type_factors!$C$2:$D$226,2,FALSE)</f>
        <v>1</v>
      </c>
      <c r="CH73" s="30">
        <f>VLOOKUP(BP73,type_factors!$C$2:$D$226,2,FALSE)</f>
        <v>1</v>
      </c>
      <c r="CI73" s="30" t="e">
        <f>VLOOKUP(BQ73,type_factors!$C$2:$D$226,2,FALSE)</f>
        <v>#N/A</v>
      </c>
      <c r="CJ73" s="30" t="e">
        <f>VLOOKUP(BR73,type_factors!$C$2:$D$226,2,FALSE)</f>
        <v>#N/A</v>
      </c>
      <c r="CK73" s="30" t="e">
        <f>VLOOKUP(BS73,type_factors!$C$2:$D$226,2,FALSE)</f>
        <v>#N/A</v>
      </c>
      <c r="CL73" s="30" t="e">
        <f>VLOOKUP(BT73,type_factors!$C$2:$D$226,2,FALSE)</f>
        <v>#N/A</v>
      </c>
      <c r="CM73" s="30" t="e">
        <f>VLOOKUP(BU73,type_factors!$C$2:$D$226,2,FALSE)</f>
        <v>#N/A</v>
      </c>
      <c r="CN73" s="32">
        <f t="shared" si="53"/>
        <v>1</v>
      </c>
      <c r="CO73" s="32">
        <f t="shared" si="53"/>
        <v>1</v>
      </c>
      <c r="CP73" s="32">
        <f t="shared" si="53"/>
        <v>0.5</v>
      </c>
      <c r="CQ73" s="32">
        <f t="shared" si="53"/>
        <v>2</v>
      </c>
      <c r="CR73" s="32" t="e">
        <f t="shared" si="36"/>
        <v>#N/A</v>
      </c>
      <c r="CS73" s="32" t="e">
        <f t="shared" si="54"/>
        <v>#N/A</v>
      </c>
      <c r="CT73" s="32" t="e">
        <f t="shared" si="55"/>
        <v>#N/A</v>
      </c>
      <c r="CU73" s="32" t="e">
        <f t="shared" si="56"/>
        <v>#N/A</v>
      </c>
      <c r="CV73" s="32" t="e">
        <f t="shared" si="57"/>
        <v>#N/A</v>
      </c>
      <c r="CW73">
        <f t="array" ref="CW73">MAX(IF(ISERROR(CN73:CV73),,CN73:CV73))</f>
        <v>2</v>
      </c>
      <c r="CX73">
        <f t="shared" si="37"/>
        <v>2</v>
      </c>
      <c r="CY73">
        <f t="shared" si="58"/>
        <v>0</v>
      </c>
      <c r="CZ73">
        <f t="shared" si="60"/>
        <v>14</v>
      </c>
    </row>
    <row r="74" spans="1:104" x14ac:dyDescent="0.3">
      <c r="A74">
        <v>73</v>
      </c>
      <c r="B74">
        <v>32</v>
      </c>
      <c r="C74" s="35" t="s">
        <v>55</v>
      </c>
      <c r="D74" s="35" t="str">
        <f>VLOOKUP(C74,all_pokemon!$B$2:$C$151,2,FALSE)</f>
        <v>Oddish</v>
      </c>
      <c r="E74" s="35" t="s">
        <v>449</v>
      </c>
      <c r="F74" s="35" t="s">
        <v>451</v>
      </c>
      <c r="G74" s="35">
        <v>22</v>
      </c>
      <c r="H74" s="36" t="s">
        <v>56</v>
      </c>
      <c r="I74" s="36" t="s">
        <v>79</v>
      </c>
      <c r="J74" s="36" t="s">
        <v>80</v>
      </c>
      <c r="K74" s="36" t="s">
        <v>82</v>
      </c>
      <c r="L74" s="1" t="str">
        <f>VLOOKUP(H74,all_attacks!$B$2:$C$166,2,FALSE)</f>
        <v>Absorb</v>
      </c>
      <c r="M74" s="1" t="str">
        <f>VLOOKUP(I74,all_attacks!$B$2:$C$166,2,FALSE)</f>
        <v>Poison Powder</v>
      </c>
      <c r="N74" s="1" t="str">
        <f>VLOOKUP(J74,all_attacks!$B$2:$C$166,2,FALSE)</f>
        <v>Stun Spore</v>
      </c>
      <c r="O74" s="1" t="str">
        <f>VLOOKUP(K74,all_attacks!$B$2:$C$166,2,FALSE)</f>
        <v>Sleep Powder</v>
      </c>
      <c r="P74" t="str">
        <f>VLOOKUP(L74,all_attacks!$C$2:$H$166,2,FALSE)</f>
        <v>Grass</v>
      </c>
      <c r="Q74" t="str">
        <f>VLOOKUP(M74,all_attacks!$C$2:$H$166,2,FALSE)</f>
        <v>Poison</v>
      </c>
      <c r="R74" t="str">
        <f>VLOOKUP(N74,all_attacks!$C$2:$H$166,2,FALSE)</f>
        <v>Grass</v>
      </c>
      <c r="S74" t="str">
        <f>VLOOKUP(O74,all_attacks!$C$2:$H$166,2,FALSE)</f>
        <v>Grass</v>
      </c>
      <c r="T74" t="str">
        <f>VLOOKUP(L74,all_attacks!$C$2:$H$166,6,FALSE)</f>
        <v>Grass</v>
      </c>
      <c r="U74" t="str">
        <f>VLOOKUP(M74,all_attacks!$C$2:$H$166,6,FALSE)</f>
        <v>no_type-specific_Damage</v>
      </c>
      <c r="V74" t="str">
        <f>VLOOKUP(N74,all_attacks!$C$2:$H$166,6,FALSE)</f>
        <v>no_type-specific_Damage</v>
      </c>
      <c r="W74" t="str">
        <f>VLOOKUP(O74,all_attacks!$C$2:$H$166,6,FALSE)</f>
        <v>no_type-specific_Damage</v>
      </c>
      <c r="X74" t="s">
        <v>451</v>
      </c>
      <c r="Y74" t="s">
        <v>455</v>
      </c>
      <c r="Z74" t="str">
        <f t="shared" si="59"/>
        <v>GrassPoison</v>
      </c>
      <c r="AA74" t="str">
        <f t="shared" si="59"/>
        <v>no_type-specific_DamagePoison</v>
      </c>
      <c r="AB74" t="str">
        <f t="shared" si="59"/>
        <v>no_type-specific_DamagePoison</v>
      </c>
      <c r="AC74" t="str">
        <f t="shared" si="59"/>
        <v>no_type-specific_DamagePoison</v>
      </c>
      <c r="AD74" t="str">
        <f t="shared" si="38"/>
        <v>GrassGround</v>
      </c>
      <c r="AE74" t="str">
        <f t="shared" si="38"/>
        <v>no_type-specific_DamageGround</v>
      </c>
      <c r="AF74" t="str">
        <f t="shared" si="38"/>
        <v>no_type-specific_DamageGround</v>
      </c>
      <c r="AG74" t="str">
        <f t="shared" si="38"/>
        <v>no_type-specific_DamageGround</v>
      </c>
      <c r="AH74">
        <f>VLOOKUP(Z74,type_factors!$C$1:$D$226,2,FALSE)</f>
        <v>0.5</v>
      </c>
      <c r="AI74" t="e">
        <f>VLOOKUP(AA74,type_factors!$C$1:$D$226,2,FALSE)</f>
        <v>#N/A</v>
      </c>
      <c r="AJ74" t="e">
        <f>VLOOKUP(AB74,type_factors!$C$1:$D$226,2,FALSE)</f>
        <v>#N/A</v>
      </c>
      <c r="AK74" t="e">
        <f>VLOOKUP(AC74,type_factors!$C$1:$D$226,2,FALSE)</f>
        <v>#N/A</v>
      </c>
      <c r="AL74">
        <f>VLOOKUP(AD74,type_factors!$C$1:$D$226,2,FALSE)</f>
        <v>2</v>
      </c>
      <c r="AM74" t="e">
        <f>VLOOKUP(AE74,type_factors!$C$1:$D$226,2,FALSE)</f>
        <v>#N/A</v>
      </c>
      <c r="AN74" t="e">
        <f>VLOOKUP(AF74,type_factors!$C$1:$D$226,2,FALSE)</f>
        <v>#N/A</v>
      </c>
      <c r="AO74" t="e">
        <f>VLOOKUP(AG74,type_factors!$C$1:$D$226,2,FALSE)</f>
        <v>#N/A</v>
      </c>
      <c r="AP74">
        <f t="shared" si="39"/>
        <v>1</v>
      </c>
      <c r="AQ74" t="e">
        <f t="shared" si="39"/>
        <v>#N/A</v>
      </c>
      <c r="AR74" t="e">
        <f t="shared" si="39"/>
        <v>#N/A</v>
      </c>
      <c r="AS74" t="e">
        <f t="shared" si="39"/>
        <v>#N/A</v>
      </c>
      <c r="AT74">
        <f t="array" ref="AT74">MAX(IF(ISERROR(AP74:AS74),IF(ISERROR(AH74:AK74),,AH74:AK74),AP74:AS74))</f>
        <v>1</v>
      </c>
      <c r="AU74" t="s">
        <v>421</v>
      </c>
      <c r="AV74" t="s">
        <v>451</v>
      </c>
      <c r="AW74" t="s">
        <v>453</v>
      </c>
      <c r="AX74" t="s">
        <v>447</v>
      </c>
      <c r="AY74" t="s">
        <v>209</v>
      </c>
      <c r="AZ74" t="s">
        <v>209</v>
      </c>
      <c r="BA74" t="s">
        <v>209</v>
      </c>
      <c r="BB74" t="s">
        <v>209</v>
      </c>
      <c r="BC74" t="s">
        <v>209</v>
      </c>
      <c r="BD74" t="str">
        <f t="shared" si="40"/>
        <v>NormalGrass</v>
      </c>
      <c r="BE74" t="str">
        <f t="shared" si="41"/>
        <v>PoisonGrass</v>
      </c>
      <c r="BF74" t="str">
        <f t="shared" si="42"/>
        <v>WaterGrass</v>
      </c>
      <c r="BG74" t="str">
        <f t="shared" si="43"/>
        <v>ElectricGrass</v>
      </c>
      <c r="BH74" t="str">
        <f t="shared" si="44"/>
        <v>NAGrass</v>
      </c>
      <c r="BI74" t="str">
        <f t="shared" si="45"/>
        <v>NAGrass</v>
      </c>
      <c r="BJ74" t="str">
        <f t="shared" si="46"/>
        <v>NAGrass</v>
      </c>
      <c r="BK74" t="str">
        <f t="shared" si="47"/>
        <v>NAGrass</v>
      </c>
      <c r="BL74" t="str">
        <f t="shared" si="48"/>
        <v>NAGrass</v>
      </c>
      <c r="BM74" t="str">
        <f t="shared" si="49"/>
        <v>NormalPoison</v>
      </c>
      <c r="BN74" t="str">
        <f t="shared" si="50"/>
        <v>PoisonPoison</v>
      </c>
      <c r="BO74" t="str">
        <f t="shared" si="51"/>
        <v>WaterPoison</v>
      </c>
      <c r="BP74" t="str">
        <f t="shared" si="52"/>
        <v>ElectricPoison</v>
      </c>
      <c r="BQ74" t="str">
        <f t="shared" si="30"/>
        <v>NAPoison</v>
      </c>
      <c r="BR74" t="str">
        <f t="shared" si="30"/>
        <v>NAPoison</v>
      </c>
      <c r="BS74" t="str">
        <f t="shared" si="30"/>
        <v>NAPoison</v>
      </c>
      <c r="BT74" t="str">
        <f t="shared" si="30"/>
        <v>NAPoison</v>
      </c>
      <c r="BU74" t="str">
        <f t="shared" si="31"/>
        <v>NAPoison</v>
      </c>
      <c r="BV74" s="31">
        <f>VLOOKUP(BD74,type_factors!$C$2:$D$226,2,FALSE)</f>
        <v>1</v>
      </c>
      <c r="BW74" s="31">
        <f>VLOOKUP(BE74,type_factors!$C$2:$D$226,2,FALSE)</f>
        <v>2</v>
      </c>
      <c r="BX74" s="31">
        <f>VLOOKUP(BF74,type_factors!$C$2:$D$226,2,FALSE)</f>
        <v>0.5</v>
      </c>
      <c r="BY74" s="31">
        <f>VLOOKUP(BG74,type_factors!$C$2:$D$226,2,FALSE)</f>
        <v>0.5</v>
      </c>
      <c r="BZ74" s="31" t="e">
        <f>VLOOKUP(BH74,type_factors!$C$2:$D$226,2,FALSE)</f>
        <v>#N/A</v>
      </c>
      <c r="CA74" s="31" t="e">
        <f>VLOOKUP(BI74,type_factors!$C$2:$D$226,2,FALSE)</f>
        <v>#N/A</v>
      </c>
      <c r="CB74" s="31" t="e">
        <f>VLOOKUP(BJ74,type_factors!$C$2:$D$226,2,FALSE)</f>
        <v>#N/A</v>
      </c>
      <c r="CC74" s="31" t="e">
        <f>VLOOKUP(BK74,type_factors!$C$2:$D$226,2,FALSE)</f>
        <v>#N/A</v>
      </c>
      <c r="CD74" s="31" t="e">
        <f>VLOOKUP(BL74,type_factors!$C$2:$D$226,2,FALSE)</f>
        <v>#N/A</v>
      </c>
      <c r="CE74" s="30">
        <f>VLOOKUP(BM74,type_factors!$C$2:$D$226,2,FALSE)</f>
        <v>1</v>
      </c>
      <c r="CF74" s="30">
        <f>VLOOKUP(BN74,type_factors!$C$2:$D$226,2,FALSE)</f>
        <v>0.5</v>
      </c>
      <c r="CG74" s="30">
        <f>VLOOKUP(BO74,type_factors!$C$2:$D$226,2,FALSE)</f>
        <v>1</v>
      </c>
      <c r="CH74" s="30">
        <f>VLOOKUP(BP74,type_factors!$C$2:$D$226,2,FALSE)</f>
        <v>1</v>
      </c>
      <c r="CI74" s="30" t="e">
        <f>VLOOKUP(BQ74,type_factors!$C$2:$D$226,2,FALSE)</f>
        <v>#N/A</v>
      </c>
      <c r="CJ74" s="30" t="e">
        <f>VLOOKUP(BR74,type_factors!$C$2:$D$226,2,FALSE)</f>
        <v>#N/A</v>
      </c>
      <c r="CK74" s="30" t="e">
        <f>VLOOKUP(BS74,type_factors!$C$2:$D$226,2,FALSE)</f>
        <v>#N/A</v>
      </c>
      <c r="CL74" s="30" t="e">
        <f>VLOOKUP(BT74,type_factors!$C$2:$D$226,2,FALSE)</f>
        <v>#N/A</v>
      </c>
      <c r="CM74" s="30" t="e">
        <f>VLOOKUP(BU74,type_factors!$C$2:$D$226,2,FALSE)</f>
        <v>#N/A</v>
      </c>
      <c r="CN74" s="32">
        <f t="shared" si="53"/>
        <v>1</v>
      </c>
      <c r="CO74" s="32">
        <f t="shared" si="53"/>
        <v>1</v>
      </c>
      <c r="CP74" s="32">
        <f t="shared" si="53"/>
        <v>0.5</v>
      </c>
      <c r="CQ74" s="32">
        <f t="shared" si="53"/>
        <v>0.5</v>
      </c>
      <c r="CR74" s="32" t="e">
        <f t="shared" si="36"/>
        <v>#N/A</v>
      </c>
      <c r="CS74" s="32" t="e">
        <f t="shared" si="54"/>
        <v>#N/A</v>
      </c>
      <c r="CT74" s="32" t="e">
        <f t="shared" si="55"/>
        <v>#N/A</v>
      </c>
      <c r="CU74" s="32" t="e">
        <f t="shared" si="56"/>
        <v>#N/A</v>
      </c>
      <c r="CV74" s="32" t="e">
        <f t="shared" si="57"/>
        <v>#N/A</v>
      </c>
      <c r="CW74">
        <f t="array" ref="CW74">MAX(IF(ISERROR(CN74:CV74),,CN74:CV74))</f>
        <v>1</v>
      </c>
      <c r="CX74">
        <f t="shared" si="37"/>
        <v>1</v>
      </c>
      <c r="CY74">
        <f t="shared" si="58"/>
        <v>0</v>
      </c>
      <c r="CZ74">
        <f t="shared" si="60"/>
        <v>14</v>
      </c>
    </row>
    <row r="75" spans="1:104" x14ac:dyDescent="0.3">
      <c r="A75">
        <v>74</v>
      </c>
      <c r="B75">
        <v>32</v>
      </c>
      <c r="C75" s="35" t="s">
        <v>40</v>
      </c>
      <c r="D75" s="35" t="str">
        <f>VLOOKUP(C75,all_pokemon!$B$2:$C$151,2,FALSE)</f>
        <v>Bulbasaur</v>
      </c>
      <c r="E75" s="35" t="s">
        <v>449</v>
      </c>
      <c r="F75" s="35" t="s">
        <v>451</v>
      </c>
      <c r="G75" s="35">
        <v>22</v>
      </c>
      <c r="H75" s="36" t="s">
        <v>6</v>
      </c>
      <c r="I75" s="36" t="s">
        <v>45</v>
      </c>
      <c r="J75" s="36" t="s">
        <v>46</v>
      </c>
      <c r="K75" s="36" t="s">
        <v>79</v>
      </c>
      <c r="L75" s="1" t="str">
        <f>VLOOKUP(H75,all_attacks!$B$2:$C$166,2,FALSE)</f>
        <v>Growl</v>
      </c>
      <c r="M75" s="1" t="str">
        <f>VLOOKUP(I75,all_attacks!$B$2:$C$166,2,FALSE)</f>
        <v>Leech Seed</v>
      </c>
      <c r="N75" s="1" t="str">
        <f>VLOOKUP(J75,all_attacks!$B$2:$C$166,2,FALSE)</f>
        <v>Vine Whip</v>
      </c>
      <c r="O75" s="1" t="str">
        <f>VLOOKUP(K75,all_attacks!$B$2:$C$166,2,FALSE)</f>
        <v>Poison Powder</v>
      </c>
      <c r="P75" t="str">
        <f>VLOOKUP(L75,all_attacks!$C$2:$H$166,2,FALSE)</f>
        <v>Normal</v>
      </c>
      <c r="Q75" t="str">
        <f>VLOOKUP(M75,all_attacks!$C$2:$H$166,2,FALSE)</f>
        <v>Grass</v>
      </c>
      <c r="R75" t="str">
        <f>VLOOKUP(N75,all_attacks!$C$2:$H$166,2,FALSE)</f>
        <v>Grass</v>
      </c>
      <c r="S75" t="str">
        <f>VLOOKUP(O75,all_attacks!$C$2:$H$166,2,FALSE)</f>
        <v>Poison</v>
      </c>
      <c r="T75" t="str">
        <f>VLOOKUP(L75,all_attacks!$C$2:$H$166,6,FALSE)</f>
        <v>no_type-specific_Damage</v>
      </c>
      <c r="U75" t="str">
        <f>VLOOKUP(M75,all_attacks!$C$2:$H$166,6,FALSE)</f>
        <v>no_type-specific_Damage</v>
      </c>
      <c r="V75" t="str">
        <f>VLOOKUP(N75,all_attacks!$C$2:$H$166,6,FALSE)</f>
        <v>Grass</v>
      </c>
      <c r="W75" t="str">
        <f>VLOOKUP(O75,all_attacks!$C$2:$H$166,6,FALSE)</f>
        <v>no_type-specific_Damage</v>
      </c>
      <c r="X75" t="s">
        <v>451</v>
      </c>
      <c r="Y75" t="s">
        <v>455</v>
      </c>
      <c r="Z75" t="str">
        <f t="shared" si="59"/>
        <v>no_type-specific_DamagePoison</v>
      </c>
      <c r="AA75" t="str">
        <f t="shared" si="59"/>
        <v>no_type-specific_DamagePoison</v>
      </c>
      <c r="AB75" t="str">
        <f t="shared" si="59"/>
        <v>GrassPoison</v>
      </c>
      <c r="AC75" t="str">
        <f t="shared" si="59"/>
        <v>no_type-specific_DamagePoison</v>
      </c>
      <c r="AD75" t="str">
        <f t="shared" si="38"/>
        <v>no_type-specific_DamageGround</v>
      </c>
      <c r="AE75" t="str">
        <f t="shared" si="38"/>
        <v>no_type-specific_DamageGround</v>
      </c>
      <c r="AF75" t="str">
        <f t="shared" si="38"/>
        <v>GrassGround</v>
      </c>
      <c r="AG75" t="str">
        <f t="shared" si="38"/>
        <v>no_type-specific_DamageGround</v>
      </c>
      <c r="AH75" t="e">
        <f>VLOOKUP(Z75,type_factors!$C$1:$D$226,2,FALSE)</f>
        <v>#N/A</v>
      </c>
      <c r="AI75" t="e">
        <f>VLOOKUP(AA75,type_factors!$C$1:$D$226,2,FALSE)</f>
        <v>#N/A</v>
      </c>
      <c r="AJ75">
        <f>VLOOKUP(AB75,type_factors!$C$1:$D$226,2,FALSE)</f>
        <v>0.5</v>
      </c>
      <c r="AK75" t="e">
        <f>VLOOKUP(AC75,type_factors!$C$1:$D$226,2,FALSE)</f>
        <v>#N/A</v>
      </c>
      <c r="AL75" t="e">
        <f>VLOOKUP(AD75,type_factors!$C$1:$D$226,2,FALSE)</f>
        <v>#N/A</v>
      </c>
      <c r="AM75" t="e">
        <f>VLOOKUP(AE75,type_factors!$C$1:$D$226,2,FALSE)</f>
        <v>#N/A</v>
      </c>
      <c r="AN75">
        <f>VLOOKUP(AF75,type_factors!$C$1:$D$226,2,FALSE)</f>
        <v>2</v>
      </c>
      <c r="AO75" t="e">
        <f>VLOOKUP(AG75,type_factors!$C$1:$D$226,2,FALSE)</f>
        <v>#N/A</v>
      </c>
      <c r="AP75" t="e">
        <f t="shared" si="39"/>
        <v>#N/A</v>
      </c>
      <c r="AQ75" t="e">
        <f t="shared" si="39"/>
        <v>#N/A</v>
      </c>
      <c r="AR75">
        <f t="shared" si="39"/>
        <v>1</v>
      </c>
      <c r="AS75" t="e">
        <f t="shared" si="39"/>
        <v>#N/A</v>
      </c>
      <c r="AT75">
        <f t="array" ref="AT75">MAX(IF(ISERROR(AP75:AS75),IF(ISERROR(AH75:AK75),,AH75:AK75),AP75:AS75))</f>
        <v>1</v>
      </c>
      <c r="AU75" t="s">
        <v>421</v>
      </c>
      <c r="AV75" t="s">
        <v>451</v>
      </c>
      <c r="AW75" t="s">
        <v>453</v>
      </c>
      <c r="AX75" t="s">
        <v>447</v>
      </c>
      <c r="AY75" t="s">
        <v>209</v>
      </c>
      <c r="AZ75" t="s">
        <v>209</v>
      </c>
      <c r="BA75" t="s">
        <v>209</v>
      </c>
      <c r="BB75" t="s">
        <v>209</v>
      </c>
      <c r="BC75" t="s">
        <v>209</v>
      </c>
      <c r="BD75" t="str">
        <f t="shared" si="40"/>
        <v>NormalGrass</v>
      </c>
      <c r="BE75" t="str">
        <f t="shared" si="41"/>
        <v>PoisonGrass</v>
      </c>
      <c r="BF75" t="str">
        <f t="shared" si="42"/>
        <v>WaterGrass</v>
      </c>
      <c r="BG75" t="str">
        <f t="shared" si="43"/>
        <v>ElectricGrass</v>
      </c>
      <c r="BH75" t="str">
        <f t="shared" si="44"/>
        <v>NAGrass</v>
      </c>
      <c r="BI75" t="str">
        <f t="shared" si="45"/>
        <v>NAGrass</v>
      </c>
      <c r="BJ75" t="str">
        <f t="shared" si="46"/>
        <v>NAGrass</v>
      </c>
      <c r="BK75" t="str">
        <f t="shared" si="47"/>
        <v>NAGrass</v>
      </c>
      <c r="BL75" t="str">
        <f t="shared" si="48"/>
        <v>NAGrass</v>
      </c>
      <c r="BM75" t="str">
        <f t="shared" si="49"/>
        <v>NormalPoison</v>
      </c>
      <c r="BN75" t="str">
        <f t="shared" si="50"/>
        <v>PoisonPoison</v>
      </c>
      <c r="BO75" t="str">
        <f t="shared" si="51"/>
        <v>WaterPoison</v>
      </c>
      <c r="BP75" t="str">
        <f t="shared" si="52"/>
        <v>ElectricPoison</v>
      </c>
      <c r="BQ75" t="str">
        <f t="shared" si="30"/>
        <v>NAPoison</v>
      </c>
      <c r="BR75" t="str">
        <f t="shared" si="30"/>
        <v>NAPoison</v>
      </c>
      <c r="BS75" t="str">
        <f t="shared" si="30"/>
        <v>NAPoison</v>
      </c>
      <c r="BT75" t="str">
        <f t="shared" si="30"/>
        <v>NAPoison</v>
      </c>
      <c r="BU75" t="str">
        <f t="shared" si="31"/>
        <v>NAPoison</v>
      </c>
      <c r="BV75" s="31">
        <f>VLOOKUP(BD75,type_factors!$C$2:$D$226,2,FALSE)</f>
        <v>1</v>
      </c>
      <c r="BW75" s="31">
        <f>VLOOKUP(BE75,type_factors!$C$2:$D$226,2,FALSE)</f>
        <v>2</v>
      </c>
      <c r="BX75" s="31">
        <f>VLOOKUP(BF75,type_factors!$C$2:$D$226,2,FALSE)</f>
        <v>0.5</v>
      </c>
      <c r="BY75" s="31">
        <f>VLOOKUP(BG75,type_factors!$C$2:$D$226,2,FALSE)</f>
        <v>0.5</v>
      </c>
      <c r="BZ75" s="31" t="e">
        <f>VLOOKUP(BH75,type_factors!$C$2:$D$226,2,FALSE)</f>
        <v>#N/A</v>
      </c>
      <c r="CA75" s="31" t="e">
        <f>VLOOKUP(BI75,type_factors!$C$2:$D$226,2,FALSE)</f>
        <v>#N/A</v>
      </c>
      <c r="CB75" s="31" t="e">
        <f>VLOOKUP(BJ75,type_factors!$C$2:$D$226,2,FALSE)</f>
        <v>#N/A</v>
      </c>
      <c r="CC75" s="31" t="e">
        <f>VLOOKUP(BK75,type_factors!$C$2:$D$226,2,FALSE)</f>
        <v>#N/A</v>
      </c>
      <c r="CD75" s="31" t="e">
        <f>VLOOKUP(BL75,type_factors!$C$2:$D$226,2,FALSE)</f>
        <v>#N/A</v>
      </c>
      <c r="CE75" s="30">
        <f>VLOOKUP(BM75,type_factors!$C$2:$D$226,2,FALSE)</f>
        <v>1</v>
      </c>
      <c r="CF75" s="30">
        <f>VLOOKUP(BN75,type_factors!$C$2:$D$226,2,FALSE)</f>
        <v>0.5</v>
      </c>
      <c r="CG75" s="30">
        <f>VLOOKUP(BO75,type_factors!$C$2:$D$226,2,FALSE)</f>
        <v>1</v>
      </c>
      <c r="CH75" s="30">
        <f>VLOOKUP(BP75,type_factors!$C$2:$D$226,2,FALSE)</f>
        <v>1</v>
      </c>
      <c r="CI75" s="30" t="e">
        <f>VLOOKUP(BQ75,type_factors!$C$2:$D$226,2,FALSE)</f>
        <v>#N/A</v>
      </c>
      <c r="CJ75" s="30" t="e">
        <f>VLOOKUP(BR75,type_factors!$C$2:$D$226,2,FALSE)</f>
        <v>#N/A</v>
      </c>
      <c r="CK75" s="30" t="e">
        <f>VLOOKUP(BS75,type_factors!$C$2:$D$226,2,FALSE)</f>
        <v>#N/A</v>
      </c>
      <c r="CL75" s="30" t="e">
        <f>VLOOKUP(BT75,type_factors!$C$2:$D$226,2,FALSE)</f>
        <v>#N/A</v>
      </c>
      <c r="CM75" s="30" t="e">
        <f>VLOOKUP(BU75,type_factors!$C$2:$D$226,2,FALSE)</f>
        <v>#N/A</v>
      </c>
      <c r="CN75" s="32">
        <f t="shared" si="53"/>
        <v>1</v>
      </c>
      <c r="CO75" s="32">
        <f t="shared" si="53"/>
        <v>1</v>
      </c>
      <c r="CP75" s="32">
        <f t="shared" si="53"/>
        <v>0.5</v>
      </c>
      <c r="CQ75" s="32">
        <f t="shared" si="53"/>
        <v>0.5</v>
      </c>
      <c r="CR75" s="32" t="e">
        <f t="shared" si="36"/>
        <v>#N/A</v>
      </c>
      <c r="CS75" s="32" t="e">
        <f t="shared" si="54"/>
        <v>#N/A</v>
      </c>
      <c r="CT75" s="32" t="e">
        <f t="shared" si="55"/>
        <v>#N/A</v>
      </c>
      <c r="CU75" s="32" t="e">
        <f t="shared" si="56"/>
        <v>#N/A</v>
      </c>
      <c r="CV75" s="32" t="e">
        <f t="shared" si="57"/>
        <v>#N/A</v>
      </c>
      <c r="CW75">
        <f t="array" ref="CW75">MAX(IF(ISERROR(CN75:CV75),,CN75:CV75))</f>
        <v>1</v>
      </c>
      <c r="CX75">
        <f t="shared" si="37"/>
        <v>1</v>
      </c>
      <c r="CY75">
        <f t="shared" si="58"/>
        <v>0</v>
      </c>
      <c r="CZ75">
        <f t="shared" si="60"/>
        <v>14</v>
      </c>
    </row>
    <row r="76" spans="1:104" x14ac:dyDescent="0.3">
      <c r="A76">
        <v>75</v>
      </c>
      <c r="B76">
        <v>33</v>
      </c>
      <c r="C76" s="35" t="s">
        <v>11</v>
      </c>
      <c r="D76" s="35" t="str">
        <f>VLOOKUP(C76,all_pokemon!$B$2:$C$151,2,FALSE)</f>
        <v>Geodude</v>
      </c>
      <c r="E76" s="35" t="s">
        <v>456</v>
      </c>
      <c r="F76" s="35" t="s">
        <v>455</v>
      </c>
      <c r="G76" s="35">
        <v>21</v>
      </c>
      <c r="H76" s="36" t="s">
        <v>12</v>
      </c>
      <c r="I76" s="36" t="s">
        <v>13</v>
      </c>
      <c r="J76" s="36" t="s">
        <v>106</v>
      </c>
      <c r="K76" s="36" t="s">
        <v>128</v>
      </c>
      <c r="L76" s="1" t="str">
        <f>VLOOKUP(H76,all_attacks!$B$2:$C$166,2,FALSE)</f>
        <v>Tackle</v>
      </c>
      <c r="M76" s="1" t="str">
        <f>VLOOKUP(I76,all_attacks!$B$2:$C$166,2,FALSE)</f>
        <v>Defense Curl</v>
      </c>
      <c r="N76" s="1" t="str">
        <f>VLOOKUP(J76,all_attacks!$B$2:$C$166,2,FALSE)</f>
        <v>Rock Throw</v>
      </c>
      <c r="O76" s="1" t="str">
        <f>VLOOKUP(K76,all_attacks!$B$2:$C$166,2,FALSE)</f>
        <v>Self-Destruct</v>
      </c>
      <c r="P76" t="str">
        <f>VLOOKUP(L76,all_attacks!$C$2:$H$166,2,FALSE)</f>
        <v>Normal</v>
      </c>
      <c r="Q76" t="str">
        <f>VLOOKUP(M76,all_attacks!$C$2:$H$166,2,FALSE)</f>
        <v>Normal</v>
      </c>
      <c r="R76" t="str">
        <f>VLOOKUP(N76,all_attacks!$C$2:$H$166,2,FALSE)</f>
        <v>Rock</v>
      </c>
      <c r="S76" t="str">
        <f>VLOOKUP(O76,all_attacks!$C$2:$H$166,2,FALSE)</f>
        <v>Normal</v>
      </c>
      <c r="T76" t="str">
        <f>VLOOKUP(L76,all_attacks!$C$2:$H$166,6,FALSE)</f>
        <v>Normal</v>
      </c>
      <c r="U76" t="str">
        <f>VLOOKUP(M76,all_attacks!$C$2:$H$166,6,FALSE)</f>
        <v>no_type-specific_Damage</v>
      </c>
      <c r="V76" t="str">
        <f>VLOOKUP(N76,all_attacks!$C$2:$H$166,6,FALSE)</f>
        <v>Rock</v>
      </c>
      <c r="W76" t="str">
        <f>VLOOKUP(O76,all_attacks!$C$2:$H$166,6,FALSE)</f>
        <v>Normal</v>
      </c>
      <c r="X76" t="s">
        <v>451</v>
      </c>
      <c r="Y76" t="s">
        <v>455</v>
      </c>
      <c r="Z76" t="str">
        <f t="shared" si="59"/>
        <v>NormalPoison</v>
      </c>
      <c r="AA76" t="str">
        <f t="shared" si="59"/>
        <v>no_type-specific_DamagePoison</v>
      </c>
      <c r="AB76" t="str">
        <f t="shared" si="59"/>
        <v>RockPoison</v>
      </c>
      <c r="AC76" t="str">
        <f t="shared" si="59"/>
        <v>NormalPoison</v>
      </c>
      <c r="AD76" t="str">
        <f t="shared" si="38"/>
        <v>NormalGround</v>
      </c>
      <c r="AE76" t="str">
        <f t="shared" si="38"/>
        <v>no_type-specific_DamageGround</v>
      </c>
      <c r="AF76" t="str">
        <f t="shared" si="38"/>
        <v>RockGround</v>
      </c>
      <c r="AG76" t="str">
        <f t="shared" si="38"/>
        <v>NormalGround</v>
      </c>
      <c r="AH76">
        <f>VLOOKUP(Z76,type_factors!$C$1:$D$226,2,FALSE)</f>
        <v>1</v>
      </c>
      <c r="AI76" t="e">
        <f>VLOOKUP(AA76,type_factors!$C$1:$D$226,2,FALSE)</f>
        <v>#N/A</v>
      </c>
      <c r="AJ76">
        <f>VLOOKUP(AB76,type_factors!$C$1:$D$226,2,FALSE)</f>
        <v>1</v>
      </c>
      <c r="AK76">
        <f>VLOOKUP(AC76,type_factors!$C$1:$D$226,2,FALSE)</f>
        <v>1</v>
      </c>
      <c r="AL76">
        <f>VLOOKUP(AD76,type_factors!$C$1:$D$226,2,FALSE)</f>
        <v>1</v>
      </c>
      <c r="AM76" t="e">
        <f>VLOOKUP(AE76,type_factors!$C$1:$D$226,2,FALSE)</f>
        <v>#N/A</v>
      </c>
      <c r="AN76">
        <f>VLOOKUP(AF76,type_factors!$C$1:$D$226,2,FALSE)</f>
        <v>0.5</v>
      </c>
      <c r="AO76">
        <f>VLOOKUP(AG76,type_factors!$C$1:$D$226,2,FALSE)</f>
        <v>1</v>
      </c>
      <c r="AP76">
        <f t="shared" si="39"/>
        <v>1</v>
      </c>
      <c r="AQ76" t="e">
        <f t="shared" si="39"/>
        <v>#N/A</v>
      </c>
      <c r="AR76">
        <f t="shared" si="39"/>
        <v>0.5</v>
      </c>
      <c r="AS76">
        <f t="shared" si="39"/>
        <v>1</v>
      </c>
      <c r="AT76">
        <f t="array" ref="AT76">MAX(IF(ISERROR(AP76:AS76),IF(ISERROR(AH76:AK76),,AH76:AK76),AP76:AS76))</f>
        <v>1</v>
      </c>
      <c r="AU76" t="s">
        <v>421</v>
      </c>
      <c r="AV76" t="s">
        <v>451</v>
      </c>
      <c r="AW76" t="s">
        <v>453</v>
      </c>
      <c r="AX76" t="s">
        <v>447</v>
      </c>
      <c r="AY76" t="s">
        <v>209</v>
      </c>
      <c r="AZ76" t="s">
        <v>209</v>
      </c>
      <c r="BA76" t="s">
        <v>209</v>
      </c>
      <c r="BB76" t="s">
        <v>209</v>
      </c>
      <c r="BC76" t="s">
        <v>209</v>
      </c>
      <c r="BD76" t="str">
        <f t="shared" si="40"/>
        <v>NormalRock</v>
      </c>
      <c r="BE76" t="str">
        <f t="shared" si="41"/>
        <v>PoisonRock</v>
      </c>
      <c r="BF76" t="str">
        <f t="shared" si="42"/>
        <v>WaterRock</v>
      </c>
      <c r="BG76" t="str">
        <f t="shared" si="43"/>
        <v>ElectricRock</v>
      </c>
      <c r="BH76" t="str">
        <f t="shared" si="44"/>
        <v>NARock</v>
      </c>
      <c r="BI76" t="str">
        <f t="shared" si="45"/>
        <v>NARock</v>
      </c>
      <c r="BJ76" t="str">
        <f t="shared" si="46"/>
        <v>NARock</v>
      </c>
      <c r="BK76" t="str">
        <f t="shared" si="47"/>
        <v>NARock</v>
      </c>
      <c r="BL76" t="str">
        <f t="shared" si="48"/>
        <v>NARock</v>
      </c>
      <c r="BM76" t="str">
        <f t="shared" si="49"/>
        <v>NormalGround</v>
      </c>
      <c r="BN76" t="str">
        <f t="shared" si="50"/>
        <v>PoisonGround</v>
      </c>
      <c r="BO76" t="str">
        <f t="shared" si="51"/>
        <v>WaterGround</v>
      </c>
      <c r="BP76" t="str">
        <f t="shared" si="52"/>
        <v>ElectricGround</v>
      </c>
      <c r="BQ76" t="str">
        <f t="shared" si="30"/>
        <v>NAGround</v>
      </c>
      <c r="BR76" t="str">
        <f t="shared" si="30"/>
        <v>NAGround</v>
      </c>
      <c r="BS76" t="str">
        <f t="shared" si="30"/>
        <v>NAGround</v>
      </c>
      <c r="BT76" t="str">
        <f t="shared" si="30"/>
        <v>NAGround</v>
      </c>
      <c r="BU76" t="str">
        <f t="shared" si="31"/>
        <v>NAGround</v>
      </c>
      <c r="BV76" s="31">
        <f>VLOOKUP(BD76,type_factors!$C$2:$D$226,2,FALSE)</f>
        <v>0.5</v>
      </c>
      <c r="BW76" s="31">
        <f>VLOOKUP(BE76,type_factors!$C$2:$D$226,2,FALSE)</f>
        <v>0.5</v>
      </c>
      <c r="BX76" s="31">
        <f>VLOOKUP(BF76,type_factors!$C$2:$D$226,2,FALSE)</f>
        <v>2</v>
      </c>
      <c r="BY76" s="31">
        <f>VLOOKUP(BG76,type_factors!$C$2:$D$226,2,FALSE)</f>
        <v>1</v>
      </c>
      <c r="BZ76" s="31" t="e">
        <f>VLOOKUP(BH76,type_factors!$C$2:$D$226,2,FALSE)</f>
        <v>#N/A</v>
      </c>
      <c r="CA76" s="31" t="e">
        <f>VLOOKUP(BI76,type_factors!$C$2:$D$226,2,FALSE)</f>
        <v>#N/A</v>
      </c>
      <c r="CB76" s="31" t="e">
        <f>VLOOKUP(BJ76,type_factors!$C$2:$D$226,2,FALSE)</f>
        <v>#N/A</v>
      </c>
      <c r="CC76" s="31" t="e">
        <f>VLOOKUP(BK76,type_factors!$C$2:$D$226,2,FALSE)</f>
        <v>#N/A</v>
      </c>
      <c r="CD76" s="31" t="e">
        <f>VLOOKUP(BL76,type_factors!$C$2:$D$226,2,FALSE)</f>
        <v>#N/A</v>
      </c>
      <c r="CE76" s="30">
        <f>VLOOKUP(BM76,type_factors!$C$2:$D$226,2,FALSE)</f>
        <v>1</v>
      </c>
      <c r="CF76" s="30">
        <f>VLOOKUP(BN76,type_factors!$C$2:$D$226,2,FALSE)</f>
        <v>0.5</v>
      </c>
      <c r="CG76" s="30">
        <f>VLOOKUP(BO76,type_factors!$C$2:$D$226,2,FALSE)</f>
        <v>2</v>
      </c>
      <c r="CH76" s="30">
        <f>VLOOKUP(BP76,type_factors!$C$2:$D$226,2,FALSE)</f>
        <v>0</v>
      </c>
      <c r="CI76" s="30" t="e">
        <f>VLOOKUP(BQ76,type_factors!$C$2:$D$226,2,FALSE)</f>
        <v>#N/A</v>
      </c>
      <c r="CJ76" s="30" t="e">
        <f>VLOOKUP(BR76,type_factors!$C$2:$D$226,2,FALSE)</f>
        <v>#N/A</v>
      </c>
      <c r="CK76" s="30" t="e">
        <f>VLOOKUP(BS76,type_factors!$C$2:$D$226,2,FALSE)</f>
        <v>#N/A</v>
      </c>
      <c r="CL76" s="30" t="e">
        <f>VLOOKUP(BT76,type_factors!$C$2:$D$226,2,FALSE)</f>
        <v>#N/A</v>
      </c>
      <c r="CM76" s="30" t="e">
        <f>VLOOKUP(BU76,type_factors!$C$2:$D$226,2,FALSE)</f>
        <v>#N/A</v>
      </c>
      <c r="CN76" s="32">
        <f t="shared" si="53"/>
        <v>0.5</v>
      </c>
      <c r="CO76" s="32">
        <f t="shared" si="53"/>
        <v>0.25</v>
      </c>
      <c r="CP76" s="32">
        <f t="shared" si="53"/>
        <v>4</v>
      </c>
      <c r="CQ76" s="32">
        <f t="shared" si="53"/>
        <v>0</v>
      </c>
      <c r="CR76" s="32" t="e">
        <f t="shared" si="36"/>
        <v>#N/A</v>
      </c>
      <c r="CS76" s="32" t="e">
        <f t="shared" si="54"/>
        <v>#N/A</v>
      </c>
      <c r="CT76" s="32" t="e">
        <f t="shared" si="55"/>
        <v>#N/A</v>
      </c>
      <c r="CU76" s="32" t="e">
        <f t="shared" si="56"/>
        <v>#N/A</v>
      </c>
      <c r="CV76" s="32" t="e">
        <f t="shared" si="57"/>
        <v>#N/A</v>
      </c>
      <c r="CW76">
        <f t="array" ref="CW76">MAX(IF(ISERROR(CN76:CV76),,CN76:CV76))</f>
        <v>4</v>
      </c>
      <c r="CX76">
        <f t="shared" si="37"/>
        <v>1</v>
      </c>
      <c r="CY76">
        <f t="shared" si="58"/>
        <v>3</v>
      </c>
      <c r="CZ76">
        <f t="shared" si="60"/>
        <v>17</v>
      </c>
    </row>
    <row r="77" spans="1:104" x14ac:dyDescent="0.3">
      <c r="A77">
        <v>76</v>
      </c>
      <c r="B77">
        <v>33</v>
      </c>
      <c r="C77" s="35" t="s">
        <v>11</v>
      </c>
      <c r="D77" s="35" t="str">
        <f>VLOOKUP(C77,all_pokemon!$B$2:$C$151,2,FALSE)</f>
        <v>Geodude</v>
      </c>
      <c r="E77" s="35" t="s">
        <v>456</v>
      </c>
      <c r="F77" s="35" t="s">
        <v>455</v>
      </c>
      <c r="G77" s="35">
        <v>21</v>
      </c>
      <c r="H77" s="36" t="s">
        <v>12</v>
      </c>
      <c r="I77" s="36" t="s">
        <v>13</v>
      </c>
      <c r="J77" s="36" t="s">
        <v>106</v>
      </c>
      <c r="K77" s="36" t="s">
        <v>128</v>
      </c>
      <c r="L77" s="1" t="str">
        <f>VLOOKUP(H77,all_attacks!$B$2:$C$166,2,FALSE)</f>
        <v>Tackle</v>
      </c>
      <c r="M77" s="1" t="str">
        <f>VLOOKUP(I77,all_attacks!$B$2:$C$166,2,FALSE)</f>
        <v>Defense Curl</v>
      </c>
      <c r="N77" s="1" t="str">
        <f>VLOOKUP(J77,all_attacks!$B$2:$C$166,2,FALSE)</f>
        <v>Rock Throw</v>
      </c>
      <c r="O77" s="1" t="str">
        <f>VLOOKUP(K77,all_attacks!$B$2:$C$166,2,FALSE)</f>
        <v>Self-Destruct</v>
      </c>
      <c r="P77" t="str">
        <f>VLOOKUP(L77,all_attacks!$C$2:$H$166,2,FALSE)</f>
        <v>Normal</v>
      </c>
      <c r="Q77" t="str">
        <f>VLOOKUP(M77,all_attacks!$C$2:$H$166,2,FALSE)</f>
        <v>Normal</v>
      </c>
      <c r="R77" t="str">
        <f>VLOOKUP(N77,all_attacks!$C$2:$H$166,2,FALSE)</f>
        <v>Rock</v>
      </c>
      <c r="S77" t="str">
        <f>VLOOKUP(O77,all_attacks!$C$2:$H$166,2,FALSE)</f>
        <v>Normal</v>
      </c>
      <c r="T77" t="str">
        <f>VLOOKUP(L77,all_attacks!$C$2:$H$166,6,FALSE)</f>
        <v>Normal</v>
      </c>
      <c r="U77" t="str">
        <f>VLOOKUP(M77,all_attacks!$C$2:$H$166,6,FALSE)</f>
        <v>no_type-specific_Damage</v>
      </c>
      <c r="V77" t="str">
        <f>VLOOKUP(N77,all_attacks!$C$2:$H$166,6,FALSE)</f>
        <v>Rock</v>
      </c>
      <c r="W77" t="str">
        <f>VLOOKUP(O77,all_attacks!$C$2:$H$166,6,FALSE)</f>
        <v>Normal</v>
      </c>
      <c r="X77" t="s">
        <v>451</v>
      </c>
      <c r="Y77" t="s">
        <v>455</v>
      </c>
      <c r="Z77" t="str">
        <f t="shared" si="59"/>
        <v>NormalPoison</v>
      </c>
      <c r="AA77" t="str">
        <f t="shared" si="59"/>
        <v>no_type-specific_DamagePoison</v>
      </c>
      <c r="AB77" t="str">
        <f t="shared" si="59"/>
        <v>RockPoison</v>
      </c>
      <c r="AC77" t="str">
        <f t="shared" si="59"/>
        <v>NormalPoison</v>
      </c>
      <c r="AD77" t="str">
        <f t="shared" si="38"/>
        <v>NormalGround</v>
      </c>
      <c r="AE77" t="str">
        <f t="shared" si="38"/>
        <v>no_type-specific_DamageGround</v>
      </c>
      <c r="AF77" t="str">
        <f t="shared" si="38"/>
        <v>RockGround</v>
      </c>
      <c r="AG77" t="str">
        <f t="shared" si="38"/>
        <v>NormalGround</v>
      </c>
      <c r="AH77">
        <f>VLOOKUP(Z77,type_factors!$C$1:$D$226,2,FALSE)</f>
        <v>1</v>
      </c>
      <c r="AI77" t="e">
        <f>VLOOKUP(AA77,type_factors!$C$1:$D$226,2,FALSE)</f>
        <v>#N/A</v>
      </c>
      <c r="AJ77">
        <f>VLOOKUP(AB77,type_factors!$C$1:$D$226,2,FALSE)</f>
        <v>1</v>
      </c>
      <c r="AK77">
        <f>VLOOKUP(AC77,type_factors!$C$1:$D$226,2,FALSE)</f>
        <v>1</v>
      </c>
      <c r="AL77">
        <f>VLOOKUP(AD77,type_factors!$C$1:$D$226,2,FALSE)</f>
        <v>1</v>
      </c>
      <c r="AM77" t="e">
        <f>VLOOKUP(AE77,type_factors!$C$1:$D$226,2,FALSE)</f>
        <v>#N/A</v>
      </c>
      <c r="AN77">
        <f>VLOOKUP(AF77,type_factors!$C$1:$D$226,2,FALSE)</f>
        <v>0.5</v>
      </c>
      <c r="AO77">
        <f>VLOOKUP(AG77,type_factors!$C$1:$D$226,2,FALSE)</f>
        <v>1</v>
      </c>
      <c r="AP77">
        <f t="shared" si="39"/>
        <v>1</v>
      </c>
      <c r="AQ77" t="e">
        <f t="shared" si="39"/>
        <v>#N/A</v>
      </c>
      <c r="AR77">
        <f t="shared" si="39"/>
        <v>0.5</v>
      </c>
      <c r="AS77">
        <f t="shared" si="39"/>
        <v>1</v>
      </c>
      <c r="AT77">
        <f t="array" ref="AT77">MAX(IF(ISERROR(AP77:AS77),IF(ISERROR(AH77:AK77),,AH77:AK77),AP77:AS77))</f>
        <v>1</v>
      </c>
      <c r="AU77" t="s">
        <v>421</v>
      </c>
      <c r="AV77" t="s">
        <v>451</v>
      </c>
      <c r="AW77" t="s">
        <v>453</v>
      </c>
      <c r="AX77" t="s">
        <v>447</v>
      </c>
      <c r="AY77" t="s">
        <v>209</v>
      </c>
      <c r="AZ77" t="s">
        <v>209</v>
      </c>
      <c r="BA77" t="s">
        <v>209</v>
      </c>
      <c r="BB77" t="s">
        <v>209</v>
      </c>
      <c r="BC77" t="s">
        <v>209</v>
      </c>
      <c r="BD77" t="str">
        <f t="shared" si="40"/>
        <v>NormalRock</v>
      </c>
      <c r="BE77" t="str">
        <f t="shared" si="41"/>
        <v>PoisonRock</v>
      </c>
      <c r="BF77" t="str">
        <f t="shared" si="42"/>
        <v>WaterRock</v>
      </c>
      <c r="BG77" t="str">
        <f t="shared" si="43"/>
        <v>ElectricRock</v>
      </c>
      <c r="BH77" t="str">
        <f t="shared" si="44"/>
        <v>NARock</v>
      </c>
      <c r="BI77" t="str">
        <f t="shared" si="45"/>
        <v>NARock</v>
      </c>
      <c r="BJ77" t="str">
        <f t="shared" si="46"/>
        <v>NARock</v>
      </c>
      <c r="BK77" t="str">
        <f t="shared" si="47"/>
        <v>NARock</v>
      </c>
      <c r="BL77" t="str">
        <f t="shared" si="48"/>
        <v>NARock</v>
      </c>
      <c r="BM77" t="str">
        <f t="shared" si="49"/>
        <v>NormalGround</v>
      </c>
      <c r="BN77" t="str">
        <f t="shared" si="50"/>
        <v>PoisonGround</v>
      </c>
      <c r="BO77" t="str">
        <f t="shared" si="51"/>
        <v>WaterGround</v>
      </c>
      <c r="BP77" t="str">
        <f t="shared" si="52"/>
        <v>ElectricGround</v>
      </c>
      <c r="BQ77" t="str">
        <f t="shared" si="30"/>
        <v>NAGround</v>
      </c>
      <c r="BR77" t="str">
        <f t="shared" si="30"/>
        <v>NAGround</v>
      </c>
      <c r="BS77" t="str">
        <f t="shared" si="30"/>
        <v>NAGround</v>
      </c>
      <c r="BT77" t="str">
        <f t="shared" si="30"/>
        <v>NAGround</v>
      </c>
      <c r="BU77" t="str">
        <f t="shared" si="31"/>
        <v>NAGround</v>
      </c>
      <c r="BV77" s="31">
        <f>VLOOKUP(BD77,type_factors!$C$2:$D$226,2,FALSE)</f>
        <v>0.5</v>
      </c>
      <c r="BW77" s="31">
        <f>VLOOKUP(BE77,type_factors!$C$2:$D$226,2,FALSE)</f>
        <v>0.5</v>
      </c>
      <c r="BX77" s="31">
        <f>VLOOKUP(BF77,type_factors!$C$2:$D$226,2,FALSE)</f>
        <v>2</v>
      </c>
      <c r="BY77" s="31">
        <f>VLOOKUP(BG77,type_factors!$C$2:$D$226,2,FALSE)</f>
        <v>1</v>
      </c>
      <c r="BZ77" s="31" t="e">
        <f>VLOOKUP(BH77,type_factors!$C$2:$D$226,2,FALSE)</f>
        <v>#N/A</v>
      </c>
      <c r="CA77" s="31" t="e">
        <f>VLOOKUP(BI77,type_factors!$C$2:$D$226,2,FALSE)</f>
        <v>#N/A</v>
      </c>
      <c r="CB77" s="31" t="e">
        <f>VLOOKUP(BJ77,type_factors!$C$2:$D$226,2,FALSE)</f>
        <v>#N/A</v>
      </c>
      <c r="CC77" s="31" t="e">
        <f>VLOOKUP(BK77,type_factors!$C$2:$D$226,2,FALSE)</f>
        <v>#N/A</v>
      </c>
      <c r="CD77" s="31" t="e">
        <f>VLOOKUP(BL77,type_factors!$C$2:$D$226,2,FALSE)</f>
        <v>#N/A</v>
      </c>
      <c r="CE77" s="30">
        <f>VLOOKUP(BM77,type_factors!$C$2:$D$226,2,FALSE)</f>
        <v>1</v>
      </c>
      <c r="CF77" s="30">
        <f>VLOOKUP(BN77,type_factors!$C$2:$D$226,2,FALSE)</f>
        <v>0.5</v>
      </c>
      <c r="CG77" s="30">
        <f>VLOOKUP(BO77,type_factors!$C$2:$D$226,2,FALSE)</f>
        <v>2</v>
      </c>
      <c r="CH77" s="30">
        <f>VLOOKUP(BP77,type_factors!$C$2:$D$226,2,FALSE)</f>
        <v>0</v>
      </c>
      <c r="CI77" s="30" t="e">
        <f>VLOOKUP(BQ77,type_factors!$C$2:$D$226,2,FALSE)</f>
        <v>#N/A</v>
      </c>
      <c r="CJ77" s="30" t="e">
        <f>VLOOKUP(BR77,type_factors!$C$2:$D$226,2,FALSE)</f>
        <v>#N/A</v>
      </c>
      <c r="CK77" s="30" t="e">
        <f>VLOOKUP(BS77,type_factors!$C$2:$D$226,2,FALSE)</f>
        <v>#N/A</v>
      </c>
      <c r="CL77" s="30" t="e">
        <f>VLOOKUP(BT77,type_factors!$C$2:$D$226,2,FALSE)</f>
        <v>#N/A</v>
      </c>
      <c r="CM77" s="30" t="e">
        <f>VLOOKUP(BU77,type_factors!$C$2:$D$226,2,FALSE)</f>
        <v>#N/A</v>
      </c>
      <c r="CN77" s="32">
        <f t="shared" si="53"/>
        <v>0.5</v>
      </c>
      <c r="CO77" s="32">
        <f t="shared" si="53"/>
        <v>0.25</v>
      </c>
      <c r="CP77" s="32">
        <f t="shared" si="53"/>
        <v>4</v>
      </c>
      <c r="CQ77" s="32">
        <f t="shared" si="53"/>
        <v>0</v>
      </c>
      <c r="CR77" s="32" t="e">
        <f t="shared" si="36"/>
        <v>#N/A</v>
      </c>
      <c r="CS77" s="32" t="e">
        <f t="shared" si="54"/>
        <v>#N/A</v>
      </c>
      <c r="CT77" s="32" t="e">
        <f t="shared" si="55"/>
        <v>#N/A</v>
      </c>
      <c r="CU77" s="32" t="e">
        <f t="shared" si="56"/>
        <v>#N/A</v>
      </c>
      <c r="CV77" s="32" t="e">
        <f t="shared" si="57"/>
        <v>#N/A</v>
      </c>
      <c r="CW77">
        <f t="array" ref="CW77">MAX(IF(ISERROR(CN77:CV77),,CN77:CV77))</f>
        <v>4</v>
      </c>
      <c r="CX77">
        <f t="shared" si="37"/>
        <v>1</v>
      </c>
      <c r="CY77">
        <f t="shared" si="58"/>
        <v>3</v>
      </c>
      <c r="CZ77">
        <f t="shared" si="60"/>
        <v>20</v>
      </c>
    </row>
    <row r="78" spans="1:104" x14ac:dyDescent="0.3">
      <c r="A78">
        <v>77</v>
      </c>
      <c r="B78">
        <v>33</v>
      </c>
      <c r="C78" s="35" t="s">
        <v>202</v>
      </c>
      <c r="D78" s="35" t="str">
        <f>VLOOKUP(C78,all_pokemon!$B$2:$C$151,2,FALSE)</f>
        <v>Graveler</v>
      </c>
      <c r="E78" s="35" t="s">
        <v>456</v>
      </c>
      <c r="F78" s="35" t="s">
        <v>455</v>
      </c>
      <c r="G78" s="35">
        <v>23</v>
      </c>
      <c r="H78" s="36" t="s">
        <v>12</v>
      </c>
      <c r="I78" s="36" t="s">
        <v>13</v>
      </c>
      <c r="J78" s="36" t="s">
        <v>106</v>
      </c>
      <c r="K78" s="36" t="s">
        <v>128</v>
      </c>
      <c r="L78" s="1" t="str">
        <f>VLOOKUP(H78,all_attacks!$B$2:$C$166,2,FALSE)</f>
        <v>Tackle</v>
      </c>
      <c r="M78" s="1" t="str">
        <f>VLOOKUP(I78,all_attacks!$B$2:$C$166,2,FALSE)</f>
        <v>Defense Curl</v>
      </c>
      <c r="N78" s="1" t="str">
        <f>VLOOKUP(J78,all_attacks!$B$2:$C$166,2,FALSE)</f>
        <v>Rock Throw</v>
      </c>
      <c r="O78" s="1" t="str">
        <f>VLOOKUP(K78,all_attacks!$B$2:$C$166,2,FALSE)</f>
        <v>Self-Destruct</v>
      </c>
      <c r="P78" t="str">
        <f>VLOOKUP(L78,all_attacks!$C$2:$H$166,2,FALSE)</f>
        <v>Normal</v>
      </c>
      <c r="Q78" t="str">
        <f>VLOOKUP(M78,all_attacks!$C$2:$H$166,2,FALSE)</f>
        <v>Normal</v>
      </c>
      <c r="R78" t="str">
        <f>VLOOKUP(N78,all_attacks!$C$2:$H$166,2,FALSE)</f>
        <v>Rock</v>
      </c>
      <c r="S78" t="str">
        <f>VLOOKUP(O78,all_attacks!$C$2:$H$166,2,FALSE)</f>
        <v>Normal</v>
      </c>
      <c r="T78" t="str">
        <f>VLOOKUP(L78,all_attacks!$C$2:$H$166,6,FALSE)</f>
        <v>Normal</v>
      </c>
      <c r="U78" t="str">
        <f>VLOOKUP(M78,all_attacks!$C$2:$H$166,6,FALSE)</f>
        <v>no_type-specific_Damage</v>
      </c>
      <c r="V78" t="str">
        <f>VLOOKUP(N78,all_attacks!$C$2:$H$166,6,FALSE)</f>
        <v>Rock</v>
      </c>
      <c r="W78" t="str">
        <f>VLOOKUP(O78,all_attacks!$C$2:$H$166,6,FALSE)</f>
        <v>Normal</v>
      </c>
      <c r="X78" t="s">
        <v>451</v>
      </c>
      <c r="Y78" t="s">
        <v>455</v>
      </c>
      <c r="Z78" t="str">
        <f t="shared" si="59"/>
        <v>NormalPoison</v>
      </c>
      <c r="AA78" t="str">
        <f t="shared" si="59"/>
        <v>no_type-specific_DamagePoison</v>
      </c>
      <c r="AB78" t="str">
        <f t="shared" si="59"/>
        <v>RockPoison</v>
      </c>
      <c r="AC78" t="str">
        <f t="shared" si="59"/>
        <v>NormalPoison</v>
      </c>
      <c r="AD78" t="str">
        <f t="shared" si="38"/>
        <v>NormalGround</v>
      </c>
      <c r="AE78" t="str">
        <f t="shared" si="38"/>
        <v>no_type-specific_DamageGround</v>
      </c>
      <c r="AF78" t="str">
        <f t="shared" si="38"/>
        <v>RockGround</v>
      </c>
      <c r="AG78" t="str">
        <f t="shared" si="38"/>
        <v>NormalGround</v>
      </c>
      <c r="AH78">
        <f>VLOOKUP(Z78,type_factors!$C$1:$D$226,2,FALSE)</f>
        <v>1</v>
      </c>
      <c r="AI78" t="e">
        <f>VLOOKUP(AA78,type_factors!$C$1:$D$226,2,FALSE)</f>
        <v>#N/A</v>
      </c>
      <c r="AJ78">
        <f>VLOOKUP(AB78,type_factors!$C$1:$D$226,2,FALSE)</f>
        <v>1</v>
      </c>
      <c r="AK78">
        <f>VLOOKUP(AC78,type_factors!$C$1:$D$226,2,FALSE)</f>
        <v>1</v>
      </c>
      <c r="AL78">
        <f>VLOOKUP(AD78,type_factors!$C$1:$D$226,2,FALSE)</f>
        <v>1</v>
      </c>
      <c r="AM78" t="e">
        <f>VLOOKUP(AE78,type_factors!$C$1:$D$226,2,FALSE)</f>
        <v>#N/A</v>
      </c>
      <c r="AN78">
        <f>VLOOKUP(AF78,type_factors!$C$1:$D$226,2,FALSE)</f>
        <v>0.5</v>
      </c>
      <c r="AO78">
        <f>VLOOKUP(AG78,type_factors!$C$1:$D$226,2,FALSE)</f>
        <v>1</v>
      </c>
      <c r="AP78">
        <f t="shared" si="39"/>
        <v>1</v>
      </c>
      <c r="AQ78" t="e">
        <f t="shared" si="39"/>
        <v>#N/A</v>
      </c>
      <c r="AR78">
        <f t="shared" si="39"/>
        <v>0.5</v>
      </c>
      <c r="AS78">
        <f t="shared" si="39"/>
        <v>1</v>
      </c>
      <c r="AT78">
        <f t="array" ref="AT78">MAX(IF(ISERROR(AP78:AS78),IF(ISERROR(AH78:AK78),,AH78:AK78),AP78:AS78))</f>
        <v>1</v>
      </c>
      <c r="AU78" t="s">
        <v>421</v>
      </c>
      <c r="AV78" t="s">
        <v>451</v>
      </c>
      <c r="AW78" t="s">
        <v>453</v>
      </c>
      <c r="AX78" t="s">
        <v>447</v>
      </c>
      <c r="AY78" t="s">
        <v>209</v>
      </c>
      <c r="AZ78" t="s">
        <v>209</v>
      </c>
      <c r="BA78" t="s">
        <v>209</v>
      </c>
      <c r="BB78" t="s">
        <v>209</v>
      </c>
      <c r="BC78" t="s">
        <v>209</v>
      </c>
      <c r="BD78" t="str">
        <f t="shared" si="40"/>
        <v>NormalRock</v>
      </c>
      <c r="BE78" t="str">
        <f t="shared" si="41"/>
        <v>PoisonRock</v>
      </c>
      <c r="BF78" t="str">
        <f t="shared" si="42"/>
        <v>WaterRock</v>
      </c>
      <c r="BG78" t="str">
        <f t="shared" si="43"/>
        <v>ElectricRock</v>
      </c>
      <c r="BH78" t="str">
        <f t="shared" si="44"/>
        <v>NARock</v>
      </c>
      <c r="BI78" t="str">
        <f t="shared" si="45"/>
        <v>NARock</v>
      </c>
      <c r="BJ78" t="str">
        <f t="shared" si="46"/>
        <v>NARock</v>
      </c>
      <c r="BK78" t="str">
        <f t="shared" si="47"/>
        <v>NARock</v>
      </c>
      <c r="BL78" t="str">
        <f t="shared" si="48"/>
        <v>NARock</v>
      </c>
      <c r="BM78" t="str">
        <f t="shared" si="49"/>
        <v>NormalGround</v>
      </c>
      <c r="BN78" t="str">
        <f t="shared" si="50"/>
        <v>PoisonGround</v>
      </c>
      <c r="BO78" t="str">
        <f t="shared" si="51"/>
        <v>WaterGround</v>
      </c>
      <c r="BP78" t="str">
        <f t="shared" si="52"/>
        <v>ElectricGround</v>
      </c>
      <c r="BQ78" t="str">
        <f t="shared" si="30"/>
        <v>NAGround</v>
      </c>
      <c r="BR78" t="str">
        <f t="shared" si="30"/>
        <v>NAGround</v>
      </c>
      <c r="BS78" t="str">
        <f t="shared" si="30"/>
        <v>NAGround</v>
      </c>
      <c r="BT78" t="str">
        <f t="shared" si="30"/>
        <v>NAGround</v>
      </c>
      <c r="BU78" t="str">
        <f t="shared" si="31"/>
        <v>NAGround</v>
      </c>
      <c r="BV78" s="31">
        <f>VLOOKUP(BD78,type_factors!$C$2:$D$226,2,FALSE)</f>
        <v>0.5</v>
      </c>
      <c r="BW78" s="31">
        <f>VLOOKUP(BE78,type_factors!$C$2:$D$226,2,FALSE)</f>
        <v>0.5</v>
      </c>
      <c r="BX78" s="31">
        <f>VLOOKUP(BF78,type_factors!$C$2:$D$226,2,FALSE)</f>
        <v>2</v>
      </c>
      <c r="BY78" s="31">
        <f>VLOOKUP(BG78,type_factors!$C$2:$D$226,2,FALSE)</f>
        <v>1</v>
      </c>
      <c r="BZ78" s="31" t="e">
        <f>VLOOKUP(BH78,type_factors!$C$2:$D$226,2,FALSE)</f>
        <v>#N/A</v>
      </c>
      <c r="CA78" s="31" t="e">
        <f>VLOOKUP(BI78,type_factors!$C$2:$D$226,2,FALSE)</f>
        <v>#N/A</v>
      </c>
      <c r="CB78" s="31" t="e">
        <f>VLOOKUP(BJ78,type_factors!$C$2:$D$226,2,FALSE)</f>
        <v>#N/A</v>
      </c>
      <c r="CC78" s="31" t="e">
        <f>VLOOKUP(BK78,type_factors!$C$2:$D$226,2,FALSE)</f>
        <v>#N/A</v>
      </c>
      <c r="CD78" s="31" t="e">
        <f>VLOOKUP(BL78,type_factors!$C$2:$D$226,2,FALSE)</f>
        <v>#N/A</v>
      </c>
      <c r="CE78" s="30">
        <f>VLOOKUP(BM78,type_factors!$C$2:$D$226,2,FALSE)</f>
        <v>1</v>
      </c>
      <c r="CF78" s="30">
        <f>VLOOKUP(BN78,type_factors!$C$2:$D$226,2,FALSE)</f>
        <v>0.5</v>
      </c>
      <c r="CG78" s="30">
        <f>VLOOKUP(BO78,type_factors!$C$2:$D$226,2,FALSE)</f>
        <v>2</v>
      </c>
      <c r="CH78" s="30">
        <f>VLOOKUP(BP78,type_factors!$C$2:$D$226,2,FALSE)</f>
        <v>0</v>
      </c>
      <c r="CI78" s="30" t="e">
        <f>VLOOKUP(BQ78,type_factors!$C$2:$D$226,2,FALSE)</f>
        <v>#N/A</v>
      </c>
      <c r="CJ78" s="30" t="e">
        <f>VLOOKUP(BR78,type_factors!$C$2:$D$226,2,FALSE)</f>
        <v>#N/A</v>
      </c>
      <c r="CK78" s="30" t="e">
        <f>VLOOKUP(BS78,type_factors!$C$2:$D$226,2,FALSE)</f>
        <v>#N/A</v>
      </c>
      <c r="CL78" s="30" t="e">
        <f>VLOOKUP(BT78,type_factors!$C$2:$D$226,2,FALSE)</f>
        <v>#N/A</v>
      </c>
      <c r="CM78" s="30" t="e">
        <f>VLOOKUP(BU78,type_factors!$C$2:$D$226,2,FALSE)</f>
        <v>#N/A</v>
      </c>
      <c r="CN78" s="32">
        <f t="shared" si="53"/>
        <v>0.5</v>
      </c>
      <c r="CO78" s="32">
        <f t="shared" si="53"/>
        <v>0.25</v>
      </c>
      <c r="CP78" s="32">
        <f t="shared" si="53"/>
        <v>4</v>
      </c>
      <c r="CQ78" s="32">
        <f t="shared" si="53"/>
        <v>0</v>
      </c>
      <c r="CR78" s="32" t="e">
        <f t="shared" si="36"/>
        <v>#N/A</v>
      </c>
      <c r="CS78" s="32" t="e">
        <f t="shared" si="54"/>
        <v>#N/A</v>
      </c>
      <c r="CT78" s="32" t="e">
        <f t="shared" si="55"/>
        <v>#N/A</v>
      </c>
      <c r="CU78" s="32" t="e">
        <f t="shared" si="56"/>
        <v>#N/A</v>
      </c>
      <c r="CV78" s="32" t="e">
        <f t="shared" si="57"/>
        <v>#N/A</v>
      </c>
      <c r="CW78">
        <f t="array" ref="CW78">MAX(IF(ISERROR(CN78:CV78),,CN78:CV78))</f>
        <v>4</v>
      </c>
      <c r="CX78">
        <f t="shared" si="37"/>
        <v>1</v>
      </c>
      <c r="CY78">
        <f t="shared" si="58"/>
        <v>3</v>
      </c>
      <c r="CZ78">
        <f t="shared" si="60"/>
        <v>23</v>
      </c>
    </row>
    <row r="79" spans="1:104" x14ac:dyDescent="0.3">
      <c r="A79">
        <v>78</v>
      </c>
      <c r="B79">
        <v>34</v>
      </c>
      <c r="C79" s="35" t="s">
        <v>92</v>
      </c>
      <c r="D79" s="35" t="str">
        <f>VLOOKUP(C79,all_pokemon!$B$2:$C$151,2,FALSE)</f>
        <v>Meowth</v>
      </c>
      <c r="E79" s="35" t="s">
        <v>421</v>
      </c>
      <c r="F79" s="35" t="s">
        <v>209</v>
      </c>
      <c r="G79" s="35">
        <v>20</v>
      </c>
      <c r="H79" s="36" t="s">
        <v>5</v>
      </c>
      <c r="I79" s="36" t="s">
        <v>6</v>
      </c>
      <c r="J79" s="36" t="s">
        <v>50</v>
      </c>
      <c r="K79" s="36" t="s">
        <v>95</v>
      </c>
      <c r="L79" s="1" t="str">
        <f>VLOOKUP(H79,all_attacks!$B$2:$C$166,2,FALSE)</f>
        <v>Scratch</v>
      </c>
      <c r="M79" s="1" t="str">
        <f>VLOOKUP(I79,all_attacks!$B$2:$C$166,2,FALSE)</f>
        <v>Growl</v>
      </c>
      <c r="N79" s="1" t="str">
        <f>VLOOKUP(J79,all_attacks!$B$2:$C$166,2,FALSE)</f>
        <v>Bite</v>
      </c>
      <c r="O79" s="1" t="str">
        <f>VLOOKUP(K79,all_attacks!$B$2:$C$166,2,FALSE)</f>
        <v>Pay Day</v>
      </c>
      <c r="P79" t="str">
        <f>VLOOKUP(L79,all_attacks!$C$2:$H$166,2,FALSE)</f>
        <v>Normal</v>
      </c>
      <c r="Q79" t="str">
        <f>VLOOKUP(M79,all_attacks!$C$2:$H$166,2,FALSE)</f>
        <v>Normal</v>
      </c>
      <c r="R79" t="str">
        <f>VLOOKUP(N79,all_attacks!$C$2:$H$166,2,FALSE)</f>
        <v>Normal</v>
      </c>
      <c r="S79" t="str">
        <f>VLOOKUP(O79,all_attacks!$C$2:$H$166,2,FALSE)</f>
        <v>Normal</v>
      </c>
      <c r="T79" t="str">
        <f>VLOOKUP(L79,all_attacks!$C$2:$H$166,6,FALSE)</f>
        <v>Normal</v>
      </c>
      <c r="U79" t="str">
        <f>VLOOKUP(M79,all_attacks!$C$2:$H$166,6,FALSE)</f>
        <v>no_type-specific_Damage</v>
      </c>
      <c r="V79" t="str">
        <f>VLOOKUP(N79,all_attacks!$C$2:$H$166,6,FALSE)</f>
        <v>Normal</v>
      </c>
      <c r="W79" t="str">
        <f>VLOOKUP(O79,all_attacks!$C$2:$H$166,6,FALSE)</f>
        <v>Normal</v>
      </c>
      <c r="X79" t="s">
        <v>451</v>
      </c>
      <c r="Y79" t="s">
        <v>455</v>
      </c>
      <c r="Z79" t="str">
        <f t="shared" si="59"/>
        <v>NormalPoison</v>
      </c>
      <c r="AA79" t="str">
        <f t="shared" si="59"/>
        <v>no_type-specific_DamagePoison</v>
      </c>
      <c r="AB79" t="str">
        <f t="shared" si="59"/>
        <v>NormalPoison</v>
      </c>
      <c r="AC79" t="str">
        <f t="shared" si="59"/>
        <v>NormalPoison</v>
      </c>
      <c r="AD79" t="str">
        <f t="shared" si="38"/>
        <v>NormalGround</v>
      </c>
      <c r="AE79" t="str">
        <f t="shared" si="38"/>
        <v>no_type-specific_DamageGround</v>
      </c>
      <c r="AF79" t="str">
        <f t="shared" si="38"/>
        <v>NormalGround</v>
      </c>
      <c r="AG79" t="str">
        <f t="shared" si="38"/>
        <v>NormalGround</v>
      </c>
      <c r="AH79">
        <f>VLOOKUP(Z79,type_factors!$C$1:$D$226,2,FALSE)</f>
        <v>1</v>
      </c>
      <c r="AI79" t="e">
        <f>VLOOKUP(AA79,type_factors!$C$1:$D$226,2,FALSE)</f>
        <v>#N/A</v>
      </c>
      <c r="AJ79">
        <f>VLOOKUP(AB79,type_factors!$C$1:$D$226,2,FALSE)</f>
        <v>1</v>
      </c>
      <c r="AK79">
        <f>VLOOKUP(AC79,type_factors!$C$1:$D$226,2,FALSE)</f>
        <v>1</v>
      </c>
      <c r="AL79">
        <f>VLOOKUP(AD79,type_factors!$C$1:$D$226,2,FALSE)</f>
        <v>1</v>
      </c>
      <c r="AM79" t="e">
        <f>VLOOKUP(AE79,type_factors!$C$1:$D$226,2,FALSE)</f>
        <v>#N/A</v>
      </c>
      <c r="AN79">
        <f>VLOOKUP(AF79,type_factors!$C$1:$D$226,2,FALSE)</f>
        <v>1</v>
      </c>
      <c r="AO79">
        <f>VLOOKUP(AG79,type_factors!$C$1:$D$226,2,FALSE)</f>
        <v>1</v>
      </c>
      <c r="AP79">
        <f t="shared" si="39"/>
        <v>1</v>
      </c>
      <c r="AQ79" t="e">
        <f t="shared" si="39"/>
        <v>#N/A</v>
      </c>
      <c r="AR79">
        <f t="shared" si="39"/>
        <v>1</v>
      </c>
      <c r="AS79">
        <f t="shared" si="39"/>
        <v>1</v>
      </c>
      <c r="AT79">
        <f t="array" ref="AT79">MAX(IF(ISERROR(AP79:AS79),IF(ISERROR(AH79:AK79),,AH79:AK79),AP79:AS79))</f>
        <v>1</v>
      </c>
      <c r="AU79" t="s">
        <v>421</v>
      </c>
      <c r="AV79" t="s">
        <v>451</v>
      </c>
      <c r="AW79" t="s">
        <v>453</v>
      </c>
      <c r="AX79" t="s">
        <v>447</v>
      </c>
      <c r="AY79" t="s">
        <v>209</v>
      </c>
      <c r="AZ79" t="s">
        <v>209</v>
      </c>
      <c r="BA79" t="s">
        <v>209</v>
      </c>
      <c r="BB79" t="s">
        <v>209</v>
      </c>
      <c r="BC79" t="s">
        <v>209</v>
      </c>
      <c r="BD79" t="str">
        <f t="shared" si="40"/>
        <v>NormalNormal</v>
      </c>
      <c r="BE79" t="str">
        <f t="shared" si="41"/>
        <v>PoisonNormal</v>
      </c>
      <c r="BF79" t="str">
        <f t="shared" si="42"/>
        <v>WaterNormal</v>
      </c>
      <c r="BG79" t="str">
        <f t="shared" si="43"/>
        <v>ElectricNormal</v>
      </c>
      <c r="BH79" t="str">
        <f t="shared" si="44"/>
        <v>NANormal</v>
      </c>
      <c r="BI79" t="str">
        <f t="shared" si="45"/>
        <v>NANormal</v>
      </c>
      <c r="BJ79" t="str">
        <f t="shared" si="46"/>
        <v>NANormal</v>
      </c>
      <c r="BK79" t="str">
        <f t="shared" si="47"/>
        <v>NANormal</v>
      </c>
      <c r="BL79" t="str">
        <f t="shared" si="48"/>
        <v>NANormal</v>
      </c>
      <c r="BM79" t="str">
        <f t="shared" si="49"/>
        <v>NormalNA</v>
      </c>
      <c r="BN79" t="str">
        <f t="shared" si="50"/>
        <v>PoisonNA</v>
      </c>
      <c r="BO79" t="str">
        <f t="shared" si="51"/>
        <v>WaterNA</v>
      </c>
      <c r="BP79" t="str">
        <f t="shared" si="52"/>
        <v>ElectricNA</v>
      </c>
      <c r="BQ79" t="str">
        <f t="shared" si="30"/>
        <v>NANA</v>
      </c>
      <c r="BR79" t="str">
        <f t="shared" si="30"/>
        <v>NANA</v>
      </c>
      <c r="BS79" t="str">
        <f t="shared" si="30"/>
        <v>NANA</v>
      </c>
      <c r="BT79" t="str">
        <f t="shared" si="30"/>
        <v>NANA</v>
      </c>
      <c r="BU79" t="str">
        <f t="shared" si="31"/>
        <v>NANA</v>
      </c>
      <c r="BV79" s="31">
        <f>VLOOKUP(BD79,type_factors!$C$2:$D$226,2,FALSE)</f>
        <v>1</v>
      </c>
      <c r="BW79" s="31">
        <f>VLOOKUP(BE79,type_factors!$C$2:$D$226,2,FALSE)</f>
        <v>1</v>
      </c>
      <c r="BX79" s="31">
        <f>VLOOKUP(BF79,type_factors!$C$2:$D$226,2,FALSE)</f>
        <v>1</v>
      </c>
      <c r="BY79" s="31">
        <f>VLOOKUP(BG79,type_factors!$C$2:$D$226,2,FALSE)</f>
        <v>1</v>
      </c>
      <c r="BZ79" s="31" t="e">
        <f>VLOOKUP(BH79,type_factors!$C$2:$D$226,2,FALSE)</f>
        <v>#N/A</v>
      </c>
      <c r="CA79" s="31" t="e">
        <f>VLOOKUP(BI79,type_factors!$C$2:$D$226,2,FALSE)</f>
        <v>#N/A</v>
      </c>
      <c r="CB79" s="31" t="e">
        <f>VLOOKUP(BJ79,type_factors!$C$2:$D$226,2,FALSE)</f>
        <v>#N/A</v>
      </c>
      <c r="CC79" s="31" t="e">
        <f>VLOOKUP(BK79,type_factors!$C$2:$D$226,2,FALSE)</f>
        <v>#N/A</v>
      </c>
      <c r="CD79" s="31" t="e">
        <f>VLOOKUP(BL79,type_factors!$C$2:$D$226,2,FALSE)</f>
        <v>#N/A</v>
      </c>
      <c r="CE79" s="30" t="e">
        <f>VLOOKUP(BM79,type_factors!$C$2:$D$226,2,FALSE)</f>
        <v>#N/A</v>
      </c>
      <c r="CF79" s="30" t="e">
        <f>VLOOKUP(BN79,type_factors!$C$2:$D$226,2,FALSE)</f>
        <v>#N/A</v>
      </c>
      <c r="CG79" s="30" t="e">
        <f>VLOOKUP(BO79,type_factors!$C$2:$D$226,2,FALSE)</f>
        <v>#N/A</v>
      </c>
      <c r="CH79" s="30" t="e">
        <f>VLOOKUP(BP79,type_factors!$C$2:$D$226,2,FALSE)</f>
        <v>#N/A</v>
      </c>
      <c r="CI79" s="30" t="e">
        <f>VLOOKUP(BQ79,type_factors!$C$2:$D$226,2,FALSE)</f>
        <v>#N/A</v>
      </c>
      <c r="CJ79" s="30" t="e">
        <f>VLOOKUP(BR79,type_factors!$C$2:$D$226,2,FALSE)</f>
        <v>#N/A</v>
      </c>
      <c r="CK79" s="30" t="e">
        <f>VLOOKUP(BS79,type_factors!$C$2:$D$226,2,FALSE)</f>
        <v>#N/A</v>
      </c>
      <c r="CL79" s="30" t="e">
        <f>VLOOKUP(BT79,type_factors!$C$2:$D$226,2,FALSE)</f>
        <v>#N/A</v>
      </c>
      <c r="CM79" s="30" t="e">
        <f>VLOOKUP(BU79,type_factors!$C$2:$D$226,2,FALSE)</f>
        <v>#N/A</v>
      </c>
      <c r="CN79" s="32">
        <f t="shared" si="53"/>
        <v>1</v>
      </c>
      <c r="CO79" s="32">
        <f t="shared" si="53"/>
        <v>1</v>
      </c>
      <c r="CP79" s="32">
        <f t="shared" si="53"/>
        <v>1</v>
      </c>
      <c r="CQ79" s="32">
        <f t="shared" si="53"/>
        <v>1</v>
      </c>
      <c r="CR79" s="32" t="e">
        <f t="shared" si="36"/>
        <v>#N/A</v>
      </c>
      <c r="CS79" s="32" t="e">
        <f t="shared" si="54"/>
        <v>#N/A</v>
      </c>
      <c r="CT79" s="32" t="e">
        <f t="shared" si="55"/>
        <v>#N/A</v>
      </c>
      <c r="CU79" s="32" t="e">
        <f t="shared" si="56"/>
        <v>#N/A</v>
      </c>
      <c r="CV79" s="32" t="e">
        <f t="shared" si="57"/>
        <v>#N/A</v>
      </c>
      <c r="CW79">
        <f t="array" ref="CW79">MAX(IF(ISERROR(CN79:CV79),,CN79:CV79))</f>
        <v>1</v>
      </c>
      <c r="CX79">
        <f t="shared" si="37"/>
        <v>1</v>
      </c>
      <c r="CY79">
        <f t="shared" si="58"/>
        <v>0</v>
      </c>
      <c r="CZ79">
        <f t="shared" si="60"/>
        <v>23</v>
      </c>
    </row>
    <row r="80" spans="1:104" x14ac:dyDescent="0.3">
      <c r="A80">
        <v>79</v>
      </c>
      <c r="B80">
        <v>34</v>
      </c>
      <c r="C80" s="35" t="s">
        <v>55</v>
      </c>
      <c r="D80" s="35" t="str">
        <f>VLOOKUP(C80,all_pokemon!$B$2:$C$151,2,FALSE)</f>
        <v>Oddish</v>
      </c>
      <c r="E80" s="35" t="s">
        <v>449</v>
      </c>
      <c r="F80" s="35" t="s">
        <v>451</v>
      </c>
      <c r="G80" s="35">
        <v>20</v>
      </c>
      <c r="H80" s="36" t="s">
        <v>56</v>
      </c>
      <c r="I80" s="36" t="s">
        <v>79</v>
      </c>
      <c r="J80" s="36" t="s">
        <v>80</v>
      </c>
      <c r="K80" s="36" t="s">
        <v>82</v>
      </c>
      <c r="L80" s="1" t="str">
        <f>VLOOKUP(H80,all_attacks!$B$2:$C$166,2,FALSE)</f>
        <v>Absorb</v>
      </c>
      <c r="M80" s="1" t="str">
        <f>VLOOKUP(I80,all_attacks!$B$2:$C$166,2,FALSE)</f>
        <v>Poison Powder</v>
      </c>
      <c r="N80" s="1" t="str">
        <f>VLOOKUP(J80,all_attacks!$B$2:$C$166,2,FALSE)</f>
        <v>Stun Spore</v>
      </c>
      <c r="O80" s="1" t="str">
        <f>VLOOKUP(K80,all_attacks!$B$2:$C$166,2,FALSE)</f>
        <v>Sleep Powder</v>
      </c>
      <c r="P80" t="str">
        <f>VLOOKUP(L80,all_attacks!$C$2:$H$166,2,FALSE)</f>
        <v>Grass</v>
      </c>
      <c r="Q80" t="str">
        <f>VLOOKUP(M80,all_attacks!$C$2:$H$166,2,FALSE)</f>
        <v>Poison</v>
      </c>
      <c r="R80" t="str">
        <f>VLOOKUP(N80,all_attacks!$C$2:$H$166,2,FALSE)</f>
        <v>Grass</v>
      </c>
      <c r="S80" t="str">
        <f>VLOOKUP(O80,all_attacks!$C$2:$H$166,2,FALSE)</f>
        <v>Grass</v>
      </c>
      <c r="T80" t="str">
        <f>VLOOKUP(L80,all_attacks!$C$2:$H$166,6,FALSE)</f>
        <v>Grass</v>
      </c>
      <c r="U80" t="str">
        <f>VLOOKUP(M80,all_attacks!$C$2:$H$166,6,FALSE)</f>
        <v>no_type-specific_Damage</v>
      </c>
      <c r="V80" t="str">
        <f>VLOOKUP(N80,all_attacks!$C$2:$H$166,6,FALSE)</f>
        <v>no_type-specific_Damage</v>
      </c>
      <c r="W80" t="str">
        <f>VLOOKUP(O80,all_attacks!$C$2:$H$166,6,FALSE)</f>
        <v>no_type-specific_Damage</v>
      </c>
      <c r="X80" t="s">
        <v>451</v>
      </c>
      <c r="Y80" t="s">
        <v>455</v>
      </c>
      <c r="Z80" t="str">
        <f t="shared" si="59"/>
        <v>GrassPoison</v>
      </c>
      <c r="AA80" t="str">
        <f t="shared" si="59"/>
        <v>no_type-specific_DamagePoison</v>
      </c>
      <c r="AB80" t="str">
        <f t="shared" si="59"/>
        <v>no_type-specific_DamagePoison</v>
      </c>
      <c r="AC80" t="str">
        <f t="shared" si="59"/>
        <v>no_type-specific_DamagePoison</v>
      </c>
      <c r="AD80" t="str">
        <f t="shared" si="38"/>
        <v>GrassGround</v>
      </c>
      <c r="AE80" t="str">
        <f t="shared" si="38"/>
        <v>no_type-specific_DamageGround</v>
      </c>
      <c r="AF80" t="str">
        <f t="shared" si="38"/>
        <v>no_type-specific_DamageGround</v>
      </c>
      <c r="AG80" t="str">
        <f t="shared" si="38"/>
        <v>no_type-specific_DamageGround</v>
      </c>
      <c r="AH80">
        <f>VLOOKUP(Z80,type_factors!$C$1:$D$226,2,FALSE)</f>
        <v>0.5</v>
      </c>
      <c r="AI80" t="e">
        <f>VLOOKUP(AA80,type_factors!$C$1:$D$226,2,FALSE)</f>
        <v>#N/A</v>
      </c>
      <c r="AJ80" t="e">
        <f>VLOOKUP(AB80,type_factors!$C$1:$D$226,2,FALSE)</f>
        <v>#N/A</v>
      </c>
      <c r="AK80" t="e">
        <f>VLOOKUP(AC80,type_factors!$C$1:$D$226,2,FALSE)</f>
        <v>#N/A</v>
      </c>
      <c r="AL80">
        <f>VLOOKUP(AD80,type_factors!$C$1:$D$226,2,FALSE)</f>
        <v>2</v>
      </c>
      <c r="AM80" t="e">
        <f>VLOOKUP(AE80,type_factors!$C$1:$D$226,2,FALSE)</f>
        <v>#N/A</v>
      </c>
      <c r="AN80" t="e">
        <f>VLOOKUP(AF80,type_factors!$C$1:$D$226,2,FALSE)</f>
        <v>#N/A</v>
      </c>
      <c r="AO80" t="e">
        <f>VLOOKUP(AG80,type_factors!$C$1:$D$226,2,FALSE)</f>
        <v>#N/A</v>
      </c>
      <c r="AP80">
        <f t="shared" si="39"/>
        <v>1</v>
      </c>
      <c r="AQ80" t="e">
        <f t="shared" si="39"/>
        <v>#N/A</v>
      </c>
      <c r="AR80" t="e">
        <f t="shared" si="39"/>
        <v>#N/A</v>
      </c>
      <c r="AS80" t="e">
        <f t="shared" si="39"/>
        <v>#N/A</v>
      </c>
      <c r="AT80">
        <f t="array" ref="AT80">MAX(IF(ISERROR(AP80:AS80),IF(ISERROR(AH80:AK80),,AH80:AK80),AP80:AS80))</f>
        <v>1</v>
      </c>
      <c r="AU80" t="s">
        <v>421</v>
      </c>
      <c r="AV80" t="s">
        <v>451</v>
      </c>
      <c r="AW80" t="s">
        <v>453</v>
      </c>
      <c r="AX80" t="s">
        <v>447</v>
      </c>
      <c r="AY80" t="s">
        <v>209</v>
      </c>
      <c r="AZ80" t="s">
        <v>209</v>
      </c>
      <c r="BA80" t="s">
        <v>209</v>
      </c>
      <c r="BB80" t="s">
        <v>209</v>
      </c>
      <c r="BC80" t="s">
        <v>209</v>
      </c>
      <c r="BD80" t="str">
        <f t="shared" si="40"/>
        <v>NormalGrass</v>
      </c>
      <c r="BE80" t="str">
        <f t="shared" si="41"/>
        <v>PoisonGrass</v>
      </c>
      <c r="BF80" t="str">
        <f t="shared" si="42"/>
        <v>WaterGrass</v>
      </c>
      <c r="BG80" t="str">
        <f t="shared" si="43"/>
        <v>ElectricGrass</v>
      </c>
      <c r="BH80" t="str">
        <f t="shared" si="44"/>
        <v>NAGrass</v>
      </c>
      <c r="BI80" t="str">
        <f t="shared" si="45"/>
        <v>NAGrass</v>
      </c>
      <c r="BJ80" t="str">
        <f t="shared" si="46"/>
        <v>NAGrass</v>
      </c>
      <c r="BK80" t="str">
        <f t="shared" si="47"/>
        <v>NAGrass</v>
      </c>
      <c r="BL80" t="str">
        <f t="shared" si="48"/>
        <v>NAGrass</v>
      </c>
      <c r="BM80" t="str">
        <f t="shared" si="49"/>
        <v>NormalPoison</v>
      </c>
      <c r="BN80" t="str">
        <f t="shared" si="50"/>
        <v>PoisonPoison</v>
      </c>
      <c r="BO80" t="str">
        <f t="shared" si="51"/>
        <v>WaterPoison</v>
      </c>
      <c r="BP80" t="str">
        <f t="shared" si="52"/>
        <v>ElectricPoison</v>
      </c>
      <c r="BQ80" t="str">
        <f t="shared" si="30"/>
        <v>NAPoison</v>
      </c>
      <c r="BR80" t="str">
        <f t="shared" si="30"/>
        <v>NAPoison</v>
      </c>
      <c r="BS80" t="str">
        <f t="shared" si="30"/>
        <v>NAPoison</v>
      </c>
      <c r="BT80" t="str">
        <f t="shared" si="30"/>
        <v>NAPoison</v>
      </c>
      <c r="BU80" t="str">
        <f t="shared" si="31"/>
        <v>NAPoison</v>
      </c>
      <c r="BV80" s="31">
        <f>VLOOKUP(BD80,type_factors!$C$2:$D$226,2,FALSE)</f>
        <v>1</v>
      </c>
      <c r="BW80" s="31">
        <f>VLOOKUP(BE80,type_factors!$C$2:$D$226,2,FALSE)</f>
        <v>2</v>
      </c>
      <c r="BX80" s="31">
        <f>VLOOKUP(BF80,type_factors!$C$2:$D$226,2,FALSE)</f>
        <v>0.5</v>
      </c>
      <c r="BY80" s="31">
        <f>VLOOKUP(BG80,type_factors!$C$2:$D$226,2,FALSE)</f>
        <v>0.5</v>
      </c>
      <c r="BZ80" s="31" t="e">
        <f>VLOOKUP(BH80,type_factors!$C$2:$D$226,2,FALSE)</f>
        <v>#N/A</v>
      </c>
      <c r="CA80" s="31" t="e">
        <f>VLOOKUP(BI80,type_factors!$C$2:$D$226,2,FALSE)</f>
        <v>#N/A</v>
      </c>
      <c r="CB80" s="31" t="e">
        <f>VLOOKUP(BJ80,type_factors!$C$2:$D$226,2,FALSE)</f>
        <v>#N/A</v>
      </c>
      <c r="CC80" s="31" t="e">
        <f>VLOOKUP(BK80,type_factors!$C$2:$D$226,2,FALSE)</f>
        <v>#N/A</v>
      </c>
      <c r="CD80" s="31" t="e">
        <f>VLOOKUP(BL80,type_factors!$C$2:$D$226,2,FALSE)</f>
        <v>#N/A</v>
      </c>
      <c r="CE80" s="30">
        <f>VLOOKUP(BM80,type_factors!$C$2:$D$226,2,FALSE)</f>
        <v>1</v>
      </c>
      <c r="CF80" s="30">
        <f>VLOOKUP(BN80,type_factors!$C$2:$D$226,2,FALSE)</f>
        <v>0.5</v>
      </c>
      <c r="CG80" s="30">
        <f>VLOOKUP(BO80,type_factors!$C$2:$D$226,2,FALSE)</f>
        <v>1</v>
      </c>
      <c r="CH80" s="30">
        <f>VLOOKUP(BP80,type_factors!$C$2:$D$226,2,FALSE)</f>
        <v>1</v>
      </c>
      <c r="CI80" s="30" t="e">
        <f>VLOOKUP(BQ80,type_factors!$C$2:$D$226,2,FALSE)</f>
        <v>#N/A</v>
      </c>
      <c r="CJ80" s="30" t="e">
        <f>VLOOKUP(BR80,type_factors!$C$2:$D$226,2,FALSE)</f>
        <v>#N/A</v>
      </c>
      <c r="CK80" s="30" t="e">
        <f>VLOOKUP(BS80,type_factors!$C$2:$D$226,2,FALSE)</f>
        <v>#N/A</v>
      </c>
      <c r="CL80" s="30" t="e">
        <f>VLOOKUP(BT80,type_factors!$C$2:$D$226,2,FALSE)</f>
        <v>#N/A</v>
      </c>
      <c r="CM80" s="30" t="e">
        <f>VLOOKUP(BU80,type_factors!$C$2:$D$226,2,FALSE)</f>
        <v>#N/A</v>
      </c>
      <c r="CN80" s="32">
        <f t="shared" si="53"/>
        <v>1</v>
      </c>
      <c r="CO80" s="32">
        <f t="shared" si="53"/>
        <v>1</v>
      </c>
      <c r="CP80" s="32">
        <f t="shared" si="53"/>
        <v>0.5</v>
      </c>
      <c r="CQ80" s="32">
        <f t="shared" si="53"/>
        <v>0.5</v>
      </c>
      <c r="CR80" s="32" t="e">
        <f t="shared" si="36"/>
        <v>#N/A</v>
      </c>
      <c r="CS80" s="32" t="e">
        <f t="shared" si="54"/>
        <v>#N/A</v>
      </c>
      <c r="CT80" s="32" t="e">
        <f t="shared" si="55"/>
        <v>#N/A</v>
      </c>
      <c r="CU80" s="32" t="e">
        <f t="shared" si="56"/>
        <v>#N/A</v>
      </c>
      <c r="CV80" s="32" t="e">
        <f t="shared" si="57"/>
        <v>#N/A</v>
      </c>
      <c r="CW80">
        <f t="array" ref="CW80">MAX(IF(ISERROR(CN80:CV80),,CN80:CV80))</f>
        <v>1</v>
      </c>
      <c r="CX80">
        <f t="shared" si="37"/>
        <v>1</v>
      </c>
      <c r="CY80">
        <f t="shared" si="58"/>
        <v>0</v>
      </c>
      <c r="CZ80">
        <f t="shared" si="60"/>
        <v>23</v>
      </c>
    </row>
    <row r="81" spans="1:107" x14ac:dyDescent="0.3">
      <c r="A81">
        <v>80</v>
      </c>
      <c r="B81">
        <v>34</v>
      </c>
      <c r="C81" s="35" t="s">
        <v>47</v>
      </c>
      <c r="D81" s="35" t="str">
        <f>VLOOKUP(C81,all_pokemon!$B$2:$C$151,2,FALSE)</f>
        <v>Pidgey</v>
      </c>
      <c r="E81" s="35" t="s">
        <v>421</v>
      </c>
      <c r="F81" s="35" t="s">
        <v>448</v>
      </c>
      <c r="G81" s="35">
        <v>20</v>
      </c>
      <c r="H81" s="36" t="s">
        <v>41</v>
      </c>
      <c r="I81" s="36" t="s">
        <v>42</v>
      </c>
      <c r="J81" s="36" t="s">
        <v>21</v>
      </c>
      <c r="K81" s="36" t="s">
        <v>94</v>
      </c>
      <c r="L81" s="1" t="str">
        <f>VLOOKUP(H81,all_attacks!$B$2:$C$166,2,FALSE)</f>
        <v>Gust</v>
      </c>
      <c r="M81" s="1" t="str">
        <f>VLOOKUP(I81,all_attacks!$B$2:$C$166,2,FALSE)</f>
        <v>Sand Attack</v>
      </c>
      <c r="N81" s="1" t="str">
        <f>VLOOKUP(J81,all_attacks!$B$2:$C$166,2,FALSE)</f>
        <v>Quick Attack</v>
      </c>
      <c r="O81" s="1" t="str">
        <f>VLOOKUP(K81,all_attacks!$B$2:$C$166,2,FALSE)</f>
        <v>Whirlwind</v>
      </c>
      <c r="P81" t="str">
        <f>VLOOKUP(L81,all_attacks!$C$2:$H$166,2,FALSE)</f>
        <v>Normal</v>
      </c>
      <c r="Q81" t="str">
        <f>VLOOKUP(M81,all_attacks!$C$2:$H$166,2,FALSE)</f>
        <v>Normal</v>
      </c>
      <c r="R81" t="str">
        <f>VLOOKUP(N81,all_attacks!$C$2:$H$166,2,FALSE)</f>
        <v>Normal</v>
      </c>
      <c r="S81" t="str">
        <f>VLOOKUP(O81,all_attacks!$C$2:$H$166,2,FALSE)</f>
        <v>Normal</v>
      </c>
      <c r="T81" t="str">
        <f>VLOOKUP(L81,all_attacks!$C$2:$H$166,6,FALSE)</f>
        <v>Normal</v>
      </c>
      <c r="U81" t="str">
        <f>VLOOKUP(M81,all_attacks!$C$2:$H$166,6,FALSE)</f>
        <v>no_type-specific_Damage</v>
      </c>
      <c r="V81" t="str">
        <f>VLOOKUP(N81,all_attacks!$C$2:$H$166,6,FALSE)</f>
        <v>Normal</v>
      </c>
      <c r="W81" t="str">
        <f>VLOOKUP(O81,all_attacks!$C$2:$H$166,6,FALSE)</f>
        <v>no_type-specific_Damage</v>
      </c>
      <c r="X81" t="s">
        <v>451</v>
      </c>
      <c r="Y81" t="s">
        <v>455</v>
      </c>
      <c r="Z81" t="str">
        <f t="shared" si="59"/>
        <v>NormalPoison</v>
      </c>
      <c r="AA81" t="str">
        <f t="shared" si="59"/>
        <v>no_type-specific_DamagePoison</v>
      </c>
      <c r="AB81" t="str">
        <f t="shared" si="59"/>
        <v>NormalPoison</v>
      </c>
      <c r="AC81" t="str">
        <f t="shared" si="59"/>
        <v>no_type-specific_DamagePoison</v>
      </c>
      <c r="AD81" t="str">
        <f t="shared" si="38"/>
        <v>NormalGround</v>
      </c>
      <c r="AE81" t="str">
        <f t="shared" si="38"/>
        <v>no_type-specific_DamageGround</v>
      </c>
      <c r="AF81" t="str">
        <f t="shared" si="38"/>
        <v>NormalGround</v>
      </c>
      <c r="AG81" t="str">
        <f t="shared" si="38"/>
        <v>no_type-specific_DamageGround</v>
      </c>
      <c r="AH81">
        <f>VLOOKUP(Z81,type_factors!$C$1:$D$226,2,FALSE)</f>
        <v>1</v>
      </c>
      <c r="AI81" t="e">
        <f>VLOOKUP(AA81,type_factors!$C$1:$D$226,2,FALSE)</f>
        <v>#N/A</v>
      </c>
      <c r="AJ81">
        <f>VLOOKUP(AB81,type_factors!$C$1:$D$226,2,FALSE)</f>
        <v>1</v>
      </c>
      <c r="AK81" t="e">
        <f>VLOOKUP(AC81,type_factors!$C$1:$D$226,2,FALSE)</f>
        <v>#N/A</v>
      </c>
      <c r="AL81">
        <f>VLOOKUP(AD81,type_factors!$C$1:$D$226,2,FALSE)</f>
        <v>1</v>
      </c>
      <c r="AM81" t="e">
        <f>VLOOKUP(AE81,type_factors!$C$1:$D$226,2,FALSE)</f>
        <v>#N/A</v>
      </c>
      <c r="AN81">
        <f>VLOOKUP(AF81,type_factors!$C$1:$D$226,2,FALSE)</f>
        <v>1</v>
      </c>
      <c r="AO81" t="e">
        <f>VLOOKUP(AG81,type_factors!$C$1:$D$226,2,FALSE)</f>
        <v>#N/A</v>
      </c>
      <c r="AP81">
        <f t="shared" si="39"/>
        <v>1</v>
      </c>
      <c r="AQ81" t="e">
        <f t="shared" si="39"/>
        <v>#N/A</v>
      </c>
      <c r="AR81">
        <f t="shared" si="39"/>
        <v>1</v>
      </c>
      <c r="AS81" t="e">
        <f t="shared" si="39"/>
        <v>#N/A</v>
      </c>
      <c r="AT81">
        <f t="array" ref="AT81">MAX(IF(ISERROR(AP81:AS81),IF(ISERROR(AH81:AK81),,AH81:AK81),AP81:AS81))</f>
        <v>1</v>
      </c>
      <c r="AU81" t="s">
        <v>421</v>
      </c>
      <c r="AV81" t="s">
        <v>451</v>
      </c>
      <c r="AW81" t="s">
        <v>453</v>
      </c>
      <c r="AX81" t="s">
        <v>447</v>
      </c>
      <c r="AY81" t="s">
        <v>209</v>
      </c>
      <c r="AZ81" t="s">
        <v>209</v>
      </c>
      <c r="BA81" t="s">
        <v>209</v>
      </c>
      <c r="BB81" t="s">
        <v>209</v>
      </c>
      <c r="BC81" t="s">
        <v>209</v>
      </c>
      <c r="BD81" t="str">
        <f t="shared" si="40"/>
        <v>NormalNormal</v>
      </c>
      <c r="BE81" t="str">
        <f t="shared" si="41"/>
        <v>PoisonNormal</v>
      </c>
      <c r="BF81" t="str">
        <f t="shared" si="42"/>
        <v>WaterNormal</v>
      </c>
      <c r="BG81" t="str">
        <f t="shared" si="43"/>
        <v>ElectricNormal</v>
      </c>
      <c r="BH81" t="str">
        <f t="shared" si="44"/>
        <v>NANormal</v>
      </c>
      <c r="BI81" t="str">
        <f t="shared" si="45"/>
        <v>NANormal</v>
      </c>
      <c r="BJ81" t="str">
        <f t="shared" si="46"/>
        <v>NANormal</v>
      </c>
      <c r="BK81" t="str">
        <f t="shared" si="47"/>
        <v>NANormal</v>
      </c>
      <c r="BL81" t="str">
        <f t="shared" si="48"/>
        <v>NANormal</v>
      </c>
      <c r="BM81" t="str">
        <f t="shared" si="49"/>
        <v>NormalFlying</v>
      </c>
      <c r="BN81" t="str">
        <f t="shared" si="50"/>
        <v>PoisonFlying</v>
      </c>
      <c r="BO81" t="str">
        <f t="shared" si="51"/>
        <v>WaterFlying</v>
      </c>
      <c r="BP81" t="str">
        <f t="shared" si="52"/>
        <v>ElectricFlying</v>
      </c>
      <c r="BQ81" t="str">
        <f t="shared" si="30"/>
        <v>NAFlying</v>
      </c>
      <c r="BR81" t="str">
        <f t="shared" si="30"/>
        <v>NAFlying</v>
      </c>
      <c r="BS81" t="str">
        <f t="shared" si="30"/>
        <v>NAFlying</v>
      </c>
      <c r="BT81" t="str">
        <f t="shared" ref="BT81:BU144" si="61">BB81&amp;$F81</f>
        <v>NAFlying</v>
      </c>
      <c r="BU81" t="str">
        <f t="shared" si="31"/>
        <v>NAFlying</v>
      </c>
      <c r="BV81" s="31">
        <f>VLOOKUP(BD81,type_factors!$C$2:$D$226,2,FALSE)</f>
        <v>1</v>
      </c>
      <c r="BW81" s="31">
        <f>VLOOKUP(BE81,type_factors!$C$2:$D$226,2,FALSE)</f>
        <v>1</v>
      </c>
      <c r="BX81" s="31">
        <f>VLOOKUP(BF81,type_factors!$C$2:$D$226,2,FALSE)</f>
        <v>1</v>
      </c>
      <c r="BY81" s="31">
        <f>VLOOKUP(BG81,type_factors!$C$2:$D$226,2,FALSE)</f>
        <v>1</v>
      </c>
      <c r="BZ81" s="31" t="e">
        <f>VLOOKUP(BH81,type_factors!$C$2:$D$226,2,FALSE)</f>
        <v>#N/A</v>
      </c>
      <c r="CA81" s="31" t="e">
        <f>VLOOKUP(BI81,type_factors!$C$2:$D$226,2,FALSE)</f>
        <v>#N/A</v>
      </c>
      <c r="CB81" s="31" t="e">
        <f>VLOOKUP(BJ81,type_factors!$C$2:$D$226,2,FALSE)</f>
        <v>#N/A</v>
      </c>
      <c r="CC81" s="31" t="e">
        <f>VLOOKUP(BK81,type_factors!$C$2:$D$226,2,FALSE)</f>
        <v>#N/A</v>
      </c>
      <c r="CD81" s="31" t="e">
        <f>VLOOKUP(BL81,type_factors!$C$2:$D$226,2,FALSE)</f>
        <v>#N/A</v>
      </c>
      <c r="CE81" s="30">
        <f>VLOOKUP(BM81,type_factors!$C$2:$D$226,2,FALSE)</f>
        <v>1</v>
      </c>
      <c r="CF81" s="30">
        <f>VLOOKUP(BN81,type_factors!$C$2:$D$226,2,FALSE)</f>
        <v>1</v>
      </c>
      <c r="CG81" s="30">
        <f>VLOOKUP(BO81,type_factors!$C$2:$D$226,2,FALSE)</f>
        <v>1</v>
      </c>
      <c r="CH81" s="30">
        <f>VLOOKUP(BP81,type_factors!$C$2:$D$226,2,FALSE)</f>
        <v>2</v>
      </c>
      <c r="CI81" s="30" t="e">
        <f>VLOOKUP(BQ81,type_factors!$C$2:$D$226,2,FALSE)</f>
        <v>#N/A</v>
      </c>
      <c r="CJ81" s="30" t="e">
        <f>VLOOKUP(BR81,type_factors!$C$2:$D$226,2,FALSE)</f>
        <v>#N/A</v>
      </c>
      <c r="CK81" s="30" t="e">
        <f>VLOOKUP(BS81,type_factors!$C$2:$D$226,2,FALSE)</f>
        <v>#N/A</v>
      </c>
      <c r="CL81" s="30" t="e">
        <f>VLOOKUP(BT81,type_factors!$C$2:$D$226,2,FALSE)</f>
        <v>#N/A</v>
      </c>
      <c r="CM81" s="30" t="e">
        <f>VLOOKUP(BU81,type_factors!$C$2:$D$226,2,FALSE)</f>
        <v>#N/A</v>
      </c>
      <c r="CN81" s="32">
        <f t="shared" si="53"/>
        <v>1</v>
      </c>
      <c r="CO81" s="32">
        <f t="shared" si="53"/>
        <v>1</v>
      </c>
      <c r="CP81" s="32">
        <f t="shared" si="53"/>
        <v>1</v>
      </c>
      <c r="CQ81" s="32">
        <f t="shared" si="53"/>
        <v>2</v>
      </c>
      <c r="CR81" s="32" t="e">
        <f t="shared" si="36"/>
        <v>#N/A</v>
      </c>
      <c r="CS81" s="32" t="e">
        <f t="shared" si="54"/>
        <v>#N/A</v>
      </c>
      <c r="CT81" s="32" t="e">
        <f t="shared" si="55"/>
        <v>#N/A</v>
      </c>
      <c r="CU81" s="32" t="e">
        <f t="shared" si="56"/>
        <v>#N/A</v>
      </c>
      <c r="CV81" s="32" t="e">
        <f t="shared" si="57"/>
        <v>#N/A</v>
      </c>
      <c r="CW81">
        <f t="array" ref="CW81">MAX(IF(ISERROR(CN81:CV81),,CN81:CV81))</f>
        <v>2</v>
      </c>
      <c r="CX81">
        <f t="shared" si="37"/>
        <v>1</v>
      </c>
      <c r="CY81">
        <f t="shared" si="58"/>
        <v>1</v>
      </c>
      <c r="CZ81">
        <f t="shared" si="60"/>
        <v>24</v>
      </c>
    </row>
    <row r="82" spans="1:107" x14ac:dyDescent="0.3">
      <c r="A82">
        <v>81</v>
      </c>
      <c r="B82">
        <v>35</v>
      </c>
      <c r="C82" s="31" t="s">
        <v>96</v>
      </c>
      <c r="D82" s="31" t="str">
        <f>VLOOKUP(C82,all_pokemon!$B$2:$C$151,2,FALSE)</f>
        <v>Growlithe</v>
      </c>
      <c r="E82" s="31" t="s">
        <v>445</v>
      </c>
      <c r="F82" s="31" t="s">
        <v>209</v>
      </c>
      <c r="G82" s="35">
        <v>24</v>
      </c>
      <c r="H82" s="36" t="s">
        <v>50</v>
      </c>
      <c r="I82" s="36" t="s">
        <v>98</v>
      </c>
      <c r="J82" s="36" t="s">
        <v>89</v>
      </c>
      <c r="K82" s="36" t="s">
        <v>23</v>
      </c>
      <c r="L82" s="1" t="str">
        <f>VLOOKUP(H82,all_attacks!$B$2:$C$166,2,FALSE)</f>
        <v>Bite</v>
      </c>
      <c r="M82" s="1" t="str">
        <f>VLOOKUP(I82,all_attacks!$B$2:$C$166,2,FALSE)</f>
        <v>Roar</v>
      </c>
      <c r="N82" s="1" t="str">
        <f>VLOOKUP(J82,all_attacks!$B$2:$C$166,2,FALSE)</f>
        <v>Ember</v>
      </c>
      <c r="O82" s="1" t="str">
        <f>VLOOKUP(K82,all_attacks!$B$2:$C$166,2,FALSE)</f>
        <v>Leer</v>
      </c>
      <c r="P82" t="str">
        <f>VLOOKUP(L82,all_attacks!$C$2:$H$166,2,FALSE)</f>
        <v>Normal</v>
      </c>
      <c r="Q82" t="str">
        <f>VLOOKUP(M82,all_attacks!$C$2:$H$166,2,FALSE)</f>
        <v>Normal</v>
      </c>
      <c r="R82" t="str">
        <f>VLOOKUP(N82,all_attacks!$C$2:$H$166,2,FALSE)</f>
        <v>Fire</v>
      </c>
      <c r="S82" t="str">
        <f>VLOOKUP(O82,all_attacks!$C$2:$H$166,2,FALSE)</f>
        <v>Normal</v>
      </c>
      <c r="T82" t="str">
        <f>VLOOKUP(L82,all_attacks!$C$2:$H$166,6,FALSE)</f>
        <v>Normal</v>
      </c>
      <c r="U82" t="str">
        <f>VLOOKUP(M82,all_attacks!$C$2:$H$166,6,FALSE)</f>
        <v>no_type-specific_Damage</v>
      </c>
      <c r="V82" t="str">
        <f>VLOOKUP(N82,all_attacks!$C$2:$H$166,6,FALSE)</f>
        <v>Fire</v>
      </c>
      <c r="W82" t="str">
        <f>VLOOKUP(O82,all_attacks!$C$2:$H$166,6,FALSE)</f>
        <v>no_type-specific_Damage</v>
      </c>
      <c r="X82" t="s">
        <v>451</v>
      </c>
      <c r="Y82" t="s">
        <v>455</v>
      </c>
      <c r="Z82" t="str">
        <f t="shared" si="59"/>
        <v>NormalPoison</v>
      </c>
      <c r="AA82" t="str">
        <f t="shared" si="59"/>
        <v>no_type-specific_DamagePoison</v>
      </c>
      <c r="AB82" t="str">
        <f t="shared" si="59"/>
        <v>FirePoison</v>
      </c>
      <c r="AC82" t="str">
        <f t="shared" si="59"/>
        <v>no_type-specific_DamagePoison</v>
      </c>
      <c r="AD82" t="str">
        <f t="shared" si="38"/>
        <v>NormalGround</v>
      </c>
      <c r="AE82" t="str">
        <f t="shared" si="38"/>
        <v>no_type-specific_DamageGround</v>
      </c>
      <c r="AF82" t="str">
        <f t="shared" si="38"/>
        <v>FireGround</v>
      </c>
      <c r="AG82" t="str">
        <f t="shared" si="38"/>
        <v>no_type-specific_DamageGround</v>
      </c>
      <c r="AH82">
        <f>VLOOKUP(Z82,type_factors!$C$1:$D$226,2,FALSE)</f>
        <v>1</v>
      </c>
      <c r="AI82" t="e">
        <f>VLOOKUP(AA82,type_factors!$C$1:$D$226,2,FALSE)</f>
        <v>#N/A</v>
      </c>
      <c r="AJ82">
        <f>VLOOKUP(AB82,type_factors!$C$1:$D$226,2,FALSE)</f>
        <v>1</v>
      </c>
      <c r="AK82" t="e">
        <f>VLOOKUP(AC82,type_factors!$C$1:$D$226,2,FALSE)</f>
        <v>#N/A</v>
      </c>
      <c r="AL82">
        <f>VLOOKUP(AD82,type_factors!$C$1:$D$226,2,FALSE)</f>
        <v>1</v>
      </c>
      <c r="AM82" t="e">
        <f>VLOOKUP(AE82,type_factors!$C$1:$D$226,2,FALSE)</f>
        <v>#N/A</v>
      </c>
      <c r="AN82">
        <f>VLOOKUP(AF82,type_factors!$C$1:$D$226,2,FALSE)</f>
        <v>1</v>
      </c>
      <c r="AO82" t="e">
        <f>VLOOKUP(AG82,type_factors!$C$1:$D$226,2,FALSE)</f>
        <v>#N/A</v>
      </c>
      <c r="AP82">
        <f t="shared" si="39"/>
        <v>1</v>
      </c>
      <c r="AQ82" t="e">
        <f t="shared" si="39"/>
        <v>#N/A</v>
      </c>
      <c r="AR82">
        <f t="shared" si="39"/>
        <v>1</v>
      </c>
      <c r="AS82" t="e">
        <f t="shared" si="39"/>
        <v>#N/A</v>
      </c>
      <c r="AT82">
        <f t="array" ref="AT82">MAX(IF(ISERROR(AP82:AS82),IF(ISERROR(AH82:AK82),,AH82:AK82),AP82:AS82))</f>
        <v>1</v>
      </c>
      <c r="AU82" t="s">
        <v>421</v>
      </c>
      <c r="AV82" t="s">
        <v>451</v>
      </c>
      <c r="AW82" t="s">
        <v>453</v>
      </c>
      <c r="AX82" t="s">
        <v>447</v>
      </c>
      <c r="AY82" t="s">
        <v>209</v>
      </c>
      <c r="AZ82" t="s">
        <v>209</v>
      </c>
      <c r="BA82" t="s">
        <v>209</v>
      </c>
      <c r="BB82" t="s">
        <v>209</v>
      </c>
      <c r="BC82" t="s">
        <v>209</v>
      </c>
      <c r="BD82" t="str">
        <f t="shared" si="40"/>
        <v>NormalFire</v>
      </c>
      <c r="BE82" t="str">
        <f t="shared" si="41"/>
        <v>PoisonFire</v>
      </c>
      <c r="BF82" t="str">
        <f t="shared" si="42"/>
        <v>WaterFire</v>
      </c>
      <c r="BG82" t="str">
        <f t="shared" si="43"/>
        <v>ElectricFire</v>
      </c>
      <c r="BH82" t="str">
        <f t="shared" si="44"/>
        <v>NAFire</v>
      </c>
      <c r="BI82" t="str">
        <f t="shared" si="45"/>
        <v>NAFire</v>
      </c>
      <c r="BJ82" t="str">
        <f t="shared" si="46"/>
        <v>NAFire</v>
      </c>
      <c r="BK82" t="str">
        <f t="shared" si="47"/>
        <v>NAFire</v>
      </c>
      <c r="BL82" t="str">
        <f t="shared" si="48"/>
        <v>NAFire</v>
      </c>
      <c r="BM82" t="str">
        <f t="shared" si="49"/>
        <v>NormalNA</v>
      </c>
      <c r="BN82" t="str">
        <f t="shared" si="50"/>
        <v>PoisonNA</v>
      </c>
      <c r="BO82" t="str">
        <f t="shared" si="51"/>
        <v>WaterNA</v>
      </c>
      <c r="BP82" t="str">
        <f t="shared" si="52"/>
        <v>ElectricNA</v>
      </c>
      <c r="BQ82" t="str">
        <f t="shared" ref="BQ82:BU145" si="62">AY82&amp;$F82</f>
        <v>NANA</v>
      </c>
      <c r="BR82" t="str">
        <f t="shared" si="62"/>
        <v>NANA</v>
      </c>
      <c r="BS82" t="str">
        <f t="shared" si="62"/>
        <v>NANA</v>
      </c>
      <c r="BT82" t="str">
        <f t="shared" si="61"/>
        <v>NANA</v>
      </c>
      <c r="BU82" t="str">
        <f t="shared" si="61"/>
        <v>NANA</v>
      </c>
      <c r="BV82" s="31">
        <f>VLOOKUP(BD82,type_factors!$C$2:$D$226,2,FALSE)</f>
        <v>1</v>
      </c>
      <c r="BW82" s="31">
        <f>VLOOKUP(BE82,type_factors!$C$2:$D$226,2,FALSE)</f>
        <v>1</v>
      </c>
      <c r="BX82" s="31">
        <f>VLOOKUP(BF82,type_factors!$C$2:$D$226,2,FALSE)</f>
        <v>2</v>
      </c>
      <c r="BY82" s="31">
        <f>VLOOKUP(BG82,type_factors!$C$2:$D$226,2,FALSE)</f>
        <v>1</v>
      </c>
      <c r="BZ82" s="31" t="e">
        <f>VLOOKUP(BH82,type_factors!$C$2:$D$226,2,FALSE)</f>
        <v>#N/A</v>
      </c>
      <c r="CA82" s="31" t="e">
        <f>VLOOKUP(BI82,type_factors!$C$2:$D$226,2,FALSE)</f>
        <v>#N/A</v>
      </c>
      <c r="CB82" s="31" t="e">
        <f>VLOOKUP(BJ82,type_factors!$C$2:$D$226,2,FALSE)</f>
        <v>#N/A</v>
      </c>
      <c r="CC82" s="31" t="e">
        <f>VLOOKUP(BK82,type_factors!$C$2:$D$226,2,FALSE)</f>
        <v>#N/A</v>
      </c>
      <c r="CD82" s="31" t="e">
        <f>VLOOKUP(BL82,type_factors!$C$2:$D$226,2,FALSE)</f>
        <v>#N/A</v>
      </c>
      <c r="CE82" s="30" t="e">
        <f>VLOOKUP(BM82,type_factors!$C$2:$D$226,2,FALSE)</f>
        <v>#N/A</v>
      </c>
      <c r="CF82" s="30" t="e">
        <f>VLOOKUP(BN82,type_factors!$C$2:$D$226,2,FALSE)</f>
        <v>#N/A</v>
      </c>
      <c r="CG82" s="30" t="e">
        <f>VLOOKUP(BO82,type_factors!$C$2:$D$226,2,FALSE)</f>
        <v>#N/A</v>
      </c>
      <c r="CH82" s="30" t="e">
        <f>VLOOKUP(BP82,type_factors!$C$2:$D$226,2,FALSE)</f>
        <v>#N/A</v>
      </c>
      <c r="CI82" s="30" t="e">
        <f>VLOOKUP(BQ82,type_factors!$C$2:$D$226,2,FALSE)</f>
        <v>#N/A</v>
      </c>
      <c r="CJ82" s="30" t="e">
        <f>VLOOKUP(BR82,type_factors!$C$2:$D$226,2,FALSE)</f>
        <v>#N/A</v>
      </c>
      <c r="CK82" s="30" t="e">
        <f>VLOOKUP(BS82,type_factors!$C$2:$D$226,2,FALSE)</f>
        <v>#N/A</v>
      </c>
      <c r="CL82" s="30" t="e">
        <f>VLOOKUP(BT82,type_factors!$C$2:$D$226,2,FALSE)</f>
        <v>#N/A</v>
      </c>
      <c r="CM82" s="30" t="e">
        <f>VLOOKUP(BU82,type_factors!$C$2:$D$226,2,FALSE)</f>
        <v>#N/A</v>
      </c>
      <c r="CN82" s="32">
        <f t="shared" si="53"/>
        <v>1</v>
      </c>
      <c r="CO82" s="32">
        <f t="shared" si="53"/>
        <v>1</v>
      </c>
      <c r="CP82" s="32">
        <f t="shared" si="53"/>
        <v>2</v>
      </c>
      <c r="CQ82" s="32">
        <f t="shared" si="53"/>
        <v>1</v>
      </c>
      <c r="CR82" s="32" t="e">
        <f t="shared" si="36"/>
        <v>#N/A</v>
      </c>
      <c r="CS82" s="32" t="e">
        <f t="shared" si="54"/>
        <v>#N/A</v>
      </c>
      <c r="CT82" s="32" t="e">
        <f t="shared" si="55"/>
        <v>#N/A</v>
      </c>
      <c r="CU82" s="32" t="e">
        <f t="shared" si="56"/>
        <v>#N/A</v>
      </c>
      <c r="CV82" s="32" t="e">
        <f t="shared" si="57"/>
        <v>#N/A</v>
      </c>
      <c r="CW82">
        <f t="array" ref="CW82">MAX(IF(ISERROR(CN82:CV82),,CN82:CV82))</f>
        <v>2</v>
      </c>
      <c r="CX82">
        <f t="shared" si="37"/>
        <v>1</v>
      </c>
      <c r="CY82">
        <f t="shared" si="58"/>
        <v>1</v>
      </c>
      <c r="CZ82">
        <f t="shared" si="60"/>
        <v>25</v>
      </c>
      <c r="DB82" t="s">
        <v>52</v>
      </c>
    </row>
    <row r="83" spans="1:107" x14ac:dyDescent="0.3">
      <c r="A83">
        <v>82</v>
      </c>
      <c r="B83">
        <v>35</v>
      </c>
      <c r="C83" s="31" t="s">
        <v>97</v>
      </c>
      <c r="D83" s="31" t="str">
        <f>VLOOKUP(C83,all_pokemon!$B$2:$C$151,2,FALSE)</f>
        <v>Vulpix</v>
      </c>
      <c r="E83" s="31" t="s">
        <v>445</v>
      </c>
      <c r="F83" s="31" t="s">
        <v>209</v>
      </c>
      <c r="G83" s="35">
        <v>24</v>
      </c>
      <c r="H83" s="36" t="s">
        <v>89</v>
      </c>
      <c r="I83" s="36" t="s">
        <v>20</v>
      </c>
      <c r="J83" s="36" t="s">
        <v>21</v>
      </c>
      <c r="K83" s="36" t="s">
        <v>98</v>
      </c>
      <c r="L83" s="1" t="str">
        <f>VLOOKUP(H83,all_attacks!$B$2:$C$166,2,FALSE)</f>
        <v>Ember</v>
      </c>
      <c r="M83" s="1" t="str">
        <f>VLOOKUP(I83,all_attacks!$B$2:$C$166,2,FALSE)</f>
        <v>Tail Whip</v>
      </c>
      <c r="N83" s="1" t="str">
        <f>VLOOKUP(J83,all_attacks!$B$2:$C$166,2,FALSE)</f>
        <v>Quick Attack</v>
      </c>
      <c r="O83" s="1" t="str">
        <f>VLOOKUP(K83,all_attacks!$B$2:$C$166,2,FALSE)</f>
        <v>Roar</v>
      </c>
      <c r="P83" t="str">
        <f>VLOOKUP(L83,all_attacks!$C$2:$H$166,2,FALSE)</f>
        <v>Fire</v>
      </c>
      <c r="Q83" t="str">
        <f>VLOOKUP(M83,all_attacks!$C$2:$H$166,2,FALSE)</f>
        <v>Normal</v>
      </c>
      <c r="R83" t="str">
        <f>VLOOKUP(N83,all_attacks!$C$2:$H$166,2,FALSE)</f>
        <v>Normal</v>
      </c>
      <c r="S83" t="str">
        <f>VLOOKUP(O83,all_attacks!$C$2:$H$166,2,FALSE)</f>
        <v>Normal</v>
      </c>
      <c r="T83" t="str">
        <f>VLOOKUP(L83,all_attacks!$C$2:$H$166,6,FALSE)</f>
        <v>Fire</v>
      </c>
      <c r="U83" t="str">
        <f>VLOOKUP(M83,all_attacks!$C$2:$H$166,6,FALSE)</f>
        <v>no_type-specific_Damage</v>
      </c>
      <c r="V83" t="str">
        <f>VLOOKUP(N83,all_attacks!$C$2:$H$166,6,FALSE)</f>
        <v>Normal</v>
      </c>
      <c r="W83" t="str">
        <f>VLOOKUP(O83,all_attacks!$C$2:$H$166,6,FALSE)</f>
        <v>no_type-specific_Damage</v>
      </c>
      <c r="X83" t="s">
        <v>451</v>
      </c>
      <c r="Y83" t="s">
        <v>455</v>
      </c>
      <c r="Z83" t="str">
        <f t="shared" si="59"/>
        <v>FirePoison</v>
      </c>
      <c r="AA83" t="str">
        <f t="shared" si="59"/>
        <v>no_type-specific_DamagePoison</v>
      </c>
      <c r="AB83" t="str">
        <f t="shared" si="59"/>
        <v>NormalPoison</v>
      </c>
      <c r="AC83" t="str">
        <f t="shared" si="59"/>
        <v>no_type-specific_DamagePoison</v>
      </c>
      <c r="AD83" t="str">
        <f t="shared" si="38"/>
        <v>FireGround</v>
      </c>
      <c r="AE83" t="str">
        <f t="shared" si="38"/>
        <v>no_type-specific_DamageGround</v>
      </c>
      <c r="AF83" t="str">
        <f t="shared" si="38"/>
        <v>NormalGround</v>
      </c>
      <c r="AG83" t="str">
        <f t="shared" si="38"/>
        <v>no_type-specific_DamageGround</v>
      </c>
      <c r="AH83">
        <f>VLOOKUP(Z83,type_factors!$C$1:$D$226,2,FALSE)</f>
        <v>1</v>
      </c>
      <c r="AI83" t="e">
        <f>VLOOKUP(AA83,type_factors!$C$1:$D$226,2,FALSE)</f>
        <v>#N/A</v>
      </c>
      <c r="AJ83">
        <f>VLOOKUP(AB83,type_factors!$C$1:$D$226,2,FALSE)</f>
        <v>1</v>
      </c>
      <c r="AK83" t="e">
        <f>VLOOKUP(AC83,type_factors!$C$1:$D$226,2,FALSE)</f>
        <v>#N/A</v>
      </c>
      <c r="AL83">
        <f>VLOOKUP(AD83,type_factors!$C$1:$D$226,2,FALSE)</f>
        <v>1</v>
      </c>
      <c r="AM83" t="e">
        <f>VLOOKUP(AE83,type_factors!$C$1:$D$226,2,FALSE)</f>
        <v>#N/A</v>
      </c>
      <c r="AN83">
        <f>VLOOKUP(AF83,type_factors!$C$1:$D$226,2,FALSE)</f>
        <v>1</v>
      </c>
      <c r="AO83" t="e">
        <f>VLOOKUP(AG83,type_factors!$C$1:$D$226,2,FALSE)</f>
        <v>#N/A</v>
      </c>
      <c r="AP83">
        <f t="shared" si="39"/>
        <v>1</v>
      </c>
      <c r="AQ83" t="e">
        <f t="shared" si="39"/>
        <v>#N/A</v>
      </c>
      <c r="AR83">
        <f t="shared" si="39"/>
        <v>1</v>
      </c>
      <c r="AS83" t="e">
        <f t="shared" si="39"/>
        <v>#N/A</v>
      </c>
      <c r="AT83">
        <f t="array" ref="AT83">MAX(IF(ISERROR(AP83:AS83),IF(ISERROR(AH83:AK83),,AH83:AK83),AP83:AS83))</f>
        <v>1</v>
      </c>
      <c r="AU83" t="s">
        <v>421</v>
      </c>
      <c r="AV83" t="s">
        <v>451</v>
      </c>
      <c r="AW83" t="s">
        <v>453</v>
      </c>
      <c r="AX83" t="s">
        <v>447</v>
      </c>
      <c r="AY83" t="s">
        <v>209</v>
      </c>
      <c r="AZ83" t="s">
        <v>209</v>
      </c>
      <c r="BA83" t="s">
        <v>209</v>
      </c>
      <c r="BB83" t="s">
        <v>209</v>
      </c>
      <c r="BC83" t="s">
        <v>209</v>
      </c>
      <c r="BD83" t="str">
        <f t="shared" si="40"/>
        <v>NormalFire</v>
      </c>
      <c r="BE83" t="str">
        <f t="shared" si="41"/>
        <v>PoisonFire</v>
      </c>
      <c r="BF83" t="str">
        <f t="shared" si="42"/>
        <v>WaterFire</v>
      </c>
      <c r="BG83" t="str">
        <f t="shared" si="43"/>
        <v>ElectricFire</v>
      </c>
      <c r="BH83" t="str">
        <f t="shared" si="44"/>
        <v>NAFire</v>
      </c>
      <c r="BI83" t="str">
        <f t="shared" si="45"/>
        <v>NAFire</v>
      </c>
      <c r="BJ83" t="str">
        <f t="shared" si="46"/>
        <v>NAFire</v>
      </c>
      <c r="BK83" t="str">
        <f t="shared" si="47"/>
        <v>NAFire</v>
      </c>
      <c r="BL83" t="str">
        <f t="shared" si="48"/>
        <v>NAFire</v>
      </c>
      <c r="BM83" t="str">
        <f t="shared" si="49"/>
        <v>NormalNA</v>
      </c>
      <c r="BN83" t="str">
        <f t="shared" si="50"/>
        <v>PoisonNA</v>
      </c>
      <c r="BO83" t="str">
        <f t="shared" si="51"/>
        <v>WaterNA</v>
      </c>
      <c r="BP83" t="str">
        <f t="shared" si="52"/>
        <v>ElectricNA</v>
      </c>
      <c r="BQ83" t="str">
        <f t="shared" si="62"/>
        <v>NANA</v>
      </c>
      <c r="BR83" t="str">
        <f t="shared" si="62"/>
        <v>NANA</v>
      </c>
      <c r="BS83" t="str">
        <f t="shared" si="62"/>
        <v>NANA</v>
      </c>
      <c r="BT83" t="str">
        <f t="shared" si="61"/>
        <v>NANA</v>
      </c>
      <c r="BU83" t="str">
        <f t="shared" si="61"/>
        <v>NANA</v>
      </c>
      <c r="BV83" s="31">
        <f>VLOOKUP(BD83,type_factors!$C$2:$D$226,2,FALSE)</f>
        <v>1</v>
      </c>
      <c r="BW83" s="31">
        <f>VLOOKUP(BE83,type_factors!$C$2:$D$226,2,FALSE)</f>
        <v>1</v>
      </c>
      <c r="BX83" s="31">
        <f>VLOOKUP(BF83,type_factors!$C$2:$D$226,2,FALSE)</f>
        <v>2</v>
      </c>
      <c r="BY83" s="31">
        <f>VLOOKUP(BG83,type_factors!$C$2:$D$226,2,FALSE)</f>
        <v>1</v>
      </c>
      <c r="BZ83" s="31" t="e">
        <f>VLOOKUP(BH83,type_factors!$C$2:$D$226,2,FALSE)</f>
        <v>#N/A</v>
      </c>
      <c r="CA83" s="31" t="e">
        <f>VLOOKUP(BI83,type_factors!$C$2:$D$226,2,FALSE)</f>
        <v>#N/A</v>
      </c>
      <c r="CB83" s="31" t="e">
        <f>VLOOKUP(BJ83,type_factors!$C$2:$D$226,2,FALSE)</f>
        <v>#N/A</v>
      </c>
      <c r="CC83" s="31" t="e">
        <f>VLOOKUP(BK83,type_factors!$C$2:$D$226,2,FALSE)</f>
        <v>#N/A</v>
      </c>
      <c r="CD83" s="31" t="e">
        <f>VLOOKUP(BL83,type_factors!$C$2:$D$226,2,FALSE)</f>
        <v>#N/A</v>
      </c>
      <c r="CE83" s="30" t="e">
        <f>VLOOKUP(BM83,type_factors!$C$2:$D$226,2,FALSE)</f>
        <v>#N/A</v>
      </c>
      <c r="CF83" s="30" t="e">
        <f>VLOOKUP(BN83,type_factors!$C$2:$D$226,2,FALSE)</f>
        <v>#N/A</v>
      </c>
      <c r="CG83" s="30" t="e">
        <f>VLOOKUP(BO83,type_factors!$C$2:$D$226,2,FALSE)</f>
        <v>#N/A</v>
      </c>
      <c r="CH83" s="30" t="e">
        <f>VLOOKUP(BP83,type_factors!$C$2:$D$226,2,FALSE)</f>
        <v>#N/A</v>
      </c>
      <c r="CI83" s="30" t="e">
        <f>VLOOKUP(BQ83,type_factors!$C$2:$D$226,2,FALSE)</f>
        <v>#N/A</v>
      </c>
      <c r="CJ83" s="30" t="e">
        <f>VLOOKUP(BR83,type_factors!$C$2:$D$226,2,FALSE)</f>
        <v>#N/A</v>
      </c>
      <c r="CK83" s="30" t="e">
        <f>VLOOKUP(BS83,type_factors!$C$2:$D$226,2,FALSE)</f>
        <v>#N/A</v>
      </c>
      <c r="CL83" s="30" t="e">
        <f>VLOOKUP(BT83,type_factors!$C$2:$D$226,2,FALSE)</f>
        <v>#N/A</v>
      </c>
      <c r="CM83" s="30" t="e">
        <f>VLOOKUP(BU83,type_factors!$C$2:$D$226,2,FALSE)</f>
        <v>#N/A</v>
      </c>
      <c r="CN83" s="32">
        <f t="shared" si="53"/>
        <v>1</v>
      </c>
      <c r="CO83" s="32">
        <f t="shared" si="53"/>
        <v>1</v>
      </c>
      <c r="CP83" s="32">
        <f t="shared" si="53"/>
        <v>2</v>
      </c>
      <c r="CQ83" s="32">
        <f t="shared" si="53"/>
        <v>1</v>
      </c>
      <c r="CR83" s="32" t="e">
        <f t="shared" si="36"/>
        <v>#N/A</v>
      </c>
      <c r="CS83" s="32" t="e">
        <f t="shared" si="54"/>
        <v>#N/A</v>
      </c>
      <c r="CT83" s="32" t="e">
        <f>IF(AND(ISNUMBER(CB83),ISNUMBER(CK83)),CB83*CK83,CB83)</f>
        <v>#N/A</v>
      </c>
      <c r="CU83" s="32" t="e">
        <f t="shared" si="56"/>
        <v>#N/A</v>
      </c>
      <c r="CV83" s="32" t="e">
        <f t="shared" si="57"/>
        <v>#N/A</v>
      </c>
      <c r="CW83">
        <f t="array" ref="CW83">MAX(IF(ISERROR(CN83:CV83),,CN83:CV83))</f>
        <v>2</v>
      </c>
      <c r="CX83">
        <f t="shared" si="37"/>
        <v>1</v>
      </c>
      <c r="CY83">
        <f t="shared" si="58"/>
        <v>1</v>
      </c>
      <c r="CZ83">
        <f t="shared" si="60"/>
        <v>26</v>
      </c>
    </row>
    <row r="84" spans="1:107" x14ac:dyDescent="0.3">
      <c r="A84">
        <v>83</v>
      </c>
      <c r="B84">
        <v>36</v>
      </c>
      <c r="C84" t="s">
        <v>38</v>
      </c>
      <c r="D84" t="s">
        <v>485</v>
      </c>
      <c r="E84" t="s">
        <v>421</v>
      </c>
      <c r="F84" t="s">
        <v>448</v>
      </c>
      <c r="G84">
        <v>25</v>
      </c>
      <c r="H84" s="1" t="s">
        <v>41</v>
      </c>
      <c r="I84" s="1" t="s">
        <v>42</v>
      </c>
      <c r="J84" s="1" t="s">
        <v>21</v>
      </c>
      <c r="K84" s="1" t="s">
        <v>94</v>
      </c>
      <c r="L84" s="1" t="str">
        <f>VLOOKUP(H84,all_attacks!$B$2:$C$166,2,FALSE)</f>
        <v>Gust</v>
      </c>
      <c r="M84" s="1" t="str">
        <f>VLOOKUP(I84,all_attacks!$B$2:$C$166,2,FALSE)</f>
        <v>Sand Attack</v>
      </c>
      <c r="N84" s="1" t="str">
        <f>VLOOKUP(J84,all_attacks!$B$2:$C$166,2,FALSE)</f>
        <v>Quick Attack</v>
      </c>
      <c r="O84" s="1" t="str">
        <f>VLOOKUP(K84,all_attacks!$B$2:$C$166,2,FALSE)</f>
        <v>Whirlwind</v>
      </c>
      <c r="P84" t="str">
        <f>VLOOKUP(L84,all_attacks!$C$2:$H$166,2,FALSE)</f>
        <v>Normal</v>
      </c>
      <c r="Q84" t="str">
        <f>VLOOKUP(M84,all_attacks!$C$2:$H$166,2,FALSE)</f>
        <v>Normal</v>
      </c>
      <c r="R84" t="str">
        <f>VLOOKUP(N84,all_attacks!$C$2:$H$166,2,FALSE)</f>
        <v>Normal</v>
      </c>
      <c r="S84" t="str">
        <f>VLOOKUP(O84,all_attacks!$C$2:$H$166,2,FALSE)</f>
        <v>Normal</v>
      </c>
      <c r="T84" t="str">
        <f>VLOOKUP(L84,all_attacks!$C$2:$H$166,6,FALSE)</f>
        <v>Normal</v>
      </c>
      <c r="U84" t="str">
        <f>VLOOKUP(M84,all_attacks!$C$2:$H$166,6,FALSE)</f>
        <v>no_type-specific_Damage</v>
      </c>
      <c r="V84" t="str">
        <f>VLOOKUP(N84,all_attacks!$C$2:$H$166,6,FALSE)</f>
        <v>Normal</v>
      </c>
      <c r="W84" t="str">
        <f>VLOOKUP(O84,all_attacks!$C$2:$H$166,6,FALSE)</f>
        <v>no_type-specific_Damage</v>
      </c>
      <c r="X84" t="s">
        <v>451</v>
      </c>
      <c r="Y84" t="s">
        <v>455</v>
      </c>
      <c r="Z84" t="str">
        <f t="shared" si="59"/>
        <v>NormalPoison</v>
      </c>
      <c r="AA84" t="str">
        <f t="shared" si="59"/>
        <v>no_type-specific_DamagePoison</v>
      </c>
      <c r="AB84" t="str">
        <f t="shared" si="59"/>
        <v>NormalPoison</v>
      </c>
      <c r="AC84" t="str">
        <f t="shared" si="59"/>
        <v>no_type-specific_DamagePoison</v>
      </c>
      <c r="AD84" t="str">
        <f t="shared" si="38"/>
        <v>NormalGround</v>
      </c>
      <c r="AE84" t="str">
        <f t="shared" si="38"/>
        <v>no_type-specific_DamageGround</v>
      </c>
      <c r="AF84" t="str">
        <f t="shared" si="38"/>
        <v>NormalGround</v>
      </c>
      <c r="AG84" t="str">
        <f t="shared" si="38"/>
        <v>no_type-specific_DamageGround</v>
      </c>
      <c r="AH84">
        <f>VLOOKUP(Z84,type_factors!$C$1:$D$226,2,FALSE)</f>
        <v>1</v>
      </c>
      <c r="AI84" t="e">
        <f>VLOOKUP(AA84,type_factors!$C$1:$D$226,2,FALSE)</f>
        <v>#N/A</v>
      </c>
      <c r="AJ84">
        <f>VLOOKUP(AB84,type_factors!$C$1:$D$226,2,FALSE)</f>
        <v>1</v>
      </c>
      <c r="AK84" t="e">
        <f>VLOOKUP(AC84,type_factors!$C$1:$D$226,2,FALSE)</f>
        <v>#N/A</v>
      </c>
      <c r="AL84">
        <f>VLOOKUP(AD84,type_factors!$C$1:$D$226,2,FALSE)</f>
        <v>1</v>
      </c>
      <c r="AM84" t="e">
        <f>VLOOKUP(AE84,type_factors!$C$1:$D$226,2,FALSE)</f>
        <v>#N/A</v>
      </c>
      <c r="AN84">
        <f>VLOOKUP(AF84,type_factors!$C$1:$D$226,2,FALSE)</f>
        <v>1</v>
      </c>
      <c r="AO84" t="e">
        <f>VLOOKUP(AG84,type_factors!$C$1:$D$226,2,FALSE)</f>
        <v>#N/A</v>
      </c>
      <c r="AP84">
        <f t="shared" si="39"/>
        <v>1</v>
      </c>
      <c r="AQ84" t="e">
        <f t="shared" si="39"/>
        <v>#N/A</v>
      </c>
      <c r="AR84">
        <f t="shared" si="39"/>
        <v>1</v>
      </c>
      <c r="AS84" t="e">
        <f t="shared" si="39"/>
        <v>#N/A</v>
      </c>
      <c r="AT84">
        <f t="array" ref="AT84">MAX(IF(ISERROR(AP84:AS84),IF(ISERROR(AH84:AK84),,AH84:AK84),AP84:AS84))</f>
        <v>1</v>
      </c>
      <c r="AU84" t="s">
        <v>421</v>
      </c>
      <c r="AV84" t="s">
        <v>451</v>
      </c>
      <c r="AW84" t="s">
        <v>453</v>
      </c>
      <c r="AX84" t="s">
        <v>447</v>
      </c>
      <c r="AY84" t="s">
        <v>446</v>
      </c>
      <c r="AZ84" t="s">
        <v>456</v>
      </c>
      <c r="BA84" t="s">
        <v>450</v>
      </c>
      <c r="BB84" t="s">
        <v>209</v>
      </c>
      <c r="BC84" t="s">
        <v>209</v>
      </c>
      <c r="BD84" t="str">
        <f t="shared" si="40"/>
        <v>NormalNormal</v>
      </c>
      <c r="BE84" t="str">
        <f t="shared" si="41"/>
        <v>PoisonNormal</v>
      </c>
      <c r="BF84" t="str">
        <f t="shared" si="42"/>
        <v>WaterNormal</v>
      </c>
      <c r="BG84" t="str">
        <f t="shared" si="43"/>
        <v>ElectricNormal</v>
      </c>
      <c r="BH84" t="str">
        <f t="shared" si="44"/>
        <v>IceNormal</v>
      </c>
      <c r="BI84" t="str">
        <f t="shared" si="45"/>
        <v>RockNormal</v>
      </c>
      <c r="BJ84" t="str">
        <f t="shared" si="46"/>
        <v>FightingNormal</v>
      </c>
      <c r="BK84" t="str">
        <f t="shared" si="47"/>
        <v>NANormal</v>
      </c>
      <c r="BL84" t="str">
        <f t="shared" si="48"/>
        <v>NANormal</v>
      </c>
      <c r="BM84" t="str">
        <f t="shared" si="49"/>
        <v>NormalFlying</v>
      </c>
      <c r="BN84" t="str">
        <f t="shared" si="50"/>
        <v>PoisonFlying</v>
      </c>
      <c r="BO84" t="str">
        <f t="shared" si="51"/>
        <v>WaterFlying</v>
      </c>
      <c r="BP84" t="str">
        <f t="shared" si="52"/>
        <v>ElectricFlying</v>
      </c>
      <c r="BQ84" t="str">
        <f t="shared" si="62"/>
        <v>IceFlying</v>
      </c>
      <c r="BR84" t="str">
        <f t="shared" si="62"/>
        <v>RockFlying</v>
      </c>
      <c r="BS84" t="str">
        <f t="shared" si="62"/>
        <v>FightingFlying</v>
      </c>
      <c r="BT84" t="str">
        <f t="shared" si="61"/>
        <v>NAFlying</v>
      </c>
      <c r="BU84" t="str">
        <f t="shared" si="61"/>
        <v>NAFlying</v>
      </c>
      <c r="BV84" s="31">
        <f>VLOOKUP(BD84,type_factors!$C$2:$D$226,2,FALSE)</f>
        <v>1</v>
      </c>
      <c r="BW84" s="31">
        <f>VLOOKUP(BE84,type_factors!$C$2:$D$226,2,FALSE)</f>
        <v>1</v>
      </c>
      <c r="BX84" s="31">
        <f>VLOOKUP(BF84,type_factors!$C$2:$D$226,2,FALSE)</f>
        <v>1</v>
      </c>
      <c r="BY84" s="31">
        <f>VLOOKUP(BG84,type_factors!$C$2:$D$226,2,FALSE)</f>
        <v>1</v>
      </c>
      <c r="BZ84" s="31">
        <f>VLOOKUP(BH84,type_factors!$C$2:$D$226,2,FALSE)</f>
        <v>1</v>
      </c>
      <c r="CA84" s="31">
        <f>VLOOKUP(BI84,type_factors!$C$2:$D$226,2,FALSE)</f>
        <v>1</v>
      </c>
      <c r="CB84" s="31">
        <f>VLOOKUP(BJ84,type_factors!$C$2:$D$226,2,FALSE)</f>
        <v>2</v>
      </c>
      <c r="CC84" s="31" t="e">
        <f>VLOOKUP(BK84,type_factors!$C$2:$D$226,2,FALSE)</f>
        <v>#N/A</v>
      </c>
      <c r="CD84" s="31" t="e">
        <f>VLOOKUP(BL84,type_factors!$C$2:$D$226,2,FALSE)</f>
        <v>#N/A</v>
      </c>
      <c r="CE84" s="30">
        <f>VLOOKUP(BM84,type_factors!$C$2:$D$226,2,FALSE)</f>
        <v>1</v>
      </c>
      <c r="CF84" s="30">
        <f>VLOOKUP(BN84,type_factors!$C$2:$D$226,2,FALSE)</f>
        <v>1</v>
      </c>
      <c r="CG84" s="30">
        <f>VLOOKUP(BO84,type_factors!$C$2:$D$226,2,FALSE)</f>
        <v>1</v>
      </c>
      <c r="CH84" s="30">
        <f>VLOOKUP(BP84,type_factors!$C$2:$D$226,2,FALSE)</f>
        <v>2</v>
      </c>
      <c r="CI84" s="30">
        <f>VLOOKUP(BQ84,type_factors!$C$2:$D$226,2,FALSE)</f>
        <v>2</v>
      </c>
      <c r="CJ84" s="30">
        <f>VLOOKUP(BR84,type_factors!$C$2:$D$226,2,FALSE)</f>
        <v>2</v>
      </c>
      <c r="CK84" s="30">
        <f>VLOOKUP(BS84,type_factors!$C$2:$D$226,2,FALSE)</f>
        <v>0.5</v>
      </c>
      <c r="CL84" s="30" t="e">
        <f>VLOOKUP(BT84,type_factors!$C$2:$D$226,2,FALSE)</f>
        <v>#N/A</v>
      </c>
      <c r="CM84" s="30" t="e">
        <f>VLOOKUP(BU84,type_factors!$C$2:$D$226,2,FALSE)</f>
        <v>#N/A</v>
      </c>
      <c r="CN84" s="32">
        <f t="shared" si="53"/>
        <v>1</v>
      </c>
      <c r="CO84" s="32">
        <f t="shared" si="53"/>
        <v>1</v>
      </c>
      <c r="CP84" s="32">
        <f t="shared" si="53"/>
        <v>1</v>
      </c>
      <c r="CQ84" s="32">
        <f t="shared" si="53"/>
        <v>2</v>
      </c>
      <c r="CR84" s="32">
        <f>IF(AND(ISNUMBER(BZ84),ISNUMBER(CI84)),BZ84*CI84,BZ84)</f>
        <v>2</v>
      </c>
      <c r="CS84" s="32">
        <f>IF(AND(ISNUMBER(CA84),ISNUMBER(CJ84)),CA84*CJ84,CA84)</f>
        <v>2</v>
      </c>
      <c r="CT84" s="32">
        <f>IF(AND(ISNUMBER(CB84),ISNUMBER(CK84)),CB84*CK84,CB84)</f>
        <v>1</v>
      </c>
      <c r="CU84" s="32" t="e">
        <f t="shared" si="56"/>
        <v>#N/A</v>
      </c>
      <c r="CV84" s="32" t="e">
        <f t="shared" si="57"/>
        <v>#N/A</v>
      </c>
      <c r="CW84">
        <f t="array" ref="CW84">MAX(IF(ISERROR(CN84:CV84),,CN84:CV84))</f>
        <v>2</v>
      </c>
      <c r="CX84">
        <f t="shared" si="37"/>
        <v>1</v>
      </c>
      <c r="CY84">
        <f t="shared" si="58"/>
        <v>1</v>
      </c>
      <c r="CZ84">
        <f t="shared" si="60"/>
        <v>27</v>
      </c>
      <c r="DB84" t="s">
        <v>195</v>
      </c>
      <c r="DC84" t="s">
        <v>203</v>
      </c>
    </row>
    <row r="85" spans="1:107" x14ac:dyDescent="0.3">
      <c r="A85">
        <v>84</v>
      </c>
      <c r="B85">
        <v>36</v>
      </c>
      <c r="C85" t="s">
        <v>109</v>
      </c>
      <c r="D85" t="s">
        <v>618</v>
      </c>
      <c r="E85" t="s">
        <v>453</v>
      </c>
      <c r="F85" t="s">
        <v>448</v>
      </c>
      <c r="G85">
        <v>23</v>
      </c>
      <c r="H85" s="1" t="s">
        <v>50</v>
      </c>
      <c r="I85" s="1" t="s">
        <v>110</v>
      </c>
      <c r="J85" s="1" t="s">
        <v>23</v>
      </c>
      <c r="K85" s="1" t="s">
        <v>111</v>
      </c>
      <c r="L85" s="1" t="str">
        <f>VLOOKUP(H85,all_attacks!$B$2:$C$166,2,FALSE)</f>
        <v>Bite</v>
      </c>
      <c r="M85" s="1" t="str">
        <f>VLOOKUP(I85,all_attacks!$B$2:$C$166,2,FALSE)</f>
        <v>Dragon Rage</v>
      </c>
      <c r="N85" s="1" t="str">
        <f>VLOOKUP(J85,all_attacks!$B$2:$C$166,2,FALSE)</f>
        <v>Leer</v>
      </c>
      <c r="O85" s="1" t="str">
        <f>VLOOKUP(K85,all_attacks!$B$2:$C$166,2,FALSE)</f>
        <v>Hydro Pump</v>
      </c>
      <c r="P85" t="str">
        <f>VLOOKUP(L85,all_attacks!$C$2:$H$166,2,FALSE)</f>
        <v>Normal</v>
      </c>
      <c r="Q85" t="str">
        <f>VLOOKUP(M85,all_attacks!$C$2:$H$166,2,FALSE)</f>
        <v>Dragon</v>
      </c>
      <c r="R85" t="str">
        <f>VLOOKUP(N85,all_attacks!$C$2:$H$166,2,FALSE)</f>
        <v>Normal</v>
      </c>
      <c r="S85" t="str">
        <f>VLOOKUP(O85,all_attacks!$C$2:$H$166,2,FALSE)</f>
        <v>Water</v>
      </c>
      <c r="T85" t="str">
        <f>VLOOKUP(L85,all_attacks!$C$2:$H$166,6,FALSE)</f>
        <v>Normal</v>
      </c>
      <c r="U85" t="str">
        <f>VLOOKUP(M85,all_attacks!$C$2:$H$166,6,FALSE)</f>
        <v>no_type-specific_Damage</v>
      </c>
      <c r="V85" t="str">
        <f>VLOOKUP(N85,all_attacks!$C$2:$H$166,6,FALSE)</f>
        <v>no_type-specific_Damage</v>
      </c>
      <c r="W85" t="str">
        <f>VLOOKUP(O85,all_attacks!$C$2:$H$166,6,FALSE)</f>
        <v>Water</v>
      </c>
      <c r="X85" t="s">
        <v>451</v>
      </c>
      <c r="Y85" t="s">
        <v>455</v>
      </c>
      <c r="Z85" t="str">
        <f t="shared" si="59"/>
        <v>NormalPoison</v>
      </c>
      <c r="AA85" t="str">
        <f t="shared" si="59"/>
        <v>no_type-specific_DamagePoison</v>
      </c>
      <c r="AB85" t="str">
        <f t="shared" si="59"/>
        <v>no_type-specific_DamagePoison</v>
      </c>
      <c r="AC85" t="str">
        <f t="shared" si="59"/>
        <v>WaterPoison</v>
      </c>
      <c r="AD85" t="str">
        <f t="shared" si="38"/>
        <v>NormalGround</v>
      </c>
      <c r="AE85" t="str">
        <f t="shared" si="38"/>
        <v>no_type-specific_DamageGround</v>
      </c>
      <c r="AF85" t="str">
        <f t="shared" si="38"/>
        <v>no_type-specific_DamageGround</v>
      </c>
      <c r="AG85" t="str">
        <f t="shared" si="38"/>
        <v>WaterGround</v>
      </c>
      <c r="AH85">
        <f>VLOOKUP(Z85,type_factors!$C$1:$D$226,2,FALSE)</f>
        <v>1</v>
      </c>
      <c r="AI85" t="e">
        <f>VLOOKUP(AA85,type_factors!$C$1:$D$226,2,FALSE)</f>
        <v>#N/A</v>
      </c>
      <c r="AJ85" t="e">
        <f>VLOOKUP(AB85,type_factors!$C$1:$D$226,2,FALSE)</f>
        <v>#N/A</v>
      </c>
      <c r="AK85">
        <f>VLOOKUP(AC85,type_factors!$C$1:$D$226,2,FALSE)</f>
        <v>1</v>
      </c>
      <c r="AL85">
        <f>VLOOKUP(AD85,type_factors!$C$1:$D$226,2,FALSE)</f>
        <v>1</v>
      </c>
      <c r="AM85" t="e">
        <f>VLOOKUP(AE85,type_factors!$C$1:$D$226,2,FALSE)</f>
        <v>#N/A</v>
      </c>
      <c r="AN85" t="e">
        <f>VLOOKUP(AF85,type_factors!$C$1:$D$226,2,FALSE)</f>
        <v>#N/A</v>
      </c>
      <c r="AO85">
        <f>VLOOKUP(AG85,type_factors!$C$1:$D$226,2,FALSE)</f>
        <v>2</v>
      </c>
      <c r="AP85">
        <f t="shared" si="39"/>
        <v>1</v>
      </c>
      <c r="AQ85" t="e">
        <f t="shared" si="39"/>
        <v>#N/A</v>
      </c>
      <c r="AR85" t="e">
        <f t="shared" si="39"/>
        <v>#N/A</v>
      </c>
      <c r="AS85">
        <f t="shared" si="39"/>
        <v>2</v>
      </c>
      <c r="AT85">
        <f t="array" ref="AT85">MAX(IF(ISERROR(AP85:AS85),IF(ISERROR(AH85:AK85),,AH85:AK85),AP85:AS85))</f>
        <v>2</v>
      </c>
      <c r="AU85" t="s">
        <v>421</v>
      </c>
      <c r="AV85" t="s">
        <v>451</v>
      </c>
      <c r="AW85" t="s">
        <v>453</v>
      </c>
      <c r="AX85" t="s">
        <v>447</v>
      </c>
      <c r="AY85" t="s">
        <v>446</v>
      </c>
      <c r="AZ85" t="s">
        <v>456</v>
      </c>
      <c r="BA85" t="s">
        <v>450</v>
      </c>
      <c r="BB85" t="s">
        <v>209</v>
      </c>
      <c r="BC85" t="s">
        <v>209</v>
      </c>
      <c r="BD85" t="str">
        <f t="shared" si="40"/>
        <v>NormalWater</v>
      </c>
      <c r="BE85" t="str">
        <f t="shared" si="41"/>
        <v>PoisonWater</v>
      </c>
      <c r="BF85" t="str">
        <f t="shared" si="42"/>
        <v>WaterWater</v>
      </c>
      <c r="BG85" t="str">
        <f t="shared" si="43"/>
        <v>ElectricWater</v>
      </c>
      <c r="BH85" t="str">
        <f t="shared" si="44"/>
        <v>IceWater</v>
      </c>
      <c r="BI85" t="str">
        <f t="shared" si="45"/>
        <v>RockWater</v>
      </c>
      <c r="BJ85" t="str">
        <f t="shared" si="46"/>
        <v>FightingWater</v>
      </c>
      <c r="BK85" t="str">
        <f t="shared" si="47"/>
        <v>NAWater</v>
      </c>
      <c r="BL85" t="str">
        <f t="shared" si="48"/>
        <v>NAWater</v>
      </c>
      <c r="BM85" t="str">
        <f t="shared" si="49"/>
        <v>NormalFlying</v>
      </c>
      <c r="BN85" t="str">
        <f t="shared" si="50"/>
        <v>PoisonFlying</v>
      </c>
      <c r="BO85" t="str">
        <f t="shared" si="51"/>
        <v>WaterFlying</v>
      </c>
      <c r="BP85" t="str">
        <f t="shared" si="52"/>
        <v>ElectricFlying</v>
      </c>
      <c r="BQ85" t="str">
        <f t="shared" si="62"/>
        <v>IceFlying</v>
      </c>
      <c r="BR85" t="str">
        <f t="shared" si="62"/>
        <v>RockFlying</v>
      </c>
      <c r="BS85" t="str">
        <f t="shared" si="62"/>
        <v>FightingFlying</v>
      </c>
      <c r="BT85" t="str">
        <f t="shared" si="61"/>
        <v>NAFlying</v>
      </c>
      <c r="BU85" t="str">
        <f t="shared" si="61"/>
        <v>NAFlying</v>
      </c>
      <c r="BV85" s="31">
        <f>VLOOKUP(BD85,type_factors!$C$2:$D$226,2,FALSE)</f>
        <v>1</v>
      </c>
      <c r="BW85" s="31">
        <f>VLOOKUP(BE85,type_factors!$C$2:$D$226,2,FALSE)</f>
        <v>1</v>
      </c>
      <c r="BX85" s="31">
        <f>VLOOKUP(BF85,type_factors!$C$2:$D$226,2,FALSE)</f>
        <v>0.5</v>
      </c>
      <c r="BY85" s="31">
        <f>VLOOKUP(BG85,type_factors!$C$2:$D$226,2,FALSE)</f>
        <v>2</v>
      </c>
      <c r="BZ85" s="31">
        <f>VLOOKUP(BH85,type_factors!$C$2:$D$226,2,FALSE)</f>
        <v>0.5</v>
      </c>
      <c r="CA85" s="31">
        <f>VLOOKUP(BI85,type_factors!$C$2:$D$226,2,FALSE)</f>
        <v>1</v>
      </c>
      <c r="CB85" s="31">
        <f>VLOOKUP(BJ85,type_factors!$C$2:$D$226,2,FALSE)</f>
        <v>1</v>
      </c>
      <c r="CC85" s="31" t="e">
        <f>VLOOKUP(BK85,type_factors!$C$2:$D$226,2,FALSE)</f>
        <v>#N/A</v>
      </c>
      <c r="CD85" s="31" t="e">
        <f>VLOOKUP(BL85,type_factors!$C$2:$D$226,2,FALSE)</f>
        <v>#N/A</v>
      </c>
      <c r="CE85" s="30">
        <f>VLOOKUP(BM85,type_factors!$C$2:$D$226,2,FALSE)</f>
        <v>1</v>
      </c>
      <c r="CF85" s="30">
        <f>VLOOKUP(BN85,type_factors!$C$2:$D$226,2,FALSE)</f>
        <v>1</v>
      </c>
      <c r="CG85" s="30">
        <f>VLOOKUP(BO85,type_factors!$C$2:$D$226,2,FALSE)</f>
        <v>1</v>
      </c>
      <c r="CH85" s="30">
        <f>VLOOKUP(BP85,type_factors!$C$2:$D$226,2,FALSE)</f>
        <v>2</v>
      </c>
      <c r="CI85" s="30">
        <f>VLOOKUP(BQ85,type_factors!$C$2:$D$226,2,FALSE)</f>
        <v>2</v>
      </c>
      <c r="CJ85" s="30">
        <f>VLOOKUP(BR85,type_factors!$C$2:$D$226,2,FALSE)</f>
        <v>2</v>
      </c>
      <c r="CK85" s="30">
        <f>VLOOKUP(BS85,type_factors!$C$2:$D$226,2,FALSE)</f>
        <v>0.5</v>
      </c>
      <c r="CL85" s="30" t="e">
        <f>VLOOKUP(BT85,type_factors!$C$2:$D$226,2,FALSE)</f>
        <v>#N/A</v>
      </c>
      <c r="CM85" s="30" t="e">
        <f>VLOOKUP(BU85,type_factors!$C$2:$D$226,2,FALSE)</f>
        <v>#N/A</v>
      </c>
      <c r="CN85" s="32">
        <f t="shared" si="53"/>
        <v>1</v>
      </c>
      <c r="CO85" s="32">
        <f t="shared" si="53"/>
        <v>1</v>
      </c>
      <c r="CP85" s="32">
        <f t="shared" si="53"/>
        <v>0.5</v>
      </c>
      <c r="CQ85" s="32">
        <f t="shared" si="53"/>
        <v>4</v>
      </c>
      <c r="CR85" s="32">
        <f t="shared" si="36"/>
        <v>1</v>
      </c>
      <c r="CS85" s="32">
        <f t="shared" si="54"/>
        <v>2</v>
      </c>
      <c r="CT85" s="32">
        <f t="shared" si="55"/>
        <v>0.5</v>
      </c>
      <c r="CU85" s="32" t="e">
        <f t="shared" si="56"/>
        <v>#N/A</v>
      </c>
      <c r="CV85" s="32" t="e">
        <f t="shared" si="57"/>
        <v>#N/A</v>
      </c>
      <c r="CW85">
        <f t="array" ref="CW85">MAX(IF(ISERROR(CN85:CV85),,CN85:CV85))</f>
        <v>4</v>
      </c>
      <c r="CX85">
        <f t="shared" si="37"/>
        <v>2</v>
      </c>
      <c r="CY85">
        <f t="shared" si="58"/>
        <v>2</v>
      </c>
      <c r="CZ85">
        <f t="shared" si="60"/>
        <v>29</v>
      </c>
    </row>
    <row r="86" spans="1:107" x14ac:dyDescent="0.3">
      <c r="A86">
        <v>85</v>
      </c>
      <c r="B86">
        <v>36</v>
      </c>
      <c r="C86" t="s">
        <v>96</v>
      </c>
      <c r="D86" t="s">
        <v>529</v>
      </c>
      <c r="E86" t="s">
        <v>445</v>
      </c>
      <c r="F86" t="s">
        <v>209</v>
      </c>
      <c r="G86">
        <v>22</v>
      </c>
      <c r="H86" s="1" t="s">
        <v>50</v>
      </c>
      <c r="I86" s="1" t="s">
        <v>98</v>
      </c>
      <c r="J86" s="1" t="s">
        <v>89</v>
      </c>
      <c r="K86" s="1" t="s">
        <v>209</v>
      </c>
      <c r="L86" s="1" t="str">
        <f>VLOOKUP(H86,all_attacks!$B$2:$C$166,2,FALSE)</f>
        <v>Bite</v>
      </c>
      <c r="M86" s="1" t="str">
        <f>VLOOKUP(I86,all_attacks!$B$2:$C$166,2,FALSE)</f>
        <v>Roar</v>
      </c>
      <c r="N86" s="1" t="str">
        <f>VLOOKUP(J86,all_attacks!$B$2:$C$166,2,FALSE)</f>
        <v>Ember</v>
      </c>
      <c r="O86" s="1" t="e">
        <f>VLOOKUP(K86,all_attacks!$B$2:$C$166,2,FALSE)</f>
        <v>#N/A</v>
      </c>
      <c r="P86" t="str">
        <f>VLOOKUP(L86,all_attacks!$C$2:$H$166,2,FALSE)</f>
        <v>Normal</v>
      </c>
      <c r="Q86" t="str">
        <f>VLOOKUP(M86,all_attacks!$C$2:$H$166,2,FALSE)</f>
        <v>Normal</v>
      </c>
      <c r="R86" t="str">
        <f>VLOOKUP(N86,all_attacks!$C$2:$H$166,2,FALSE)</f>
        <v>Fire</v>
      </c>
      <c r="S86" t="e">
        <f>VLOOKUP(O86,all_attacks!$C$2:$H$166,2,FALSE)</f>
        <v>#N/A</v>
      </c>
      <c r="T86" t="str">
        <f>VLOOKUP(L86,all_attacks!$C$2:$H$166,6,FALSE)</f>
        <v>Normal</v>
      </c>
      <c r="U86" t="str">
        <f>VLOOKUP(M86,all_attacks!$C$2:$H$166,6,FALSE)</f>
        <v>no_type-specific_Damage</v>
      </c>
      <c r="V86" t="str">
        <f>VLOOKUP(N86,all_attacks!$C$2:$H$166,6,FALSE)</f>
        <v>Fire</v>
      </c>
      <c r="W86" t="e">
        <f>VLOOKUP(O86,all_attacks!$C$2:$H$166,6,FALSE)</f>
        <v>#N/A</v>
      </c>
      <c r="X86" t="s">
        <v>451</v>
      </c>
      <c r="Y86" t="s">
        <v>455</v>
      </c>
      <c r="Z86" t="str">
        <f t="shared" si="59"/>
        <v>NormalPoison</v>
      </c>
      <c r="AA86" t="str">
        <f t="shared" si="59"/>
        <v>no_type-specific_DamagePoison</v>
      </c>
      <c r="AB86" t="str">
        <f t="shared" si="59"/>
        <v>FirePoison</v>
      </c>
      <c r="AC86" t="e">
        <f t="shared" si="59"/>
        <v>#N/A</v>
      </c>
      <c r="AD86" t="str">
        <f t="shared" si="38"/>
        <v>NormalGround</v>
      </c>
      <c r="AE86" t="str">
        <f t="shared" si="38"/>
        <v>no_type-specific_DamageGround</v>
      </c>
      <c r="AF86" t="str">
        <f t="shared" si="38"/>
        <v>FireGround</v>
      </c>
      <c r="AG86" t="e">
        <f t="shared" si="38"/>
        <v>#N/A</v>
      </c>
      <c r="AH86">
        <f>VLOOKUP(Z86,type_factors!$C$1:$D$226,2,FALSE)</f>
        <v>1</v>
      </c>
      <c r="AI86" t="e">
        <f>VLOOKUP(AA86,type_factors!$C$1:$D$226,2,FALSE)</f>
        <v>#N/A</v>
      </c>
      <c r="AJ86">
        <f>VLOOKUP(AB86,type_factors!$C$1:$D$226,2,FALSE)</f>
        <v>1</v>
      </c>
      <c r="AK86" t="e">
        <f>VLOOKUP(AC86,type_factors!$C$1:$D$226,2,FALSE)</f>
        <v>#N/A</v>
      </c>
      <c r="AL86">
        <f>VLOOKUP(AD86,type_factors!$C$1:$D$226,2,FALSE)</f>
        <v>1</v>
      </c>
      <c r="AM86" t="e">
        <f>VLOOKUP(AE86,type_factors!$C$1:$D$226,2,FALSE)</f>
        <v>#N/A</v>
      </c>
      <c r="AN86">
        <f>VLOOKUP(AF86,type_factors!$C$1:$D$226,2,FALSE)</f>
        <v>1</v>
      </c>
      <c r="AO86" t="e">
        <f>VLOOKUP(AG86,type_factors!$C$1:$D$226,2,FALSE)</f>
        <v>#N/A</v>
      </c>
      <c r="AP86">
        <f t="shared" si="39"/>
        <v>1</v>
      </c>
      <c r="AQ86" t="e">
        <f t="shared" si="39"/>
        <v>#N/A</v>
      </c>
      <c r="AR86">
        <f t="shared" si="39"/>
        <v>1</v>
      </c>
      <c r="AS86" t="e">
        <f t="shared" si="39"/>
        <v>#N/A</v>
      </c>
      <c r="AT86">
        <f t="array" ref="AT86">MAX(IF(ISERROR(AP86:AS86),IF(ISERROR(AH86:AK86),,AH86:AK86),AP86:AS86))</f>
        <v>1</v>
      </c>
      <c r="AU86" t="s">
        <v>421</v>
      </c>
      <c r="AV86" t="s">
        <v>451</v>
      </c>
      <c r="AW86" t="s">
        <v>453</v>
      </c>
      <c r="AX86" t="s">
        <v>447</v>
      </c>
      <c r="AY86" t="s">
        <v>446</v>
      </c>
      <c r="AZ86" t="s">
        <v>456</v>
      </c>
      <c r="BA86" t="s">
        <v>450</v>
      </c>
      <c r="BB86" t="s">
        <v>209</v>
      </c>
      <c r="BC86" t="s">
        <v>209</v>
      </c>
      <c r="BD86" t="str">
        <f t="shared" si="40"/>
        <v>NormalFire</v>
      </c>
      <c r="BE86" t="str">
        <f t="shared" si="41"/>
        <v>PoisonFire</v>
      </c>
      <c r="BF86" t="str">
        <f t="shared" si="42"/>
        <v>WaterFire</v>
      </c>
      <c r="BG86" t="str">
        <f t="shared" si="43"/>
        <v>ElectricFire</v>
      </c>
      <c r="BH86" t="str">
        <f t="shared" si="44"/>
        <v>IceFire</v>
      </c>
      <c r="BI86" t="str">
        <f t="shared" si="45"/>
        <v>RockFire</v>
      </c>
      <c r="BJ86" t="str">
        <f t="shared" si="46"/>
        <v>FightingFire</v>
      </c>
      <c r="BK86" t="str">
        <f t="shared" si="47"/>
        <v>NAFire</v>
      </c>
      <c r="BL86" t="str">
        <f t="shared" si="48"/>
        <v>NAFire</v>
      </c>
      <c r="BM86" t="str">
        <f t="shared" si="49"/>
        <v>NormalNA</v>
      </c>
      <c r="BN86" t="str">
        <f t="shared" si="50"/>
        <v>PoisonNA</v>
      </c>
      <c r="BO86" t="str">
        <f t="shared" si="51"/>
        <v>WaterNA</v>
      </c>
      <c r="BP86" t="str">
        <f t="shared" si="52"/>
        <v>ElectricNA</v>
      </c>
      <c r="BQ86" t="str">
        <f t="shared" si="62"/>
        <v>IceNA</v>
      </c>
      <c r="BR86" t="str">
        <f t="shared" si="62"/>
        <v>RockNA</v>
      </c>
      <c r="BS86" t="str">
        <f t="shared" si="62"/>
        <v>FightingNA</v>
      </c>
      <c r="BT86" t="str">
        <f t="shared" si="61"/>
        <v>NANA</v>
      </c>
      <c r="BU86" t="str">
        <f t="shared" si="61"/>
        <v>NANA</v>
      </c>
      <c r="BV86" s="31">
        <f>VLOOKUP(BD86,type_factors!$C$2:$D$226,2,FALSE)</f>
        <v>1</v>
      </c>
      <c r="BW86" s="31">
        <f>VLOOKUP(BE86,type_factors!$C$2:$D$226,2,FALSE)</f>
        <v>1</v>
      </c>
      <c r="BX86" s="31">
        <f>VLOOKUP(BF86,type_factors!$C$2:$D$226,2,FALSE)</f>
        <v>2</v>
      </c>
      <c r="BY86" s="31">
        <f>VLOOKUP(BG86,type_factors!$C$2:$D$226,2,FALSE)</f>
        <v>1</v>
      </c>
      <c r="BZ86" s="31">
        <f>VLOOKUP(BH86,type_factors!$C$2:$D$226,2,FALSE)</f>
        <v>1</v>
      </c>
      <c r="CA86" s="31">
        <f>VLOOKUP(BI86,type_factors!$C$2:$D$226,2,FALSE)</f>
        <v>2</v>
      </c>
      <c r="CB86" s="31">
        <f>VLOOKUP(BJ86,type_factors!$C$2:$D$226,2,FALSE)</f>
        <v>1</v>
      </c>
      <c r="CC86" s="31" t="e">
        <f>VLOOKUP(BK86,type_factors!$C$2:$D$226,2,FALSE)</f>
        <v>#N/A</v>
      </c>
      <c r="CD86" s="31" t="e">
        <f>VLOOKUP(BL86,type_factors!$C$2:$D$226,2,FALSE)</f>
        <v>#N/A</v>
      </c>
      <c r="CE86" s="30" t="e">
        <f>VLOOKUP(BM86,type_factors!$C$2:$D$226,2,FALSE)</f>
        <v>#N/A</v>
      </c>
      <c r="CF86" s="30" t="e">
        <f>VLOOKUP(BN86,type_factors!$C$2:$D$226,2,FALSE)</f>
        <v>#N/A</v>
      </c>
      <c r="CG86" s="30" t="e">
        <f>VLOOKUP(BO86,type_factors!$C$2:$D$226,2,FALSE)</f>
        <v>#N/A</v>
      </c>
      <c r="CH86" s="30" t="e">
        <f>VLOOKUP(BP86,type_factors!$C$2:$D$226,2,FALSE)</f>
        <v>#N/A</v>
      </c>
      <c r="CI86" s="30" t="e">
        <f>VLOOKUP(BQ86,type_factors!$C$2:$D$226,2,FALSE)</f>
        <v>#N/A</v>
      </c>
      <c r="CJ86" s="30" t="e">
        <f>VLOOKUP(BR86,type_factors!$C$2:$D$226,2,FALSE)</f>
        <v>#N/A</v>
      </c>
      <c r="CK86" s="30" t="e">
        <f>VLOOKUP(BS86,type_factors!$C$2:$D$226,2,FALSE)</f>
        <v>#N/A</v>
      </c>
      <c r="CL86" s="30" t="e">
        <f>VLOOKUP(BT86,type_factors!$C$2:$D$226,2,FALSE)</f>
        <v>#N/A</v>
      </c>
      <c r="CM86" s="30" t="e">
        <f>VLOOKUP(BU86,type_factors!$C$2:$D$226,2,FALSE)</f>
        <v>#N/A</v>
      </c>
      <c r="CN86" s="32">
        <f t="shared" si="53"/>
        <v>1</v>
      </c>
      <c r="CO86" s="32">
        <f t="shared" si="53"/>
        <v>1</v>
      </c>
      <c r="CP86" s="32">
        <f t="shared" si="53"/>
        <v>2</v>
      </c>
      <c r="CQ86" s="32">
        <f t="shared" si="53"/>
        <v>1</v>
      </c>
      <c r="CR86" s="32">
        <f t="shared" si="36"/>
        <v>1</v>
      </c>
      <c r="CS86" s="32">
        <f t="shared" si="54"/>
        <v>2</v>
      </c>
      <c r="CT86" s="32">
        <f t="shared" si="55"/>
        <v>1</v>
      </c>
      <c r="CU86" s="32" t="e">
        <f t="shared" si="56"/>
        <v>#N/A</v>
      </c>
      <c r="CV86" s="32" t="e">
        <f t="shared" si="57"/>
        <v>#N/A</v>
      </c>
      <c r="CW86">
        <f t="array" ref="CW86">MAX(IF(ISERROR(CN86:CV86),,CN86:CV86))</f>
        <v>2</v>
      </c>
      <c r="CX86">
        <f t="shared" si="37"/>
        <v>1</v>
      </c>
      <c r="CY86">
        <f t="shared" si="58"/>
        <v>1</v>
      </c>
      <c r="CZ86">
        <f t="shared" si="60"/>
        <v>30</v>
      </c>
    </row>
    <row r="87" spans="1:107" x14ac:dyDescent="0.3">
      <c r="A87">
        <v>86</v>
      </c>
      <c r="B87">
        <v>36</v>
      </c>
      <c r="C87" t="s">
        <v>71</v>
      </c>
      <c r="D87" t="s">
        <v>71</v>
      </c>
      <c r="E87" t="s">
        <v>318</v>
      </c>
      <c r="F87" t="s">
        <v>209</v>
      </c>
      <c r="G87">
        <v>20</v>
      </c>
      <c r="H87" s="1" t="s">
        <v>43</v>
      </c>
      <c r="I87" s="1" t="s">
        <v>60</v>
      </c>
      <c r="J87" s="1" t="s">
        <v>35</v>
      </c>
      <c r="K87" s="1" t="s">
        <v>209</v>
      </c>
      <c r="L87" s="1" t="str">
        <f>VLOOKUP(H87,all_attacks!$B$2:$C$166,2,FALSE)</f>
        <v>Teleport</v>
      </c>
      <c r="M87" s="1" t="str">
        <f>VLOOKUP(I87,all_attacks!$B$2:$C$166,2,FALSE)</f>
        <v>Confusion</v>
      </c>
      <c r="N87" s="1" t="str">
        <f>VLOOKUP(J87,all_attacks!$B$2:$C$166,2,FALSE)</f>
        <v>Disable</v>
      </c>
      <c r="O87" s="1" t="e">
        <f>VLOOKUP(K87,all_attacks!$B$2:$C$166,2,FALSE)</f>
        <v>#N/A</v>
      </c>
      <c r="P87" t="str">
        <f>VLOOKUP(L87,all_attacks!$C$2:$H$166,2,FALSE)</f>
        <v>Psychic</v>
      </c>
      <c r="Q87" t="str">
        <f>VLOOKUP(M87,all_attacks!$C$2:$H$166,2,FALSE)</f>
        <v>Psychic</v>
      </c>
      <c r="R87" t="str">
        <f>VLOOKUP(N87,all_attacks!$C$2:$H$166,2,FALSE)</f>
        <v>Normal</v>
      </c>
      <c r="S87" t="e">
        <f>VLOOKUP(O87,all_attacks!$C$2:$H$166,2,FALSE)</f>
        <v>#N/A</v>
      </c>
      <c r="T87" t="str">
        <f>VLOOKUP(L87,all_attacks!$C$2:$H$166,6,FALSE)</f>
        <v>no_type-specific_Damage</v>
      </c>
      <c r="U87" t="str">
        <f>VLOOKUP(M87,all_attacks!$C$2:$H$166,6,FALSE)</f>
        <v>Psychic</v>
      </c>
      <c r="V87" t="str">
        <f>VLOOKUP(N87,all_attacks!$C$2:$H$166,6,FALSE)</f>
        <v>no_type-specific_Damage</v>
      </c>
      <c r="W87" t="e">
        <f>VLOOKUP(O87,all_attacks!$C$2:$H$166,6,FALSE)</f>
        <v>#N/A</v>
      </c>
      <c r="X87" t="s">
        <v>451</v>
      </c>
      <c r="Y87" t="s">
        <v>455</v>
      </c>
      <c r="Z87" t="str">
        <f t="shared" si="59"/>
        <v>no_type-specific_DamagePoison</v>
      </c>
      <c r="AA87" t="str">
        <f t="shared" si="59"/>
        <v>PsychicPoison</v>
      </c>
      <c r="AB87" t="str">
        <f t="shared" si="59"/>
        <v>no_type-specific_DamagePoison</v>
      </c>
      <c r="AC87" t="e">
        <f t="shared" si="59"/>
        <v>#N/A</v>
      </c>
      <c r="AD87" t="str">
        <f t="shared" si="38"/>
        <v>no_type-specific_DamageGround</v>
      </c>
      <c r="AE87" t="str">
        <f t="shared" si="38"/>
        <v>PsychicGround</v>
      </c>
      <c r="AF87" t="str">
        <f t="shared" si="38"/>
        <v>no_type-specific_DamageGround</v>
      </c>
      <c r="AG87" t="e">
        <f t="shared" si="38"/>
        <v>#N/A</v>
      </c>
      <c r="AH87" t="e">
        <f>VLOOKUP(Z87,type_factors!$C$1:$D$226,2,FALSE)</f>
        <v>#N/A</v>
      </c>
      <c r="AI87">
        <f>VLOOKUP(AA87,type_factors!$C$1:$D$226,2,FALSE)</f>
        <v>2</v>
      </c>
      <c r="AJ87" t="e">
        <f>VLOOKUP(AB87,type_factors!$C$1:$D$226,2,FALSE)</f>
        <v>#N/A</v>
      </c>
      <c r="AK87" t="e">
        <f>VLOOKUP(AC87,type_factors!$C$1:$D$226,2,FALSE)</f>
        <v>#N/A</v>
      </c>
      <c r="AL87" t="e">
        <f>VLOOKUP(AD87,type_factors!$C$1:$D$226,2,FALSE)</f>
        <v>#N/A</v>
      </c>
      <c r="AM87">
        <f>VLOOKUP(AE87,type_factors!$C$1:$D$226,2,FALSE)</f>
        <v>1</v>
      </c>
      <c r="AN87" t="e">
        <f>VLOOKUP(AF87,type_factors!$C$1:$D$226,2,FALSE)</f>
        <v>#N/A</v>
      </c>
      <c r="AO87" t="e">
        <f>VLOOKUP(AG87,type_factors!$C$1:$D$226,2,FALSE)</f>
        <v>#N/A</v>
      </c>
      <c r="AP87" t="e">
        <f t="shared" si="39"/>
        <v>#N/A</v>
      </c>
      <c r="AQ87">
        <f t="shared" si="39"/>
        <v>2</v>
      </c>
      <c r="AR87" t="e">
        <f t="shared" si="39"/>
        <v>#N/A</v>
      </c>
      <c r="AS87" t="e">
        <f t="shared" si="39"/>
        <v>#N/A</v>
      </c>
      <c r="AT87">
        <f t="array" ref="AT87">MAX(IF(ISERROR(AP87:AS87),IF(ISERROR(AH87:AK87),,AH87:AK87),AP87:AS87))</f>
        <v>2</v>
      </c>
      <c r="AU87" t="s">
        <v>421</v>
      </c>
      <c r="AV87" t="s">
        <v>451</v>
      </c>
      <c r="AW87" t="s">
        <v>453</v>
      </c>
      <c r="AX87" t="s">
        <v>447</v>
      </c>
      <c r="AY87" t="s">
        <v>446</v>
      </c>
      <c r="AZ87" t="s">
        <v>456</v>
      </c>
      <c r="BA87" t="s">
        <v>450</v>
      </c>
      <c r="BB87" t="s">
        <v>209</v>
      </c>
      <c r="BC87" t="s">
        <v>209</v>
      </c>
      <c r="BD87" t="str">
        <f t="shared" si="40"/>
        <v>NormalPsychic</v>
      </c>
      <c r="BE87" t="str">
        <f t="shared" si="41"/>
        <v>PoisonPsychic</v>
      </c>
      <c r="BF87" t="str">
        <f t="shared" si="42"/>
        <v>WaterPsychic</v>
      </c>
      <c r="BG87" t="str">
        <f t="shared" si="43"/>
        <v>ElectricPsychic</v>
      </c>
      <c r="BH87" t="str">
        <f t="shared" si="44"/>
        <v>IcePsychic</v>
      </c>
      <c r="BI87" t="str">
        <f t="shared" si="45"/>
        <v>RockPsychic</v>
      </c>
      <c r="BJ87" t="str">
        <f t="shared" si="46"/>
        <v>FightingPsychic</v>
      </c>
      <c r="BK87" t="str">
        <f t="shared" si="47"/>
        <v>NAPsychic</v>
      </c>
      <c r="BL87" t="str">
        <f t="shared" si="48"/>
        <v>NAPsychic</v>
      </c>
      <c r="BM87" t="str">
        <f t="shared" si="49"/>
        <v>NormalNA</v>
      </c>
      <c r="BN87" t="str">
        <f t="shared" si="50"/>
        <v>PoisonNA</v>
      </c>
      <c r="BO87" t="str">
        <f t="shared" si="51"/>
        <v>WaterNA</v>
      </c>
      <c r="BP87" t="str">
        <f t="shared" si="52"/>
        <v>ElectricNA</v>
      </c>
      <c r="BQ87" t="str">
        <f t="shared" si="62"/>
        <v>IceNA</v>
      </c>
      <c r="BR87" t="str">
        <f t="shared" si="62"/>
        <v>RockNA</v>
      </c>
      <c r="BS87" t="str">
        <f t="shared" si="62"/>
        <v>FightingNA</v>
      </c>
      <c r="BT87" t="str">
        <f t="shared" si="61"/>
        <v>NANA</v>
      </c>
      <c r="BU87" t="str">
        <f t="shared" si="61"/>
        <v>NANA</v>
      </c>
      <c r="BV87" s="31">
        <f>VLOOKUP(BD87,type_factors!$C$2:$D$226,2,FALSE)</f>
        <v>1</v>
      </c>
      <c r="BW87" s="31">
        <f>VLOOKUP(BE87,type_factors!$C$2:$D$226,2,FALSE)</f>
        <v>1</v>
      </c>
      <c r="BX87" s="31">
        <f>VLOOKUP(BF87,type_factors!$C$2:$D$226,2,FALSE)</f>
        <v>1</v>
      </c>
      <c r="BY87" s="31">
        <f>VLOOKUP(BG87,type_factors!$C$2:$D$226,2,FALSE)</f>
        <v>1</v>
      </c>
      <c r="BZ87" s="31">
        <f>VLOOKUP(BH87,type_factors!$C$2:$D$226,2,FALSE)</f>
        <v>1</v>
      </c>
      <c r="CA87" s="31">
        <f>VLOOKUP(BI87,type_factors!$C$2:$D$226,2,FALSE)</f>
        <v>1</v>
      </c>
      <c r="CB87" s="31">
        <f>VLOOKUP(BJ87,type_factors!$C$2:$D$226,2,FALSE)</f>
        <v>0.5</v>
      </c>
      <c r="CC87" s="31" t="e">
        <f>VLOOKUP(BK87,type_factors!$C$2:$D$226,2,FALSE)</f>
        <v>#N/A</v>
      </c>
      <c r="CD87" s="31" t="e">
        <f>VLOOKUP(BL87,type_factors!$C$2:$D$226,2,FALSE)</f>
        <v>#N/A</v>
      </c>
      <c r="CE87" s="30" t="e">
        <f>VLOOKUP(BM87,type_factors!$C$2:$D$226,2,FALSE)</f>
        <v>#N/A</v>
      </c>
      <c r="CF87" s="30" t="e">
        <f>VLOOKUP(BN87,type_factors!$C$2:$D$226,2,FALSE)</f>
        <v>#N/A</v>
      </c>
      <c r="CG87" s="30" t="e">
        <f>VLOOKUP(BO87,type_factors!$C$2:$D$226,2,FALSE)</f>
        <v>#N/A</v>
      </c>
      <c r="CH87" s="30" t="e">
        <f>VLOOKUP(BP87,type_factors!$C$2:$D$226,2,FALSE)</f>
        <v>#N/A</v>
      </c>
      <c r="CI87" s="30" t="e">
        <f>VLOOKUP(BQ87,type_factors!$C$2:$D$226,2,FALSE)</f>
        <v>#N/A</v>
      </c>
      <c r="CJ87" s="30" t="e">
        <f>VLOOKUP(BR87,type_factors!$C$2:$D$226,2,FALSE)</f>
        <v>#N/A</v>
      </c>
      <c r="CK87" s="30" t="e">
        <f>VLOOKUP(BS87,type_factors!$C$2:$D$226,2,FALSE)</f>
        <v>#N/A</v>
      </c>
      <c r="CL87" s="30" t="e">
        <f>VLOOKUP(BT87,type_factors!$C$2:$D$226,2,FALSE)</f>
        <v>#N/A</v>
      </c>
      <c r="CM87" s="30" t="e">
        <f>VLOOKUP(BU87,type_factors!$C$2:$D$226,2,FALSE)</f>
        <v>#N/A</v>
      </c>
      <c r="CN87" s="32">
        <f t="shared" si="53"/>
        <v>1</v>
      </c>
      <c r="CO87" s="32">
        <f t="shared" si="53"/>
        <v>1</v>
      </c>
      <c r="CP87" s="32">
        <f t="shared" si="53"/>
        <v>1</v>
      </c>
      <c r="CQ87" s="32">
        <f t="shared" si="53"/>
        <v>1</v>
      </c>
      <c r="CR87" s="32">
        <f t="shared" si="36"/>
        <v>1</v>
      </c>
      <c r="CS87" s="32">
        <f t="shared" si="54"/>
        <v>1</v>
      </c>
      <c r="CT87" s="32">
        <f t="shared" si="55"/>
        <v>0.5</v>
      </c>
      <c r="CU87" s="32" t="e">
        <f t="shared" si="56"/>
        <v>#N/A</v>
      </c>
      <c r="CV87" s="32" t="e">
        <f t="shared" si="57"/>
        <v>#N/A</v>
      </c>
      <c r="CW87">
        <f t="array" ref="CW87">MAX(IF(ISERROR(CN87:CV87),,CN87:CV87))</f>
        <v>1</v>
      </c>
      <c r="CX87">
        <f t="shared" si="37"/>
        <v>2</v>
      </c>
      <c r="CY87">
        <f t="shared" si="58"/>
        <v>-1</v>
      </c>
      <c r="CZ87">
        <f t="shared" si="60"/>
        <v>29</v>
      </c>
    </row>
    <row r="88" spans="1:107" x14ac:dyDescent="0.3">
      <c r="A88">
        <v>87</v>
      </c>
      <c r="B88">
        <v>36</v>
      </c>
      <c r="C88" t="s">
        <v>72</v>
      </c>
      <c r="D88" t="s">
        <v>463</v>
      </c>
      <c r="E88" t="s">
        <v>449</v>
      </c>
      <c r="F88" t="s">
        <v>451</v>
      </c>
      <c r="G88">
        <v>25</v>
      </c>
      <c r="H88" s="1" t="s">
        <v>6</v>
      </c>
      <c r="I88" s="1" t="s">
        <v>45</v>
      </c>
      <c r="J88" s="1" t="s">
        <v>46</v>
      </c>
      <c r="K88" s="1" t="s">
        <v>79</v>
      </c>
      <c r="L88" s="1" t="str">
        <f>VLOOKUP(H88,all_attacks!$B$2:$C$166,2,FALSE)</f>
        <v>Growl</v>
      </c>
      <c r="M88" s="1" t="str">
        <f>VLOOKUP(I88,all_attacks!$B$2:$C$166,2,FALSE)</f>
        <v>Leech Seed</v>
      </c>
      <c r="N88" s="1" t="str">
        <f>VLOOKUP(J88,all_attacks!$B$2:$C$166,2,FALSE)</f>
        <v>Vine Whip</v>
      </c>
      <c r="O88" s="1" t="str">
        <f>VLOOKUP(K88,all_attacks!$B$2:$C$166,2,FALSE)</f>
        <v>Poison Powder</v>
      </c>
      <c r="P88" t="str">
        <f>VLOOKUP(L88,all_attacks!$C$2:$H$166,2,FALSE)</f>
        <v>Normal</v>
      </c>
      <c r="Q88" t="str">
        <f>VLOOKUP(M88,all_attacks!$C$2:$H$166,2,FALSE)</f>
        <v>Grass</v>
      </c>
      <c r="R88" t="str">
        <f>VLOOKUP(N88,all_attacks!$C$2:$H$166,2,FALSE)</f>
        <v>Grass</v>
      </c>
      <c r="S88" t="str">
        <f>VLOOKUP(O88,all_attacks!$C$2:$H$166,2,FALSE)</f>
        <v>Poison</v>
      </c>
      <c r="T88" t="str">
        <f>VLOOKUP(L88,all_attacks!$C$2:$H$166,6,FALSE)</f>
        <v>no_type-specific_Damage</v>
      </c>
      <c r="U88" t="str">
        <f>VLOOKUP(M88,all_attacks!$C$2:$H$166,6,FALSE)</f>
        <v>no_type-specific_Damage</v>
      </c>
      <c r="V88" t="str">
        <f>VLOOKUP(N88,all_attacks!$C$2:$H$166,6,FALSE)</f>
        <v>Grass</v>
      </c>
      <c r="W88" t="str">
        <f>VLOOKUP(O88,all_attacks!$C$2:$H$166,6,FALSE)</f>
        <v>no_type-specific_Damage</v>
      </c>
      <c r="X88" t="s">
        <v>451</v>
      </c>
      <c r="Y88" t="s">
        <v>455</v>
      </c>
      <c r="Z88" t="str">
        <f t="shared" si="59"/>
        <v>no_type-specific_DamagePoison</v>
      </c>
      <c r="AA88" t="str">
        <f t="shared" si="59"/>
        <v>no_type-specific_DamagePoison</v>
      </c>
      <c r="AB88" t="str">
        <f t="shared" si="59"/>
        <v>GrassPoison</v>
      </c>
      <c r="AC88" t="str">
        <f t="shared" si="59"/>
        <v>no_type-specific_DamagePoison</v>
      </c>
      <c r="AD88" t="str">
        <f t="shared" si="38"/>
        <v>no_type-specific_DamageGround</v>
      </c>
      <c r="AE88" t="str">
        <f t="shared" si="38"/>
        <v>no_type-specific_DamageGround</v>
      </c>
      <c r="AF88" t="str">
        <f t="shared" si="38"/>
        <v>GrassGround</v>
      </c>
      <c r="AG88" t="str">
        <f t="shared" si="38"/>
        <v>no_type-specific_DamageGround</v>
      </c>
      <c r="AH88" t="e">
        <f>VLOOKUP(Z88,type_factors!$C$1:$D$226,2,FALSE)</f>
        <v>#N/A</v>
      </c>
      <c r="AI88" t="e">
        <f>VLOOKUP(AA88,type_factors!$C$1:$D$226,2,FALSE)</f>
        <v>#N/A</v>
      </c>
      <c r="AJ88">
        <f>VLOOKUP(AB88,type_factors!$C$1:$D$226,2,FALSE)</f>
        <v>0.5</v>
      </c>
      <c r="AK88" t="e">
        <f>VLOOKUP(AC88,type_factors!$C$1:$D$226,2,FALSE)</f>
        <v>#N/A</v>
      </c>
      <c r="AL88" t="e">
        <f>VLOOKUP(AD88,type_factors!$C$1:$D$226,2,FALSE)</f>
        <v>#N/A</v>
      </c>
      <c r="AM88" t="e">
        <f>VLOOKUP(AE88,type_factors!$C$1:$D$226,2,FALSE)</f>
        <v>#N/A</v>
      </c>
      <c r="AN88">
        <f>VLOOKUP(AF88,type_factors!$C$1:$D$226,2,FALSE)</f>
        <v>2</v>
      </c>
      <c r="AO88" t="e">
        <f>VLOOKUP(AG88,type_factors!$C$1:$D$226,2,FALSE)</f>
        <v>#N/A</v>
      </c>
      <c r="AP88" t="e">
        <f t="shared" si="39"/>
        <v>#N/A</v>
      </c>
      <c r="AQ88" t="e">
        <f t="shared" si="39"/>
        <v>#N/A</v>
      </c>
      <c r="AR88">
        <f t="shared" si="39"/>
        <v>1</v>
      </c>
      <c r="AS88" t="e">
        <f t="shared" si="39"/>
        <v>#N/A</v>
      </c>
      <c r="AT88">
        <f t="array" ref="AT88">MAX(IF(ISERROR(AP88:AS88),IF(ISERROR(AH88:AK88),,AH88:AK88),AP88:AS88))</f>
        <v>1</v>
      </c>
      <c r="AU88" t="s">
        <v>421</v>
      </c>
      <c r="AV88" t="s">
        <v>451</v>
      </c>
      <c r="AW88" t="s">
        <v>453</v>
      </c>
      <c r="AX88" t="s">
        <v>447</v>
      </c>
      <c r="AY88" t="s">
        <v>446</v>
      </c>
      <c r="AZ88" t="s">
        <v>456</v>
      </c>
      <c r="BA88" t="s">
        <v>450</v>
      </c>
      <c r="BB88" t="s">
        <v>209</v>
      </c>
      <c r="BC88" t="s">
        <v>209</v>
      </c>
      <c r="BD88" t="str">
        <f t="shared" si="40"/>
        <v>NormalGrass</v>
      </c>
      <c r="BE88" t="str">
        <f t="shared" si="41"/>
        <v>PoisonGrass</v>
      </c>
      <c r="BF88" t="str">
        <f t="shared" si="42"/>
        <v>WaterGrass</v>
      </c>
      <c r="BG88" t="str">
        <f t="shared" si="43"/>
        <v>ElectricGrass</v>
      </c>
      <c r="BH88" t="str">
        <f t="shared" si="44"/>
        <v>IceGrass</v>
      </c>
      <c r="BI88" t="str">
        <f t="shared" si="45"/>
        <v>RockGrass</v>
      </c>
      <c r="BJ88" t="str">
        <f t="shared" si="46"/>
        <v>FightingGrass</v>
      </c>
      <c r="BK88" t="str">
        <f t="shared" si="47"/>
        <v>NAGrass</v>
      </c>
      <c r="BL88" t="str">
        <f t="shared" si="48"/>
        <v>NAGrass</v>
      </c>
      <c r="BM88" t="str">
        <f t="shared" si="49"/>
        <v>NormalPoison</v>
      </c>
      <c r="BN88" t="str">
        <f t="shared" si="50"/>
        <v>PoisonPoison</v>
      </c>
      <c r="BO88" t="str">
        <f t="shared" si="51"/>
        <v>WaterPoison</v>
      </c>
      <c r="BP88" t="str">
        <f t="shared" si="52"/>
        <v>ElectricPoison</v>
      </c>
      <c r="BQ88" t="str">
        <f t="shared" si="62"/>
        <v>IcePoison</v>
      </c>
      <c r="BR88" t="str">
        <f t="shared" si="62"/>
        <v>RockPoison</v>
      </c>
      <c r="BS88" t="str">
        <f t="shared" si="62"/>
        <v>FightingPoison</v>
      </c>
      <c r="BT88" t="str">
        <f t="shared" si="61"/>
        <v>NAPoison</v>
      </c>
      <c r="BU88" t="str">
        <f t="shared" si="61"/>
        <v>NAPoison</v>
      </c>
      <c r="BV88" s="31">
        <f>VLOOKUP(BD88,type_factors!$C$2:$D$226,2,FALSE)</f>
        <v>1</v>
      </c>
      <c r="BW88" s="31">
        <f>VLOOKUP(BE88,type_factors!$C$2:$D$226,2,FALSE)</f>
        <v>2</v>
      </c>
      <c r="BX88" s="31">
        <f>VLOOKUP(BF88,type_factors!$C$2:$D$226,2,FALSE)</f>
        <v>0.5</v>
      </c>
      <c r="BY88" s="31">
        <f>VLOOKUP(BG88,type_factors!$C$2:$D$226,2,FALSE)</f>
        <v>0.5</v>
      </c>
      <c r="BZ88" s="31">
        <f>VLOOKUP(BH88,type_factors!$C$2:$D$226,2,FALSE)</f>
        <v>2</v>
      </c>
      <c r="CA88" s="31">
        <f>VLOOKUP(BI88,type_factors!$C$2:$D$226,2,FALSE)</f>
        <v>1</v>
      </c>
      <c r="CB88" s="31">
        <f>VLOOKUP(BJ88,type_factors!$C$2:$D$226,2,FALSE)</f>
        <v>1</v>
      </c>
      <c r="CC88" s="31" t="e">
        <f>VLOOKUP(BK88,type_factors!$C$2:$D$226,2,FALSE)</f>
        <v>#N/A</v>
      </c>
      <c r="CD88" s="31" t="e">
        <f>VLOOKUP(BL88,type_factors!$C$2:$D$226,2,FALSE)</f>
        <v>#N/A</v>
      </c>
      <c r="CE88" s="30">
        <f>VLOOKUP(BM88,type_factors!$C$2:$D$226,2,FALSE)</f>
        <v>1</v>
      </c>
      <c r="CF88" s="30">
        <f>VLOOKUP(BN88,type_factors!$C$2:$D$226,2,FALSE)</f>
        <v>0.5</v>
      </c>
      <c r="CG88" s="30">
        <f>VLOOKUP(BO88,type_factors!$C$2:$D$226,2,FALSE)</f>
        <v>1</v>
      </c>
      <c r="CH88" s="30">
        <f>VLOOKUP(BP88,type_factors!$C$2:$D$226,2,FALSE)</f>
        <v>1</v>
      </c>
      <c r="CI88" s="30">
        <f>VLOOKUP(BQ88,type_factors!$C$2:$D$226,2,FALSE)</f>
        <v>1</v>
      </c>
      <c r="CJ88" s="30">
        <f>VLOOKUP(BR88,type_factors!$C$2:$D$226,2,FALSE)</f>
        <v>1</v>
      </c>
      <c r="CK88" s="30">
        <f>VLOOKUP(BS88,type_factors!$C$2:$D$226,2,FALSE)</f>
        <v>0.5</v>
      </c>
      <c r="CL88" s="30" t="e">
        <f>VLOOKUP(BT88,type_factors!$C$2:$D$226,2,FALSE)</f>
        <v>#N/A</v>
      </c>
      <c r="CM88" s="30" t="e">
        <f>VLOOKUP(BU88,type_factors!$C$2:$D$226,2,FALSE)</f>
        <v>#N/A</v>
      </c>
      <c r="CN88" s="32">
        <f t="shared" si="53"/>
        <v>1</v>
      </c>
      <c r="CO88" s="32">
        <f t="shared" si="53"/>
        <v>1</v>
      </c>
      <c r="CP88" s="32">
        <f t="shared" si="53"/>
        <v>0.5</v>
      </c>
      <c r="CQ88" s="32">
        <f t="shared" si="53"/>
        <v>0.5</v>
      </c>
      <c r="CR88" s="32">
        <f t="shared" si="36"/>
        <v>2</v>
      </c>
      <c r="CS88" s="32">
        <f t="shared" si="54"/>
        <v>1</v>
      </c>
      <c r="CT88" s="32">
        <f t="shared" si="55"/>
        <v>0.5</v>
      </c>
      <c r="CU88" s="32" t="e">
        <f t="shared" si="56"/>
        <v>#N/A</v>
      </c>
      <c r="CV88" s="32" t="e">
        <f t="shared" si="57"/>
        <v>#N/A</v>
      </c>
      <c r="CW88">
        <f t="array" ref="CW88">MAX(IF(ISERROR(CN88:CV88),,CN88:CV88))</f>
        <v>2</v>
      </c>
      <c r="CX88">
        <f t="shared" si="37"/>
        <v>1</v>
      </c>
      <c r="CY88">
        <f t="shared" si="58"/>
        <v>1</v>
      </c>
      <c r="CZ88">
        <f t="shared" si="60"/>
        <v>30</v>
      </c>
    </row>
    <row r="89" spans="1:107" x14ac:dyDescent="0.3">
      <c r="A89">
        <v>88</v>
      </c>
      <c r="B89">
        <v>37</v>
      </c>
      <c r="C89" s="35" t="s">
        <v>112</v>
      </c>
      <c r="D89" s="35" t="str">
        <f>VLOOKUP(C89,all_pokemon!$B$2:$C$151,2,FALSE)</f>
        <v>Gastly</v>
      </c>
      <c r="E89" s="35" t="s">
        <v>457</v>
      </c>
      <c r="F89" s="35" t="s">
        <v>451</v>
      </c>
      <c r="G89" s="35">
        <v>23</v>
      </c>
      <c r="H89" s="36" t="s">
        <v>113</v>
      </c>
      <c r="I89" s="36" t="s">
        <v>104</v>
      </c>
      <c r="J89" s="36" t="s">
        <v>114</v>
      </c>
      <c r="K89" s="36" t="s">
        <v>209</v>
      </c>
      <c r="L89" s="1" t="str">
        <f>VLOOKUP(H89,all_attacks!$B$2:$C$166,2,FALSE)</f>
        <v>Lick</v>
      </c>
      <c r="M89" s="1" t="str">
        <f>VLOOKUP(I89,all_attacks!$B$2:$C$166,2,FALSE)</f>
        <v>Confuse Ray</v>
      </c>
      <c r="N89" s="1" t="str">
        <f>VLOOKUP(J89,all_attacks!$B$2:$C$166,2,FALSE)</f>
        <v>Night Shade</v>
      </c>
      <c r="O89" s="1" t="e">
        <f>VLOOKUP(K89,all_attacks!$B$2:$C$166,2,FALSE)</f>
        <v>#N/A</v>
      </c>
      <c r="P89" t="str">
        <f>VLOOKUP(L89,all_attacks!$C$2:$H$166,2,FALSE)</f>
        <v>Ghost</v>
      </c>
      <c r="Q89" t="str">
        <f>VLOOKUP(M89,all_attacks!$C$2:$H$166,2,FALSE)</f>
        <v>Ghost</v>
      </c>
      <c r="R89" t="str">
        <f>VLOOKUP(N89,all_attacks!$C$2:$H$166,2,FALSE)</f>
        <v>Ghost</v>
      </c>
      <c r="S89" t="e">
        <f>VLOOKUP(O89,all_attacks!$C$2:$H$166,2,FALSE)</f>
        <v>#N/A</v>
      </c>
      <c r="T89" t="str">
        <f>VLOOKUP(L89,all_attacks!$C$2:$H$166,6,FALSE)</f>
        <v>Ghost</v>
      </c>
      <c r="U89" t="str">
        <f>VLOOKUP(M89,all_attacks!$C$2:$H$166,6,FALSE)</f>
        <v>no_type-specific_Damage</v>
      </c>
      <c r="V89" t="str">
        <f>VLOOKUP(N89,all_attacks!$C$2:$H$166,6,FALSE)</f>
        <v>no_type-specific_Damage</v>
      </c>
      <c r="W89" t="e">
        <f>VLOOKUP(O89,all_attacks!$C$2:$H$166,6,FALSE)</f>
        <v>#N/A</v>
      </c>
      <c r="X89" t="s">
        <v>451</v>
      </c>
      <c r="Y89" t="s">
        <v>455</v>
      </c>
      <c r="Z89" t="str">
        <f t="shared" si="59"/>
        <v>GhostPoison</v>
      </c>
      <c r="AA89" t="str">
        <f t="shared" si="59"/>
        <v>no_type-specific_DamagePoison</v>
      </c>
      <c r="AB89" t="str">
        <f t="shared" si="59"/>
        <v>no_type-specific_DamagePoison</v>
      </c>
      <c r="AC89" t="e">
        <f t="shared" si="59"/>
        <v>#N/A</v>
      </c>
      <c r="AD89" t="str">
        <f t="shared" si="38"/>
        <v>GhostGround</v>
      </c>
      <c r="AE89" t="str">
        <f t="shared" si="38"/>
        <v>no_type-specific_DamageGround</v>
      </c>
      <c r="AF89" t="str">
        <f t="shared" si="38"/>
        <v>no_type-specific_DamageGround</v>
      </c>
      <c r="AG89" t="e">
        <f t="shared" si="38"/>
        <v>#N/A</v>
      </c>
      <c r="AH89">
        <f>VLOOKUP(Z89,type_factors!$C$1:$D$226,2,FALSE)</f>
        <v>1</v>
      </c>
      <c r="AI89" t="e">
        <f>VLOOKUP(AA89,type_factors!$C$1:$D$226,2,FALSE)</f>
        <v>#N/A</v>
      </c>
      <c r="AJ89" t="e">
        <f>VLOOKUP(AB89,type_factors!$C$1:$D$226,2,FALSE)</f>
        <v>#N/A</v>
      </c>
      <c r="AK89" t="e">
        <f>VLOOKUP(AC89,type_factors!$C$1:$D$226,2,FALSE)</f>
        <v>#N/A</v>
      </c>
      <c r="AL89">
        <f>VLOOKUP(AD89,type_factors!$C$1:$D$226,2,FALSE)</f>
        <v>1</v>
      </c>
      <c r="AM89" t="e">
        <f>VLOOKUP(AE89,type_factors!$C$1:$D$226,2,FALSE)</f>
        <v>#N/A</v>
      </c>
      <c r="AN89" t="e">
        <f>VLOOKUP(AF89,type_factors!$C$1:$D$226,2,FALSE)</f>
        <v>#N/A</v>
      </c>
      <c r="AO89" t="e">
        <f>VLOOKUP(AG89,type_factors!$C$1:$D$226,2,FALSE)</f>
        <v>#N/A</v>
      </c>
      <c r="AP89">
        <f t="shared" si="39"/>
        <v>1</v>
      </c>
      <c r="AQ89" t="e">
        <f t="shared" si="39"/>
        <v>#N/A</v>
      </c>
      <c r="AR89" t="e">
        <f t="shared" si="39"/>
        <v>#N/A</v>
      </c>
      <c r="AS89" t="e">
        <f t="shared" si="39"/>
        <v>#N/A</v>
      </c>
      <c r="AT89">
        <f t="array" ref="AT89">MAX(IF(ISERROR(AP89:AS89),IF(ISERROR(AH89:AK89),,AH89:AK89),AP89:AS89))</f>
        <v>1</v>
      </c>
      <c r="AU89" t="s">
        <v>421</v>
      </c>
      <c r="AV89" t="s">
        <v>451</v>
      </c>
      <c r="AW89" t="s">
        <v>453</v>
      </c>
      <c r="AX89" t="s">
        <v>447</v>
      </c>
      <c r="AY89" t="s">
        <v>446</v>
      </c>
      <c r="AZ89" t="s">
        <v>456</v>
      </c>
      <c r="BA89" t="s">
        <v>450</v>
      </c>
      <c r="BB89" t="s">
        <v>209</v>
      </c>
      <c r="BC89" t="s">
        <v>209</v>
      </c>
      <c r="BD89" t="str">
        <f t="shared" si="40"/>
        <v>NormalGhost</v>
      </c>
      <c r="BE89" t="str">
        <f t="shared" si="41"/>
        <v>PoisonGhost</v>
      </c>
      <c r="BF89" t="str">
        <f t="shared" si="42"/>
        <v>WaterGhost</v>
      </c>
      <c r="BG89" t="str">
        <f t="shared" si="43"/>
        <v>ElectricGhost</v>
      </c>
      <c r="BH89" t="str">
        <f t="shared" si="44"/>
        <v>IceGhost</v>
      </c>
      <c r="BI89" t="str">
        <f t="shared" si="45"/>
        <v>RockGhost</v>
      </c>
      <c r="BJ89" t="str">
        <f t="shared" si="46"/>
        <v>FightingGhost</v>
      </c>
      <c r="BK89" t="str">
        <f t="shared" si="47"/>
        <v>NAGhost</v>
      </c>
      <c r="BL89" t="str">
        <f t="shared" si="48"/>
        <v>NAGhost</v>
      </c>
      <c r="BM89" t="str">
        <f t="shared" si="49"/>
        <v>NormalPoison</v>
      </c>
      <c r="BN89" t="str">
        <f t="shared" si="50"/>
        <v>PoisonPoison</v>
      </c>
      <c r="BO89" t="str">
        <f t="shared" si="51"/>
        <v>WaterPoison</v>
      </c>
      <c r="BP89" t="str">
        <f t="shared" si="52"/>
        <v>ElectricPoison</v>
      </c>
      <c r="BQ89" t="str">
        <f t="shared" si="62"/>
        <v>IcePoison</v>
      </c>
      <c r="BR89" t="str">
        <f t="shared" si="62"/>
        <v>RockPoison</v>
      </c>
      <c r="BS89" t="str">
        <f t="shared" si="62"/>
        <v>FightingPoison</v>
      </c>
      <c r="BT89" t="str">
        <f t="shared" si="61"/>
        <v>NAPoison</v>
      </c>
      <c r="BU89" t="str">
        <f t="shared" si="61"/>
        <v>NAPoison</v>
      </c>
      <c r="BV89" s="31">
        <f>VLOOKUP(BD89,type_factors!$C$2:$D$226,2,FALSE)</f>
        <v>0</v>
      </c>
      <c r="BW89" s="31">
        <f>VLOOKUP(BE89,type_factors!$C$2:$D$226,2,FALSE)</f>
        <v>0.5</v>
      </c>
      <c r="BX89" s="31">
        <f>VLOOKUP(BF89,type_factors!$C$2:$D$226,2,FALSE)</f>
        <v>1</v>
      </c>
      <c r="BY89" s="31">
        <f>VLOOKUP(BG89,type_factors!$C$2:$D$226,2,FALSE)</f>
        <v>1</v>
      </c>
      <c r="BZ89" s="31">
        <f>VLOOKUP(BH89,type_factors!$C$2:$D$226,2,FALSE)</f>
        <v>1</v>
      </c>
      <c r="CA89" s="31">
        <f>VLOOKUP(BI89,type_factors!$C$2:$D$226,2,FALSE)</f>
        <v>1</v>
      </c>
      <c r="CB89" s="31">
        <f>VLOOKUP(BJ89,type_factors!$C$2:$D$226,2,FALSE)</f>
        <v>0</v>
      </c>
      <c r="CC89" s="31" t="e">
        <f>VLOOKUP(BK89,type_factors!$C$2:$D$226,2,FALSE)</f>
        <v>#N/A</v>
      </c>
      <c r="CD89" s="31" t="e">
        <f>VLOOKUP(BL89,type_factors!$C$2:$D$226,2,FALSE)</f>
        <v>#N/A</v>
      </c>
      <c r="CE89" s="30">
        <f>VLOOKUP(BM89,type_factors!$C$2:$D$226,2,FALSE)</f>
        <v>1</v>
      </c>
      <c r="CF89" s="30">
        <f>VLOOKUP(BN89,type_factors!$C$2:$D$226,2,FALSE)</f>
        <v>0.5</v>
      </c>
      <c r="CG89" s="30">
        <f>VLOOKUP(BO89,type_factors!$C$2:$D$226,2,FALSE)</f>
        <v>1</v>
      </c>
      <c r="CH89" s="30">
        <f>VLOOKUP(BP89,type_factors!$C$2:$D$226,2,FALSE)</f>
        <v>1</v>
      </c>
      <c r="CI89" s="30">
        <f>VLOOKUP(BQ89,type_factors!$C$2:$D$226,2,FALSE)</f>
        <v>1</v>
      </c>
      <c r="CJ89" s="30">
        <f>VLOOKUP(BR89,type_factors!$C$2:$D$226,2,FALSE)</f>
        <v>1</v>
      </c>
      <c r="CK89" s="30">
        <f>VLOOKUP(BS89,type_factors!$C$2:$D$226,2,FALSE)</f>
        <v>0.5</v>
      </c>
      <c r="CL89" s="30" t="e">
        <f>VLOOKUP(BT89,type_factors!$C$2:$D$226,2,FALSE)</f>
        <v>#N/A</v>
      </c>
      <c r="CM89" s="30" t="e">
        <f>VLOOKUP(BU89,type_factors!$C$2:$D$226,2,FALSE)</f>
        <v>#N/A</v>
      </c>
      <c r="CN89" s="32">
        <f t="shared" si="53"/>
        <v>0</v>
      </c>
      <c r="CO89" s="32">
        <f t="shared" si="53"/>
        <v>0.25</v>
      </c>
      <c r="CP89" s="32">
        <f t="shared" si="53"/>
        <v>1</v>
      </c>
      <c r="CQ89" s="32">
        <f t="shared" si="53"/>
        <v>1</v>
      </c>
      <c r="CR89" s="32">
        <f t="shared" si="36"/>
        <v>1</v>
      </c>
      <c r="CS89" s="32">
        <f t="shared" si="54"/>
        <v>1</v>
      </c>
      <c r="CT89" s="32">
        <f t="shared" si="55"/>
        <v>0</v>
      </c>
      <c r="CU89" s="32" t="e">
        <f t="shared" si="56"/>
        <v>#N/A</v>
      </c>
      <c r="CV89" s="32" t="e">
        <f t="shared" si="57"/>
        <v>#N/A</v>
      </c>
      <c r="CW89">
        <f t="array" ref="CW89">MAX(IF(ISERROR(CN89:CV89),,CN89:CV89))</f>
        <v>1</v>
      </c>
      <c r="CX89">
        <f t="shared" si="37"/>
        <v>1</v>
      </c>
      <c r="CY89">
        <f t="shared" si="58"/>
        <v>0</v>
      </c>
      <c r="CZ89">
        <f t="shared" si="60"/>
        <v>30</v>
      </c>
    </row>
    <row r="90" spans="1:107" x14ac:dyDescent="0.3">
      <c r="A90">
        <v>89</v>
      </c>
      <c r="B90">
        <v>37</v>
      </c>
      <c r="C90" s="35" t="s">
        <v>112</v>
      </c>
      <c r="D90" s="35" t="str">
        <f>VLOOKUP(C90,all_pokemon!$B$2:$C$151,2,FALSE)</f>
        <v>Gastly</v>
      </c>
      <c r="E90" s="35" t="s">
        <v>457</v>
      </c>
      <c r="F90" s="35" t="s">
        <v>451</v>
      </c>
      <c r="G90" s="35">
        <v>23</v>
      </c>
      <c r="H90" s="36" t="s">
        <v>113</v>
      </c>
      <c r="I90" s="36" t="s">
        <v>104</v>
      </c>
      <c r="J90" s="36" t="s">
        <v>114</v>
      </c>
      <c r="K90" s="36" t="s">
        <v>209</v>
      </c>
      <c r="L90" s="1" t="str">
        <f>VLOOKUP(H90,all_attacks!$B$2:$C$166,2,FALSE)</f>
        <v>Lick</v>
      </c>
      <c r="M90" s="1" t="str">
        <f>VLOOKUP(I90,all_attacks!$B$2:$C$166,2,FALSE)</f>
        <v>Confuse Ray</v>
      </c>
      <c r="N90" s="1" t="str">
        <f>VLOOKUP(J90,all_attacks!$B$2:$C$166,2,FALSE)</f>
        <v>Night Shade</v>
      </c>
      <c r="O90" s="1" t="e">
        <f>VLOOKUP(K90,all_attacks!$B$2:$C$166,2,FALSE)</f>
        <v>#N/A</v>
      </c>
      <c r="P90" t="str">
        <f>VLOOKUP(L90,all_attacks!$C$2:$H$166,2,FALSE)</f>
        <v>Ghost</v>
      </c>
      <c r="Q90" t="str">
        <f>VLOOKUP(M90,all_attacks!$C$2:$H$166,2,FALSE)</f>
        <v>Ghost</v>
      </c>
      <c r="R90" t="str">
        <f>VLOOKUP(N90,all_attacks!$C$2:$H$166,2,FALSE)</f>
        <v>Ghost</v>
      </c>
      <c r="S90" t="e">
        <f>VLOOKUP(O90,all_attacks!$C$2:$H$166,2,FALSE)</f>
        <v>#N/A</v>
      </c>
      <c r="T90" t="str">
        <f>VLOOKUP(L90,all_attacks!$C$2:$H$166,6,FALSE)</f>
        <v>Ghost</v>
      </c>
      <c r="U90" t="str">
        <f>VLOOKUP(M90,all_attacks!$C$2:$H$166,6,FALSE)</f>
        <v>no_type-specific_Damage</v>
      </c>
      <c r="V90" t="str">
        <f>VLOOKUP(N90,all_attacks!$C$2:$H$166,6,FALSE)</f>
        <v>no_type-specific_Damage</v>
      </c>
      <c r="W90" t="e">
        <f>VLOOKUP(O90,all_attacks!$C$2:$H$166,6,FALSE)</f>
        <v>#N/A</v>
      </c>
      <c r="X90" t="s">
        <v>451</v>
      </c>
      <c r="Y90" t="s">
        <v>455</v>
      </c>
      <c r="Z90" t="str">
        <f t="shared" si="59"/>
        <v>GhostPoison</v>
      </c>
      <c r="AA90" t="str">
        <f t="shared" si="59"/>
        <v>no_type-specific_DamagePoison</v>
      </c>
      <c r="AB90" t="str">
        <f t="shared" si="59"/>
        <v>no_type-specific_DamagePoison</v>
      </c>
      <c r="AC90" t="e">
        <f t="shared" si="59"/>
        <v>#N/A</v>
      </c>
      <c r="AD90" t="str">
        <f t="shared" si="38"/>
        <v>GhostGround</v>
      </c>
      <c r="AE90" t="str">
        <f t="shared" si="38"/>
        <v>no_type-specific_DamageGround</v>
      </c>
      <c r="AF90" t="str">
        <f t="shared" si="38"/>
        <v>no_type-specific_DamageGround</v>
      </c>
      <c r="AG90" t="e">
        <f t="shared" si="38"/>
        <v>#N/A</v>
      </c>
      <c r="AH90">
        <f>VLOOKUP(Z90,type_factors!$C$1:$D$226,2,FALSE)</f>
        <v>1</v>
      </c>
      <c r="AI90" t="e">
        <f>VLOOKUP(AA90,type_factors!$C$1:$D$226,2,FALSE)</f>
        <v>#N/A</v>
      </c>
      <c r="AJ90" t="e">
        <f>VLOOKUP(AB90,type_factors!$C$1:$D$226,2,FALSE)</f>
        <v>#N/A</v>
      </c>
      <c r="AK90" t="e">
        <f>VLOOKUP(AC90,type_factors!$C$1:$D$226,2,FALSE)</f>
        <v>#N/A</v>
      </c>
      <c r="AL90">
        <f>VLOOKUP(AD90,type_factors!$C$1:$D$226,2,FALSE)</f>
        <v>1</v>
      </c>
      <c r="AM90" t="e">
        <f>VLOOKUP(AE90,type_factors!$C$1:$D$226,2,FALSE)</f>
        <v>#N/A</v>
      </c>
      <c r="AN90" t="e">
        <f>VLOOKUP(AF90,type_factors!$C$1:$D$226,2,FALSE)</f>
        <v>#N/A</v>
      </c>
      <c r="AO90" t="e">
        <f>VLOOKUP(AG90,type_factors!$C$1:$D$226,2,FALSE)</f>
        <v>#N/A</v>
      </c>
      <c r="AP90">
        <f t="shared" si="39"/>
        <v>1</v>
      </c>
      <c r="AQ90" t="e">
        <f t="shared" si="39"/>
        <v>#N/A</v>
      </c>
      <c r="AR90" t="e">
        <f t="shared" si="39"/>
        <v>#N/A</v>
      </c>
      <c r="AS90" t="e">
        <f t="shared" si="39"/>
        <v>#N/A</v>
      </c>
      <c r="AT90">
        <f t="array" ref="AT90">MAX(IF(ISERROR(AP90:AS90),IF(ISERROR(AH90:AK90),,AH90:AK90),AP90:AS90))</f>
        <v>1</v>
      </c>
      <c r="AU90" t="s">
        <v>421</v>
      </c>
      <c r="AV90" t="s">
        <v>451</v>
      </c>
      <c r="AW90" t="s">
        <v>453</v>
      </c>
      <c r="AX90" t="s">
        <v>447</v>
      </c>
      <c r="AY90" t="s">
        <v>446</v>
      </c>
      <c r="AZ90" t="s">
        <v>456</v>
      </c>
      <c r="BA90" t="s">
        <v>450</v>
      </c>
      <c r="BB90" t="s">
        <v>209</v>
      </c>
      <c r="BC90" t="s">
        <v>209</v>
      </c>
      <c r="BD90" t="str">
        <f t="shared" si="40"/>
        <v>NormalGhost</v>
      </c>
      <c r="BE90" t="str">
        <f t="shared" si="41"/>
        <v>PoisonGhost</v>
      </c>
      <c r="BF90" t="str">
        <f t="shared" si="42"/>
        <v>WaterGhost</v>
      </c>
      <c r="BG90" t="str">
        <f t="shared" si="43"/>
        <v>ElectricGhost</v>
      </c>
      <c r="BH90" t="str">
        <f t="shared" si="44"/>
        <v>IceGhost</v>
      </c>
      <c r="BI90" t="str">
        <f t="shared" si="45"/>
        <v>RockGhost</v>
      </c>
      <c r="BJ90" t="str">
        <f t="shared" si="46"/>
        <v>FightingGhost</v>
      </c>
      <c r="BK90" t="str">
        <f t="shared" si="47"/>
        <v>NAGhost</v>
      </c>
      <c r="BL90" t="str">
        <f t="shared" si="48"/>
        <v>NAGhost</v>
      </c>
      <c r="BM90" t="str">
        <f t="shared" si="49"/>
        <v>NormalPoison</v>
      </c>
      <c r="BN90" t="str">
        <f t="shared" si="50"/>
        <v>PoisonPoison</v>
      </c>
      <c r="BO90" t="str">
        <f t="shared" si="51"/>
        <v>WaterPoison</v>
      </c>
      <c r="BP90" t="str">
        <f t="shared" si="52"/>
        <v>ElectricPoison</v>
      </c>
      <c r="BQ90" t="str">
        <f t="shared" si="62"/>
        <v>IcePoison</v>
      </c>
      <c r="BR90" t="str">
        <f t="shared" si="62"/>
        <v>RockPoison</v>
      </c>
      <c r="BS90" t="str">
        <f t="shared" si="62"/>
        <v>FightingPoison</v>
      </c>
      <c r="BT90" t="str">
        <f t="shared" si="61"/>
        <v>NAPoison</v>
      </c>
      <c r="BU90" t="str">
        <f t="shared" si="61"/>
        <v>NAPoison</v>
      </c>
      <c r="BV90" s="31">
        <f>VLOOKUP(BD90,type_factors!$C$2:$D$226,2,FALSE)</f>
        <v>0</v>
      </c>
      <c r="BW90" s="31">
        <f>VLOOKUP(BE90,type_factors!$C$2:$D$226,2,FALSE)</f>
        <v>0.5</v>
      </c>
      <c r="BX90" s="31">
        <f>VLOOKUP(BF90,type_factors!$C$2:$D$226,2,FALSE)</f>
        <v>1</v>
      </c>
      <c r="BY90" s="31">
        <f>VLOOKUP(BG90,type_factors!$C$2:$D$226,2,FALSE)</f>
        <v>1</v>
      </c>
      <c r="BZ90" s="31">
        <f>VLOOKUP(BH90,type_factors!$C$2:$D$226,2,FALSE)</f>
        <v>1</v>
      </c>
      <c r="CA90" s="31">
        <f>VLOOKUP(BI90,type_factors!$C$2:$D$226,2,FALSE)</f>
        <v>1</v>
      </c>
      <c r="CB90" s="31">
        <f>VLOOKUP(BJ90,type_factors!$C$2:$D$226,2,FALSE)</f>
        <v>0</v>
      </c>
      <c r="CC90" s="31" t="e">
        <f>VLOOKUP(BK90,type_factors!$C$2:$D$226,2,FALSE)</f>
        <v>#N/A</v>
      </c>
      <c r="CD90" s="31" t="e">
        <f>VLOOKUP(BL90,type_factors!$C$2:$D$226,2,FALSE)</f>
        <v>#N/A</v>
      </c>
      <c r="CE90" s="30">
        <f>VLOOKUP(BM90,type_factors!$C$2:$D$226,2,FALSE)</f>
        <v>1</v>
      </c>
      <c r="CF90" s="30">
        <f>VLOOKUP(BN90,type_factors!$C$2:$D$226,2,FALSE)</f>
        <v>0.5</v>
      </c>
      <c r="CG90" s="30">
        <f>VLOOKUP(BO90,type_factors!$C$2:$D$226,2,FALSE)</f>
        <v>1</v>
      </c>
      <c r="CH90" s="30">
        <f>VLOOKUP(BP90,type_factors!$C$2:$D$226,2,FALSE)</f>
        <v>1</v>
      </c>
      <c r="CI90" s="30">
        <f>VLOOKUP(BQ90,type_factors!$C$2:$D$226,2,FALSE)</f>
        <v>1</v>
      </c>
      <c r="CJ90" s="30">
        <f>VLOOKUP(BR90,type_factors!$C$2:$D$226,2,FALSE)</f>
        <v>1</v>
      </c>
      <c r="CK90" s="30">
        <f>VLOOKUP(BS90,type_factors!$C$2:$D$226,2,FALSE)</f>
        <v>0.5</v>
      </c>
      <c r="CL90" s="30" t="e">
        <f>VLOOKUP(BT90,type_factors!$C$2:$D$226,2,FALSE)</f>
        <v>#N/A</v>
      </c>
      <c r="CM90" s="30" t="e">
        <f>VLOOKUP(BU90,type_factors!$C$2:$D$226,2,FALSE)</f>
        <v>#N/A</v>
      </c>
      <c r="CN90" s="32">
        <f t="shared" si="53"/>
        <v>0</v>
      </c>
      <c r="CO90" s="32">
        <f t="shared" si="53"/>
        <v>0.25</v>
      </c>
      <c r="CP90" s="32">
        <f t="shared" si="53"/>
        <v>1</v>
      </c>
      <c r="CQ90" s="32">
        <f t="shared" si="53"/>
        <v>1</v>
      </c>
      <c r="CR90" s="32">
        <f t="shared" si="36"/>
        <v>1</v>
      </c>
      <c r="CS90" s="32">
        <f t="shared" si="54"/>
        <v>1</v>
      </c>
      <c r="CT90" s="32">
        <f t="shared" si="55"/>
        <v>0</v>
      </c>
      <c r="CU90" s="32" t="e">
        <f t="shared" si="56"/>
        <v>#N/A</v>
      </c>
      <c r="CV90" s="32" t="e">
        <f t="shared" si="57"/>
        <v>#N/A</v>
      </c>
      <c r="CW90">
        <f t="array" ref="CW90">MAX(IF(ISERROR(CN90:CV90),,CN90:CV90))</f>
        <v>1</v>
      </c>
      <c r="CX90">
        <f t="shared" si="37"/>
        <v>1</v>
      </c>
      <c r="CY90">
        <f t="shared" si="58"/>
        <v>0</v>
      </c>
      <c r="CZ90">
        <f t="shared" si="60"/>
        <v>30</v>
      </c>
    </row>
    <row r="91" spans="1:107" x14ac:dyDescent="0.3">
      <c r="A91">
        <v>90</v>
      </c>
      <c r="B91">
        <v>38</v>
      </c>
      <c r="C91" s="35" t="s">
        <v>112</v>
      </c>
      <c r="D91" s="35" t="str">
        <f>VLOOKUP(C91,all_pokemon!$B$2:$C$151,2,FALSE)</f>
        <v>Gastly</v>
      </c>
      <c r="E91" s="35" t="s">
        <v>457</v>
      </c>
      <c r="F91" s="35" t="s">
        <v>451</v>
      </c>
      <c r="G91" s="35">
        <v>24</v>
      </c>
      <c r="H91" s="36" t="s">
        <v>113</v>
      </c>
      <c r="I91" s="36" t="s">
        <v>104</v>
      </c>
      <c r="J91" s="36" t="s">
        <v>114</v>
      </c>
      <c r="K91" s="36" t="s">
        <v>209</v>
      </c>
      <c r="L91" s="1" t="str">
        <f>VLOOKUP(H91,all_attacks!$B$2:$C$166,2,FALSE)</f>
        <v>Lick</v>
      </c>
      <c r="M91" s="1" t="str">
        <f>VLOOKUP(I91,all_attacks!$B$2:$C$166,2,FALSE)</f>
        <v>Confuse Ray</v>
      </c>
      <c r="N91" s="1" t="str">
        <f>VLOOKUP(J91,all_attacks!$B$2:$C$166,2,FALSE)</f>
        <v>Night Shade</v>
      </c>
      <c r="O91" s="1" t="e">
        <f>VLOOKUP(K91,all_attacks!$B$2:$C$166,2,FALSE)</f>
        <v>#N/A</v>
      </c>
      <c r="P91" t="str">
        <f>VLOOKUP(L91,all_attacks!$C$2:$H$166,2,FALSE)</f>
        <v>Ghost</v>
      </c>
      <c r="Q91" t="str">
        <f>VLOOKUP(M91,all_attacks!$C$2:$H$166,2,FALSE)</f>
        <v>Ghost</v>
      </c>
      <c r="R91" t="str">
        <f>VLOOKUP(N91,all_attacks!$C$2:$H$166,2,FALSE)</f>
        <v>Ghost</v>
      </c>
      <c r="S91" t="e">
        <f>VLOOKUP(O91,all_attacks!$C$2:$H$166,2,FALSE)</f>
        <v>#N/A</v>
      </c>
      <c r="T91" t="str">
        <f>VLOOKUP(L91,all_attacks!$C$2:$H$166,6,FALSE)</f>
        <v>Ghost</v>
      </c>
      <c r="U91" t="str">
        <f>VLOOKUP(M91,all_attacks!$C$2:$H$166,6,FALSE)</f>
        <v>no_type-specific_Damage</v>
      </c>
      <c r="V91" t="str">
        <f>VLOOKUP(N91,all_attacks!$C$2:$H$166,6,FALSE)</f>
        <v>no_type-specific_Damage</v>
      </c>
      <c r="W91" t="e">
        <f>VLOOKUP(O91,all_attacks!$C$2:$H$166,6,FALSE)</f>
        <v>#N/A</v>
      </c>
      <c r="X91" t="s">
        <v>451</v>
      </c>
      <c r="Y91" t="s">
        <v>455</v>
      </c>
      <c r="Z91" t="str">
        <f t="shared" si="59"/>
        <v>GhostPoison</v>
      </c>
      <c r="AA91" t="str">
        <f t="shared" si="59"/>
        <v>no_type-specific_DamagePoison</v>
      </c>
      <c r="AB91" t="str">
        <f t="shared" si="59"/>
        <v>no_type-specific_DamagePoison</v>
      </c>
      <c r="AC91" t="e">
        <f t="shared" si="59"/>
        <v>#N/A</v>
      </c>
      <c r="AD91" t="str">
        <f t="shared" si="38"/>
        <v>GhostGround</v>
      </c>
      <c r="AE91" t="str">
        <f t="shared" si="38"/>
        <v>no_type-specific_DamageGround</v>
      </c>
      <c r="AF91" t="str">
        <f t="shared" si="38"/>
        <v>no_type-specific_DamageGround</v>
      </c>
      <c r="AG91" t="e">
        <f t="shared" si="38"/>
        <v>#N/A</v>
      </c>
      <c r="AH91">
        <f>VLOOKUP(Z91,type_factors!$C$1:$D$226,2,FALSE)</f>
        <v>1</v>
      </c>
      <c r="AI91" t="e">
        <f>VLOOKUP(AA91,type_factors!$C$1:$D$226,2,FALSE)</f>
        <v>#N/A</v>
      </c>
      <c r="AJ91" t="e">
        <f>VLOOKUP(AB91,type_factors!$C$1:$D$226,2,FALSE)</f>
        <v>#N/A</v>
      </c>
      <c r="AK91" t="e">
        <f>VLOOKUP(AC91,type_factors!$C$1:$D$226,2,FALSE)</f>
        <v>#N/A</v>
      </c>
      <c r="AL91">
        <f>VLOOKUP(AD91,type_factors!$C$1:$D$226,2,FALSE)</f>
        <v>1</v>
      </c>
      <c r="AM91" t="e">
        <f>VLOOKUP(AE91,type_factors!$C$1:$D$226,2,FALSE)</f>
        <v>#N/A</v>
      </c>
      <c r="AN91" t="e">
        <f>VLOOKUP(AF91,type_factors!$C$1:$D$226,2,FALSE)</f>
        <v>#N/A</v>
      </c>
      <c r="AO91" t="e">
        <f>VLOOKUP(AG91,type_factors!$C$1:$D$226,2,FALSE)</f>
        <v>#N/A</v>
      </c>
      <c r="AP91">
        <f t="shared" si="39"/>
        <v>1</v>
      </c>
      <c r="AQ91" t="e">
        <f t="shared" si="39"/>
        <v>#N/A</v>
      </c>
      <c r="AR91" t="e">
        <f t="shared" si="39"/>
        <v>#N/A</v>
      </c>
      <c r="AS91" t="e">
        <f t="shared" si="39"/>
        <v>#N/A</v>
      </c>
      <c r="AT91">
        <f t="array" ref="AT91">MAX(IF(ISERROR(AP91:AS91),IF(ISERROR(AH91:AK91),,AH91:AK91),AP91:AS91))</f>
        <v>1</v>
      </c>
      <c r="AU91" t="s">
        <v>421</v>
      </c>
      <c r="AV91" t="s">
        <v>451</v>
      </c>
      <c r="AW91" t="s">
        <v>453</v>
      </c>
      <c r="AX91" t="s">
        <v>447</v>
      </c>
      <c r="AY91" t="s">
        <v>446</v>
      </c>
      <c r="AZ91" t="s">
        <v>456</v>
      </c>
      <c r="BA91" t="s">
        <v>450</v>
      </c>
      <c r="BB91" t="s">
        <v>209</v>
      </c>
      <c r="BC91" t="s">
        <v>209</v>
      </c>
      <c r="BD91" t="str">
        <f t="shared" si="40"/>
        <v>NormalGhost</v>
      </c>
      <c r="BE91" t="str">
        <f t="shared" si="41"/>
        <v>PoisonGhost</v>
      </c>
      <c r="BF91" t="str">
        <f t="shared" si="42"/>
        <v>WaterGhost</v>
      </c>
      <c r="BG91" t="str">
        <f t="shared" si="43"/>
        <v>ElectricGhost</v>
      </c>
      <c r="BH91" t="str">
        <f t="shared" si="44"/>
        <v>IceGhost</v>
      </c>
      <c r="BI91" t="str">
        <f t="shared" si="45"/>
        <v>RockGhost</v>
      </c>
      <c r="BJ91" t="str">
        <f t="shared" si="46"/>
        <v>FightingGhost</v>
      </c>
      <c r="BK91" t="str">
        <f t="shared" si="47"/>
        <v>NAGhost</v>
      </c>
      <c r="BL91" t="str">
        <f t="shared" si="48"/>
        <v>NAGhost</v>
      </c>
      <c r="BM91" t="str">
        <f t="shared" si="49"/>
        <v>NormalPoison</v>
      </c>
      <c r="BN91" t="str">
        <f t="shared" si="50"/>
        <v>PoisonPoison</v>
      </c>
      <c r="BO91" t="str">
        <f t="shared" si="51"/>
        <v>WaterPoison</v>
      </c>
      <c r="BP91" t="str">
        <f t="shared" si="52"/>
        <v>ElectricPoison</v>
      </c>
      <c r="BQ91" t="str">
        <f t="shared" si="62"/>
        <v>IcePoison</v>
      </c>
      <c r="BR91" t="str">
        <f t="shared" si="62"/>
        <v>RockPoison</v>
      </c>
      <c r="BS91" t="str">
        <f t="shared" si="62"/>
        <v>FightingPoison</v>
      </c>
      <c r="BT91" t="str">
        <f t="shared" si="61"/>
        <v>NAPoison</v>
      </c>
      <c r="BU91" t="str">
        <f t="shared" si="61"/>
        <v>NAPoison</v>
      </c>
      <c r="BV91" s="31">
        <f>VLOOKUP(BD91,type_factors!$C$2:$D$226,2,FALSE)</f>
        <v>0</v>
      </c>
      <c r="BW91" s="31">
        <f>VLOOKUP(BE91,type_factors!$C$2:$D$226,2,FALSE)</f>
        <v>0.5</v>
      </c>
      <c r="BX91" s="31">
        <f>VLOOKUP(BF91,type_factors!$C$2:$D$226,2,FALSE)</f>
        <v>1</v>
      </c>
      <c r="BY91" s="31">
        <f>VLOOKUP(BG91,type_factors!$C$2:$D$226,2,FALSE)</f>
        <v>1</v>
      </c>
      <c r="BZ91" s="31">
        <f>VLOOKUP(BH91,type_factors!$C$2:$D$226,2,FALSE)</f>
        <v>1</v>
      </c>
      <c r="CA91" s="31">
        <f>VLOOKUP(BI91,type_factors!$C$2:$D$226,2,FALSE)</f>
        <v>1</v>
      </c>
      <c r="CB91" s="31">
        <f>VLOOKUP(BJ91,type_factors!$C$2:$D$226,2,FALSE)</f>
        <v>0</v>
      </c>
      <c r="CC91" s="31" t="e">
        <f>VLOOKUP(BK91,type_factors!$C$2:$D$226,2,FALSE)</f>
        <v>#N/A</v>
      </c>
      <c r="CD91" s="31" t="e">
        <f>VLOOKUP(BL91,type_factors!$C$2:$D$226,2,FALSE)</f>
        <v>#N/A</v>
      </c>
      <c r="CE91" s="30">
        <f>VLOOKUP(BM91,type_factors!$C$2:$D$226,2,FALSE)</f>
        <v>1</v>
      </c>
      <c r="CF91" s="30">
        <f>VLOOKUP(BN91,type_factors!$C$2:$D$226,2,FALSE)</f>
        <v>0.5</v>
      </c>
      <c r="CG91" s="30">
        <f>VLOOKUP(BO91,type_factors!$C$2:$D$226,2,FALSE)</f>
        <v>1</v>
      </c>
      <c r="CH91" s="30">
        <f>VLOOKUP(BP91,type_factors!$C$2:$D$226,2,FALSE)</f>
        <v>1</v>
      </c>
      <c r="CI91" s="30">
        <f>VLOOKUP(BQ91,type_factors!$C$2:$D$226,2,FALSE)</f>
        <v>1</v>
      </c>
      <c r="CJ91" s="30">
        <f>VLOOKUP(BR91,type_factors!$C$2:$D$226,2,FALSE)</f>
        <v>1</v>
      </c>
      <c r="CK91" s="30">
        <f>VLOOKUP(BS91,type_factors!$C$2:$D$226,2,FALSE)</f>
        <v>0.5</v>
      </c>
      <c r="CL91" s="30" t="e">
        <f>VLOOKUP(BT91,type_factors!$C$2:$D$226,2,FALSE)</f>
        <v>#N/A</v>
      </c>
      <c r="CM91" s="30" t="e">
        <f>VLOOKUP(BU91,type_factors!$C$2:$D$226,2,FALSE)</f>
        <v>#N/A</v>
      </c>
      <c r="CN91" s="32">
        <f t="shared" si="53"/>
        <v>0</v>
      </c>
      <c r="CO91" s="32">
        <f t="shared" si="53"/>
        <v>0.25</v>
      </c>
      <c r="CP91" s="32">
        <f t="shared" si="53"/>
        <v>1</v>
      </c>
      <c r="CQ91" s="32">
        <f t="shared" si="53"/>
        <v>1</v>
      </c>
      <c r="CR91" s="32">
        <f t="shared" si="36"/>
        <v>1</v>
      </c>
      <c r="CS91" s="32">
        <f t="shared" si="54"/>
        <v>1</v>
      </c>
      <c r="CT91" s="32">
        <f t="shared" si="55"/>
        <v>0</v>
      </c>
      <c r="CU91" s="32" t="e">
        <f t="shared" si="56"/>
        <v>#N/A</v>
      </c>
      <c r="CV91" s="32" t="e">
        <f t="shared" si="57"/>
        <v>#N/A</v>
      </c>
      <c r="CW91">
        <f t="array" ref="CW91">MAX(IF(ISERROR(CN91:CV91),,CN91:CV91))</f>
        <v>1</v>
      </c>
      <c r="CX91">
        <f t="shared" si="37"/>
        <v>1</v>
      </c>
      <c r="CY91">
        <f t="shared" si="58"/>
        <v>0</v>
      </c>
      <c r="CZ91">
        <f t="shared" si="60"/>
        <v>30</v>
      </c>
    </row>
    <row r="92" spans="1:107" x14ac:dyDescent="0.3">
      <c r="A92">
        <v>91</v>
      </c>
      <c r="B92">
        <v>39</v>
      </c>
      <c r="C92" s="35" t="s">
        <v>112</v>
      </c>
      <c r="D92" s="35" t="str">
        <f>VLOOKUP(C92,all_pokemon!$B$2:$C$151,2,FALSE)</f>
        <v>Gastly</v>
      </c>
      <c r="E92" s="35" t="s">
        <v>457</v>
      </c>
      <c r="F92" s="35" t="s">
        <v>451</v>
      </c>
      <c r="G92" s="35">
        <v>24</v>
      </c>
      <c r="H92" s="36" t="s">
        <v>113</v>
      </c>
      <c r="I92" s="36" t="s">
        <v>104</v>
      </c>
      <c r="J92" s="36" t="s">
        <v>114</v>
      </c>
      <c r="K92" s="36" t="s">
        <v>209</v>
      </c>
      <c r="L92" s="1" t="str">
        <f>VLOOKUP(H92,all_attacks!$B$2:$C$166,2,FALSE)</f>
        <v>Lick</v>
      </c>
      <c r="M92" s="1" t="str">
        <f>VLOOKUP(I92,all_attacks!$B$2:$C$166,2,FALSE)</f>
        <v>Confuse Ray</v>
      </c>
      <c r="N92" s="1" t="str">
        <f>VLOOKUP(J92,all_attacks!$B$2:$C$166,2,FALSE)</f>
        <v>Night Shade</v>
      </c>
      <c r="O92" s="1" t="e">
        <f>VLOOKUP(K92,all_attacks!$B$2:$C$166,2,FALSE)</f>
        <v>#N/A</v>
      </c>
      <c r="P92" t="str">
        <f>VLOOKUP(L92,all_attacks!$C$2:$H$166,2,FALSE)</f>
        <v>Ghost</v>
      </c>
      <c r="Q92" t="str">
        <f>VLOOKUP(M92,all_attacks!$C$2:$H$166,2,FALSE)</f>
        <v>Ghost</v>
      </c>
      <c r="R92" t="str">
        <f>VLOOKUP(N92,all_attacks!$C$2:$H$166,2,FALSE)</f>
        <v>Ghost</v>
      </c>
      <c r="S92" t="e">
        <f>VLOOKUP(O92,all_attacks!$C$2:$H$166,2,FALSE)</f>
        <v>#N/A</v>
      </c>
      <c r="T92" t="str">
        <f>VLOOKUP(L92,all_attacks!$C$2:$H$166,6,FALSE)</f>
        <v>Ghost</v>
      </c>
      <c r="U92" t="str">
        <f>VLOOKUP(M92,all_attacks!$C$2:$H$166,6,FALSE)</f>
        <v>no_type-specific_Damage</v>
      </c>
      <c r="V92" t="str">
        <f>VLOOKUP(N92,all_attacks!$C$2:$H$166,6,FALSE)</f>
        <v>no_type-specific_Damage</v>
      </c>
      <c r="W92" t="e">
        <f>VLOOKUP(O92,all_attacks!$C$2:$H$166,6,FALSE)</f>
        <v>#N/A</v>
      </c>
      <c r="X92" t="s">
        <v>451</v>
      </c>
      <c r="Y92" t="s">
        <v>455</v>
      </c>
      <c r="Z92" t="str">
        <f t="shared" si="59"/>
        <v>GhostPoison</v>
      </c>
      <c r="AA92" t="str">
        <f t="shared" si="59"/>
        <v>no_type-specific_DamagePoison</v>
      </c>
      <c r="AB92" t="str">
        <f t="shared" si="59"/>
        <v>no_type-specific_DamagePoison</v>
      </c>
      <c r="AC92" t="e">
        <f t="shared" si="59"/>
        <v>#N/A</v>
      </c>
      <c r="AD92" t="str">
        <f t="shared" si="38"/>
        <v>GhostGround</v>
      </c>
      <c r="AE92" t="str">
        <f t="shared" si="38"/>
        <v>no_type-specific_DamageGround</v>
      </c>
      <c r="AF92" t="str">
        <f t="shared" si="38"/>
        <v>no_type-specific_DamageGround</v>
      </c>
      <c r="AG92" t="e">
        <f t="shared" si="38"/>
        <v>#N/A</v>
      </c>
      <c r="AH92">
        <f>VLOOKUP(Z92,type_factors!$C$1:$D$226,2,FALSE)</f>
        <v>1</v>
      </c>
      <c r="AI92" t="e">
        <f>VLOOKUP(AA92,type_factors!$C$1:$D$226,2,FALSE)</f>
        <v>#N/A</v>
      </c>
      <c r="AJ92" t="e">
        <f>VLOOKUP(AB92,type_factors!$C$1:$D$226,2,FALSE)</f>
        <v>#N/A</v>
      </c>
      <c r="AK92" t="e">
        <f>VLOOKUP(AC92,type_factors!$C$1:$D$226,2,FALSE)</f>
        <v>#N/A</v>
      </c>
      <c r="AL92">
        <f>VLOOKUP(AD92,type_factors!$C$1:$D$226,2,FALSE)</f>
        <v>1</v>
      </c>
      <c r="AM92" t="e">
        <f>VLOOKUP(AE92,type_factors!$C$1:$D$226,2,FALSE)</f>
        <v>#N/A</v>
      </c>
      <c r="AN92" t="e">
        <f>VLOOKUP(AF92,type_factors!$C$1:$D$226,2,FALSE)</f>
        <v>#N/A</v>
      </c>
      <c r="AO92" t="e">
        <f>VLOOKUP(AG92,type_factors!$C$1:$D$226,2,FALSE)</f>
        <v>#N/A</v>
      </c>
      <c r="AP92">
        <f t="shared" si="39"/>
        <v>1</v>
      </c>
      <c r="AQ92" t="e">
        <f t="shared" si="39"/>
        <v>#N/A</v>
      </c>
      <c r="AR92" t="e">
        <f t="shared" si="39"/>
        <v>#N/A</v>
      </c>
      <c r="AS92" t="e">
        <f t="shared" si="39"/>
        <v>#N/A</v>
      </c>
      <c r="AT92">
        <f t="array" ref="AT92">MAX(IF(ISERROR(AP92:AS92),IF(ISERROR(AH92:AK92),,AH92:AK92),AP92:AS92))</f>
        <v>1</v>
      </c>
      <c r="AU92" t="s">
        <v>421</v>
      </c>
      <c r="AV92" t="s">
        <v>451</v>
      </c>
      <c r="AW92" t="s">
        <v>453</v>
      </c>
      <c r="AX92" t="s">
        <v>447</v>
      </c>
      <c r="AY92" t="s">
        <v>446</v>
      </c>
      <c r="AZ92" t="s">
        <v>456</v>
      </c>
      <c r="BA92" t="s">
        <v>450</v>
      </c>
      <c r="BB92" t="s">
        <v>209</v>
      </c>
      <c r="BC92" t="s">
        <v>209</v>
      </c>
      <c r="BD92" t="str">
        <f t="shared" si="40"/>
        <v>NormalGhost</v>
      </c>
      <c r="BE92" t="str">
        <f t="shared" si="41"/>
        <v>PoisonGhost</v>
      </c>
      <c r="BF92" t="str">
        <f t="shared" si="42"/>
        <v>WaterGhost</v>
      </c>
      <c r="BG92" t="str">
        <f t="shared" si="43"/>
        <v>ElectricGhost</v>
      </c>
      <c r="BH92" t="str">
        <f t="shared" si="44"/>
        <v>IceGhost</v>
      </c>
      <c r="BI92" t="str">
        <f t="shared" si="45"/>
        <v>RockGhost</v>
      </c>
      <c r="BJ92" t="str">
        <f t="shared" si="46"/>
        <v>FightingGhost</v>
      </c>
      <c r="BK92" t="str">
        <f t="shared" si="47"/>
        <v>NAGhost</v>
      </c>
      <c r="BL92" t="str">
        <f t="shared" si="48"/>
        <v>NAGhost</v>
      </c>
      <c r="BM92" t="str">
        <f t="shared" si="49"/>
        <v>NormalPoison</v>
      </c>
      <c r="BN92" t="str">
        <f t="shared" si="50"/>
        <v>PoisonPoison</v>
      </c>
      <c r="BO92" t="str">
        <f t="shared" si="51"/>
        <v>WaterPoison</v>
      </c>
      <c r="BP92" t="str">
        <f t="shared" si="52"/>
        <v>ElectricPoison</v>
      </c>
      <c r="BQ92" t="str">
        <f t="shared" si="62"/>
        <v>IcePoison</v>
      </c>
      <c r="BR92" t="str">
        <f t="shared" si="62"/>
        <v>RockPoison</v>
      </c>
      <c r="BS92" t="str">
        <f t="shared" si="62"/>
        <v>FightingPoison</v>
      </c>
      <c r="BT92" t="str">
        <f t="shared" si="61"/>
        <v>NAPoison</v>
      </c>
      <c r="BU92" t="str">
        <f t="shared" si="61"/>
        <v>NAPoison</v>
      </c>
      <c r="BV92" s="31">
        <f>VLOOKUP(BD92,type_factors!$C$2:$D$226,2,FALSE)</f>
        <v>0</v>
      </c>
      <c r="BW92" s="31">
        <f>VLOOKUP(BE92,type_factors!$C$2:$D$226,2,FALSE)</f>
        <v>0.5</v>
      </c>
      <c r="BX92" s="31">
        <f>VLOOKUP(BF92,type_factors!$C$2:$D$226,2,FALSE)</f>
        <v>1</v>
      </c>
      <c r="BY92" s="31">
        <f>VLOOKUP(BG92,type_factors!$C$2:$D$226,2,FALSE)</f>
        <v>1</v>
      </c>
      <c r="BZ92" s="31">
        <f>VLOOKUP(BH92,type_factors!$C$2:$D$226,2,FALSE)</f>
        <v>1</v>
      </c>
      <c r="CA92" s="31">
        <f>VLOOKUP(BI92,type_factors!$C$2:$D$226,2,FALSE)</f>
        <v>1</v>
      </c>
      <c r="CB92" s="31">
        <f>VLOOKUP(BJ92,type_factors!$C$2:$D$226,2,FALSE)</f>
        <v>0</v>
      </c>
      <c r="CC92" s="31" t="e">
        <f>VLOOKUP(BK92,type_factors!$C$2:$D$226,2,FALSE)</f>
        <v>#N/A</v>
      </c>
      <c r="CD92" s="31" t="e">
        <f>VLOOKUP(BL92,type_factors!$C$2:$D$226,2,FALSE)</f>
        <v>#N/A</v>
      </c>
      <c r="CE92" s="30">
        <f>VLOOKUP(BM92,type_factors!$C$2:$D$226,2,FALSE)</f>
        <v>1</v>
      </c>
      <c r="CF92" s="30">
        <f>VLOOKUP(BN92,type_factors!$C$2:$D$226,2,FALSE)</f>
        <v>0.5</v>
      </c>
      <c r="CG92" s="30">
        <f>VLOOKUP(BO92,type_factors!$C$2:$D$226,2,FALSE)</f>
        <v>1</v>
      </c>
      <c r="CH92" s="30">
        <f>VLOOKUP(BP92,type_factors!$C$2:$D$226,2,FALSE)</f>
        <v>1</v>
      </c>
      <c r="CI92" s="30">
        <f>VLOOKUP(BQ92,type_factors!$C$2:$D$226,2,FALSE)</f>
        <v>1</v>
      </c>
      <c r="CJ92" s="30">
        <f>VLOOKUP(BR92,type_factors!$C$2:$D$226,2,FALSE)</f>
        <v>1</v>
      </c>
      <c r="CK92" s="30">
        <f>VLOOKUP(BS92,type_factors!$C$2:$D$226,2,FALSE)</f>
        <v>0.5</v>
      </c>
      <c r="CL92" s="30" t="e">
        <f>VLOOKUP(BT92,type_factors!$C$2:$D$226,2,FALSE)</f>
        <v>#N/A</v>
      </c>
      <c r="CM92" s="30" t="e">
        <f>VLOOKUP(BU92,type_factors!$C$2:$D$226,2,FALSE)</f>
        <v>#N/A</v>
      </c>
      <c r="CN92" s="32">
        <f t="shared" si="53"/>
        <v>0</v>
      </c>
      <c r="CO92" s="32">
        <f t="shared" si="53"/>
        <v>0.25</v>
      </c>
      <c r="CP92" s="32">
        <f t="shared" si="53"/>
        <v>1</v>
      </c>
      <c r="CQ92" s="32">
        <f t="shared" si="53"/>
        <v>1</v>
      </c>
      <c r="CR92" s="32">
        <f t="shared" si="36"/>
        <v>1</v>
      </c>
      <c r="CS92" s="32">
        <f t="shared" si="54"/>
        <v>1</v>
      </c>
      <c r="CT92" s="32">
        <f t="shared" si="55"/>
        <v>0</v>
      </c>
      <c r="CU92" s="32" t="e">
        <f t="shared" si="56"/>
        <v>#N/A</v>
      </c>
      <c r="CV92" s="32" t="e">
        <f t="shared" si="57"/>
        <v>#N/A</v>
      </c>
      <c r="CW92">
        <f t="array" ref="CW92">MAX(IF(ISERROR(CN92:CV92),,CN92:CV92))</f>
        <v>1</v>
      </c>
      <c r="CX92">
        <f t="shared" si="37"/>
        <v>1</v>
      </c>
      <c r="CY92">
        <f t="shared" si="58"/>
        <v>0</v>
      </c>
      <c r="CZ92">
        <f t="shared" si="60"/>
        <v>30</v>
      </c>
    </row>
    <row r="93" spans="1:107" x14ac:dyDescent="0.3">
      <c r="A93">
        <v>92</v>
      </c>
      <c r="B93">
        <v>40</v>
      </c>
      <c r="C93" s="35" t="s">
        <v>28</v>
      </c>
      <c r="D93" s="35" t="str">
        <f>VLOOKUP(C93,all_pokemon!$B$2:$C$151,2,FALSE)</f>
        <v>Zubat</v>
      </c>
      <c r="E93" s="35" t="s">
        <v>451</v>
      </c>
      <c r="F93" s="35" t="s">
        <v>448</v>
      </c>
      <c r="G93" s="35">
        <v>25</v>
      </c>
      <c r="H93" s="36" t="s">
        <v>29</v>
      </c>
      <c r="I93" s="36" t="s">
        <v>30</v>
      </c>
      <c r="J93" s="36" t="s">
        <v>50</v>
      </c>
      <c r="K93" s="36" t="s">
        <v>104</v>
      </c>
      <c r="L93" s="1" t="str">
        <f>VLOOKUP(H93,all_attacks!$B$2:$C$166,2,FALSE)</f>
        <v>Leech Life</v>
      </c>
      <c r="M93" s="1" t="str">
        <f>VLOOKUP(I93,all_attacks!$B$2:$C$166,2,FALSE)</f>
        <v>Supersonic</v>
      </c>
      <c r="N93" s="1" t="str">
        <f>VLOOKUP(J93,all_attacks!$B$2:$C$166,2,FALSE)</f>
        <v>Bite</v>
      </c>
      <c r="O93" s="1" t="str">
        <f>VLOOKUP(K93,all_attacks!$B$2:$C$166,2,FALSE)</f>
        <v>Confuse Ray</v>
      </c>
      <c r="P93" t="str">
        <f>VLOOKUP(L93,all_attacks!$C$2:$H$166,2,FALSE)</f>
        <v>Bug</v>
      </c>
      <c r="Q93" t="str">
        <f>VLOOKUP(M93,all_attacks!$C$2:$H$166,2,FALSE)</f>
        <v>Normal</v>
      </c>
      <c r="R93" t="str">
        <f>VLOOKUP(N93,all_attacks!$C$2:$H$166,2,FALSE)</f>
        <v>Normal</v>
      </c>
      <c r="S93" t="str">
        <f>VLOOKUP(O93,all_attacks!$C$2:$H$166,2,FALSE)</f>
        <v>Ghost</v>
      </c>
      <c r="T93" t="str">
        <f>VLOOKUP(L93,all_attacks!$C$2:$H$166,6,FALSE)</f>
        <v>Bug</v>
      </c>
      <c r="U93" t="str">
        <f>VLOOKUP(M93,all_attacks!$C$2:$H$166,6,FALSE)</f>
        <v>no_type-specific_Damage</v>
      </c>
      <c r="V93" t="str">
        <f>VLOOKUP(N93,all_attacks!$C$2:$H$166,6,FALSE)</f>
        <v>Normal</v>
      </c>
      <c r="W93" t="str">
        <f>VLOOKUP(O93,all_attacks!$C$2:$H$166,6,FALSE)</f>
        <v>no_type-specific_Damage</v>
      </c>
      <c r="X93" t="s">
        <v>451</v>
      </c>
      <c r="Y93" t="s">
        <v>455</v>
      </c>
      <c r="Z93" t="str">
        <f t="shared" si="59"/>
        <v>BugPoison</v>
      </c>
      <c r="AA93" t="str">
        <f t="shared" si="59"/>
        <v>no_type-specific_DamagePoison</v>
      </c>
      <c r="AB93" t="str">
        <f t="shared" si="59"/>
        <v>NormalPoison</v>
      </c>
      <c r="AC93" t="str">
        <f t="shared" si="59"/>
        <v>no_type-specific_DamagePoison</v>
      </c>
      <c r="AD93" t="str">
        <f t="shared" si="38"/>
        <v>BugGround</v>
      </c>
      <c r="AE93" t="str">
        <f t="shared" si="38"/>
        <v>no_type-specific_DamageGround</v>
      </c>
      <c r="AF93" t="str">
        <f t="shared" si="38"/>
        <v>NormalGround</v>
      </c>
      <c r="AG93" t="str">
        <f t="shared" si="38"/>
        <v>no_type-specific_DamageGround</v>
      </c>
      <c r="AH93">
        <f>VLOOKUP(Z93,type_factors!$C$1:$D$226,2,FALSE)</f>
        <v>2</v>
      </c>
      <c r="AI93" t="e">
        <f>VLOOKUP(AA93,type_factors!$C$1:$D$226,2,FALSE)</f>
        <v>#N/A</v>
      </c>
      <c r="AJ93">
        <f>VLOOKUP(AB93,type_factors!$C$1:$D$226,2,FALSE)</f>
        <v>1</v>
      </c>
      <c r="AK93" t="e">
        <f>VLOOKUP(AC93,type_factors!$C$1:$D$226,2,FALSE)</f>
        <v>#N/A</v>
      </c>
      <c r="AL93">
        <f>VLOOKUP(AD93,type_factors!$C$1:$D$226,2,FALSE)</f>
        <v>1</v>
      </c>
      <c r="AM93" t="e">
        <f>VLOOKUP(AE93,type_factors!$C$1:$D$226,2,FALSE)</f>
        <v>#N/A</v>
      </c>
      <c r="AN93">
        <f>VLOOKUP(AF93,type_factors!$C$1:$D$226,2,FALSE)</f>
        <v>1</v>
      </c>
      <c r="AO93" t="e">
        <f>VLOOKUP(AG93,type_factors!$C$1:$D$226,2,FALSE)</f>
        <v>#N/A</v>
      </c>
      <c r="AP93">
        <f t="shared" si="39"/>
        <v>2</v>
      </c>
      <c r="AQ93" t="e">
        <f t="shared" si="39"/>
        <v>#N/A</v>
      </c>
      <c r="AR93">
        <f t="shared" si="39"/>
        <v>1</v>
      </c>
      <c r="AS93" t="e">
        <f t="shared" si="39"/>
        <v>#N/A</v>
      </c>
      <c r="AT93">
        <f t="array" ref="AT93">MAX(IF(ISERROR(AP93:AS93),IF(ISERROR(AH93:AK93),,AH93:AK93),AP93:AS93))</f>
        <v>2</v>
      </c>
      <c r="AU93" t="s">
        <v>421</v>
      </c>
      <c r="AV93" t="s">
        <v>451</v>
      </c>
      <c r="AW93" t="s">
        <v>453</v>
      </c>
      <c r="AX93" t="s">
        <v>447</v>
      </c>
      <c r="AY93" t="s">
        <v>446</v>
      </c>
      <c r="AZ93" t="s">
        <v>456</v>
      </c>
      <c r="BA93" t="s">
        <v>450</v>
      </c>
      <c r="BB93" t="s">
        <v>209</v>
      </c>
      <c r="BC93" t="s">
        <v>209</v>
      </c>
      <c r="BD93" t="str">
        <f t="shared" si="40"/>
        <v>NormalPoison</v>
      </c>
      <c r="BE93" t="str">
        <f t="shared" si="41"/>
        <v>PoisonPoison</v>
      </c>
      <c r="BF93" t="str">
        <f t="shared" si="42"/>
        <v>WaterPoison</v>
      </c>
      <c r="BG93" t="str">
        <f t="shared" si="43"/>
        <v>ElectricPoison</v>
      </c>
      <c r="BH93" t="str">
        <f t="shared" si="44"/>
        <v>IcePoison</v>
      </c>
      <c r="BI93" t="str">
        <f t="shared" si="45"/>
        <v>RockPoison</v>
      </c>
      <c r="BJ93" t="str">
        <f t="shared" si="46"/>
        <v>FightingPoison</v>
      </c>
      <c r="BK93" t="str">
        <f t="shared" si="47"/>
        <v>NAPoison</v>
      </c>
      <c r="BL93" t="str">
        <f t="shared" si="48"/>
        <v>NAPoison</v>
      </c>
      <c r="BM93" t="str">
        <f t="shared" si="49"/>
        <v>NormalFlying</v>
      </c>
      <c r="BN93" t="str">
        <f t="shared" si="50"/>
        <v>PoisonFlying</v>
      </c>
      <c r="BO93" t="str">
        <f t="shared" si="51"/>
        <v>WaterFlying</v>
      </c>
      <c r="BP93" t="str">
        <f t="shared" si="52"/>
        <v>ElectricFlying</v>
      </c>
      <c r="BQ93" t="str">
        <f t="shared" si="62"/>
        <v>IceFlying</v>
      </c>
      <c r="BR93" t="str">
        <f t="shared" si="62"/>
        <v>RockFlying</v>
      </c>
      <c r="BS93" t="str">
        <f t="shared" si="62"/>
        <v>FightingFlying</v>
      </c>
      <c r="BT93" t="str">
        <f t="shared" si="61"/>
        <v>NAFlying</v>
      </c>
      <c r="BU93" t="str">
        <f t="shared" si="61"/>
        <v>NAFlying</v>
      </c>
      <c r="BV93" s="31">
        <f>VLOOKUP(BD93,type_factors!$C$2:$D$226,2,FALSE)</f>
        <v>1</v>
      </c>
      <c r="BW93" s="31">
        <f>VLOOKUP(BE93,type_factors!$C$2:$D$226,2,FALSE)</f>
        <v>0.5</v>
      </c>
      <c r="BX93" s="31">
        <f>VLOOKUP(BF93,type_factors!$C$2:$D$226,2,FALSE)</f>
        <v>1</v>
      </c>
      <c r="BY93" s="31">
        <f>VLOOKUP(BG93,type_factors!$C$2:$D$226,2,FALSE)</f>
        <v>1</v>
      </c>
      <c r="BZ93" s="31">
        <f>VLOOKUP(BH93,type_factors!$C$2:$D$226,2,FALSE)</f>
        <v>1</v>
      </c>
      <c r="CA93" s="31">
        <f>VLOOKUP(BI93,type_factors!$C$2:$D$226,2,FALSE)</f>
        <v>1</v>
      </c>
      <c r="CB93" s="31">
        <f>VLOOKUP(BJ93,type_factors!$C$2:$D$226,2,FALSE)</f>
        <v>0.5</v>
      </c>
      <c r="CC93" s="31" t="e">
        <f>VLOOKUP(BK93,type_factors!$C$2:$D$226,2,FALSE)</f>
        <v>#N/A</v>
      </c>
      <c r="CD93" s="31" t="e">
        <f>VLOOKUP(BL93,type_factors!$C$2:$D$226,2,FALSE)</f>
        <v>#N/A</v>
      </c>
      <c r="CE93" s="30">
        <f>VLOOKUP(BM93,type_factors!$C$2:$D$226,2,FALSE)</f>
        <v>1</v>
      </c>
      <c r="CF93" s="30">
        <f>VLOOKUP(BN93,type_factors!$C$2:$D$226,2,FALSE)</f>
        <v>1</v>
      </c>
      <c r="CG93" s="30">
        <f>VLOOKUP(BO93,type_factors!$C$2:$D$226,2,FALSE)</f>
        <v>1</v>
      </c>
      <c r="CH93" s="30">
        <f>VLOOKUP(BP93,type_factors!$C$2:$D$226,2,FALSE)</f>
        <v>2</v>
      </c>
      <c r="CI93" s="30">
        <f>VLOOKUP(BQ93,type_factors!$C$2:$D$226,2,FALSE)</f>
        <v>2</v>
      </c>
      <c r="CJ93" s="30">
        <f>VLOOKUP(BR93,type_factors!$C$2:$D$226,2,FALSE)</f>
        <v>2</v>
      </c>
      <c r="CK93" s="30">
        <f>VLOOKUP(BS93,type_factors!$C$2:$D$226,2,FALSE)</f>
        <v>0.5</v>
      </c>
      <c r="CL93" s="30" t="e">
        <f>VLOOKUP(BT93,type_factors!$C$2:$D$226,2,FALSE)</f>
        <v>#N/A</v>
      </c>
      <c r="CM93" s="30" t="e">
        <f>VLOOKUP(BU93,type_factors!$C$2:$D$226,2,FALSE)</f>
        <v>#N/A</v>
      </c>
      <c r="CN93" s="32">
        <f t="shared" si="53"/>
        <v>1</v>
      </c>
      <c r="CO93" s="32">
        <f t="shared" si="53"/>
        <v>0.5</v>
      </c>
      <c r="CP93" s="32">
        <f t="shared" si="53"/>
        <v>1</v>
      </c>
      <c r="CQ93" s="32">
        <f t="shared" si="53"/>
        <v>2</v>
      </c>
      <c r="CR93" s="32">
        <f t="shared" si="36"/>
        <v>2</v>
      </c>
      <c r="CS93" s="32">
        <f t="shared" si="54"/>
        <v>2</v>
      </c>
      <c r="CT93" s="32">
        <f t="shared" si="55"/>
        <v>0.25</v>
      </c>
      <c r="CU93" s="32" t="e">
        <f t="shared" si="56"/>
        <v>#N/A</v>
      </c>
      <c r="CV93" s="32" t="e">
        <f t="shared" si="57"/>
        <v>#N/A</v>
      </c>
      <c r="CW93">
        <f t="array" ref="CW93">MAX(IF(ISERROR(CN93:CV93),,CN93:CV93))</f>
        <v>2</v>
      </c>
      <c r="CX93">
        <f t="shared" si="37"/>
        <v>2</v>
      </c>
      <c r="CY93">
        <f t="shared" si="58"/>
        <v>0</v>
      </c>
      <c r="CZ93">
        <f t="shared" si="60"/>
        <v>30</v>
      </c>
    </row>
    <row r="94" spans="1:107" x14ac:dyDescent="0.3">
      <c r="A94">
        <v>93</v>
      </c>
      <c r="B94">
        <v>40</v>
      </c>
      <c r="C94" s="35" t="s">
        <v>28</v>
      </c>
      <c r="D94" s="35" t="str">
        <f>VLOOKUP(C94,all_pokemon!$B$2:$C$151,2,FALSE)</f>
        <v>Zubat</v>
      </c>
      <c r="E94" s="35" t="s">
        <v>451</v>
      </c>
      <c r="F94" s="35" t="s">
        <v>448</v>
      </c>
      <c r="G94" s="35">
        <v>25</v>
      </c>
      <c r="H94" s="36" t="s">
        <v>29</v>
      </c>
      <c r="I94" s="36" t="s">
        <v>30</v>
      </c>
      <c r="J94" s="36" t="s">
        <v>50</v>
      </c>
      <c r="K94" s="36" t="s">
        <v>104</v>
      </c>
      <c r="L94" s="1" t="str">
        <f>VLOOKUP(H94,all_attacks!$B$2:$C$166,2,FALSE)</f>
        <v>Leech Life</v>
      </c>
      <c r="M94" s="1" t="str">
        <f>VLOOKUP(I94,all_attacks!$B$2:$C$166,2,FALSE)</f>
        <v>Supersonic</v>
      </c>
      <c r="N94" s="1" t="str">
        <f>VLOOKUP(J94,all_attacks!$B$2:$C$166,2,FALSE)</f>
        <v>Bite</v>
      </c>
      <c r="O94" s="1" t="str">
        <f>VLOOKUP(K94,all_attacks!$B$2:$C$166,2,FALSE)</f>
        <v>Confuse Ray</v>
      </c>
      <c r="P94" t="str">
        <f>VLOOKUP(L94,all_attacks!$C$2:$H$166,2,FALSE)</f>
        <v>Bug</v>
      </c>
      <c r="Q94" t="str">
        <f>VLOOKUP(M94,all_attacks!$C$2:$H$166,2,FALSE)</f>
        <v>Normal</v>
      </c>
      <c r="R94" t="str">
        <f>VLOOKUP(N94,all_attacks!$C$2:$H$166,2,FALSE)</f>
        <v>Normal</v>
      </c>
      <c r="S94" t="str">
        <f>VLOOKUP(O94,all_attacks!$C$2:$H$166,2,FALSE)</f>
        <v>Ghost</v>
      </c>
      <c r="T94" t="str">
        <f>VLOOKUP(L94,all_attacks!$C$2:$H$166,6,FALSE)</f>
        <v>Bug</v>
      </c>
      <c r="U94" t="str">
        <f>VLOOKUP(M94,all_attacks!$C$2:$H$166,6,FALSE)</f>
        <v>no_type-specific_Damage</v>
      </c>
      <c r="V94" t="str">
        <f>VLOOKUP(N94,all_attacks!$C$2:$H$166,6,FALSE)</f>
        <v>Normal</v>
      </c>
      <c r="W94" t="str">
        <f>VLOOKUP(O94,all_attacks!$C$2:$H$166,6,FALSE)</f>
        <v>no_type-specific_Damage</v>
      </c>
      <c r="X94" t="s">
        <v>451</v>
      </c>
      <c r="Y94" t="s">
        <v>455</v>
      </c>
      <c r="Z94" t="str">
        <f t="shared" si="59"/>
        <v>BugPoison</v>
      </c>
      <c r="AA94" t="str">
        <f t="shared" si="59"/>
        <v>no_type-specific_DamagePoison</v>
      </c>
      <c r="AB94" t="str">
        <f t="shared" si="59"/>
        <v>NormalPoison</v>
      </c>
      <c r="AC94" t="str">
        <f t="shared" si="59"/>
        <v>no_type-specific_DamagePoison</v>
      </c>
      <c r="AD94" t="str">
        <f t="shared" si="38"/>
        <v>BugGround</v>
      </c>
      <c r="AE94" t="str">
        <f t="shared" si="38"/>
        <v>no_type-specific_DamageGround</v>
      </c>
      <c r="AF94" t="str">
        <f t="shared" si="38"/>
        <v>NormalGround</v>
      </c>
      <c r="AG94" t="str">
        <f t="shared" si="38"/>
        <v>no_type-specific_DamageGround</v>
      </c>
      <c r="AH94">
        <f>VLOOKUP(Z94,type_factors!$C$1:$D$226,2,FALSE)</f>
        <v>2</v>
      </c>
      <c r="AI94" t="e">
        <f>VLOOKUP(AA94,type_factors!$C$1:$D$226,2,FALSE)</f>
        <v>#N/A</v>
      </c>
      <c r="AJ94">
        <f>VLOOKUP(AB94,type_factors!$C$1:$D$226,2,FALSE)</f>
        <v>1</v>
      </c>
      <c r="AK94" t="e">
        <f>VLOOKUP(AC94,type_factors!$C$1:$D$226,2,FALSE)</f>
        <v>#N/A</v>
      </c>
      <c r="AL94">
        <f>VLOOKUP(AD94,type_factors!$C$1:$D$226,2,FALSE)</f>
        <v>1</v>
      </c>
      <c r="AM94" t="e">
        <f>VLOOKUP(AE94,type_factors!$C$1:$D$226,2,FALSE)</f>
        <v>#N/A</v>
      </c>
      <c r="AN94">
        <f>VLOOKUP(AF94,type_factors!$C$1:$D$226,2,FALSE)</f>
        <v>1</v>
      </c>
      <c r="AO94" t="e">
        <f>VLOOKUP(AG94,type_factors!$C$1:$D$226,2,FALSE)</f>
        <v>#N/A</v>
      </c>
      <c r="AP94">
        <f t="shared" si="39"/>
        <v>2</v>
      </c>
      <c r="AQ94" t="e">
        <f t="shared" si="39"/>
        <v>#N/A</v>
      </c>
      <c r="AR94">
        <f t="shared" si="39"/>
        <v>1</v>
      </c>
      <c r="AS94" t="e">
        <f t="shared" si="39"/>
        <v>#N/A</v>
      </c>
      <c r="AT94">
        <f t="array" ref="AT94">MAX(IF(ISERROR(AP94:AS94),IF(ISERROR(AH94:AK94),,AH94:AK94),AP94:AS94))</f>
        <v>2</v>
      </c>
      <c r="AU94" t="s">
        <v>421</v>
      </c>
      <c r="AV94" t="s">
        <v>451</v>
      </c>
      <c r="AW94" t="s">
        <v>453</v>
      </c>
      <c r="AX94" t="s">
        <v>447</v>
      </c>
      <c r="AY94" t="s">
        <v>446</v>
      </c>
      <c r="AZ94" t="s">
        <v>456</v>
      </c>
      <c r="BA94" t="s">
        <v>450</v>
      </c>
      <c r="BB94" t="s">
        <v>209</v>
      </c>
      <c r="BC94" t="s">
        <v>209</v>
      </c>
      <c r="BD94" t="str">
        <f t="shared" si="40"/>
        <v>NormalPoison</v>
      </c>
      <c r="BE94" t="str">
        <f t="shared" si="41"/>
        <v>PoisonPoison</v>
      </c>
      <c r="BF94" t="str">
        <f t="shared" si="42"/>
        <v>WaterPoison</v>
      </c>
      <c r="BG94" t="str">
        <f t="shared" si="43"/>
        <v>ElectricPoison</v>
      </c>
      <c r="BH94" t="str">
        <f t="shared" si="44"/>
        <v>IcePoison</v>
      </c>
      <c r="BI94" t="str">
        <f t="shared" si="45"/>
        <v>RockPoison</v>
      </c>
      <c r="BJ94" t="str">
        <f t="shared" si="46"/>
        <v>FightingPoison</v>
      </c>
      <c r="BK94" t="str">
        <f t="shared" si="47"/>
        <v>NAPoison</v>
      </c>
      <c r="BL94" t="str">
        <f t="shared" si="48"/>
        <v>NAPoison</v>
      </c>
      <c r="BM94" t="str">
        <f t="shared" si="49"/>
        <v>NormalFlying</v>
      </c>
      <c r="BN94" t="str">
        <f t="shared" si="50"/>
        <v>PoisonFlying</v>
      </c>
      <c r="BO94" t="str">
        <f t="shared" si="51"/>
        <v>WaterFlying</v>
      </c>
      <c r="BP94" t="str">
        <f t="shared" si="52"/>
        <v>ElectricFlying</v>
      </c>
      <c r="BQ94" t="str">
        <f t="shared" si="62"/>
        <v>IceFlying</v>
      </c>
      <c r="BR94" t="str">
        <f t="shared" si="62"/>
        <v>RockFlying</v>
      </c>
      <c r="BS94" t="str">
        <f t="shared" si="62"/>
        <v>FightingFlying</v>
      </c>
      <c r="BT94" t="str">
        <f t="shared" si="61"/>
        <v>NAFlying</v>
      </c>
      <c r="BU94" t="str">
        <f t="shared" si="61"/>
        <v>NAFlying</v>
      </c>
      <c r="BV94" s="31">
        <f>VLOOKUP(BD94,type_factors!$C$2:$D$226,2,FALSE)</f>
        <v>1</v>
      </c>
      <c r="BW94" s="31">
        <f>VLOOKUP(BE94,type_factors!$C$2:$D$226,2,FALSE)</f>
        <v>0.5</v>
      </c>
      <c r="BX94" s="31">
        <f>VLOOKUP(BF94,type_factors!$C$2:$D$226,2,FALSE)</f>
        <v>1</v>
      </c>
      <c r="BY94" s="31">
        <f>VLOOKUP(BG94,type_factors!$C$2:$D$226,2,FALSE)</f>
        <v>1</v>
      </c>
      <c r="BZ94" s="31">
        <f>VLOOKUP(BH94,type_factors!$C$2:$D$226,2,FALSE)</f>
        <v>1</v>
      </c>
      <c r="CA94" s="31">
        <f>VLOOKUP(BI94,type_factors!$C$2:$D$226,2,FALSE)</f>
        <v>1</v>
      </c>
      <c r="CB94" s="31">
        <f>VLOOKUP(BJ94,type_factors!$C$2:$D$226,2,FALSE)</f>
        <v>0.5</v>
      </c>
      <c r="CC94" s="31" t="e">
        <f>VLOOKUP(BK94,type_factors!$C$2:$D$226,2,FALSE)</f>
        <v>#N/A</v>
      </c>
      <c r="CD94" s="31" t="e">
        <f>VLOOKUP(BL94,type_factors!$C$2:$D$226,2,FALSE)</f>
        <v>#N/A</v>
      </c>
      <c r="CE94" s="30">
        <f>VLOOKUP(BM94,type_factors!$C$2:$D$226,2,FALSE)</f>
        <v>1</v>
      </c>
      <c r="CF94" s="30">
        <f>VLOOKUP(BN94,type_factors!$C$2:$D$226,2,FALSE)</f>
        <v>1</v>
      </c>
      <c r="CG94" s="30">
        <f>VLOOKUP(BO94,type_factors!$C$2:$D$226,2,FALSE)</f>
        <v>1</v>
      </c>
      <c r="CH94" s="30">
        <f>VLOOKUP(BP94,type_factors!$C$2:$D$226,2,FALSE)</f>
        <v>2</v>
      </c>
      <c r="CI94" s="30">
        <f>VLOOKUP(BQ94,type_factors!$C$2:$D$226,2,FALSE)</f>
        <v>2</v>
      </c>
      <c r="CJ94" s="30">
        <f>VLOOKUP(BR94,type_factors!$C$2:$D$226,2,FALSE)</f>
        <v>2</v>
      </c>
      <c r="CK94" s="30">
        <f>VLOOKUP(BS94,type_factors!$C$2:$D$226,2,FALSE)</f>
        <v>0.5</v>
      </c>
      <c r="CL94" s="30" t="e">
        <f>VLOOKUP(BT94,type_factors!$C$2:$D$226,2,FALSE)</f>
        <v>#N/A</v>
      </c>
      <c r="CM94" s="30" t="e">
        <f>VLOOKUP(BU94,type_factors!$C$2:$D$226,2,FALSE)</f>
        <v>#N/A</v>
      </c>
      <c r="CN94" s="32">
        <f t="shared" si="53"/>
        <v>1</v>
      </c>
      <c r="CO94" s="32">
        <f t="shared" si="53"/>
        <v>0.5</v>
      </c>
      <c r="CP94" s="32">
        <f t="shared" si="53"/>
        <v>1</v>
      </c>
      <c r="CQ94" s="32">
        <f t="shared" si="53"/>
        <v>2</v>
      </c>
      <c r="CR94" s="32">
        <f t="shared" si="36"/>
        <v>2</v>
      </c>
      <c r="CS94" s="32">
        <f t="shared" si="54"/>
        <v>2</v>
      </c>
      <c r="CT94" s="32">
        <f t="shared" si="55"/>
        <v>0.25</v>
      </c>
      <c r="CU94" s="32" t="e">
        <f t="shared" si="56"/>
        <v>#N/A</v>
      </c>
      <c r="CV94" s="32" t="e">
        <f t="shared" si="57"/>
        <v>#N/A</v>
      </c>
      <c r="CW94">
        <f t="array" ref="CW94">MAX(IF(ISERROR(CN94:CV94),,CN94:CV94))</f>
        <v>2</v>
      </c>
      <c r="CX94">
        <f t="shared" si="37"/>
        <v>2</v>
      </c>
      <c r="CY94">
        <f t="shared" si="58"/>
        <v>0</v>
      </c>
      <c r="CZ94">
        <f t="shared" si="60"/>
        <v>30</v>
      </c>
    </row>
    <row r="95" spans="1:107" x14ac:dyDescent="0.3">
      <c r="A95">
        <v>94</v>
      </c>
      <c r="B95">
        <v>40</v>
      </c>
      <c r="C95" s="35" t="s">
        <v>115</v>
      </c>
      <c r="D95" s="35" t="str">
        <f>VLOOKUP(C95,all_pokemon!$B$2:$C$151,2,FALSE)</f>
        <v>Golbat</v>
      </c>
      <c r="E95" s="35" t="s">
        <v>451</v>
      </c>
      <c r="F95" s="35" t="s">
        <v>448</v>
      </c>
      <c r="G95" s="35">
        <v>25</v>
      </c>
      <c r="H95" s="36" t="s">
        <v>15</v>
      </c>
      <c r="I95" s="36" t="s">
        <v>50</v>
      </c>
      <c r="J95" s="36" t="s">
        <v>30</v>
      </c>
      <c r="K95" s="36" t="s">
        <v>104</v>
      </c>
      <c r="L95" s="1" t="str">
        <f>VLOOKUP(H95,all_attacks!$B$2:$C$166,2,FALSE)</f>
        <v>Screech</v>
      </c>
      <c r="M95" s="1" t="str">
        <f>VLOOKUP(I95,all_attacks!$B$2:$C$166,2,FALSE)</f>
        <v>Bite</v>
      </c>
      <c r="N95" s="1" t="str">
        <f>VLOOKUP(J95,all_attacks!$B$2:$C$166,2,FALSE)</f>
        <v>Supersonic</v>
      </c>
      <c r="O95" s="1" t="str">
        <f>VLOOKUP(K95,all_attacks!$B$2:$C$166,2,FALSE)</f>
        <v>Confuse Ray</v>
      </c>
      <c r="P95" t="str">
        <f>VLOOKUP(L95,all_attacks!$C$2:$H$166,2,FALSE)</f>
        <v>Normal</v>
      </c>
      <c r="Q95" t="str">
        <f>VLOOKUP(M95,all_attacks!$C$2:$H$166,2,FALSE)</f>
        <v>Normal</v>
      </c>
      <c r="R95" t="str">
        <f>VLOOKUP(N95,all_attacks!$C$2:$H$166,2,FALSE)</f>
        <v>Normal</v>
      </c>
      <c r="S95" t="str">
        <f>VLOOKUP(O95,all_attacks!$C$2:$H$166,2,FALSE)</f>
        <v>Ghost</v>
      </c>
      <c r="T95" t="str">
        <f>VLOOKUP(L95,all_attacks!$C$2:$H$166,6,FALSE)</f>
        <v>no_type-specific_Damage</v>
      </c>
      <c r="U95" t="str">
        <f>VLOOKUP(M95,all_attacks!$C$2:$H$166,6,FALSE)</f>
        <v>Normal</v>
      </c>
      <c r="V95" t="str">
        <f>VLOOKUP(N95,all_attacks!$C$2:$H$166,6,FALSE)</f>
        <v>no_type-specific_Damage</v>
      </c>
      <c r="W95" t="str">
        <f>VLOOKUP(O95,all_attacks!$C$2:$H$166,6,FALSE)</f>
        <v>no_type-specific_Damage</v>
      </c>
      <c r="X95" t="s">
        <v>451</v>
      </c>
      <c r="Y95" t="s">
        <v>455</v>
      </c>
      <c r="Z95" t="str">
        <f t="shared" si="59"/>
        <v>no_type-specific_DamagePoison</v>
      </c>
      <c r="AA95" t="str">
        <f t="shared" si="59"/>
        <v>NormalPoison</v>
      </c>
      <c r="AB95" t="str">
        <f t="shared" si="59"/>
        <v>no_type-specific_DamagePoison</v>
      </c>
      <c r="AC95" t="str">
        <f t="shared" si="59"/>
        <v>no_type-specific_DamagePoison</v>
      </c>
      <c r="AD95" t="str">
        <f t="shared" si="38"/>
        <v>no_type-specific_DamageGround</v>
      </c>
      <c r="AE95" t="str">
        <f t="shared" si="38"/>
        <v>NormalGround</v>
      </c>
      <c r="AF95" t="str">
        <f t="shared" si="38"/>
        <v>no_type-specific_DamageGround</v>
      </c>
      <c r="AG95" t="str">
        <f t="shared" si="38"/>
        <v>no_type-specific_DamageGround</v>
      </c>
      <c r="AH95" t="e">
        <f>VLOOKUP(Z95,type_factors!$C$1:$D$226,2,FALSE)</f>
        <v>#N/A</v>
      </c>
      <c r="AI95">
        <f>VLOOKUP(AA95,type_factors!$C$1:$D$226,2,FALSE)</f>
        <v>1</v>
      </c>
      <c r="AJ95" t="e">
        <f>VLOOKUP(AB95,type_factors!$C$1:$D$226,2,FALSE)</f>
        <v>#N/A</v>
      </c>
      <c r="AK95" t="e">
        <f>VLOOKUP(AC95,type_factors!$C$1:$D$226,2,FALSE)</f>
        <v>#N/A</v>
      </c>
      <c r="AL95" t="e">
        <f>VLOOKUP(AD95,type_factors!$C$1:$D$226,2,FALSE)</f>
        <v>#N/A</v>
      </c>
      <c r="AM95">
        <f>VLOOKUP(AE95,type_factors!$C$1:$D$226,2,FALSE)</f>
        <v>1</v>
      </c>
      <c r="AN95" t="e">
        <f>VLOOKUP(AF95,type_factors!$C$1:$D$226,2,FALSE)</f>
        <v>#N/A</v>
      </c>
      <c r="AO95" t="e">
        <f>VLOOKUP(AG95,type_factors!$C$1:$D$226,2,FALSE)</f>
        <v>#N/A</v>
      </c>
      <c r="AP95" t="e">
        <f t="shared" si="39"/>
        <v>#N/A</v>
      </c>
      <c r="AQ95">
        <f t="shared" si="39"/>
        <v>1</v>
      </c>
      <c r="AR95" t="e">
        <f t="shared" si="39"/>
        <v>#N/A</v>
      </c>
      <c r="AS95" t="e">
        <f t="shared" si="39"/>
        <v>#N/A</v>
      </c>
      <c r="AT95">
        <f t="array" ref="AT95">MAX(IF(ISERROR(AP95:AS95),IF(ISERROR(AH95:AK95),,AH95:AK95),AP95:AS95))</f>
        <v>1</v>
      </c>
      <c r="AU95" t="s">
        <v>421</v>
      </c>
      <c r="AV95" t="s">
        <v>451</v>
      </c>
      <c r="AW95" t="s">
        <v>453</v>
      </c>
      <c r="AX95" t="s">
        <v>447</v>
      </c>
      <c r="AY95" t="s">
        <v>446</v>
      </c>
      <c r="AZ95" t="s">
        <v>456</v>
      </c>
      <c r="BA95" t="s">
        <v>450</v>
      </c>
      <c r="BB95" t="s">
        <v>209</v>
      </c>
      <c r="BC95" t="s">
        <v>209</v>
      </c>
      <c r="BD95" t="str">
        <f t="shared" si="40"/>
        <v>NormalPoison</v>
      </c>
      <c r="BE95" t="str">
        <f t="shared" si="41"/>
        <v>PoisonPoison</v>
      </c>
      <c r="BF95" t="str">
        <f t="shared" si="42"/>
        <v>WaterPoison</v>
      </c>
      <c r="BG95" t="str">
        <f t="shared" si="43"/>
        <v>ElectricPoison</v>
      </c>
      <c r="BH95" t="str">
        <f t="shared" si="44"/>
        <v>IcePoison</v>
      </c>
      <c r="BI95" t="str">
        <f t="shared" si="45"/>
        <v>RockPoison</v>
      </c>
      <c r="BJ95" t="str">
        <f t="shared" si="46"/>
        <v>FightingPoison</v>
      </c>
      <c r="BK95" t="str">
        <f t="shared" si="47"/>
        <v>NAPoison</v>
      </c>
      <c r="BL95" t="str">
        <f t="shared" si="48"/>
        <v>NAPoison</v>
      </c>
      <c r="BM95" t="str">
        <f t="shared" si="49"/>
        <v>NormalFlying</v>
      </c>
      <c r="BN95" t="str">
        <f t="shared" si="50"/>
        <v>PoisonFlying</v>
      </c>
      <c r="BO95" t="str">
        <f t="shared" si="51"/>
        <v>WaterFlying</v>
      </c>
      <c r="BP95" t="str">
        <f t="shared" si="52"/>
        <v>ElectricFlying</v>
      </c>
      <c r="BQ95" t="str">
        <f t="shared" si="62"/>
        <v>IceFlying</v>
      </c>
      <c r="BR95" t="str">
        <f t="shared" si="62"/>
        <v>RockFlying</v>
      </c>
      <c r="BS95" t="str">
        <f t="shared" si="62"/>
        <v>FightingFlying</v>
      </c>
      <c r="BT95" t="str">
        <f t="shared" si="61"/>
        <v>NAFlying</v>
      </c>
      <c r="BU95" t="str">
        <f t="shared" si="61"/>
        <v>NAFlying</v>
      </c>
      <c r="BV95" s="31">
        <f>VLOOKUP(BD95,type_factors!$C$2:$D$226,2,FALSE)</f>
        <v>1</v>
      </c>
      <c r="BW95" s="31">
        <f>VLOOKUP(BE95,type_factors!$C$2:$D$226,2,FALSE)</f>
        <v>0.5</v>
      </c>
      <c r="BX95" s="31">
        <f>VLOOKUP(BF95,type_factors!$C$2:$D$226,2,FALSE)</f>
        <v>1</v>
      </c>
      <c r="BY95" s="31">
        <f>VLOOKUP(BG95,type_factors!$C$2:$D$226,2,FALSE)</f>
        <v>1</v>
      </c>
      <c r="BZ95" s="31">
        <f>VLOOKUP(BH95,type_factors!$C$2:$D$226,2,FALSE)</f>
        <v>1</v>
      </c>
      <c r="CA95" s="31">
        <f>VLOOKUP(BI95,type_factors!$C$2:$D$226,2,FALSE)</f>
        <v>1</v>
      </c>
      <c r="CB95" s="31">
        <f>VLOOKUP(BJ95,type_factors!$C$2:$D$226,2,FALSE)</f>
        <v>0.5</v>
      </c>
      <c r="CC95" s="31" t="e">
        <f>VLOOKUP(BK95,type_factors!$C$2:$D$226,2,FALSE)</f>
        <v>#N/A</v>
      </c>
      <c r="CD95" s="31" t="e">
        <f>VLOOKUP(BL95,type_factors!$C$2:$D$226,2,FALSE)</f>
        <v>#N/A</v>
      </c>
      <c r="CE95" s="30">
        <f>VLOOKUP(BM95,type_factors!$C$2:$D$226,2,FALSE)</f>
        <v>1</v>
      </c>
      <c r="CF95" s="30">
        <f>VLOOKUP(BN95,type_factors!$C$2:$D$226,2,FALSE)</f>
        <v>1</v>
      </c>
      <c r="CG95" s="30">
        <f>VLOOKUP(BO95,type_factors!$C$2:$D$226,2,FALSE)</f>
        <v>1</v>
      </c>
      <c r="CH95" s="30">
        <f>VLOOKUP(BP95,type_factors!$C$2:$D$226,2,FALSE)</f>
        <v>2</v>
      </c>
      <c r="CI95" s="30">
        <f>VLOOKUP(BQ95,type_factors!$C$2:$D$226,2,FALSE)</f>
        <v>2</v>
      </c>
      <c r="CJ95" s="30">
        <f>VLOOKUP(BR95,type_factors!$C$2:$D$226,2,FALSE)</f>
        <v>2</v>
      </c>
      <c r="CK95" s="30">
        <f>VLOOKUP(BS95,type_factors!$C$2:$D$226,2,FALSE)</f>
        <v>0.5</v>
      </c>
      <c r="CL95" s="30" t="e">
        <f>VLOOKUP(BT95,type_factors!$C$2:$D$226,2,FALSE)</f>
        <v>#N/A</v>
      </c>
      <c r="CM95" s="30" t="e">
        <f>VLOOKUP(BU95,type_factors!$C$2:$D$226,2,FALSE)</f>
        <v>#N/A</v>
      </c>
      <c r="CN95" s="32">
        <f t="shared" si="53"/>
        <v>1</v>
      </c>
      <c r="CO95" s="32">
        <f t="shared" si="53"/>
        <v>0.5</v>
      </c>
      <c r="CP95" s="32">
        <f t="shared" si="53"/>
        <v>1</v>
      </c>
      <c r="CQ95" s="32">
        <f t="shared" si="53"/>
        <v>2</v>
      </c>
      <c r="CR95" s="32">
        <f t="shared" si="36"/>
        <v>2</v>
      </c>
      <c r="CS95" s="32">
        <f t="shared" si="54"/>
        <v>2</v>
      </c>
      <c r="CT95" s="32">
        <f t="shared" si="55"/>
        <v>0.25</v>
      </c>
      <c r="CU95" s="32" t="e">
        <f t="shared" si="56"/>
        <v>#N/A</v>
      </c>
      <c r="CV95" s="32" t="e">
        <f t="shared" si="57"/>
        <v>#N/A</v>
      </c>
      <c r="CW95">
        <f t="array" ref="CW95">MAX(IF(ISERROR(CN95:CV95),,CN95:CV95))</f>
        <v>2</v>
      </c>
      <c r="CX95">
        <f t="shared" si="37"/>
        <v>1</v>
      </c>
      <c r="CY95">
        <f t="shared" si="58"/>
        <v>1</v>
      </c>
      <c r="CZ95">
        <f t="shared" si="60"/>
        <v>31</v>
      </c>
    </row>
    <row r="96" spans="1:107" x14ac:dyDescent="0.3">
      <c r="A96">
        <v>95</v>
      </c>
      <c r="B96">
        <v>41</v>
      </c>
      <c r="C96" s="35" t="s">
        <v>33</v>
      </c>
      <c r="D96" s="35" t="str">
        <f>VLOOKUP(C96,all_pokemon!$B$2:$C$151,2,FALSE)</f>
        <v>Koffing</v>
      </c>
      <c r="E96" s="35" t="s">
        <v>451</v>
      </c>
      <c r="F96" s="35" t="s">
        <v>209</v>
      </c>
      <c r="G96" s="35">
        <v>26</v>
      </c>
      <c r="H96" s="36" t="s">
        <v>12</v>
      </c>
      <c r="I96" s="36" t="s">
        <v>36</v>
      </c>
      <c r="J96" s="36" t="s">
        <v>209</v>
      </c>
      <c r="K96" s="36" t="s">
        <v>209</v>
      </c>
      <c r="L96" s="1" t="str">
        <f>VLOOKUP(H96,all_attacks!$B$2:$C$166,2,FALSE)</f>
        <v>Tackle</v>
      </c>
      <c r="M96" s="1" t="str">
        <f>VLOOKUP(I96,all_attacks!$B$2:$C$166,2,FALSE)</f>
        <v>Smog</v>
      </c>
      <c r="N96" s="1" t="e">
        <f>VLOOKUP(J96,all_attacks!$B$2:$C$166,2,FALSE)</f>
        <v>#N/A</v>
      </c>
      <c r="O96" s="1" t="e">
        <f>VLOOKUP(K96,all_attacks!$B$2:$C$166,2,FALSE)</f>
        <v>#N/A</v>
      </c>
      <c r="P96" t="str">
        <f>VLOOKUP(L96,all_attacks!$C$2:$H$166,2,FALSE)</f>
        <v>Normal</v>
      </c>
      <c r="Q96" t="str">
        <f>VLOOKUP(M96,all_attacks!$C$2:$H$166,2,FALSE)</f>
        <v>Poison</v>
      </c>
      <c r="R96" t="e">
        <f>VLOOKUP(N96,all_attacks!$C$2:$H$166,2,FALSE)</f>
        <v>#N/A</v>
      </c>
      <c r="S96" t="e">
        <f>VLOOKUP(O96,all_attacks!$C$2:$H$166,2,FALSE)</f>
        <v>#N/A</v>
      </c>
      <c r="T96" t="str">
        <f>VLOOKUP(L96,all_attacks!$C$2:$H$166,6,FALSE)</f>
        <v>Normal</v>
      </c>
      <c r="U96" t="str">
        <f>VLOOKUP(M96,all_attacks!$C$2:$H$166,6,FALSE)</f>
        <v>Poison</v>
      </c>
      <c r="V96" t="e">
        <f>VLOOKUP(N96,all_attacks!$C$2:$H$166,6,FALSE)</f>
        <v>#N/A</v>
      </c>
      <c r="W96" t="e">
        <f>VLOOKUP(O96,all_attacks!$C$2:$H$166,6,FALSE)</f>
        <v>#N/A</v>
      </c>
      <c r="X96" t="s">
        <v>451</v>
      </c>
      <c r="Y96" t="s">
        <v>455</v>
      </c>
      <c r="Z96" t="str">
        <f t="shared" si="59"/>
        <v>NormalPoison</v>
      </c>
      <c r="AA96" t="str">
        <f t="shared" si="59"/>
        <v>PoisonPoison</v>
      </c>
      <c r="AB96" t="e">
        <f t="shared" si="59"/>
        <v>#N/A</v>
      </c>
      <c r="AC96" t="e">
        <f t="shared" si="59"/>
        <v>#N/A</v>
      </c>
      <c r="AD96" t="str">
        <f t="shared" si="38"/>
        <v>NormalGround</v>
      </c>
      <c r="AE96" t="str">
        <f t="shared" si="38"/>
        <v>PoisonGround</v>
      </c>
      <c r="AF96" t="e">
        <f t="shared" si="38"/>
        <v>#N/A</v>
      </c>
      <c r="AG96" t="e">
        <f t="shared" si="38"/>
        <v>#N/A</v>
      </c>
      <c r="AH96">
        <f>VLOOKUP(Z96,type_factors!$C$1:$D$226,2,FALSE)</f>
        <v>1</v>
      </c>
      <c r="AI96">
        <f>VLOOKUP(AA96,type_factors!$C$1:$D$226,2,FALSE)</f>
        <v>0.5</v>
      </c>
      <c r="AJ96" t="e">
        <f>VLOOKUP(AB96,type_factors!$C$1:$D$226,2,FALSE)</f>
        <v>#N/A</v>
      </c>
      <c r="AK96" t="e">
        <f>VLOOKUP(AC96,type_factors!$C$1:$D$226,2,FALSE)</f>
        <v>#N/A</v>
      </c>
      <c r="AL96">
        <f>VLOOKUP(AD96,type_factors!$C$1:$D$226,2,FALSE)</f>
        <v>1</v>
      </c>
      <c r="AM96">
        <f>VLOOKUP(AE96,type_factors!$C$1:$D$226,2,FALSE)</f>
        <v>0.5</v>
      </c>
      <c r="AN96" t="e">
        <f>VLOOKUP(AF96,type_factors!$C$1:$D$226,2,FALSE)</f>
        <v>#N/A</v>
      </c>
      <c r="AO96" t="e">
        <f>VLOOKUP(AG96,type_factors!$C$1:$D$226,2,FALSE)</f>
        <v>#N/A</v>
      </c>
      <c r="AP96">
        <f t="shared" si="39"/>
        <v>1</v>
      </c>
      <c r="AQ96">
        <f t="shared" si="39"/>
        <v>0.25</v>
      </c>
      <c r="AR96" t="e">
        <f t="shared" si="39"/>
        <v>#N/A</v>
      </c>
      <c r="AS96" t="e">
        <f t="shared" si="39"/>
        <v>#N/A</v>
      </c>
      <c r="AT96">
        <f t="array" ref="AT96">MAX(IF(ISERROR(AP96:AS96),IF(ISERROR(AH96:AK96),,AH96:AK96),AP96:AS96))</f>
        <v>1</v>
      </c>
      <c r="AU96" t="s">
        <v>421</v>
      </c>
      <c r="AV96" t="s">
        <v>451</v>
      </c>
      <c r="AW96" t="s">
        <v>453</v>
      </c>
      <c r="AX96" t="s">
        <v>447</v>
      </c>
      <c r="AY96" t="s">
        <v>446</v>
      </c>
      <c r="AZ96" t="s">
        <v>456</v>
      </c>
      <c r="BA96" t="s">
        <v>450</v>
      </c>
      <c r="BB96" t="s">
        <v>209</v>
      </c>
      <c r="BC96" t="s">
        <v>209</v>
      </c>
      <c r="BD96" t="str">
        <f t="shared" si="40"/>
        <v>NormalPoison</v>
      </c>
      <c r="BE96" t="str">
        <f t="shared" si="41"/>
        <v>PoisonPoison</v>
      </c>
      <c r="BF96" t="str">
        <f t="shared" si="42"/>
        <v>WaterPoison</v>
      </c>
      <c r="BG96" t="str">
        <f t="shared" si="43"/>
        <v>ElectricPoison</v>
      </c>
      <c r="BH96" t="str">
        <f t="shared" si="44"/>
        <v>IcePoison</v>
      </c>
      <c r="BI96" t="str">
        <f t="shared" si="45"/>
        <v>RockPoison</v>
      </c>
      <c r="BJ96" t="str">
        <f t="shared" si="46"/>
        <v>FightingPoison</v>
      </c>
      <c r="BK96" t="str">
        <f t="shared" si="47"/>
        <v>NAPoison</v>
      </c>
      <c r="BL96" t="str">
        <f t="shared" si="48"/>
        <v>NAPoison</v>
      </c>
      <c r="BM96" t="str">
        <f t="shared" si="49"/>
        <v>NormalNA</v>
      </c>
      <c r="BN96" t="str">
        <f t="shared" si="50"/>
        <v>PoisonNA</v>
      </c>
      <c r="BO96" t="str">
        <f t="shared" si="51"/>
        <v>WaterNA</v>
      </c>
      <c r="BP96" t="str">
        <f t="shared" si="52"/>
        <v>ElectricNA</v>
      </c>
      <c r="BQ96" t="str">
        <f t="shared" si="62"/>
        <v>IceNA</v>
      </c>
      <c r="BR96" t="str">
        <f t="shared" si="62"/>
        <v>RockNA</v>
      </c>
      <c r="BS96" t="str">
        <f t="shared" si="62"/>
        <v>FightingNA</v>
      </c>
      <c r="BT96" t="str">
        <f t="shared" si="61"/>
        <v>NANA</v>
      </c>
      <c r="BU96" t="str">
        <f t="shared" si="61"/>
        <v>NANA</v>
      </c>
      <c r="BV96" s="31">
        <f>VLOOKUP(BD96,type_factors!$C$2:$D$226,2,FALSE)</f>
        <v>1</v>
      </c>
      <c r="BW96" s="31">
        <f>VLOOKUP(BE96,type_factors!$C$2:$D$226,2,FALSE)</f>
        <v>0.5</v>
      </c>
      <c r="BX96" s="31">
        <f>VLOOKUP(BF96,type_factors!$C$2:$D$226,2,FALSE)</f>
        <v>1</v>
      </c>
      <c r="BY96" s="31">
        <f>VLOOKUP(BG96,type_factors!$C$2:$D$226,2,FALSE)</f>
        <v>1</v>
      </c>
      <c r="BZ96" s="31">
        <f>VLOOKUP(BH96,type_factors!$C$2:$D$226,2,FALSE)</f>
        <v>1</v>
      </c>
      <c r="CA96" s="31">
        <f>VLOOKUP(BI96,type_factors!$C$2:$D$226,2,FALSE)</f>
        <v>1</v>
      </c>
      <c r="CB96" s="31">
        <f>VLOOKUP(BJ96,type_factors!$C$2:$D$226,2,FALSE)</f>
        <v>0.5</v>
      </c>
      <c r="CC96" s="31" t="e">
        <f>VLOOKUP(BK96,type_factors!$C$2:$D$226,2,FALSE)</f>
        <v>#N/A</v>
      </c>
      <c r="CD96" s="31" t="e">
        <f>VLOOKUP(BL96,type_factors!$C$2:$D$226,2,FALSE)</f>
        <v>#N/A</v>
      </c>
      <c r="CE96" s="30" t="e">
        <f>VLOOKUP(BM96,type_factors!$C$2:$D$226,2,FALSE)</f>
        <v>#N/A</v>
      </c>
      <c r="CF96" s="30" t="e">
        <f>VLOOKUP(BN96,type_factors!$C$2:$D$226,2,FALSE)</f>
        <v>#N/A</v>
      </c>
      <c r="CG96" s="30" t="e">
        <f>VLOOKUP(BO96,type_factors!$C$2:$D$226,2,FALSE)</f>
        <v>#N/A</v>
      </c>
      <c r="CH96" s="30" t="e">
        <f>VLOOKUP(BP96,type_factors!$C$2:$D$226,2,FALSE)</f>
        <v>#N/A</v>
      </c>
      <c r="CI96" s="30" t="e">
        <f>VLOOKUP(BQ96,type_factors!$C$2:$D$226,2,FALSE)</f>
        <v>#N/A</v>
      </c>
      <c r="CJ96" s="30" t="e">
        <f>VLOOKUP(BR96,type_factors!$C$2:$D$226,2,FALSE)</f>
        <v>#N/A</v>
      </c>
      <c r="CK96" s="30" t="e">
        <f>VLOOKUP(BS96,type_factors!$C$2:$D$226,2,FALSE)</f>
        <v>#N/A</v>
      </c>
      <c r="CL96" s="30" t="e">
        <f>VLOOKUP(BT96,type_factors!$C$2:$D$226,2,FALSE)</f>
        <v>#N/A</v>
      </c>
      <c r="CM96" s="30" t="e">
        <f>VLOOKUP(BU96,type_factors!$C$2:$D$226,2,FALSE)</f>
        <v>#N/A</v>
      </c>
      <c r="CN96" s="32">
        <f t="shared" si="53"/>
        <v>1</v>
      </c>
      <c r="CO96" s="32">
        <f t="shared" si="53"/>
        <v>0.5</v>
      </c>
      <c r="CP96" s="32">
        <f t="shared" si="53"/>
        <v>1</v>
      </c>
      <c r="CQ96" s="32">
        <f t="shared" si="53"/>
        <v>1</v>
      </c>
      <c r="CR96" s="32">
        <f t="shared" si="36"/>
        <v>1</v>
      </c>
      <c r="CS96" s="32">
        <f t="shared" si="54"/>
        <v>1</v>
      </c>
      <c r="CT96" s="32">
        <f t="shared" si="55"/>
        <v>0.5</v>
      </c>
      <c r="CU96" s="32" t="e">
        <f t="shared" si="56"/>
        <v>#N/A</v>
      </c>
      <c r="CV96" s="32" t="e">
        <f t="shared" si="57"/>
        <v>#N/A</v>
      </c>
      <c r="CW96">
        <f t="array" ref="CW96">MAX(IF(ISERROR(CN96:CV96),,CN96:CV96))</f>
        <v>1</v>
      </c>
      <c r="CX96">
        <f t="shared" si="37"/>
        <v>1</v>
      </c>
      <c r="CY96">
        <f t="shared" si="58"/>
        <v>0</v>
      </c>
      <c r="CZ96">
        <f t="shared" si="60"/>
        <v>31</v>
      </c>
    </row>
    <row r="97" spans="1:106" x14ac:dyDescent="0.3">
      <c r="A97">
        <v>96</v>
      </c>
      <c r="B97">
        <v>41</v>
      </c>
      <c r="C97" s="35" t="s">
        <v>58</v>
      </c>
      <c r="D97" s="35" t="str">
        <f>VLOOKUP(C97,all_pokemon!$B$2:$C$151,2,FALSE)</f>
        <v>Drowzee</v>
      </c>
      <c r="E97" s="35" t="s">
        <v>318</v>
      </c>
      <c r="F97" s="35" t="s">
        <v>209</v>
      </c>
      <c r="G97" s="35">
        <v>26</v>
      </c>
      <c r="H97" s="36" t="s">
        <v>59</v>
      </c>
      <c r="I97" s="36" t="s">
        <v>35</v>
      </c>
      <c r="J97" s="36" t="s">
        <v>60</v>
      </c>
      <c r="K97" s="36" t="s">
        <v>87</v>
      </c>
      <c r="L97" s="1" t="str">
        <f>VLOOKUP(H97,all_attacks!$B$2:$C$166,2,FALSE)</f>
        <v>Hypnosis</v>
      </c>
      <c r="M97" s="1" t="str">
        <f>VLOOKUP(I97,all_attacks!$B$2:$C$166,2,FALSE)</f>
        <v>Disable</v>
      </c>
      <c r="N97" s="1" t="str">
        <f>VLOOKUP(J97,all_attacks!$B$2:$C$166,2,FALSE)</f>
        <v>Confusion</v>
      </c>
      <c r="O97" s="1" t="str">
        <f>VLOOKUP(K97,all_attacks!$B$2:$C$166,2,FALSE)</f>
        <v>Headbutt</v>
      </c>
      <c r="P97" t="str">
        <f>VLOOKUP(L97,all_attacks!$C$2:$H$166,2,FALSE)</f>
        <v>Psychic</v>
      </c>
      <c r="Q97" t="str">
        <f>VLOOKUP(M97,all_attacks!$C$2:$H$166,2,FALSE)</f>
        <v>Normal</v>
      </c>
      <c r="R97" t="str">
        <f>VLOOKUP(N97,all_attacks!$C$2:$H$166,2,FALSE)</f>
        <v>Psychic</v>
      </c>
      <c r="S97" t="str">
        <f>VLOOKUP(O97,all_attacks!$C$2:$H$166,2,FALSE)</f>
        <v>Normal</v>
      </c>
      <c r="T97" t="str">
        <f>VLOOKUP(L97,all_attacks!$C$2:$H$166,6,FALSE)</f>
        <v>no_type-specific_Damage</v>
      </c>
      <c r="U97" t="str">
        <f>VLOOKUP(M97,all_attacks!$C$2:$H$166,6,FALSE)</f>
        <v>no_type-specific_Damage</v>
      </c>
      <c r="V97" t="str">
        <f>VLOOKUP(N97,all_attacks!$C$2:$H$166,6,FALSE)</f>
        <v>Psychic</v>
      </c>
      <c r="W97" t="str">
        <f>VLOOKUP(O97,all_attacks!$C$2:$H$166,6,FALSE)</f>
        <v>Normal</v>
      </c>
      <c r="X97" t="s">
        <v>451</v>
      </c>
      <c r="Y97" t="s">
        <v>455</v>
      </c>
      <c r="Z97" t="str">
        <f t="shared" si="59"/>
        <v>no_type-specific_DamagePoison</v>
      </c>
      <c r="AA97" t="str">
        <f t="shared" si="59"/>
        <v>no_type-specific_DamagePoison</v>
      </c>
      <c r="AB97" t="str">
        <f t="shared" si="59"/>
        <v>PsychicPoison</v>
      </c>
      <c r="AC97" t="str">
        <f t="shared" si="59"/>
        <v>NormalPoison</v>
      </c>
      <c r="AD97" t="str">
        <f t="shared" si="38"/>
        <v>no_type-specific_DamageGround</v>
      </c>
      <c r="AE97" t="str">
        <f t="shared" si="38"/>
        <v>no_type-specific_DamageGround</v>
      </c>
      <c r="AF97" t="str">
        <f t="shared" si="38"/>
        <v>PsychicGround</v>
      </c>
      <c r="AG97" t="str">
        <f t="shared" si="38"/>
        <v>NormalGround</v>
      </c>
      <c r="AH97" t="e">
        <f>VLOOKUP(Z97,type_factors!$C$1:$D$226,2,FALSE)</f>
        <v>#N/A</v>
      </c>
      <c r="AI97" t="e">
        <f>VLOOKUP(AA97,type_factors!$C$1:$D$226,2,FALSE)</f>
        <v>#N/A</v>
      </c>
      <c r="AJ97">
        <f>VLOOKUP(AB97,type_factors!$C$1:$D$226,2,FALSE)</f>
        <v>2</v>
      </c>
      <c r="AK97">
        <f>VLOOKUP(AC97,type_factors!$C$1:$D$226,2,FALSE)</f>
        <v>1</v>
      </c>
      <c r="AL97" t="e">
        <f>VLOOKUP(AD97,type_factors!$C$1:$D$226,2,FALSE)</f>
        <v>#N/A</v>
      </c>
      <c r="AM97" t="e">
        <f>VLOOKUP(AE97,type_factors!$C$1:$D$226,2,FALSE)</f>
        <v>#N/A</v>
      </c>
      <c r="AN97">
        <f>VLOOKUP(AF97,type_factors!$C$1:$D$226,2,FALSE)</f>
        <v>1</v>
      </c>
      <c r="AO97">
        <f>VLOOKUP(AG97,type_factors!$C$1:$D$226,2,FALSE)</f>
        <v>1</v>
      </c>
      <c r="AP97" t="e">
        <f t="shared" si="39"/>
        <v>#N/A</v>
      </c>
      <c r="AQ97" t="e">
        <f t="shared" si="39"/>
        <v>#N/A</v>
      </c>
      <c r="AR97">
        <f t="shared" si="39"/>
        <v>2</v>
      </c>
      <c r="AS97">
        <f t="shared" si="39"/>
        <v>1</v>
      </c>
      <c r="AT97">
        <f t="array" ref="AT97">MAX(IF(ISERROR(AP97:AS97),IF(ISERROR(AH97:AK97),,AH97:AK97),AP97:AS97))</f>
        <v>2</v>
      </c>
      <c r="AU97" t="s">
        <v>421</v>
      </c>
      <c r="AV97" t="s">
        <v>451</v>
      </c>
      <c r="AW97" t="s">
        <v>453</v>
      </c>
      <c r="AX97" t="s">
        <v>447</v>
      </c>
      <c r="AY97" t="s">
        <v>446</v>
      </c>
      <c r="AZ97" t="s">
        <v>456</v>
      </c>
      <c r="BA97" t="s">
        <v>450</v>
      </c>
      <c r="BB97" t="s">
        <v>209</v>
      </c>
      <c r="BC97" t="s">
        <v>209</v>
      </c>
      <c r="BD97" t="str">
        <f t="shared" si="40"/>
        <v>NormalPsychic</v>
      </c>
      <c r="BE97" t="str">
        <f t="shared" si="41"/>
        <v>PoisonPsychic</v>
      </c>
      <c r="BF97" t="str">
        <f t="shared" si="42"/>
        <v>WaterPsychic</v>
      </c>
      <c r="BG97" t="str">
        <f t="shared" si="43"/>
        <v>ElectricPsychic</v>
      </c>
      <c r="BH97" t="str">
        <f t="shared" si="44"/>
        <v>IcePsychic</v>
      </c>
      <c r="BI97" t="str">
        <f t="shared" si="45"/>
        <v>RockPsychic</v>
      </c>
      <c r="BJ97" t="str">
        <f t="shared" si="46"/>
        <v>FightingPsychic</v>
      </c>
      <c r="BK97" t="str">
        <f t="shared" si="47"/>
        <v>NAPsychic</v>
      </c>
      <c r="BL97" t="str">
        <f t="shared" si="48"/>
        <v>NAPsychic</v>
      </c>
      <c r="BM97" t="str">
        <f t="shared" si="49"/>
        <v>NormalNA</v>
      </c>
      <c r="BN97" t="str">
        <f t="shared" si="50"/>
        <v>PoisonNA</v>
      </c>
      <c r="BO97" t="str">
        <f t="shared" si="51"/>
        <v>WaterNA</v>
      </c>
      <c r="BP97" t="str">
        <f t="shared" si="52"/>
        <v>ElectricNA</v>
      </c>
      <c r="BQ97" t="str">
        <f t="shared" si="62"/>
        <v>IceNA</v>
      </c>
      <c r="BR97" t="str">
        <f t="shared" si="62"/>
        <v>RockNA</v>
      </c>
      <c r="BS97" t="str">
        <f t="shared" si="62"/>
        <v>FightingNA</v>
      </c>
      <c r="BT97" t="str">
        <f t="shared" si="61"/>
        <v>NANA</v>
      </c>
      <c r="BU97" t="str">
        <f t="shared" si="61"/>
        <v>NANA</v>
      </c>
      <c r="BV97" s="31">
        <f>VLOOKUP(BD97,type_factors!$C$2:$D$226,2,FALSE)</f>
        <v>1</v>
      </c>
      <c r="BW97" s="31">
        <f>VLOOKUP(BE97,type_factors!$C$2:$D$226,2,FALSE)</f>
        <v>1</v>
      </c>
      <c r="BX97" s="31">
        <f>VLOOKUP(BF97,type_factors!$C$2:$D$226,2,FALSE)</f>
        <v>1</v>
      </c>
      <c r="BY97" s="31">
        <f>VLOOKUP(BG97,type_factors!$C$2:$D$226,2,FALSE)</f>
        <v>1</v>
      </c>
      <c r="BZ97" s="31">
        <f>VLOOKUP(BH97,type_factors!$C$2:$D$226,2,FALSE)</f>
        <v>1</v>
      </c>
      <c r="CA97" s="31">
        <f>VLOOKUP(BI97,type_factors!$C$2:$D$226,2,FALSE)</f>
        <v>1</v>
      </c>
      <c r="CB97" s="31">
        <f>VLOOKUP(BJ97,type_factors!$C$2:$D$226,2,FALSE)</f>
        <v>0.5</v>
      </c>
      <c r="CC97" s="31" t="e">
        <f>VLOOKUP(BK97,type_factors!$C$2:$D$226,2,FALSE)</f>
        <v>#N/A</v>
      </c>
      <c r="CD97" s="31" t="e">
        <f>VLOOKUP(BL97,type_factors!$C$2:$D$226,2,FALSE)</f>
        <v>#N/A</v>
      </c>
      <c r="CE97" s="30" t="e">
        <f>VLOOKUP(BM97,type_factors!$C$2:$D$226,2,FALSE)</f>
        <v>#N/A</v>
      </c>
      <c r="CF97" s="30" t="e">
        <f>VLOOKUP(BN97,type_factors!$C$2:$D$226,2,FALSE)</f>
        <v>#N/A</v>
      </c>
      <c r="CG97" s="30" t="e">
        <f>VLOOKUP(BO97,type_factors!$C$2:$D$226,2,FALSE)</f>
        <v>#N/A</v>
      </c>
      <c r="CH97" s="30" t="e">
        <f>VLOOKUP(BP97,type_factors!$C$2:$D$226,2,FALSE)</f>
        <v>#N/A</v>
      </c>
      <c r="CI97" s="30" t="e">
        <f>VLOOKUP(BQ97,type_factors!$C$2:$D$226,2,FALSE)</f>
        <v>#N/A</v>
      </c>
      <c r="CJ97" s="30" t="e">
        <f>VLOOKUP(BR97,type_factors!$C$2:$D$226,2,FALSE)</f>
        <v>#N/A</v>
      </c>
      <c r="CK97" s="30" t="e">
        <f>VLOOKUP(BS97,type_factors!$C$2:$D$226,2,FALSE)</f>
        <v>#N/A</v>
      </c>
      <c r="CL97" s="30" t="e">
        <f>VLOOKUP(BT97,type_factors!$C$2:$D$226,2,FALSE)</f>
        <v>#N/A</v>
      </c>
      <c r="CM97" s="30" t="e">
        <f>VLOOKUP(BU97,type_factors!$C$2:$D$226,2,FALSE)</f>
        <v>#N/A</v>
      </c>
      <c r="CN97" s="32">
        <f t="shared" si="53"/>
        <v>1</v>
      </c>
      <c r="CO97" s="32">
        <f t="shared" si="53"/>
        <v>1</v>
      </c>
      <c r="CP97" s="32">
        <f t="shared" si="53"/>
        <v>1</v>
      </c>
      <c r="CQ97" s="32">
        <f t="shared" si="53"/>
        <v>1</v>
      </c>
      <c r="CR97" s="32">
        <f t="shared" si="36"/>
        <v>1</v>
      </c>
      <c r="CS97" s="32">
        <f t="shared" si="54"/>
        <v>1</v>
      </c>
      <c r="CT97" s="32">
        <f t="shared" si="55"/>
        <v>0.5</v>
      </c>
      <c r="CU97" s="32" t="e">
        <f t="shared" si="56"/>
        <v>#N/A</v>
      </c>
      <c r="CV97" s="32" t="e">
        <f t="shared" si="57"/>
        <v>#N/A</v>
      </c>
      <c r="CW97">
        <f t="array" ref="CW97">MAX(IF(ISERROR(CN97:CV97),,CN97:CV97))</f>
        <v>1</v>
      </c>
      <c r="CX97">
        <f t="shared" si="37"/>
        <v>2</v>
      </c>
      <c r="CY97">
        <f t="shared" si="58"/>
        <v>-1</v>
      </c>
      <c r="CZ97">
        <f t="shared" si="60"/>
        <v>30</v>
      </c>
    </row>
    <row r="98" spans="1:106" x14ac:dyDescent="0.3">
      <c r="A98">
        <v>97</v>
      </c>
      <c r="B98">
        <v>42</v>
      </c>
      <c r="C98" s="35" t="s">
        <v>28</v>
      </c>
      <c r="D98" s="35" t="str">
        <f>VLOOKUP(C98,all_pokemon!$B$2:$C$151,2,FALSE)</f>
        <v>Zubat</v>
      </c>
      <c r="E98" s="35" t="s">
        <v>451</v>
      </c>
      <c r="F98" s="35" t="s">
        <v>448</v>
      </c>
      <c r="G98" s="35">
        <v>23</v>
      </c>
      <c r="H98" s="36" t="s">
        <v>29</v>
      </c>
      <c r="I98" s="36" t="s">
        <v>30</v>
      </c>
      <c r="J98" s="36" t="s">
        <v>50</v>
      </c>
      <c r="K98" s="36" t="s">
        <v>104</v>
      </c>
      <c r="L98" s="1" t="str">
        <f>VLOOKUP(H98,all_attacks!$B$2:$C$166,2,FALSE)</f>
        <v>Leech Life</v>
      </c>
      <c r="M98" s="1" t="str">
        <f>VLOOKUP(I98,all_attacks!$B$2:$C$166,2,FALSE)</f>
        <v>Supersonic</v>
      </c>
      <c r="N98" s="1" t="str">
        <f>VLOOKUP(J98,all_attacks!$B$2:$C$166,2,FALSE)</f>
        <v>Bite</v>
      </c>
      <c r="O98" s="1" t="str">
        <f>VLOOKUP(K98,all_attacks!$B$2:$C$166,2,FALSE)</f>
        <v>Confuse Ray</v>
      </c>
      <c r="P98" t="str">
        <f>VLOOKUP(L98,all_attacks!$C$2:$H$166,2,FALSE)</f>
        <v>Bug</v>
      </c>
      <c r="Q98" t="str">
        <f>VLOOKUP(M98,all_attacks!$C$2:$H$166,2,FALSE)</f>
        <v>Normal</v>
      </c>
      <c r="R98" t="str">
        <f>VLOOKUP(N98,all_attacks!$C$2:$H$166,2,FALSE)</f>
        <v>Normal</v>
      </c>
      <c r="S98" t="str">
        <f>VLOOKUP(O98,all_attacks!$C$2:$H$166,2,FALSE)</f>
        <v>Ghost</v>
      </c>
      <c r="T98" t="str">
        <f>VLOOKUP(L98,all_attacks!$C$2:$H$166,6,FALSE)</f>
        <v>Bug</v>
      </c>
      <c r="U98" t="str">
        <f>VLOOKUP(M98,all_attacks!$C$2:$H$166,6,FALSE)</f>
        <v>no_type-specific_Damage</v>
      </c>
      <c r="V98" t="str">
        <f>VLOOKUP(N98,all_attacks!$C$2:$H$166,6,FALSE)</f>
        <v>Normal</v>
      </c>
      <c r="W98" t="str">
        <f>VLOOKUP(O98,all_attacks!$C$2:$H$166,6,FALSE)</f>
        <v>no_type-specific_Damage</v>
      </c>
      <c r="X98" t="s">
        <v>451</v>
      </c>
      <c r="Y98" t="s">
        <v>455</v>
      </c>
      <c r="Z98" t="str">
        <f t="shared" si="59"/>
        <v>BugPoison</v>
      </c>
      <c r="AA98" t="str">
        <f t="shared" si="59"/>
        <v>no_type-specific_DamagePoison</v>
      </c>
      <c r="AB98" t="str">
        <f t="shared" si="59"/>
        <v>NormalPoison</v>
      </c>
      <c r="AC98" t="str">
        <f t="shared" si="59"/>
        <v>no_type-specific_DamagePoison</v>
      </c>
      <c r="AD98" t="str">
        <f t="shared" si="38"/>
        <v>BugGround</v>
      </c>
      <c r="AE98" t="str">
        <f t="shared" si="38"/>
        <v>no_type-specific_DamageGround</v>
      </c>
      <c r="AF98" t="str">
        <f t="shared" si="38"/>
        <v>NormalGround</v>
      </c>
      <c r="AG98" t="str">
        <f t="shared" si="38"/>
        <v>no_type-specific_DamageGround</v>
      </c>
      <c r="AH98">
        <f>VLOOKUP(Z98,type_factors!$C$1:$D$226,2,FALSE)</f>
        <v>2</v>
      </c>
      <c r="AI98" t="e">
        <f>VLOOKUP(AA98,type_factors!$C$1:$D$226,2,FALSE)</f>
        <v>#N/A</v>
      </c>
      <c r="AJ98">
        <f>VLOOKUP(AB98,type_factors!$C$1:$D$226,2,FALSE)</f>
        <v>1</v>
      </c>
      <c r="AK98" t="e">
        <f>VLOOKUP(AC98,type_factors!$C$1:$D$226,2,FALSE)</f>
        <v>#N/A</v>
      </c>
      <c r="AL98">
        <f>VLOOKUP(AD98,type_factors!$C$1:$D$226,2,FALSE)</f>
        <v>1</v>
      </c>
      <c r="AM98" t="e">
        <f>VLOOKUP(AE98,type_factors!$C$1:$D$226,2,FALSE)</f>
        <v>#N/A</v>
      </c>
      <c r="AN98">
        <f>VLOOKUP(AF98,type_factors!$C$1:$D$226,2,FALSE)</f>
        <v>1</v>
      </c>
      <c r="AO98" t="e">
        <f>VLOOKUP(AG98,type_factors!$C$1:$D$226,2,FALSE)</f>
        <v>#N/A</v>
      </c>
      <c r="AP98">
        <f t="shared" si="39"/>
        <v>2</v>
      </c>
      <c r="AQ98" t="e">
        <f t="shared" si="39"/>
        <v>#N/A</v>
      </c>
      <c r="AR98">
        <f t="shared" si="39"/>
        <v>1</v>
      </c>
      <c r="AS98" t="e">
        <f t="shared" si="39"/>
        <v>#N/A</v>
      </c>
      <c r="AT98">
        <f t="array" ref="AT98">MAX(IF(ISERROR(AP98:AS98),IF(ISERROR(AH98:AK98),,AH98:AK98),AP98:AS98))</f>
        <v>2</v>
      </c>
      <c r="AU98" t="s">
        <v>421</v>
      </c>
      <c r="AV98" t="s">
        <v>451</v>
      </c>
      <c r="AW98" t="s">
        <v>453</v>
      </c>
      <c r="AX98" t="s">
        <v>447</v>
      </c>
      <c r="AY98" t="s">
        <v>446</v>
      </c>
      <c r="AZ98" t="s">
        <v>456</v>
      </c>
      <c r="BA98" t="s">
        <v>450</v>
      </c>
      <c r="BB98" t="s">
        <v>209</v>
      </c>
      <c r="BC98" t="s">
        <v>209</v>
      </c>
      <c r="BD98" t="str">
        <f t="shared" si="40"/>
        <v>NormalPoison</v>
      </c>
      <c r="BE98" t="str">
        <f t="shared" si="41"/>
        <v>PoisonPoison</v>
      </c>
      <c r="BF98" t="str">
        <f t="shared" si="42"/>
        <v>WaterPoison</v>
      </c>
      <c r="BG98" t="str">
        <f t="shared" si="43"/>
        <v>ElectricPoison</v>
      </c>
      <c r="BH98" t="str">
        <f t="shared" si="44"/>
        <v>IcePoison</v>
      </c>
      <c r="BI98" t="str">
        <f t="shared" si="45"/>
        <v>RockPoison</v>
      </c>
      <c r="BJ98" t="str">
        <f t="shared" si="46"/>
        <v>FightingPoison</v>
      </c>
      <c r="BK98" t="str">
        <f t="shared" si="47"/>
        <v>NAPoison</v>
      </c>
      <c r="BL98" t="str">
        <f t="shared" si="48"/>
        <v>NAPoison</v>
      </c>
      <c r="BM98" t="str">
        <f t="shared" si="49"/>
        <v>NormalFlying</v>
      </c>
      <c r="BN98" t="str">
        <f t="shared" si="50"/>
        <v>PoisonFlying</v>
      </c>
      <c r="BO98" t="str">
        <f t="shared" si="51"/>
        <v>WaterFlying</v>
      </c>
      <c r="BP98" t="str">
        <f t="shared" si="52"/>
        <v>ElectricFlying</v>
      </c>
      <c r="BQ98" t="str">
        <f t="shared" si="62"/>
        <v>IceFlying</v>
      </c>
      <c r="BR98" t="str">
        <f t="shared" si="62"/>
        <v>RockFlying</v>
      </c>
      <c r="BS98" t="str">
        <f t="shared" si="62"/>
        <v>FightingFlying</v>
      </c>
      <c r="BT98" t="str">
        <f t="shared" si="61"/>
        <v>NAFlying</v>
      </c>
      <c r="BU98" t="str">
        <f t="shared" si="61"/>
        <v>NAFlying</v>
      </c>
      <c r="BV98" s="31">
        <f>VLOOKUP(BD98,type_factors!$C$2:$D$226,2,FALSE)</f>
        <v>1</v>
      </c>
      <c r="BW98" s="31">
        <f>VLOOKUP(BE98,type_factors!$C$2:$D$226,2,FALSE)</f>
        <v>0.5</v>
      </c>
      <c r="BX98" s="31">
        <f>VLOOKUP(BF98,type_factors!$C$2:$D$226,2,FALSE)</f>
        <v>1</v>
      </c>
      <c r="BY98" s="31">
        <f>VLOOKUP(BG98,type_factors!$C$2:$D$226,2,FALSE)</f>
        <v>1</v>
      </c>
      <c r="BZ98" s="31">
        <f>VLOOKUP(BH98,type_factors!$C$2:$D$226,2,FALSE)</f>
        <v>1</v>
      </c>
      <c r="CA98" s="31">
        <f>VLOOKUP(BI98,type_factors!$C$2:$D$226,2,FALSE)</f>
        <v>1</v>
      </c>
      <c r="CB98" s="31">
        <f>VLOOKUP(BJ98,type_factors!$C$2:$D$226,2,FALSE)</f>
        <v>0.5</v>
      </c>
      <c r="CC98" s="31" t="e">
        <f>VLOOKUP(BK98,type_factors!$C$2:$D$226,2,FALSE)</f>
        <v>#N/A</v>
      </c>
      <c r="CD98" s="31" t="e">
        <f>VLOOKUP(BL98,type_factors!$C$2:$D$226,2,FALSE)</f>
        <v>#N/A</v>
      </c>
      <c r="CE98" s="30">
        <f>VLOOKUP(BM98,type_factors!$C$2:$D$226,2,FALSE)</f>
        <v>1</v>
      </c>
      <c r="CF98" s="30">
        <f>VLOOKUP(BN98,type_factors!$C$2:$D$226,2,FALSE)</f>
        <v>1</v>
      </c>
      <c r="CG98" s="30">
        <f>VLOOKUP(BO98,type_factors!$C$2:$D$226,2,FALSE)</f>
        <v>1</v>
      </c>
      <c r="CH98" s="30">
        <f>VLOOKUP(BP98,type_factors!$C$2:$D$226,2,FALSE)</f>
        <v>2</v>
      </c>
      <c r="CI98" s="30">
        <f>VLOOKUP(BQ98,type_factors!$C$2:$D$226,2,FALSE)</f>
        <v>2</v>
      </c>
      <c r="CJ98" s="30">
        <f>VLOOKUP(BR98,type_factors!$C$2:$D$226,2,FALSE)</f>
        <v>2</v>
      </c>
      <c r="CK98" s="30">
        <f>VLOOKUP(BS98,type_factors!$C$2:$D$226,2,FALSE)</f>
        <v>0.5</v>
      </c>
      <c r="CL98" s="30" t="e">
        <f>VLOOKUP(BT98,type_factors!$C$2:$D$226,2,FALSE)</f>
        <v>#N/A</v>
      </c>
      <c r="CM98" s="30" t="e">
        <f>VLOOKUP(BU98,type_factors!$C$2:$D$226,2,FALSE)</f>
        <v>#N/A</v>
      </c>
      <c r="CN98" s="32">
        <f t="shared" si="53"/>
        <v>1</v>
      </c>
      <c r="CO98" s="32">
        <f t="shared" si="53"/>
        <v>0.5</v>
      </c>
      <c r="CP98" s="32">
        <f t="shared" si="53"/>
        <v>1</v>
      </c>
      <c r="CQ98" s="32">
        <f t="shared" si="53"/>
        <v>2</v>
      </c>
      <c r="CR98" s="32">
        <f t="shared" si="36"/>
        <v>2</v>
      </c>
      <c r="CS98" s="32">
        <f t="shared" si="54"/>
        <v>2</v>
      </c>
      <c r="CT98" s="32">
        <f t="shared" si="55"/>
        <v>0.25</v>
      </c>
      <c r="CU98" s="32" t="e">
        <f t="shared" si="56"/>
        <v>#N/A</v>
      </c>
      <c r="CV98" s="32" t="e">
        <f t="shared" si="57"/>
        <v>#N/A</v>
      </c>
      <c r="CW98">
        <f t="array" ref="CW98">MAX(IF(ISERROR(CN98:CV98),,CN98:CV98))</f>
        <v>2</v>
      </c>
      <c r="CX98">
        <f t="shared" si="37"/>
        <v>2</v>
      </c>
      <c r="CY98">
        <f t="shared" si="58"/>
        <v>0</v>
      </c>
      <c r="CZ98">
        <f t="shared" si="60"/>
        <v>30</v>
      </c>
    </row>
    <row r="99" spans="1:106" x14ac:dyDescent="0.3">
      <c r="A99">
        <v>98</v>
      </c>
      <c r="B99">
        <v>42</v>
      </c>
      <c r="C99" s="35" t="s">
        <v>18</v>
      </c>
      <c r="D99" s="35" t="str">
        <f>VLOOKUP(C99,all_pokemon!$B$2:$C$151,2,FALSE)</f>
        <v>Rattata</v>
      </c>
      <c r="E99" s="35" t="s">
        <v>421</v>
      </c>
      <c r="F99" s="35" t="s">
        <v>209</v>
      </c>
      <c r="G99" s="35">
        <v>23</v>
      </c>
      <c r="H99" s="36" t="s">
        <v>20</v>
      </c>
      <c r="I99" s="36" t="s">
        <v>21</v>
      </c>
      <c r="J99" s="36" t="s">
        <v>44</v>
      </c>
      <c r="K99" s="36" t="s">
        <v>116</v>
      </c>
      <c r="L99" s="1" t="str">
        <f>VLOOKUP(H99,all_attacks!$B$2:$C$166,2,FALSE)</f>
        <v>Tail Whip</v>
      </c>
      <c r="M99" s="1" t="str">
        <f>VLOOKUP(I99,all_attacks!$B$2:$C$166,2,FALSE)</f>
        <v>Quick Attack</v>
      </c>
      <c r="N99" s="1" t="str">
        <f>VLOOKUP(J99,all_attacks!$B$2:$C$166,2,FALSE)</f>
        <v>Hyper Fang</v>
      </c>
      <c r="O99" s="1" t="str">
        <f>VLOOKUP(K99,all_attacks!$B$2:$C$166,2,FALSE)</f>
        <v>Focus Energy</v>
      </c>
      <c r="P99" t="str">
        <f>VLOOKUP(L99,all_attacks!$C$2:$H$166,2,FALSE)</f>
        <v>Normal</v>
      </c>
      <c r="Q99" t="str">
        <f>VLOOKUP(M99,all_attacks!$C$2:$H$166,2,FALSE)</f>
        <v>Normal</v>
      </c>
      <c r="R99" t="str">
        <f>VLOOKUP(N99,all_attacks!$C$2:$H$166,2,FALSE)</f>
        <v>Normal</v>
      </c>
      <c r="S99" t="str">
        <f>VLOOKUP(O99,all_attacks!$C$2:$H$166,2,FALSE)</f>
        <v>Normal</v>
      </c>
      <c r="T99" t="str">
        <f>VLOOKUP(L99,all_attacks!$C$2:$H$166,6,FALSE)</f>
        <v>no_type-specific_Damage</v>
      </c>
      <c r="U99" t="str">
        <f>VLOOKUP(M99,all_attacks!$C$2:$H$166,6,FALSE)</f>
        <v>Normal</v>
      </c>
      <c r="V99" t="str">
        <f>VLOOKUP(N99,all_attacks!$C$2:$H$166,6,FALSE)</f>
        <v>Normal</v>
      </c>
      <c r="W99" t="str">
        <f>VLOOKUP(O99,all_attacks!$C$2:$H$166,6,FALSE)</f>
        <v>no_type-specific_Damage</v>
      </c>
      <c r="X99" t="s">
        <v>451</v>
      </c>
      <c r="Y99" t="s">
        <v>455</v>
      </c>
      <c r="Z99" t="str">
        <f t="shared" si="59"/>
        <v>no_type-specific_DamagePoison</v>
      </c>
      <c r="AA99" t="str">
        <f t="shared" si="59"/>
        <v>NormalPoison</v>
      </c>
      <c r="AB99" t="str">
        <f t="shared" si="59"/>
        <v>NormalPoison</v>
      </c>
      <c r="AC99" t="str">
        <f t="shared" si="59"/>
        <v>no_type-specific_DamagePoison</v>
      </c>
      <c r="AD99" t="str">
        <f t="shared" si="38"/>
        <v>no_type-specific_DamageGround</v>
      </c>
      <c r="AE99" t="str">
        <f t="shared" si="38"/>
        <v>NormalGround</v>
      </c>
      <c r="AF99" t="str">
        <f t="shared" si="38"/>
        <v>NormalGround</v>
      </c>
      <c r="AG99" t="str">
        <f t="shared" si="38"/>
        <v>no_type-specific_DamageGround</v>
      </c>
      <c r="AH99" t="e">
        <f>VLOOKUP(Z99,type_factors!$C$1:$D$226,2,FALSE)</f>
        <v>#N/A</v>
      </c>
      <c r="AI99">
        <f>VLOOKUP(AA99,type_factors!$C$1:$D$226,2,FALSE)</f>
        <v>1</v>
      </c>
      <c r="AJ99">
        <f>VLOOKUP(AB99,type_factors!$C$1:$D$226,2,FALSE)</f>
        <v>1</v>
      </c>
      <c r="AK99" t="e">
        <f>VLOOKUP(AC99,type_factors!$C$1:$D$226,2,FALSE)</f>
        <v>#N/A</v>
      </c>
      <c r="AL99" t="e">
        <f>VLOOKUP(AD99,type_factors!$C$1:$D$226,2,FALSE)</f>
        <v>#N/A</v>
      </c>
      <c r="AM99">
        <f>VLOOKUP(AE99,type_factors!$C$1:$D$226,2,FALSE)</f>
        <v>1</v>
      </c>
      <c r="AN99">
        <f>VLOOKUP(AF99,type_factors!$C$1:$D$226,2,FALSE)</f>
        <v>1</v>
      </c>
      <c r="AO99" t="e">
        <f>VLOOKUP(AG99,type_factors!$C$1:$D$226,2,FALSE)</f>
        <v>#N/A</v>
      </c>
      <c r="AP99" t="e">
        <f t="shared" si="39"/>
        <v>#N/A</v>
      </c>
      <c r="AQ99">
        <f t="shared" si="39"/>
        <v>1</v>
      </c>
      <c r="AR99">
        <f t="shared" si="39"/>
        <v>1</v>
      </c>
      <c r="AS99" t="e">
        <f t="shared" si="39"/>
        <v>#N/A</v>
      </c>
      <c r="AT99">
        <f t="array" ref="AT99">MAX(IF(ISERROR(AP99:AS99),IF(ISERROR(AH99:AK99),,AH99:AK99),AP99:AS99))</f>
        <v>1</v>
      </c>
      <c r="AU99" t="s">
        <v>421</v>
      </c>
      <c r="AV99" t="s">
        <v>451</v>
      </c>
      <c r="AW99" t="s">
        <v>453</v>
      </c>
      <c r="AX99" t="s">
        <v>447</v>
      </c>
      <c r="AY99" t="s">
        <v>446</v>
      </c>
      <c r="AZ99" t="s">
        <v>456</v>
      </c>
      <c r="BA99" t="s">
        <v>450</v>
      </c>
      <c r="BB99" t="s">
        <v>209</v>
      </c>
      <c r="BC99" t="s">
        <v>209</v>
      </c>
      <c r="BD99" t="str">
        <f t="shared" ref="BD99:BD130" si="63">AU99&amp;$E99</f>
        <v>NormalNormal</v>
      </c>
      <c r="BE99" t="str">
        <f t="shared" ref="BE99:BE130" si="64">AV99&amp;$E99</f>
        <v>PoisonNormal</v>
      </c>
      <c r="BF99" t="str">
        <f t="shared" ref="BF99:BF130" si="65">AW99&amp;$E99</f>
        <v>WaterNormal</v>
      </c>
      <c r="BG99" t="str">
        <f t="shared" si="43"/>
        <v>ElectricNormal</v>
      </c>
      <c r="BH99" t="str">
        <f t="shared" si="44"/>
        <v>IceNormal</v>
      </c>
      <c r="BI99" t="str">
        <f t="shared" si="45"/>
        <v>RockNormal</v>
      </c>
      <c r="BJ99" t="str">
        <f t="shared" si="46"/>
        <v>FightingNormal</v>
      </c>
      <c r="BK99" t="str">
        <f t="shared" si="47"/>
        <v>NANormal</v>
      </c>
      <c r="BL99" t="str">
        <f t="shared" si="48"/>
        <v>NANormal</v>
      </c>
      <c r="BM99" t="str">
        <f t="shared" ref="BM99:BM130" si="66">AU99&amp;$F99</f>
        <v>NormalNA</v>
      </c>
      <c r="BN99" t="str">
        <f t="shared" si="50"/>
        <v>PoisonNA</v>
      </c>
      <c r="BO99" t="str">
        <f t="shared" si="51"/>
        <v>WaterNA</v>
      </c>
      <c r="BP99" t="str">
        <f t="shared" si="52"/>
        <v>ElectricNA</v>
      </c>
      <c r="BQ99" t="str">
        <f t="shared" si="62"/>
        <v>IceNA</v>
      </c>
      <c r="BR99" t="str">
        <f t="shared" si="62"/>
        <v>RockNA</v>
      </c>
      <c r="BS99" t="str">
        <f t="shared" si="62"/>
        <v>FightingNA</v>
      </c>
      <c r="BT99" t="str">
        <f t="shared" si="61"/>
        <v>NANA</v>
      </c>
      <c r="BU99" t="str">
        <f t="shared" si="61"/>
        <v>NANA</v>
      </c>
      <c r="BV99" s="31">
        <f>VLOOKUP(BD99,type_factors!$C$2:$D$226,2,FALSE)</f>
        <v>1</v>
      </c>
      <c r="BW99" s="31">
        <f>VLOOKUP(BE99,type_factors!$C$2:$D$226,2,FALSE)</f>
        <v>1</v>
      </c>
      <c r="BX99" s="31">
        <f>VLOOKUP(BF99,type_factors!$C$2:$D$226,2,FALSE)</f>
        <v>1</v>
      </c>
      <c r="BY99" s="31">
        <f>VLOOKUP(BG99,type_factors!$C$2:$D$226,2,FALSE)</f>
        <v>1</v>
      </c>
      <c r="BZ99" s="31">
        <f>VLOOKUP(BH99,type_factors!$C$2:$D$226,2,FALSE)</f>
        <v>1</v>
      </c>
      <c r="CA99" s="31">
        <f>VLOOKUP(BI99,type_factors!$C$2:$D$226,2,FALSE)</f>
        <v>1</v>
      </c>
      <c r="CB99" s="31">
        <f>VLOOKUP(BJ99,type_factors!$C$2:$D$226,2,FALSE)</f>
        <v>2</v>
      </c>
      <c r="CC99" s="31" t="e">
        <f>VLOOKUP(BK99,type_factors!$C$2:$D$226,2,FALSE)</f>
        <v>#N/A</v>
      </c>
      <c r="CD99" s="31" t="e">
        <f>VLOOKUP(BL99,type_factors!$C$2:$D$226,2,FALSE)</f>
        <v>#N/A</v>
      </c>
      <c r="CE99" s="30" t="e">
        <f>VLOOKUP(BM99,type_factors!$C$2:$D$226,2,FALSE)</f>
        <v>#N/A</v>
      </c>
      <c r="CF99" s="30" t="e">
        <f>VLOOKUP(BN99,type_factors!$C$2:$D$226,2,FALSE)</f>
        <v>#N/A</v>
      </c>
      <c r="CG99" s="30" t="e">
        <f>VLOOKUP(BO99,type_factors!$C$2:$D$226,2,FALSE)</f>
        <v>#N/A</v>
      </c>
      <c r="CH99" s="30" t="e">
        <f>VLOOKUP(BP99,type_factors!$C$2:$D$226,2,FALSE)</f>
        <v>#N/A</v>
      </c>
      <c r="CI99" s="30" t="e">
        <f>VLOOKUP(BQ99,type_factors!$C$2:$D$226,2,FALSE)</f>
        <v>#N/A</v>
      </c>
      <c r="CJ99" s="30" t="e">
        <f>VLOOKUP(BR99,type_factors!$C$2:$D$226,2,FALSE)</f>
        <v>#N/A</v>
      </c>
      <c r="CK99" s="30" t="e">
        <f>VLOOKUP(BS99,type_factors!$C$2:$D$226,2,FALSE)</f>
        <v>#N/A</v>
      </c>
      <c r="CL99" s="30" t="e">
        <f>VLOOKUP(BT99,type_factors!$C$2:$D$226,2,FALSE)</f>
        <v>#N/A</v>
      </c>
      <c r="CM99" s="30" t="e">
        <f>VLOOKUP(BU99,type_factors!$C$2:$D$226,2,FALSE)</f>
        <v>#N/A</v>
      </c>
      <c r="CN99" s="32">
        <f t="shared" si="53"/>
        <v>1</v>
      </c>
      <c r="CO99" s="32">
        <f t="shared" si="53"/>
        <v>1</v>
      </c>
      <c r="CP99" s="32">
        <f t="shared" si="53"/>
        <v>1</v>
      </c>
      <c r="CQ99" s="32">
        <f t="shared" si="53"/>
        <v>1</v>
      </c>
      <c r="CR99" s="32">
        <f t="shared" si="36"/>
        <v>1</v>
      </c>
      <c r="CS99" s="32">
        <f t="shared" si="54"/>
        <v>1</v>
      </c>
      <c r="CT99" s="32">
        <f t="shared" si="55"/>
        <v>2</v>
      </c>
      <c r="CU99" s="32" t="e">
        <f t="shared" si="56"/>
        <v>#N/A</v>
      </c>
      <c r="CV99" s="32" t="e">
        <f t="shared" si="57"/>
        <v>#N/A</v>
      </c>
      <c r="CW99">
        <f t="array" ref="CW99">MAX(IF(ISERROR(CN99:CV99),,CN99:CV99))</f>
        <v>2</v>
      </c>
      <c r="CX99">
        <f t="shared" si="37"/>
        <v>1</v>
      </c>
      <c r="CY99">
        <f t="shared" si="58"/>
        <v>1</v>
      </c>
      <c r="CZ99">
        <f t="shared" si="60"/>
        <v>31</v>
      </c>
    </row>
    <row r="100" spans="1:106" x14ac:dyDescent="0.3">
      <c r="A100">
        <v>99</v>
      </c>
      <c r="B100">
        <v>42</v>
      </c>
      <c r="C100" s="35" t="s">
        <v>67</v>
      </c>
      <c r="D100" s="35" t="str">
        <f>VLOOKUP(C100,all_pokemon!$B$2:$C$151,2,FALSE)</f>
        <v>Raticate</v>
      </c>
      <c r="E100" s="35" t="s">
        <v>421</v>
      </c>
      <c r="F100" s="35" t="s">
        <v>209</v>
      </c>
      <c r="G100" s="35">
        <v>23</v>
      </c>
      <c r="H100" s="36" t="s">
        <v>12</v>
      </c>
      <c r="I100" s="36" t="s">
        <v>20</v>
      </c>
      <c r="J100" s="36" t="s">
        <v>21</v>
      </c>
      <c r="K100" s="36" t="s">
        <v>44</v>
      </c>
      <c r="L100" s="1" t="str">
        <f>VLOOKUP(H100,all_attacks!$B$2:$C$166,2,FALSE)</f>
        <v>Tackle</v>
      </c>
      <c r="M100" s="1" t="str">
        <f>VLOOKUP(I100,all_attacks!$B$2:$C$166,2,FALSE)</f>
        <v>Tail Whip</v>
      </c>
      <c r="N100" s="1" t="str">
        <f>VLOOKUP(J100,all_attacks!$B$2:$C$166,2,FALSE)</f>
        <v>Quick Attack</v>
      </c>
      <c r="O100" s="1" t="str">
        <f>VLOOKUP(K100,all_attacks!$B$2:$C$166,2,FALSE)</f>
        <v>Hyper Fang</v>
      </c>
      <c r="P100" t="str">
        <f>VLOOKUP(L100,all_attacks!$C$2:$H$166,2,FALSE)</f>
        <v>Normal</v>
      </c>
      <c r="Q100" t="str">
        <f>VLOOKUP(M100,all_attacks!$C$2:$H$166,2,FALSE)</f>
        <v>Normal</v>
      </c>
      <c r="R100" t="str">
        <f>VLOOKUP(N100,all_attacks!$C$2:$H$166,2,FALSE)</f>
        <v>Normal</v>
      </c>
      <c r="S100" t="str">
        <f>VLOOKUP(O100,all_attacks!$C$2:$H$166,2,FALSE)</f>
        <v>Normal</v>
      </c>
      <c r="T100" t="str">
        <f>VLOOKUP(L100,all_attacks!$C$2:$H$166,6,FALSE)</f>
        <v>Normal</v>
      </c>
      <c r="U100" t="str">
        <f>VLOOKUP(M100,all_attacks!$C$2:$H$166,6,FALSE)</f>
        <v>no_type-specific_Damage</v>
      </c>
      <c r="V100" t="str">
        <f>VLOOKUP(N100,all_attacks!$C$2:$H$166,6,FALSE)</f>
        <v>Normal</v>
      </c>
      <c r="W100" t="str">
        <f>VLOOKUP(O100,all_attacks!$C$2:$H$166,6,FALSE)</f>
        <v>Normal</v>
      </c>
      <c r="X100" t="s">
        <v>451</v>
      </c>
      <c r="Y100" t="s">
        <v>455</v>
      </c>
      <c r="Z100" t="str">
        <f t="shared" si="59"/>
        <v>NormalPoison</v>
      </c>
      <c r="AA100" t="str">
        <f t="shared" si="59"/>
        <v>no_type-specific_DamagePoison</v>
      </c>
      <c r="AB100" t="str">
        <f t="shared" si="59"/>
        <v>NormalPoison</v>
      </c>
      <c r="AC100" t="str">
        <f t="shared" si="59"/>
        <v>NormalPoison</v>
      </c>
      <c r="AD100" t="str">
        <f t="shared" si="38"/>
        <v>NormalGround</v>
      </c>
      <c r="AE100" t="str">
        <f t="shared" si="38"/>
        <v>no_type-specific_DamageGround</v>
      </c>
      <c r="AF100" t="str">
        <f t="shared" si="38"/>
        <v>NormalGround</v>
      </c>
      <c r="AG100" t="str">
        <f t="shared" si="38"/>
        <v>NormalGround</v>
      </c>
      <c r="AH100">
        <f>VLOOKUP(Z100,type_factors!$C$1:$D$226,2,FALSE)</f>
        <v>1</v>
      </c>
      <c r="AI100" t="e">
        <f>VLOOKUP(AA100,type_factors!$C$1:$D$226,2,FALSE)</f>
        <v>#N/A</v>
      </c>
      <c r="AJ100">
        <f>VLOOKUP(AB100,type_factors!$C$1:$D$226,2,FALSE)</f>
        <v>1</v>
      </c>
      <c r="AK100">
        <f>VLOOKUP(AC100,type_factors!$C$1:$D$226,2,FALSE)</f>
        <v>1</v>
      </c>
      <c r="AL100">
        <f>VLOOKUP(AD100,type_factors!$C$1:$D$226,2,FALSE)</f>
        <v>1</v>
      </c>
      <c r="AM100" t="e">
        <f>VLOOKUP(AE100,type_factors!$C$1:$D$226,2,FALSE)</f>
        <v>#N/A</v>
      </c>
      <c r="AN100">
        <f>VLOOKUP(AF100,type_factors!$C$1:$D$226,2,FALSE)</f>
        <v>1</v>
      </c>
      <c r="AO100">
        <f>VLOOKUP(AG100,type_factors!$C$1:$D$226,2,FALSE)</f>
        <v>1</v>
      </c>
      <c r="AP100">
        <f t="shared" si="39"/>
        <v>1</v>
      </c>
      <c r="AQ100" t="e">
        <f t="shared" si="39"/>
        <v>#N/A</v>
      </c>
      <c r="AR100">
        <f t="shared" si="39"/>
        <v>1</v>
      </c>
      <c r="AS100">
        <f t="shared" si="39"/>
        <v>1</v>
      </c>
      <c r="AT100">
        <f t="array" ref="AT100">MAX(IF(ISERROR(AP100:AS100),IF(ISERROR(AH100:AK100),,AH100:AK100),AP100:AS100))</f>
        <v>1</v>
      </c>
      <c r="AU100" t="s">
        <v>421</v>
      </c>
      <c r="AV100" t="s">
        <v>451</v>
      </c>
      <c r="AW100" t="s">
        <v>453</v>
      </c>
      <c r="AX100" t="s">
        <v>447</v>
      </c>
      <c r="AY100" t="s">
        <v>446</v>
      </c>
      <c r="AZ100" t="s">
        <v>456</v>
      </c>
      <c r="BA100" t="s">
        <v>450</v>
      </c>
      <c r="BB100" t="s">
        <v>209</v>
      </c>
      <c r="BC100" t="s">
        <v>209</v>
      </c>
      <c r="BD100" t="str">
        <f t="shared" si="63"/>
        <v>NormalNormal</v>
      </c>
      <c r="BE100" t="str">
        <f t="shared" si="64"/>
        <v>PoisonNormal</v>
      </c>
      <c r="BF100" t="str">
        <f t="shared" si="65"/>
        <v>WaterNormal</v>
      </c>
      <c r="BG100" t="str">
        <f t="shared" si="43"/>
        <v>ElectricNormal</v>
      </c>
      <c r="BH100" t="str">
        <f t="shared" si="44"/>
        <v>IceNormal</v>
      </c>
      <c r="BI100" t="str">
        <f t="shared" si="45"/>
        <v>RockNormal</v>
      </c>
      <c r="BJ100" t="str">
        <f t="shared" si="46"/>
        <v>FightingNormal</v>
      </c>
      <c r="BK100" t="str">
        <f t="shared" si="47"/>
        <v>NANormal</v>
      </c>
      <c r="BL100" t="str">
        <f t="shared" si="48"/>
        <v>NANormal</v>
      </c>
      <c r="BM100" t="str">
        <f t="shared" si="66"/>
        <v>NormalNA</v>
      </c>
      <c r="BN100" t="str">
        <f t="shared" si="50"/>
        <v>PoisonNA</v>
      </c>
      <c r="BO100" t="str">
        <f t="shared" si="51"/>
        <v>WaterNA</v>
      </c>
      <c r="BP100" t="str">
        <f t="shared" si="52"/>
        <v>ElectricNA</v>
      </c>
      <c r="BQ100" t="str">
        <f t="shared" si="62"/>
        <v>IceNA</v>
      </c>
      <c r="BR100" t="str">
        <f t="shared" si="62"/>
        <v>RockNA</v>
      </c>
      <c r="BS100" t="str">
        <f t="shared" si="62"/>
        <v>FightingNA</v>
      </c>
      <c r="BT100" t="str">
        <f t="shared" si="61"/>
        <v>NANA</v>
      </c>
      <c r="BU100" t="str">
        <f t="shared" si="61"/>
        <v>NANA</v>
      </c>
      <c r="BV100" s="31">
        <f>VLOOKUP(BD100,type_factors!$C$2:$D$226,2,FALSE)</f>
        <v>1</v>
      </c>
      <c r="BW100" s="31">
        <f>VLOOKUP(BE100,type_factors!$C$2:$D$226,2,FALSE)</f>
        <v>1</v>
      </c>
      <c r="BX100" s="31">
        <f>VLOOKUP(BF100,type_factors!$C$2:$D$226,2,FALSE)</f>
        <v>1</v>
      </c>
      <c r="BY100" s="31">
        <f>VLOOKUP(BG100,type_factors!$C$2:$D$226,2,FALSE)</f>
        <v>1</v>
      </c>
      <c r="BZ100" s="31">
        <f>VLOOKUP(BH100,type_factors!$C$2:$D$226,2,FALSE)</f>
        <v>1</v>
      </c>
      <c r="CA100" s="31">
        <f>VLOOKUP(BI100,type_factors!$C$2:$D$226,2,FALSE)</f>
        <v>1</v>
      </c>
      <c r="CB100" s="31">
        <f>VLOOKUP(BJ100,type_factors!$C$2:$D$226,2,FALSE)</f>
        <v>2</v>
      </c>
      <c r="CC100" s="31" t="e">
        <f>VLOOKUP(BK100,type_factors!$C$2:$D$226,2,FALSE)</f>
        <v>#N/A</v>
      </c>
      <c r="CD100" s="31" t="e">
        <f>VLOOKUP(BL100,type_factors!$C$2:$D$226,2,FALSE)</f>
        <v>#N/A</v>
      </c>
      <c r="CE100" s="30" t="e">
        <f>VLOOKUP(BM100,type_factors!$C$2:$D$226,2,FALSE)</f>
        <v>#N/A</v>
      </c>
      <c r="CF100" s="30" t="e">
        <f>VLOOKUP(BN100,type_factors!$C$2:$D$226,2,FALSE)</f>
        <v>#N/A</v>
      </c>
      <c r="CG100" s="30" t="e">
        <f>VLOOKUP(BO100,type_factors!$C$2:$D$226,2,FALSE)</f>
        <v>#N/A</v>
      </c>
      <c r="CH100" s="30" t="e">
        <f>VLOOKUP(BP100,type_factors!$C$2:$D$226,2,FALSE)</f>
        <v>#N/A</v>
      </c>
      <c r="CI100" s="30" t="e">
        <f>VLOOKUP(BQ100,type_factors!$C$2:$D$226,2,FALSE)</f>
        <v>#N/A</v>
      </c>
      <c r="CJ100" s="30" t="e">
        <f>VLOOKUP(BR100,type_factors!$C$2:$D$226,2,FALSE)</f>
        <v>#N/A</v>
      </c>
      <c r="CK100" s="30" t="e">
        <f>VLOOKUP(BS100,type_factors!$C$2:$D$226,2,FALSE)</f>
        <v>#N/A</v>
      </c>
      <c r="CL100" s="30" t="e">
        <f>VLOOKUP(BT100,type_factors!$C$2:$D$226,2,FALSE)</f>
        <v>#N/A</v>
      </c>
      <c r="CM100" s="30" t="e">
        <f>VLOOKUP(BU100,type_factors!$C$2:$D$226,2,FALSE)</f>
        <v>#N/A</v>
      </c>
      <c r="CN100" s="32">
        <f t="shared" si="53"/>
        <v>1</v>
      </c>
      <c r="CO100" s="32">
        <f t="shared" si="53"/>
        <v>1</v>
      </c>
      <c r="CP100" s="32">
        <f t="shared" si="53"/>
        <v>1</v>
      </c>
      <c r="CQ100" s="32">
        <f t="shared" si="53"/>
        <v>1</v>
      </c>
      <c r="CR100" s="32">
        <f t="shared" si="36"/>
        <v>1</v>
      </c>
      <c r="CS100" s="32">
        <f t="shared" si="54"/>
        <v>1</v>
      </c>
      <c r="CT100" s="32">
        <f t="shared" si="55"/>
        <v>2</v>
      </c>
      <c r="CU100" s="32" t="e">
        <f t="shared" si="56"/>
        <v>#N/A</v>
      </c>
      <c r="CV100" s="32" t="e">
        <f t="shared" si="57"/>
        <v>#N/A</v>
      </c>
      <c r="CW100">
        <f t="array" ref="CW100">MAX(IF(ISERROR(CN100:CV100),,CN100:CV100))</f>
        <v>2</v>
      </c>
      <c r="CX100">
        <f t="shared" si="37"/>
        <v>1</v>
      </c>
      <c r="CY100">
        <f t="shared" si="58"/>
        <v>1</v>
      </c>
      <c r="CZ100">
        <f t="shared" si="60"/>
        <v>32</v>
      </c>
    </row>
    <row r="101" spans="1:106" x14ac:dyDescent="0.3">
      <c r="A101">
        <v>100</v>
      </c>
      <c r="B101">
        <v>42</v>
      </c>
      <c r="C101" s="35" t="s">
        <v>28</v>
      </c>
      <c r="D101" s="35" t="str">
        <f>VLOOKUP(C101,all_pokemon!$B$2:$C$151,2,FALSE)</f>
        <v>Zubat</v>
      </c>
      <c r="E101" s="35" t="s">
        <v>451</v>
      </c>
      <c r="F101" s="35" t="s">
        <v>448</v>
      </c>
      <c r="G101" s="35">
        <v>23</v>
      </c>
      <c r="H101" s="36" t="s">
        <v>29</v>
      </c>
      <c r="I101" s="36" t="s">
        <v>30</v>
      </c>
      <c r="J101" s="36" t="s">
        <v>50</v>
      </c>
      <c r="K101" s="36" t="s">
        <v>104</v>
      </c>
      <c r="L101" s="1" t="str">
        <f>VLOOKUP(H101,all_attacks!$B$2:$C$166,2,FALSE)</f>
        <v>Leech Life</v>
      </c>
      <c r="M101" s="1" t="str">
        <f>VLOOKUP(I101,all_attacks!$B$2:$C$166,2,FALSE)</f>
        <v>Supersonic</v>
      </c>
      <c r="N101" s="1" t="str">
        <f>VLOOKUP(J101,all_attacks!$B$2:$C$166,2,FALSE)</f>
        <v>Bite</v>
      </c>
      <c r="O101" s="1" t="str">
        <f>VLOOKUP(K101,all_attacks!$B$2:$C$166,2,FALSE)</f>
        <v>Confuse Ray</v>
      </c>
      <c r="P101" t="str">
        <f>VLOOKUP(L101,all_attacks!$C$2:$H$166,2,FALSE)</f>
        <v>Bug</v>
      </c>
      <c r="Q101" t="str">
        <f>VLOOKUP(M101,all_attacks!$C$2:$H$166,2,FALSE)</f>
        <v>Normal</v>
      </c>
      <c r="R101" t="str">
        <f>VLOOKUP(N101,all_attacks!$C$2:$H$166,2,FALSE)</f>
        <v>Normal</v>
      </c>
      <c r="S101" t="str">
        <f>VLOOKUP(O101,all_attacks!$C$2:$H$166,2,FALSE)</f>
        <v>Ghost</v>
      </c>
      <c r="T101" t="str">
        <f>VLOOKUP(L101,all_attacks!$C$2:$H$166,6,FALSE)</f>
        <v>Bug</v>
      </c>
      <c r="U101" t="str">
        <f>VLOOKUP(M101,all_attacks!$C$2:$H$166,6,FALSE)</f>
        <v>no_type-specific_Damage</v>
      </c>
      <c r="V101" t="str">
        <f>VLOOKUP(N101,all_attacks!$C$2:$H$166,6,FALSE)</f>
        <v>Normal</v>
      </c>
      <c r="W101" t="str">
        <f>VLOOKUP(O101,all_attacks!$C$2:$H$166,6,FALSE)</f>
        <v>no_type-specific_Damage</v>
      </c>
      <c r="X101" t="s">
        <v>451</v>
      </c>
      <c r="Y101" t="s">
        <v>455</v>
      </c>
      <c r="Z101" t="str">
        <f t="shared" si="59"/>
        <v>BugPoison</v>
      </c>
      <c r="AA101" t="str">
        <f t="shared" si="59"/>
        <v>no_type-specific_DamagePoison</v>
      </c>
      <c r="AB101" t="str">
        <f t="shared" si="59"/>
        <v>NormalPoison</v>
      </c>
      <c r="AC101" t="str">
        <f t="shared" si="59"/>
        <v>no_type-specific_DamagePoison</v>
      </c>
      <c r="AD101" t="str">
        <f t="shared" si="38"/>
        <v>BugGround</v>
      </c>
      <c r="AE101" t="str">
        <f t="shared" si="38"/>
        <v>no_type-specific_DamageGround</v>
      </c>
      <c r="AF101" t="str">
        <f t="shared" si="38"/>
        <v>NormalGround</v>
      </c>
      <c r="AG101" t="str">
        <f t="shared" si="38"/>
        <v>no_type-specific_DamageGround</v>
      </c>
      <c r="AH101">
        <f>VLOOKUP(Z101,type_factors!$C$1:$D$226,2,FALSE)</f>
        <v>2</v>
      </c>
      <c r="AI101" t="e">
        <f>VLOOKUP(AA101,type_factors!$C$1:$D$226,2,FALSE)</f>
        <v>#N/A</v>
      </c>
      <c r="AJ101">
        <f>VLOOKUP(AB101,type_factors!$C$1:$D$226,2,FALSE)</f>
        <v>1</v>
      </c>
      <c r="AK101" t="e">
        <f>VLOOKUP(AC101,type_factors!$C$1:$D$226,2,FALSE)</f>
        <v>#N/A</v>
      </c>
      <c r="AL101">
        <f>VLOOKUP(AD101,type_factors!$C$1:$D$226,2,FALSE)</f>
        <v>1</v>
      </c>
      <c r="AM101" t="e">
        <f>VLOOKUP(AE101,type_factors!$C$1:$D$226,2,FALSE)</f>
        <v>#N/A</v>
      </c>
      <c r="AN101">
        <f>VLOOKUP(AF101,type_factors!$C$1:$D$226,2,FALSE)</f>
        <v>1</v>
      </c>
      <c r="AO101" t="e">
        <f>VLOOKUP(AG101,type_factors!$C$1:$D$226,2,FALSE)</f>
        <v>#N/A</v>
      </c>
      <c r="AP101">
        <f t="shared" si="39"/>
        <v>2</v>
      </c>
      <c r="AQ101" t="e">
        <f t="shared" si="39"/>
        <v>#N/A</v>
      </c>
      <c r="AR101">
        <f t="shared" si="39"/>
        <v>1</v>
      </c>
      <c r="AS101" t="e">
        <f t="shared" si="39"/>
        <v>#N/A</v>
      </c>
      <c r="AT101">
        <f t="array" ref="AT101">MAX(IF(ISERROR(AP101:AS101),IF(ISERROR(AH101:AK101),,AH101:AK101),AP101:AS101))</f>
        <v>2</v>
      </c>
      <c r="AU101" t="s">
        <v>421</v>
      </c>
      <c r="AV101" t="s">
        <v>451</v>
      </c>
      <c r="AW101" t="s">
        <v>453</v>
      </c>
      <c r="AX101" t="s">
        <v>447</v>
      </c>
      <c r="AY101" t="s">
        <v>446</v>
      </c>
      <c r="AZ101" t="s">
        <v>456</v>
      </c>
      <c r="BA101" t="s">
        <v>450</v>
      </c>
      <c r="BB101" t="s">
        <v>209</v>
      </c>
      <c r="BC101" t="s">
        <v>209</v>
      </c>
      <c r="BD101" t="str">
        <f t="shared" si="63"/>
        <v>NormalPoison</v>
      </c>
      <c r="BE101" t="str">
        <f t="shared" si="64"/>
        <v>PoisonPoison</v>
      </c>
      <c r="BF101" t="str">
        <f t="shared" si="65"/>
        <v>WaterPoison</v>
      </c>
      <c r="BG101" t="str">
        <f t="shared" si="43"/>
        <v>ElectricPoison</v>
      </c>
      <c r="BH101" t="str">
        <f t="shared" si="44"/>
        <v>IcePoison</v>
      </c>
      <c r="BI101" t="str">
        <f t="shared" si="45"/>
        <v>RockPoison</v>
      </c>
      <c r="BJ101" t="str">
        <f t="shared" si="46"/>
        <v>FightingPoison</v>
      </c>
      <c r="BK101" t="str">
        <f t="shared" si="47"/>
        <v>NAPoison</v>
      </c>
      <c r="BL101" t="str">
        <f t="shared" si="48"/>
        <v>NAPoison</v>
      </c>
      <c r="BM101" t="str">
        <f t="shared" si="66"/>
        <v>NormalFlying</v>
      </c>
      <c r="BN101" t="str">
        <f t="shared" si="50"/>
        <v>PoisonFlying</v>
      </c>
      <c r="BO101" t="str">
        <f t="shared" si="51"/>
        <v>WaterFlying</v>
      </c>
      <c r="BP101" t="str">
        <f t="shared" si="52"/>
        <v>ElectricFlying</v>
      </c>
      <c r="BQ101" t="str">
        <f t="shared" si="62"/>
        <v>IceFlying</v>
      </c>
      <c r="BR101" t="str">
        <f t="shared" si="62"/>
        <v>RockFlying</v>
      </c>
      <c r="BS101" t="str">
        <f t="shared" si="62"/>
        <v>FightingFlying</v>
      </c>
      <c r="BT101" t="str">
        <f t="shared" si="61"/>
        <v>NAFlying</v>
      </c>
      <c r="BU101" t="str">
        <f t="shared" si="61"/>
        <v>NAFlying</v>
      </c>
      <c r="BV101" s="31">
        <f>VLOOKUP(BD101,type_factors!$C$2:$D$226,2,FALSE)</f>
        <v>1</v>
      </c>
      <c r="BW101" s="31">
        <f>VLOOKUP(BE101,type_factors!$C$2:$D$226,2,FALSE)</f>
        <v>0.5</v>
      </c>
      <c r="BX101" s="31">
        <f>VLOOKUP(BF101,type_factors!$C$2:$D$226,2,FALSE)</f>
        <v>1</v>
      </c>
      <c r="BY101" s="31">
        <f>VLOOKUP(BG101,type_factors!$C$2:$D$226,2,FALSE)</f>
        <v>1</v>
      </c>
      <c r="BZ101" s="31">
        <f>VLOOKUP(BH101,type_factors!$C$2:$D$226,2,FALSE)</f>
        <v>1</v>
      </c>
      <c r="CA101" s="31">
        <f>VLOOKUP(BI101,type_factors!$C$2:$D$226,2,FALSE)</f>
        <v>1</v>
      </c>
      <c r="CB101" s="31">
        <f>VLOOKUP(BJ101,type_factors!$C$2:$D$226,2,FALSE)</f>
        <v>0.5</v>
      </c>
      <c r="CC101" s="31" t="e">
        <f>VLOOKUP(BK101,type_factors!$C$2:$D$226,2,FALSE)</f>
        <v>#N/A</v>
      </c>
      <c r="CD101" s="31" t="e">
        <f>VLOOKUP(BL101,type_factors!$C$2:$D$226,2,FALSE)</f>
        <v>#N/A</v>
      </c>
      <c r="CE101" s="30">
        <f>VLOOKUP(BM101,type_factors!$C$2:$D$226,2,FALSE)</f>
        <v>1</v>
      </c>
      <c r="CF101" s="30">
        <f>VLOOKUP(BN101,type_factors!$C$2:$D$226,2,FALSE)</f>
        <v>1</v>
      </c>
      <c r="CG101" s="30">
        <f>VLOOKUP(BO101,type_factors!$C$2:$D$226,2,FALSE)</f>
        <v>1</v>
      </c>
      <c r="CH101" s="30">
        <f>VLOOKUP(BP101,type_factors!$C$2:$D$226,2,FALSE)</f>
        <v>2</v>
      </c>
      <c r="CI101" s="30">
        <f>VLOOKUP(BQ101,type_factors!$C$2:$D$226,2,FALSE)</f>
        <v>2</v>
      </c>
      <c r="CJ101" s="30">
        <f>VLOOKUP(BR101,type_factors!$C$2:$D$226,2,FALSE)</f>
        <v>2</v>
      </c>
      <c r="CK101" s="30">
        <f>VLOOKUP(BS101,type_factors!$C$2:$D$226,2,FALSE)</f>
        <v>0.5</v>
      </c>
      <c r="CL101" s="30" t="e">
        <f>VLOOKUP(BT101,type_factors!$C$2:$D$226,2,FALSE)</f>
        <v>#N/A</v>
      </c>
      <c r="CM101" s="30" t="e">
        <f>VLOOKUP(BU101,type_factors!$C$2:$D$226,2,FALSE)</f>
        <v>#N/A</v>
      </c>
      <c r="CN101" s="32">
        <f t="shared" si="53"/>
        <v>1</v>
      </c>
      <c r="CO101" s="32">
        <f t="shared" si="53"/>
        <v>0.5</v>
      </c>
      <c r="CP101" s="32">
        <f t="shared" si="53"/>
        <v>1</v>
      </c>
      <c r="CQ101" s="32">
        <f t="shared" si="53"/>
        <v>2</v>
      </c>
      <c r="CR101" s="32">
        <f t="shared" si="36"/>
        <v>2</v>
      </c>
      <c r="CS101" s="32">
        <f t="shared" si="54"/>
        <v>2</v>
      </c>
      <c r="CT101" s="32">
        <f t="shared" si="55"/>
        <v>0.25</v>
      </c>
      <c r="CU101" s="32" t="e">
        <f t="shared" si="56"/>
        <v>#N/A</v>
      </c>
      <c r="CV101" s="32" t="e">
        <f t="shared" si="57"/>
        <v>#N/A</v>
      </c>
      <c r="CW101">
        <f t="array" ref="CW101">MAX(IF(ISERROR(CN101:CV101),,CN101:CV101))</f>
        <v>2</v>
      </c>
      <c r="CX101">
        <f t="shared" si="37"/>
        <v>2</v>
      </c>
      <c r="CY101">
        <f t="shared" si="58"/>
        <v>0</v>
      </c>
      <c r="CZ101">
        <f t="shared" si="60"/>
        <v>32</v>
      </c>
      <c r="DB101" t="s">
        <v>139</v>
      </c>
    </row>
    <row r="102" spans="1:106" x14ac:dyDescent="0.3">
      <c r="A102">
        <v>101</v>
      </c>
      <c r="B102">
        <v>43</v>
      </c>
      <c r="C102" s="35" t="s">
        <v>101</v>
      </c>
      <c r="D102" s="35" t="str">
        <f>VLOOKUP(C102,all_pokemon!$B$2:$C$151,2,FALSE)</f>
        <v>Arbok</v>
      </c>
      <c r="E102" s="35" t="s">
        <v>451</v>
      </c>
      <c r="F102" s="35" t="s">
        <v>209</v>
      </c>
      <c r="G102" s="35">
        <v>33</v>
      </c>
      <c r="H102" s="36" t="s">
        <v>23</v>
      </c>
      <c r="I102" s="36" t="s">
        <v>9</v>
      </c>
      <c r="J102" s="36" t="s">
        <v>50</v>
      </c>
      <c r="K102" s="36" t="s">
        <v>129</v>
      </c>
      <c r="L102" s="1" t="str">
        <f>VLOOKUP(H102,all_attacks!$B$2:$C$166,2,FALSE)</f>
        <v>Leer</v>
      </c>
      <c r="M102" s="1" t="str">
        <f>VLOOKUP(I102,all_attacks!$B$2:$C$166,2,FALSE)</f>
        <v>Poison Sting</v>
      </c>
      <c r="N102" s="1" t="str">
        <f>VLOOKUP(J102,all_attacks!$B$2:$C$166,2,FALSE)</f>
        <v>Bite</v>
      </c>
      <c r="O102" s="1" t="str">
        <f>VLOOKUP(K102,all_attacks!$B$2:$C$166,2,FALSE)</f>
        <v>Glare</v>
      </c>
      <c r="P102" t="str">
        <f>VLOOKUP(L102,all_attacks!$C$2:$H$166,2,FALSE)</f>
        <v>Normal</v>
      </c>
      <c r="Q102" t="str">
        <f>VLOOKUP(M102,all_attacks!$C$2:$H$166,2,FALSE)</f>
        <v>Poison</v>
      </c>
      <c r="R102" t="str">
        <f>VLOOKUP(N102,all_attacks!$C$2:$H$166,2,FALSE)</f>
        <v>Normal</v>
      </c>
      <c r="S102" t="str">
        <f>VLOOKUP(O102,all_attacks!$C$2:$H$166,2,FALSE)</f>
        <v>Normal</v>
      </c>
      <c r="T102" t="str">
        <f>VLOOKUP(L102,all_attacks!$C$2:$H$166,6,FALSE)</f>
        <v>no_type-specific_Damage</v>
      </c>
      <c r="U102" t="str">
        <f>VLOOKUP(M102,all_attacks!$C$2:$H$166,6,FALSE)</f>
        <v>Poison</v>
      </c>
      <c r="V102" t="str">
        <f>VLOOKUP(N102,all_attacks!$C$2:$H$166,6,FALSE)</f>
        <v>Normal</v>
      </c>
      <c r="W102" t="str">
        <f>VLOOKUP(O102,all_attacks!$C$2:$H$166,6,FALSE)</f>
        <v>no_type-specific_Damage</v>
      </c>
      <c r="X102" t="s">
        <v>451</v>
      </c>
      <c r="Y102" t="s">
        <v>455</v>
      </c>
      <c r="Z102" t="str">
        <f t="shared" si="59"/>
        <v>no_type-specific_DamagePoison</v>
      </c>
      <c r="AA102" t="str">
        <f t="shared" si="59"/>
        <v>PoisonPoison</v>
      </c>
      <c r="AB102" t="str">
        <f t="shared" si="59"/>
        <v>NormalPoison</v>
      </c>
      <c r="AC102" t="str">
        <f t="shared" si="59"/>
        <v>no_type-specific_DamagePoison</v>
      </c>
      <c r="AD102" t="str">
        <f t="shared" si="38"/>
        <v>no_type-specific_DamageGround</v>
      </c>
      <c r="AE102" t="str">
        <f t="shared" si="38"/>
        <v>PoisonGround</v>
      </c>
      <c r="AF102" t="str">
        <f t="shared" si="38"/>
        <v>NormalGround</v>
      </c>
      <c r="AG102" t="str">
        <f t="shared" si="38"/>
        <v>no_type-specific_DamageGround</v>
      </c>
      <c r="AH102" t="e">
        <f>VLOOKUP(Z102,type_factors!$C$1:$D$226,2,FALSE)</f>
        <v>#N/A</v>
      </c>
      <c r="AI102">
        <f>VLOOKUP(AA102,type_factors!$C$1:$D$226,2,FALSE)</f>
        <v>0.5</v>
      </c>
      <c r="AJ102">
        <f>VLOOKUP(AB102,type_factors!$C$1:$D$226,2,FALSE)</f>
        <v>1</v>
      </c>
      <c r="AK102" t="e">
        <f>VLOOKUP(AC102,type_factors!$C$1:$D$226,2,FALSE)</f>
        <v>#N/A</v>
      </c>
      <c r="AL102" t="e">
        <f>VLOOKUP(AD102,type_factors!$C$1:$D$226,2,FALSE)</f>
        <v>#N/A</v>
      </c>
      <c r="AM102">
        <f>VLOOKUP(AE102,type_factors!$C$1:$D$226,2,FALSE)</f>
        <v>0.5</v>
      </c>
      <c r="AN102">
        <f>VLOOKUP(AF102,type_factors!$C$1:$D$226,2,FALSE)</f>
        <v>1</v>
      </c>
      <c r="AO102" t="e">
        <f>VLOOKUP(AG102,type_factors!$C$1:$D$226,2,FALSE)</f>
        <v>#N/A</v>
      </c>
      <c r="AP102" t="e">
        <f t="shared" si="39"/>
        <v>#N/A</v>
      </c>
      <c r="AQ102">
        <f t="shared" si="39"/>
        <v>0.25</v>
      </c>
      <c r="AR102">
        <f t="shared" si="39"/>
        <v>1</v>
      </c>
      <c r="AS102" t="e">
        <f t="shared" si="39"/>
        <v>#N/A</v>
      </c>
      <c r="AT102">
        <f t="array" ref="AT102">MAX(IF(ISERROR(AP102:AS102),IF(ISERROR(AH102:AK102),,AH102:AK102),AP102:AS102))</f>
        <v>1</v>
      </c>
      <c r="AU102" t="s">
        <v>421</v>
      </c>
      <c r="AV102" t="s">
        <v>451</v>
      </c>
      <c r="AW102" t="s">
        <v>453</v>
      </c>
      <c r="AX102" t="s">
        <v>447</v>
      </c>
      <c r="AY102" t="s">
        <v>446</v>
      </c>
      <c r="AZ102" t="s">
        <v>456</v>
      </c>
      <c r="BA102" t="s">
        <v>450</v>
      </c>
      <c r="BB102" t="s">
        <v>455</v>
      </c>
      <c r="BC102" t="s">
        <v>209</v>
      </c>
      <c r="BD102" t="str">
        <f t="shared" si="63"/>
        <v>NormalPoison</v>
      </c>
      <c r="BE102" t="str">
        <f t="shared" si="64"/>
        <v>PoisonPoison</v>
      </c>
      <c r="BF102" t="str">
        <f t="shared" si="65"/>
        <v>WaterPoison</v>
      </c>
      <c r="BG102" t="str">
        <f t="shared" si="43"/>
        <v>ElectricPoison</v>
      </c>
      <c r="BH102" t="str">
        <f t="shared" si="44"/>
        <v>IcePoison</v>
      </c>
      <c r="BI102" t="str">
        <f t="shared" si="45"/>
        <v>RockPoison</v>
      </c>
      <c r="BJ102" t="str">
        <f t="shared" si="46"/>
        <v>FightingPoison</v>
      </c>
      <c r="BK102" t="str">
        <f t="shared" si="47"/>
        <v>GroundPoison</v>
      </c>
      <c r="BL102" t="str">
        <f t="shared" si="48"/>
        <v>NAPoison</v>
      </c>
      <c r="BM102" t="str">
        <f t="shared" si="66"/>
        <v>NormalNA</v>
      </c>
      <c r="BN102" t="str">
        <f t="shared" si="50"/>
        <v>PoisonNA</v>
      </c>
      <c r="BO102" t="str">
        <f t="shared" si="51"/>
        <v>WaterNA</v>
      </c>
      <c r="BP102" t="str">
        <f t="shared" si="52"/>
        <v>ElectricNA</v>
      </c>
      <c r="BQ102" t="str">
        <f t="shared" si="62"/>
        <v>IceNA</v>
      </c>
      <c r="BR102" t="str">
        <f t="shared" si="62"/>
        <v>RockNA</v>
      </c>
      <c r="BS102" t="str">
        <f t="shared" si="62"/>
        <v>FightingNA</v>
      </c>
      <c r="BT102" t="str">
        <f t="shared" si="61"/>
        <v>GroundNA</v>
      </c>
      <c r="BU102" t="str">
        <f t="shared" si="61"/>
        <v>NANA</v>
      </c>
      <c r="BV102" s="31">
        <f>VLOOKUP(BD102,type_factors!$C$2:$D$226,2,FALSE)</f>
        <v>1</v>
      </c>
      <c r="BW102" s="31">
        <f>VLOOKUP(BE102,type_factors!$C$2:$D$226,2,FALSE)</f>
        <v>0.5</v>
      </c>
      <c r="BX102" s="31">
        <f>VLOOKUP(BF102,type_factors!$C$2:$D$226,2,FALSE)</f>
        <v>1</v>
      </c>
      <c r="BY102" s="31">
        <f>VLOOKUP(BG102,type_factors!$C$2:$D$226,2,FALSE)</f>
        <v>1</v>
      </c>
      <c r="BZ102" s="31">
        <f>VLOOKUP(BH102,type_factors!$C$2:$D$226,2,FALSE)</f>
        <v>1</v>
      </c>
      <c r="CA102" s="31">
        <f>VLOOKUP(BI102,type_factors!$C$2:$D$226,2,FALSE)</f>
        <v>1</v>
      </c>
      <c r="CB102" s="31">
        <f>VLOOKUP(BJ102,type_factors!$C$2:$D$226,2,FALSE)</f>
        <v>0.5</v>
      </c>
      <c r="CC102" s="31">
        <f>VLOOKUP(BK102,type_factors!$C$2:$D$226,2,FALSE)</f>
        <v>2</v>
      </c>
      <c r="CD102" s="31" t="e">
        <f>VLOOKUP(BL102,type_factors!$C$2:$D$226,2,FALSE)</f>
        <v>#N/A</v>
      </c>
      <c r="CE102" s="30" t="e">
        <f>VLOOKUP(BM102,type_factors!$C$2:$D$226,2,FALSE)</f>
        <v>#N/A</v>
      </c>
      <c r="CF102" s="30" t="e">
        <f>VLOOKUP(BN102,type_factors!$C$2:$D$226,2,FALSE)</f>
        <v>#N/A</v>
      </c>
      <c r="CG102" s="30" t="e">
        <f>VLOOKUP(BO102,type_factors!$C$2:$D$226,2,FALSE)</f>
        <v>#N/A</v>
      </c>
      <c r="CH102" s="30" t="e">
        <f>VLOOKUP(BP102,type_factors!$C$2:$D$226,2,FALSE)</f>
        <v>#N/A</v>
      </c>
      <c r="CI102" s="30" t="e">
        <f>VLOOKUP(BQ102,type_factors!$C$2:$D$226,2,FALSE)</f>
        <v>#N/A</v>
      </c>
      <c r="CJ102" s="30" t="e">
        <f>VLOOKUP(BR102,type_factors!$C$2:$D$226,2,FALSE)</f>
        <v>#N/A</v>
      </c>
      <c r="CK102" s="30" t="e">
        <f>VLOOKUP(BS102,type_factors!$C$2:$D$226,2,FALSE)</f>
        <v>#N/A</v>
      </c>
      <c r="CL102" s="30" t="e">
        <f>VLOOKUP(BT102,type_factors!$C$2:$D$226,2,FALSE)</f>
        <v>#N/A</v>
      </c>
      <c r="CM102" s="30" t="e">
        <f>VLOOKUP(BU102,type_factors!$C$2:$D$226,2,FALSE)</f>
        <v>#N/A</v>
      </c>
      <c r="CN102" s="32">
        <f t="shared" si="53"/>
        <v>1</v>
      </c>
      <c r="CO102" s="32">
        <f t="shared" si="53"/>
        <v>0.5</v>
      </c>
      <c r="CP102" s="32">
        <f t="shared" si="53"/>
        <v>1</v>
      </c>
      <c r="CQ102" s="32">
        <f t="shared" si="53"/>
        <v>1</v>
      </c>
      <c r="CR102" s="32">
        <f t="shared" si="36"/>
        <v>1</v>
      </c>
      <c r="CS102" s="32">
        <f t="shared" si="54"/>
        <v>1</v>
      </c>
      <c r="CT102" s="32">
        <f t="shared" si="55"/>
        <v>0.5</v>
      </c>
      <c r="CU102" s="32">
        <f t="shared" si="56"/>
        <v>2</v>
      </c>
      <c r="CV102" s="32" t="e">
        <f t="shared" si="57"/>
        <v>#N/A</v>
      </c>
      <c r="CW102">
        <f t="array" ref="CW102">MAX(IF(ISERROR(CN102:CV102),,CN102:CV102))</f>
        <v>2</v>
      </c>
      <c r="CX102">
        <f t="shared" si="37"/>
        <v>1</v>
      </c>
      <c r="CY102">
        <f t="shared" si="58"/>
        <v>1</v>
      </c>
      <c r="CZ102">
        <f t="shared" si="60"/>
        <v>33</v>
      </c>
    </row>
    <row r="103" spans="1:106" x14ac:dyDescent="0.3">
      <c r="A103">
        <v>102</v>
      </c>
      <c r="B103">
        <v>44</v>
      </c>
      <c r="C103" t="s">
        <v>133</v>
      </c>
      <c r="D103" t="s">
        <v>486</v>
      </c>
      <c r="E103" t="s">
        <v>421</v>
      </c>
      <c r="F103" t="s">
        <v>448</v>
      </c>
      <c r="G103">
        <v>37</v>
      </c>
      <c r="H103" s="1" t="s">
        <v>42</v>
      </c>
      <c r="I103" s="1" t="s">
        <v>21</v>
      </c>
      <c r="J103" s="1" t="s">
        <v>94</v>
      </c>
      <c r="K103" s="1" t="s">
        <v>136</v>
      </c>
      <c r="L103" s="1" t="str">
        <f>VLOOKUP(H103,all_attacks!$B$2:$C$166,2,FALSE)</f>
        <v>Sand Attack</v>
      </c>
      <c r="M103" s="1" t="str">
        <f>VLOOKUP(I103,all_attacks!$B$2:$C$166,2,FALSE)</f>
        <v>Quick Attack</v>
      </c>
      <c r="N103" s="1" t="str">
        <f>VLOOKUP(J103,all_attacks!$B$2:$C$166,2,FALSE)</f>
        <v>Whirlwind</v>
      </c>
      <c r="O103" s="1" t="str">
        <f>VLOOKUP(K103,all_attacks!$B$2:$C$166,2,FALSE)</f>
        <v>Wing Attack</v>
      </c>
      <c r="P103" t="str">
        <f>VLOOKUP(L103,all_attacks!$C$2:$H$166,2,FALSE)</f>
        <v>Normal</v>
      </c>
      <c r="Q103" t="str">
        <f>VLOOKUP(M103,all_attacks!$C$2:$H$166,2,FALSE)</f>
        <v>Normal</v>
      </c>
      <c r="R103" t="str">
        <f>VLOOKUP(N103,all_attacks!$C$2:$H$166,2,FALSE)</f>
        <v>Normal</v>
      </c>
      <c r="S103" t="str">
        <f>VLOOKUP(O103,all_attacks!$C$2:$H$166,2,FALSE)</f>
        <v>Flying</v>
      </c>
      <c r="T103" t="str">
        <f>VLOOKUP(L103,all_attacks!$C$2:$H$166,6,FALSE)</f>
        <v>no_type-specific_Damage</v>
      </c>
      <c r="U103" t="str">
        <f>VLOOKUP(M103,all_attacks!$C$2:$H$166,6,FALSE)</f>
        <v>Normal</v>
      </c>
      <c r="V103" t="str">
        <f>VLOOKUP(N103,all_attacks!$C$2:$H$166,6,FALSE)</f>
        <v>no_type-specific_Damage</v>
      </c>
      <c r="W103" t="str">
        <f>VLOOKUP(O103,all_attacks!$C$2:$H$166,6,FALSE)</f>
        <v>Flying</v>
      </c>
      <c r="X103" t="s">
        <v>451</v>
      </c>
      <c r="Y103" t="s">
        <v>455</v>
      </c>
      <c r="Z103" t="str">
        <f t="shared" si="59"/>
        <v>no_type-specific_DamagePoison</v>
      </c>
      <c r="AA103" t="str">
        <f t="shared" si="59"/>
        <v>NormalPoison</v>
      </c>
      <c r="AB103" t="str">
        <f t="shared" si="59"/>
        <v>no_type-specific_DamagePoison</v>
      </c>
      <c r="AC103" t="str">
        <f t="shared" si="59"/>
        <v>FlyingPoison</v>
      </c>
      <c r="AD103" t="str">
        <f t="shared" si="38"/>
        <v>no_type-specific_DamageGround</v>
      </c>
      <c r="AE103" t="str">
        <f t="shared" si="38"/>
        <v>NormalGround</v>
      </c>
      <c r="AF103" t="str">
        <f t="shared" si="38"/>
        <v>no_type-specific_DamageGround</v>
      </c>
      <c r="AG103" t="str">
        <f t="shared" si="38"/>
        <v>FlyingGround</v>
      </c>
      <c r="AH103" t="e">
        <f>VLOOKUP(Z103,type_factors!$C$1:$D$226,2,FALSE)</f>
        <v>#N/A</v>
      </c>
      <c r="AI103">
        <f>VLOOKUP(AA103,type_factors!$C$1:$D$226,2,FALSE)</f>
        <v>1</v>
      </c>
      <c r="AJ103" t="e">
        <f>VLOOKUP(AB103,type_factors!$C$1:$D$226,2,FALSE)</f>
        <v>#N/A</v>
      </c>
      <c r="AK103">
        <f>VLOOKUP(AC103,type_factors!$C$1:$D$226,2,FALSE)</f>
        <v>1</v>
      </c>
      <c r="AL103" t="e">
        <f>VLOOKUP(AD103,type_factors!$C$1:$D$226,2,FALSE)</f>
        <v>#N/A</v>
      </c>
      <c r="AM103">
        <f>VLOOKUP(AE103,type_factors!$C$1:$D$226,2,FALSE)</f>
        <v>1</v>
      </c>
      <c r="AN103" t="e">
        <f>VLOOKUP(AF103,type_factors!$C$1:$D$226,2,FALSE)</f>
        <v>#N/A</v>
      </c>
      <c r="AO103">
        <f>VLOOKUP(AG103,type_factors!$C$1:$D$226,2,FALSE)</f>
        <v>1</v>
      </c>
      <c r="AP103" t="e">
        <f t="shared" si="39"/>
        <v>#N/A</v>
      </c>
      <c r="AQ103">
        <f t="shared" si="39"/>
        <v>1</v>
      </c>
      <c r="AR103" t="e">
        <f t="shared" si="39"/>
        <v>#N/A</v>
      </c>
      <c r="AS103">
        <f t="shared" si="39"/>
        <v>1</v>
      </c>
      <c r="AT103">
        <f t="array" ref="AT103">MAX(IF(ISERROR(AP103:AS103),IF(ISERROR(AH103:AK103),,AH103:AK103),AP103:AS103))</f>
        <v>1</v>
      </c>
      <c r="AU103" t="s">
        <v>421</v>
      </c>
      <c r="AV103" t="s">
        <v>451</v>
      </c>
      <c r="AW103" t="s">
        <v>453</v>
      </c>
      <c r="AX103" t="s">
        <v>447</v>
      </c>
      <c r="AY103" t="s">
        <v>446</v>
      </c>
      <c r="AZ103" t="s">
        <v>456</v>
      </c>
      <c r="BA103" t="s">
        <v>450</v>
      </c>
      <c r="BB103" t="s">
        <v>455</v>
      </c>
      <c r="BC103" t="s">
        <v>209</v>
      </c>
      <c r="BD103" t="str">
        <f t="shared" si="63"/>
        <v>NormalNormal</v>
      </c>
      <c r="BE103" t="str">
        <f t="shared" si="64"/>
        <v>PoisonNormal</v>
      </c>
      <c r="BF103" t="str">
        <f t="shared" si="65"/>
        <v>WaterNormal</v>
      </c>
      <c r="BG103" t="str">
        <f t="shared" si="43"/>
        <v>ElectricNormal</v>
      </c>
      <c r="BH103" t="str">
        <f t="shared" si="44"/>
        <v>IceNormal</v>
      </c>
      <c r="BI103" t="str">
        <f t="shared" si="45"/>
        <v>RockNormal</v>
      </c>
      <c r="BJ103" t="str">
        <f t="shared" si="46"/>
        <v>FightingNormal</v>
      </c>
      <c r="BK103" t="str">
        <f t="shared" si="47"/>
        <v>GroundNormal</v>
      </c>
      <c r="BL103" t="str">
        <f t="shared" si="48"/>
        <v>NANormal</v>
      </c>
      <c r="BM103" t="str">
        <f t="shared" si="66"/>
        <v>NormalFlying</v>
      </c>
      <c r="BN103" t="str">
        <f t="shared" si="50"/>
        <v>PoisonFlying</v>
      </c>
      <c r="BO103" t="str">
        <f t="shared" si="51"/>
        <v>WaterFlying</v>
      </c>
      <c r="BP103" t="str">
        <f t="shared" si="52"/>
        <v>ElectricFlying</v>
      </c>
      <c r="BQ103" t="str">
        <f t="shared" si="62"/>
        <v>IceFlying</v>
      </c>
      <c r="BR103" t="str">
        <f t="shared" si="62"/>
        <v>RockFlying</v>
      </c>
      <c r="BS103" t="str">
        <f t="shared" si="62"/>
        <v>FightingFlying</v>
      </c>
      <c r="BT103" t="str">
        <f t="shared" si="61"/>
        <v>GroundFlying</v>
      </c>
      <c r="BU103" t="str">
        <f t="shared" si="61"/>
        <v>NAFlying</v>
      </c>
      <c r="BV103" s="31">
        <f>VLOOKUP(BD103,type_factors!$C$2:$D$226,2,FALSE)</f>
        <v>1</v>
      </c>
      <c r="BW103" s="31">
        <f>VLOOKUP(BE103,type_factors!$C$2:$D$226,2,FALSE)</f>
        <v>1</v>
      </c>
      <c r="BX103" s="31">
        <f>VLOOKUP(BF103,type_factors!$C$2:$D$226,2,FALSE)</f>
        <v>1</v>
      </c>
      <c r="BY103" s="31">
        <f>VLOOKUP(BG103,type_factors!$C$2:$D$226,2,FALSE)</f>
        <v>1</v>
      </c>
      <c r="BZ103" s="31">
        <f>VLOOKUP(BH103,type_factors!$C$2:$D$226,2,FALSE)</f>
        <v>1</v>
      </c>
      <c r="CA103" s="31">
        <f>VLOOKUP(BI103,type_factors!$C$2:$D$226,2,FALSE)</f>
        <v>1</v>
      </c>
      <c r="CB103" s="31">
        <f>VLOOKUP(BJ103,type_factors!$C$2:$D$226,2,FALSE)</f>
        <v>2</v>
      </c>
      <c r="CC103" s="31">
        <f>VLOOKUP(BK103,type_factors!$C$2:$D$226,2,FALSE)</f>
        <v>1</v>
      </c>
      <c r="CD103" s="31" t="e">
        <f>VLOOKUP(BL103,type_factors!$C$2:$D$226,2,FALSE)</f>
        <v>#N/A</v>
      </c>
      <c r="CE103" s="30">
        <f>VLOOKUP(BM103,type_factors!$C$2:$D$226,2,FALSE)</f>
        <v>1</v>
      </c>
      <c r="CF103" s="30">
        <f>VLOOKUP(BN103,type_factors!$C$2:$D$226,2,FALSE)</f>
        <v>1</v>
      </c>
      <c r="CG103" s="30">
        <f>VLOOKUP(BO103,type_factors!$C$2:$D$226,2,FALSE)</f>
        <v>1</v>
      </c>
      <c r="CH103" s="30">
        <f>VLOOKUP(BP103,type_factors!$C$2:$D$226,2,FALSE)</f>
        <v>2</v>
      </c>
      <c r="CI103" s="30">
        <f>VLOOKUP(BQ103,type_factors!$C$2:$D$226,2,FALSE)</f>
        <v>2</v>
      </c>
      <c r="CJ103" s="30">
        <f>VLOOKUP(BR103,type_factors!$C$2:$D$226,2,FALSE)</f>
        <v>2</v>
      </c>
      <c r="CK103" s="30">
        <f>VLOOKUP(BS103,type_factors!$C$2:$D$226,2,FALSE)</f>
        <v>0.5</v>
      </c>
      <c r="CL103" s="30">
        <f>VLOOKUP(BT103,type_factors!$C$2:$D$226,2,FALSE)</f>
        <v>0</v>
      </c>
      <c r="CM103" s="30" t="e">
        <f>VLOOKUP(BU103,type_factors!$C$2:$D$226,2,FALSE)</f>
        <v>#N/A</v>
      </c>
      <c r="CN103" s="32">
        <f t="shared" si="53"/>
        <v>1</v>
      </c>
      <c r="CO103" s="32">
        <f t="shared" si="53"/>
        <v>1</v>
      </c>
      <c r="CP103" s="32">
        <f t="shared" si="53"/>
        <v>1</v>
      </c>
      <c r="CQ103" s="32">
        <f t="shared" si="53"/>
        <v>2</v>
      </c>
      <c r="CR103" s="32">
        <f t="shared" si="36"/>
        <v>2</v>
      </c>
      <c r="CS103" s="32">
        <f t="shared" si="54"/>
        <v>2</v>
      </c>
      <c r="CT103" s="32">
        <f t="shared" si="55"/>
        <v>1</v>
      </c>
      <c r="CU103" s="32">
        <f t="shared" si="56"/>
        <v>0</v>
      </c>
      <c r="CV103" s="32" t="e">
        <f t="shared" si="57"/>
        <v>#N/A</v>
      </c>
      <c r="CW103">
        <f t="array" ref="CW103">MAX(IF(ISERROR(CN103:CV103),,CN103:CV103))</f>
        <v>2</v>
      </c>
      <c r="CX103">
        <f t="shared" si="37"/>
        <v>1</v>
      </c>
      <c r="CY103">
        <f t="shared" si="58"/>
        <v>1</v>
      </c>
      <c r="CZ103">
        <f t="shared" si="60"/>
        <v>34</v>
      </c>
    </row>
    <row r="104" spans="1:106" x14ac:dyDescent="0.3">
      <c r="A104">
        <v>103</v>
      </c>
      <c r="B104">
        <v>44</v>
      </c>
      <c r="C104" t="s">
        <v>109</v>
      </c>
      <c r="D104" t="s">
        <v>618</v>
      </c>
      <c r="E104" t="s">
        <v>453</v>
      </c>
      <c r="F104" t="s">
        <v>448</v>
      </c>
      <c r="G104">
        <v>38</v>
      </c>
      <c r="H104" s="1" t="s">
        <v>50</v>
      </c>
      <c r="I104" s="1" t="s">
        <v>110</v>
      </c>
      <c r="J104" s="1" t="s">
        <v>23</v>
      </c>
      <c r="K104" s="1" t="s">
        <v>111</v>
      </c>
      <c r="L104" s="1" t="str">
        <f>VLOOKUP(H104,all_attacks!$B$2:$C$166,2,FALSE)</f>
        <v>Bite</v>
      </c>
      <c r="M104" s="1" t="str">
        <f>VLOOKUP(I104,all_attacks!$B$2:$C$166,2,FALSE)</f>
        <v>Dragon Rage</v>
      </c>
      <c r="N104" s="1" t="str">
        <f>VLOOKUP(J104,all_attacks!$B$2:$C$166,2,FALSE)</f>
        <v>Leer</v>
      </c>
      <c r="O104" s="1" t="str">
        <f>VLOOKUP(K104,all_attacks!$B$2:$C$166,2,FALSE)</f>
        <v>Hydro Pump</v>
      </c>
      <c r="P104" t="str">
        <f>VLOOKUP(L104,all_attacks!$C$2:$H$166,2,FALSE)</f>
        <v>Normal</v>
      </c>
      <c r="Q104" t="str">
        <f>VLOOKUP(M104,all_attacks!$C$2:$H$166,2,FALSE)</f>
        <v>Dragon</v>
      </c>
      <c r="R104" t="str">
        <f>VLOOKUP(N104,all_attacks!$C$2:$H$166,2,FALSE)</f>
        <v>Normal</v>
      </c>
      <c r="S104" t="str">
        <f>VLOOKUP(O104,all_attacks!$C$2:$H$166,2,FALSE)</f>
        <v>Water</v>
      </c>
      <c r="T104" t="str">
        <f>VLOOKUP(L104,all_attacks!$C$2:$H$166,6,FALSE)</f>
        <v>Normal</v>
      </c>
      <c r="U104" t="str">
        <f>VLOOKUP(M104,all_attacks!$C$2:$H$166,6,FALSE)</f>
        <v>no_type-specific_Damage</v>
      </c>
      <c r="V104" t="str">
        <f>VLOOKUP(N104,all_attacks!$C$2:$H$166,6,FALSE)</f>
        <v>no_type-specific_Damage</v>
      </c>
      <c r="W104" t="str">
        <f>VLOOKUP(O104,all_attacks!$C$2:$H$166,6,FALSE)</f>
        <v>Water</v>
      </c>
      <c r="X104" t="s">
        <v>451</v>
      </c>
      <c r="Y104" t="s">
        <v>455</v>
      </c>
      <c r="Z104" t="str">
        <f t="shared" si="59"/>
        <v>NormalPoison</v>
      </c>
      <c r="AA104" t="str">
        <f t="shared" si="59"/>
        <v>no_type-specific_DamagePoison</v>
      </c>
      <c r="AB104" t="str">
        <f t="shared" si="59"/>
        <v>no_type-specific_DamagePoison</v>
      </c>
      <c r="AC104" t="str">
        <f t="shared" si="59"/>
        <v>WaterPoison</v>
      </c>
      <c r="AD104" t="str">
        <f t="shared" si="38"/>
        <v>NormalGround</v>
      </c>
      <c r="AE104" t="str">
        <f t="shared" si="38"/>
        <v>no_type-specific_DamageGround</v>
      </c>
      <c r="AF104" t="str">
        <f t="shared" si="38"/>
        <v>no_type-specific_DamageGround</v>
      </c>
      <c r="AG104" t="str">
        <f t="shared" si="38"/>
        <v>WaterGround</v>
      </c>
      <c r="AH104">
        <f>VLOOKUP(Z104,type_factors!$C$1:$D$226,2,FALSE)</f>
        <v>1</v>
      </c>
      <c r="AI104" t="e">
        <f>VLOOKUP(AA104,type_factors!$C$1:$D$226,2,FALSE)</f>
        <v>#N/A</v>
      </c>
      <c r="AJ104" t="e">
        <f>VLOOKUP(AB104,type_factors!$C$1:$D$226,2,FALSE)</f>
        <v>#N/A</v>
      </c>
      <c r="AK104">
        <f>VLOOKUP(AC104,type_factors!$C$1:$D$226,2,FALSE)</f>
        <v>1</v>
      </c>
      <c r="AL104">
        <f>VLOOKUP(AD104,type_factors!$C$1:$D$226,2,FALSE)</f>
        <v>1</v>
      </c>
      <c r="AM104" t="e">
        <f>VLOOKUP(AE104,type_factors!$C$1:$D$226,2,FALSE)</f>
        <v>#N/A</v>
      </c>
      <c r="AN104" t="e">
        <f>VLOOKUP(AF104,type_factors!$C$1:$D$226,2,FALSE)</f>
        <v>#N/A</v>
      </c>
      <c r="AO104">
        <f>VLOOKUP(AG104,type_factors!$C$1:$D$226,2,FALSE)</f>
        <v>2</v>
      </c>
      <c r="AP104">
        <f t="shared" si="39"/>
        <v>1</v>
      </c>
      <c r="AQ104" t="e">
        <f t="shared" si="39"/>
        <v>#N/A</v>
      </c>
      <c r="AR104" t="e">
        <f t="shared" si="39"/>
        <v>#N/A</v>
      </c>
      <c r="AS104">
        <f t="shared" si="39"/>
        <v>2</v>
      </c>
      <c r="AT104">
        <f t="array" ref="AT104">MAX(IF(ISERROR(AP104:AS104),IF(ISERROR(AH104:AK104),,AH104:AK104),AP104:AS104))</f>
        <v>2</v>
      </c>
      <c r="AU104" t="s">
        <v>421</v>
      </c>
      <c r="AV104" t="s">
        <v>451</v>
      </c>
      <c r="AW104" t="s">
        <v>453</v>
      </c>
      <c r="AX104" t="s">
        <v>447</v>
      </c>
      <c r="AY104" t="s">
        <v>446</v>
      </c>
      <c r="AZ104" t="s">
        <v>456</v>
      </c>
      <c r="BA104" t="s">
        <v>450</v>
      </c>
      <c r="BB104" t="s">
        <v>455</v>
      </c>
      <c r="BC104" t="s">
        <v>209</v>
      </c>
      <c r="BD104" t="str">
        <f t="shared" si="63"/>
        <v>NormalWater</v>
      </c>
      <c r="BE104" t="str">
        <f t="shared" si="64"/>
        <v>PoisonWater</v>
      </c>
      <c r="BF104" t="str">
        <f t="shared" si="65"/>
        <v>WaterWater</v>
      </c>
      <c r="BG104" t="str">
        <f t="shared" si="43"/>
        <v>ElectricWater</v>
      </c>
      <c r="BH104" t="str">
        <f t="shared" si="44"/>
        <v>IceWater</v>
      </c>
      <c r="BI104" t="str">
        <f t="shared" si="45"/>
        <v>RockWater</v>
      </c>
      <c r="BJ104" t="str">
        <f t="shared" si="46"/>
        <v>FightingWater</v>
      </c>
      <c r="BK104" t="str">
        <f t="shared" si="47"/>
        <v>GroundWater</v>
      </c>
      <c r="BL104" t="str">
        <f t="shared" si="48"/>
        <v>NAWater</v>
      </c>
      <c r="BM104" t="str">
        <f t="shared" si="66"/>
        <v>NormalFlying</v>
      </c>
      <c r="BN104" t="str">
        <f t="shared" si="50"/>
        <v>PoisonFlying</v>
      </c>
      <c r="BO104" t="str">
        <f t="shared" si="51"/>
        <v>WaterFlying</v>
      </c>
      <c r="BP104" t="str">
        <f t="shared" si="52"/>
        <v>ElectricFlying</v>
      </c>
      <c r="BQ104" t="str">
        <f t="shared" si="62"/>
        <v>IceFlying</v>
      </c>
      <c r="BR104" t="str">
        <f t="shared" si="62"/>
        <v>RockFlying</v>
      </c>
      <c r="BS104" t="str">
        <f t="shared" si="62"/>
        <v>FightingFlying</v>
      </c>
      <c r="BT104" t="str">
        <f t="shared" si="61"/>
        <v>GroundFlying</v>
      </c>
      <c r="BU104" t="str">
        <f t="shared" si="61"/>
        <v>NAFlying</v>
      </c>
      <c r="BV104" s="31">
        <f>VLOOKUP(BD104,type_factors!$C$2:$D$226,2,FALSE)</f>
        <v>1</v>
      </c>
      <c r="BW104" s="31">
        <f>VLOOKUP(BE104,type_factors!$C$2:$D$226,2,FALSE)</f>
        <v>1</v>
      </c>
      <c r="BX104" s="31">
        <f>VLOOKUP(BF104,type_factors!$C$2:$D$226,2,FALSE)</f>
        <v>0.5</v>
      </c>
      <c r="BY104" s="31">
        <f>VLOOKUP(BG104,type_factors!$C$2:$D$226,2,FALSE)</f>
        <v>2</v>
      </c>
      <c r="BZ104" s="31">
        <f>VLOOKUP(BH104,type_factors!$C$2:$D$226,2,FALSE)</f>
        <v>0.5</v>
      </c>
      <c r="CA104" s="31">
        <f>VLOOKUP(BI104,type_factors!$C$2:$D$226,2,FALSE)</f>
        <v>1</v>
      </c>
      <c r="CB104" s="31">
        <f>VLOOKUP(BJ104,type_factors!$C$2:$D$226,2,FALSE)</f>
        <v>1</v>
      </c>
      <c r="CC104" s="31">
        <f>VLOOKUP(BK104,type_factors!$C$2:$D$226,2,FALSE)</f>
        <v>1</v>
      </c>
      <c r="CD104" s="31" t="e">
        <f>VLOOKUP(BL104,type_factors!$C$2:$D$226,2,FALSE)</f>
        <v>#N/A</v>
      </c>
      <c r="CE104" s="30">
        <f>VLOOKUP(BM104,type_factors!$C$2:$D$226,2,FALSE)</f>
        <v>1</v>
      </c>
      <c r="CF104" s="30">
        <f>VLOOKUP(BN104,type_factors!$C$2:$D$226,2,FALSE)</f>
        <v>1</v>
      </c>
      <c r="CG104" s="30">
        <f>VLOOKUP(BO104,type_factors!$C$2:$D$226,2,FALSE)</f>
        <v>1</v>
      </c>
      <c r="CH104" s="30">
        <f>VLOOKUP(BP104,type_factors!$C$2:$D$226,2,FALSE)</f>
        <v>2</v>
      </c>
      <c r="CI104" s="30">
        <f>VLOOKUP(BQ104,type_factors!$C$2:$D$226,2,FALSE)</f>
        <v>2</v>
      </c>
      <c r="CJ104" s="30">
        <f>VLOOKUP(BR104,type_factors!$C$2:$D$226,2,FALSE)</f>
        <v>2</v>
      </c>
      <c r="CK104" s="30">
        <f>VLOOKUP(BS104,type_factors!$C$2:$D$226,2,FALSE)</f>
        <v>0.5</v>
      </c>
      <c r="CL104" s="30">
        <f>VLOOKUP(BT104,type_factors!$C$2:$D$226,2,FALSE)</f>
        <v>0</v>
      </c>
      <c r="CM104" s="30" t="e">
        <f>VLOOKUP(BU104,type_factors!$C$2:$D$226,2,FALSE)</f>
        <v>#N/A</v>
      </c>
      <c r="CN104" s="32">
        <f t="shared" si="53"/>
        <v>1</v>
      </c>
      <c r="CO104" s="32">
        <f t="shared" si="53"/>
        <v>1</v>
      </c>
      <c r="CP104" s="32">
        <f t="shared" si="53"/>
        <v>0.5</v>
      </c>
      <c r="CQ104" s="32">
        <f t="shared" si="53"/>
        <v>4</v>
      </c>
      <c r="CR104" s="32">
        <f t="shared" si="36"/>
        <v>1</v>
      </c>
      <c r="CS104" s="32">
        <f t="shared" si="54"/>
        <v>2</v>
      </c>
      <c r="CT104" s="32">
        <f t="shared" si="55"/>
        <v>0.5</v>
      </c>
      <c r="CU104" s="32">
        <f t="shared" si="56"/>
        <v>0</v>
      </c>
      <c r="CV104" s="32" t="e">
        <f t="shared" si="57"/>
        <v>#N/A</v>
      </c>
      <c r="CW104">
        <f t="array" ref="CW104">MAX(IF(ISERROR(CN104:CV104),,CN104:CV104))</f>
        <v>4</v>
      </c>
      <c r="CX104">
        <f t="shared" si="37"/>
        <v>2</v>
      </c>
      <c r="CY104">
        <f t="shared" si="58"/>
        <v>2</v>
      </c>
      <c r="CZ104">
        <f t="shared" si="60"/>
        <v>36</v>
      </c>
    </row>
    <row r="105" spans="1:106" x14ac:dyDescent="0.3">
      <c r="A105">
        <v>104</v>
      </c>
      <c r="B105">
        <v>44</v>
      </c>
      <c r="C105" t="s">
        <v>96</v>
      </c>
      <c r="D105" t="s">
        <v>529</v>
      </c>
      <c r="E105" t="s">
        <v>445</v>
      </c>
      <c r="F105" t="s">
        <v>209</v>
      </c>
      <c r="G105">
        <v>35</v>
      </c>
      <c r="H105" s="1" t="s">
        <v>98</v>
      </c>
      <c r="I105" s="1" t="s">
        <v>89</v>
      </c>
      <c r="J105" s="1" t="s">
        <v>23</v>
      </c>
      <c r="K105" s="1" t="s">
        <v>137</v>
      </c>
      <c r="L105" s="1" t="str">
        <f>VLOOKUP(H105,all_attacks!$B$2:$C$166,2,FALSE)</f>
        <v>Roar</v>
      </c>
      <c r="M105" s="1" t="str">
        <f>VLOOKUP(I105,all_attacks!$B$2:$C$166,2,FALSE)</f>
        <v>Ember</v>
      </c>
      <c r="N105" s="1" t="str">
        <f>VLOOKUP(J105,all_attacks!$B$2:$C$166,2,FALSE)</f>
        <v>Leer</v>
      </c>
      <c r="O105" s="1" t="str">
        <f>VLOOKUP(K105,all_attacks!$B$2:$C$166,2,FALSE)</f>
        <v>Take Down</v>
      </c>
      <c r="P105" t="str">
        <f>VLOOKUP(L105,all_attacks!$C$2:$H$166,2,FALSE)</f>
        <v>Normal</v>
      </c>
      <c r="Q105" t="str">
        <f>VLOOKUP(M105,all_attacks!$C$2:$H$166,2,FALSE)</f>
        <v>Fire</v>
      </c>
      <c r="R105" t="str">
        <f>VLOOKUP(N105,all_attacks!$C$2:$H$166,2,FALSE)</f>
        <v>Normal</v>
      </c>
      <c r="S105" t="str">
        <f>VLOOKUP(O105,all_attacks!$C$2:$H$166,2,FALSE)</f>
        <v>Normal</v>
      </c>
      <c r="T105" t="str">
        <f>VLOOKUP(L105,all_attacks!$C$2:$H$166,6,FALSE)</f>
        <v>no_type-specific_Damage</v>
      </c>
      <c r="U105" t="str">
        <f>VLOOKUP(M105,all_attacks!$C$2:$H$166,6,FALSE)</f>
        <v>Fire</v>
      </c>
      <c r="V105" t="str">
        <f>VLOOKUP(N105,all_attacks!$C$2:$H$166,6,FALSE)</f>
        <v>no_type-specific_Damage</v>
      </c>
      <c r="W105" t="str">
        <f>VLOOKUP(O105,all_attacks!$C$2:$H$166,6,FALSE)</f>
        <v>Normal</v>
      </c>
      <c r="X105" t="s">
        <v>451</v>
      </c>
      <c r="Y105" t="s">
        <v>455</v>
      </c>
      <c r="Z105" t="str">
        <f t="shared" si="59"/>
        <v>no_type-specific_DamagePoison</v>
      </c>
      <c r="AA105" t="str">
        <f t="shared" si="59"/>
        <v>FirePoison</v>
      </c>
      <c r="AB105" t="str">
        <f t="shared" si="59"/>
        <v>no_type-specific_DamagePoison</v>
      </c>
      <c r="AC105" t="str">
        <f t="shared" si="59"/>
        <v>NormalPoison</v>
      </c>
      <c r="AD105" t="str">
        <f t="shared" si="38"/>
        <v>no_type-specific_DamageGround</v>
      </c>
      <c r="AE105" t="str">
        <f t="shared" si="38"/>
        <v>FireGround</v>
      </c>
      <c r="AF105" t="str">
        <f t="shared" si="38"/>
        <v>no_type-specific_DamageGround</v>
      </c>
      <c r="AG105" t="str">
        <f t="shared" si="38"/>
        <v>NormalGround</v>
      </c>
      <c r="AH105" t="e">
        <f>VLOOKUP(Z105,type_factors!$C$1:$D$226,2,FALSE)</f>
        <v>#N/A</v>
      </c>
      <c r="AI105">
        <f>VLOOKUP(AA105,type_factors!$C$1:$D$226,2,FALSE)</f>
        <v>1</v>
      </c>
      <c r="AJ105" t="e">
        <f>VLOOKUP(AB105,type_factors!$C$1:$D$226,2,FALSE)</f>
        <v>#N/A</v>
      </c>
      <c r="AK105">
        <f>VLOOKUP(AC105,type_factors!$C$1:$D$226,2,FALSE)</f>
        <v>1</v>
      </c>
      <c r="AL105" t="e">
        <f>VLOOKUP(AD105,type_factors!$C$1:$D$226,2,FALSE)</f>
        <v>#N/A</v>
      </c>
      <c r="AM105">
        <f>VLOOKUP(AE105,type_factors!$C$1:$D$226,2,FALSE)</f>
        <v>1</v>
      </c>
      <c r="AN105" t="e">
        <f>VLOOKUP(AF105,type_factors!$C$1:$D$226,2,FALSE)</f>
        <v>#N/A</v>
      </c>
      <c r="AO105">
        <f>VLOOKUP(AG105,type_factors!$C$1:$D$226,2,FALSE)</f>
        <v>1</v>
      </c>
      <c r="AP105" t="e">
        <f t="shared" si="39"/>
        <v>#N/A</v>
      </c>
      <c r="AQ105">
        <f t="shared" si="39"/>
        <v>1</v>
      </c>
      <c r="AR105" t="e">
        <f t="shared" si="39"/>
        <v>#N/A</v>
      </c>
      <c r="AS105">
        <f t="shared" si="39"/>
        <v>1</v>
      </c>
      <c r="AT105">
        <f t="array" ref="AT105">MAX(IF(ISERROR(AP105:AS105),IF(ISERROR(AH105:AK105),,AH105:AK105),AP105:AS105))</f>
        <v>1</v>
      </c>
      <c r="AU105" t="s">
        <v>421</v>
      </c>
      <c r="AV105" t="s">
        <v>451</v>
      </c>
      <c r="AW105" t="s">
        <v>453</v>
      </c>
      <c r="AX105" t="s">
        <v>447</v>
      </c>
      <c r="AY105" t="s">
        <v>446</v>
      </c>
      <c r="AZ105" t="s">
        <v>456</v>
      </c>
      <c r="BA105" t="s">
        <v>450</v>
      </c>
      <c r="BB105" t="s">
        <v>455</v>
      </c>
      <c r="BC105" t="s">
        <v>209</v>
      </c>
      <c r="BD105" t="str">
        <f t="shared" si="63"/>
        <v>NormalFire</v>
      </c>
      <c r="BE105" t="str">
        <f t="shared" si="64"/>
        <v>PoisonFire</v>
      </c>
      <c r="BF105" t="str">
        <f t="shared" si="65"/>
        <v>WaterFire</v>
      </c>
      <c r="BG105" t="str">
        <f t="shared" si="43"/>
        <v>ElectricFire</v>
      </c>
      <c r="BH105" t="str">
        <f t="shared" si="44"/>
        <v>IceFire</v>
      </c>
      <c r="BI105" t="str">
        <f t="shared" si="45"/>
        <v>RockFire</v>
      </c>
      <c r="BJ105" t="str">
        <f t="shared" si="46"/>
        <v>FightingFire</v>
      </c>
      <c r="BK105" t="str">
        <f t="shared" si="47"/>
        <v>GroundFire</v>
      </c>
      <c r="BL105" t="str">
        <f t="shared" si="48"/>
        <v>NAFire</v>
      </c>
      <c r="BM105" t="str">
        <f t="shared" si="66"/>
        <v>NormalNA</v>
      </c>
      <c r="BN105" t="str">
        <f t="shared" si="50"/>
        <v>PoisonNA</v>
      </c>
      <c r="BO105" t="str">
        <f t="shared" si="51"/>
        <v>WaterNA</v>
      </c>
      <c r="BP105" t="str">
        <f t="shared" si="52"/>
        <v>ElectricNA</v>
      </c>
      <c r="BQ105" t="str">
        <f t="shared" si="62"/>
        <v>IceNA</v>
      </c>
      <c r="BR105" t="str">
        <f t="shared" si="62"/>
        <v>RockNA</v>
      </c>
      <c r="BS105" t="str">
        <f t="shared" si="62"/>
        <v>FightingNA</v>
      </c>
      <c r="BT105" t="str">
        <f t="shared" si="61"/>
        <v>GroundNA</v>
      </c>
      <c r="BU105" t="str">
        <f t="shared" si="61"/>
        <v>NANA</v>
      </c>
      <c r="BV105" s="31">
        <f>VLOOKUP(BD105,type_factors!$C$2:$D$226,2,FALSE)</f>
        <v>1</v>
      </c>
      <c r="BW105" s="31">
        <f>VLOOKUP(BE105,type_factors!$C$2:$D$226,2,FALSE)</f>
        <v>1</v>
      </c>
      <c r="BX105" s="31">
        <f>VLOOKUP(BF105,type_factors!$C$2:$D$226,2,FALSE)</f>
        <v>2</v>
      </c>
      <c r="BY105" s="31">
        <f>VLOOKUP(BG105,type_factors!$C$2:$D$226,2,FALSE)</f>
        <v>1</v>
      </c>
      <c r="BZ105" s="31">
        <f>VLOOKUP(BH105,type_factors!$C$2:$D$226,2,FALSE)</f>
        <v>1</v>
      </c>
      <c r="CA105" s="31">
        <f>VLOOKUP(BI105,type_factors!$C$2:$D$226,2,FALSE)</f>
        <v>2</v>
      </c>
      <c r="CB105" s="31">
        <f>VLOOKUP(BJ105,type_factors!$C$2:$D$226,2,FALSE)</f>
        <v>1</v>
      </c>
      <c r="CC105" s="31">
        <f>VLOOKUP(BK105,type_factors!$C$2:$D$226,2,FALSE)</f>
        <v>2</v>
      </c>
      <c r="CD105" s="31" t="e">
        <f>VLOOKUP(BL105,type_factors!$C$2:$D$226,2,FALSE)</f>
        <v>#N/A</v>
      </c>
      <c r="CE105" s="30" t="e">
        <f>VLOOKUP(BM105,type_factors!$C$2:$D$226,2,FALSE)</f>
        <v>#N/A</v>
      </c>
      <c r="CF105" s="30" t="e">
        <f>VLOOKUP(BN105,type_factors!$C$2:$D$226,2,FALSE)</f>
        <v>#N/A</v>
      </c>
      <c r="CG105" s="30" t="e">
        <f>VLOOKUP(BO105,type_factors!$C$2:$D$226,2,FALSE)</f>
        <v>#N/A</v>
      </c>
      <c r="CH105" s="30" t="e">
        <f>VLOOKUP(BP105,type_factors!$C$2:$D$226,2,FALSE)</f>
        <v>#N/A</v>
      </c>
      <c r="CI105" s="30" t="e">
        <f>VLOOKUP(BQ105,type_factors!$C$2:$D$226,2,FALSE)</f>
        <v>#N/A</v>
      </c>
      <c r="CJ105" s="30" t="e">
        <f>VLOOKUP(BR105,type_factors!$C$2:$D$226,2,FALSE)</f>
        <v>#N/A</v>
      </c>
      <c r="CK105" s="30" t="e">
        <f>VLOOKUP(BS105,type_factors!$C$2:$D$226,2,FALSE)</f>
        <v>#N/A</v>
      </c>
      <c r="CL105" s="30" t="e">
        <f>VLOOKUP(BT105,type_factors!$C$2:$D$226,2,FALSE)</f>
        <v>#N/A</v>
      </c>
      <c r="CM105" s="30" t="e">
        <f>VLOOKUP(BU105,type_factors!$C$2:$D$226,2,FALSE)</f>
        <v>#N/A</v>
      </c>
      <c r="CN105" s="32">
        <f t="shared" si="53"/>
        <v>1</v>
      </c>
      <c r="CO105" s="32">
        <f t="shared" si="53"/>
        <v>1</v>
      </c>
      <c r="CP105" s="32">
        <f t="shared" si="53"/>
        <v>2</v>
      </c>
      <c r="CQ105" s="32">
        <f t="shared" si="53"/>
        <v>1</v>
      </c>
      <c r="CR105" s="32">
        <f t="shared" si="36"/>
        <v>1</v>
      </c>
      <c r="CS105" s="32">
        <f t="shared" si="54"/>
        <v>2</v>
      </c>
      <c r="CT105" s="32">
        <f t="shared" si="55"/>
        <v>1</v>
      </c>
      <c r="CU105" s="32">
        <f t="shared" si="56"/>
        <v>2</v>
      </c>
      <c r="CV105" s="32" t="e">
        <f t="shared" si="57"/>
        <v>#N/A</v>
      </c>
      <c r="CW105">
        <f t="array" ref="CW105">MAX(IF(ISERROR(CN105:CV105),,CN105:CV105))</f>
        <v>2</v>
      </c>
      <c r="CX105">
        <f t="shared" si="37"/>
        <v>1</v>
      </c>
      <c r="CY105">
        <f t="shared" si="58"/>
        <v>1</v>
      </c>
      <c r="CZ105">
        <f t="shared" si="60"/>
        <v>37</v>
      </c>
    </row>
    <row r="106" spans="1:106" x14ac:dyDescent="0.3">
      <c r="A106">
        <v>105</v>
      </c>
      <c r="B106">
        <v>44</v>
      </c>
      <c r="C106" t="s">
        <v>134</v>
      </c>
      <c r="D106" t="s">
        <v>537</v>
      </c>
      <c r="E106" t="s">
        <v>318</v>
      </c>
      <c r="F106" t="s">
        <v>209</v>
      </c>
      <c r="G106">
        <v>35</v>
      </c>
      <c r="H106" s="1" t="s">
        <v>60</v>
      </c>
      <c r="I106" s="1" t="s">
        <v>35</v>
      </c>
      <c r="J106" s="1" t="s">
        <v>121</v>
      </c>
      <c r="K106" s="1" t="s">
        <v>122</v>
      </c>
      <c r="L106" s="1" t="str">
        <f>VLOOKUP(H106,all_attacks!$B$2:$C$166,2,FALSE)</f>
        <v>Confusion</v>
      </c>
      <c r="M106" s="1" t="str">
        <f>VLOOKUP(I106,all_attacks!$B$2:$C$166,2,FALSE)</f>
        <v>Disable</v>
      </c>
      <c r="N106" s="1" t="str">
        <f>VLOOKUP(J106,all_attacks!$B$2:$C$166,2,FALSE)</f>
        <v>Psybeam</v>
      </c>
      <c r="O106" s="1" t="str">
        <f>VLOOKUP(K106,all_attacks!$B$2:$C$166,2,FALSE)</f>
        <v>Recover</v>
      </c>
      <c r="P106" t="str">
        <f>VLOOKUP(L106,all_attacks!$C$2:$H$166,2,FALSE)</f>
        <v>Psychic</v>
      </c>
      <c r="Q106" t="str">
        <f>VLOOKUP(M106,all_attacks!$C$2:$H$166,2,FALSE)</f>
        <v>Normal</v>
      </c>
      <c r="R106" t="str">
        <f>VLOOKUP(N106,all_attacks!$C$2:$H$166,2,FALSE)</f>
        <v>Psychic</v>
      </c>
      <c r="S106" t="str">
        <f>VLOOKUP(O106,all_attacks!$C$2:$H$166,2,FALSE)</f>
        <v>Normal</v>
      </c>
      <c r="T106" t="str">
        <f>VLOOKUP(L106,all_attacks!$C$2:$H$166,6,FALSE)</f>
        <v>Psychic</v>
      </c>
      <c r="U106" t="str">
        <f>VLOOKUP(M106,all_attacks!$C$2:$H$166,6,FALSE)</f>
        <v>no_type-specific_Damage</v>
      </c>
      <c r="V106" t="str">
        <f>VLOOKUP(N106,all_attacks!$C$2:$H$166,6,FALSE)</f>
        <v>Psychic</v>
      </c>
      <c r="W106" t="str">
        <f>VLOOKUP(O106,all_attacks!$C$2:$H$166,6,FALSE)</f>
        <v>no_type-specific_Damage</v>
      </c>
      <c r="X106" t="s">
        <v>451</v>
      </c>
      <c r="Y106" t="s">
        <v>455</v>
      </c>
      <c r="Z106" t="str">
        <f t="shared" si="59"/>
        <v>PsychicPoison</v>
      </c>
      <c r="AA106" t="str">
        <f t="shared" si="59"/>
        <v>no_type-specific_DamagePoison</v>
      </c>
      <c r="AB106" t="str">
        <f t="shared" si="59"/>
        <v>PsychicPoison</v>
      </c>
      <c r="AC106" t="str">
        <f t="shared" si="59"/>
        <v>no_type-specific_DamagePoison</v>
      </c>
      <c r="AD106" t="str">
        <f t="shared" si="38"/>
        <v>PsychicGround</v>
      </c>
      <c r="AE106" t="str">
        <f t="shared" si="38"/>
        <v>no_type-specific_DamageGround</v>
      </c>
      <c r="AF106" t="str">
        <f t="shared" si="38"/>
        <v>PsychicGround</v>
      </c>
      <c r="AG106" t="str">
        <f t="shared" si="38"/>
        <v>no_type-specific_DamageGround</v>
      </c>
      <c r="AH106">
        <f>VLOOKUP(Z106,type_factors!$C$1:$D$226,2,FALSE)</f>
        <v>2</v>
      </c>
      <c r="AI106" t="e">
        <f>VLOOKUP(AA106,type_factors!$C$1:$D$226,2,FALSE)</f>
        <v>#N/A</v>
      </c>
      <c r="AJ106">
        <f>VLOOKUP(AB106,type_factors!$C$1:$D$226,2,FALSE)</f>
        <v>2</v>
      </c>
      <c r="AK106" t="e">
        <f>VLOOKUP(AC106,type_factors!$C$1:$D$226,2,FALSE)</f>
        <v>#N/A</v>
      </c>
      <c r="AL106">
        <f>VLOOKUP(AD106,type_factors!$C$1:$D$226,2,FALSE)</f>
        <v>1</v>
      </c>
      <c r="AM106" t="e">
        <f>VLOOKUP(AE106,type_factors!$C$1:$D$226,2,FALSE)</f>
        <v>#N/A</v>
      </c>
      <c r="AN106">
        <f>VLOOKUP(AF106,type_factors!$C$1:$D$226,2,FALSE)</f>
        <v>1</v>
      </c>
      <c r="AO106" t="e">
        <f>VLOOKUP(AG106,type_factors!$C$1:$D$226,2,FALSE)</f>
        <v>#N/A</v>
      </c>
      <c r="AP106">
        <f t="shared" si="39"/>
        <v>2</v>
      </c>
      <c r="AQ106" t="e">
        <f t="shared" si="39"/>
        <v>#N/A</v>
      </c>
      <c r="AR106">
        <f t="shared" si="39"/>
        <v>2</v>
      </c>
      <c r="AS106" t="e">
        <f t="shared" si="39"/>
        <v>#N/A</v>
      </c>
      <c r="AT106">
        <f t="array" ref="AT106">MAX(IF(ISERROR(AP106:AS106),IF(ISERROR(AH106:AK106),,AH106:AK106),AP106:AS106))</f>
        <v>2</v>
      </c>
      <c r="AU106" t="s">
        <v>421</v>
      </c>
      <c r="AV106" t="s">
        <v>451</v>
      </c>
      <c r="AW106" t="s">
        <v>453</v>
      </c>
      <c r="AX106" t="s">
        <v>447</v>
      </c>
      <c r="AY106" t="s">
        <v>446</v>
      </c>
      <c r="AZ106" t="s">
        <v>456</v>
      </c>
      <c r="BA106" t="s">
        <v>450</v>
      </c>
      <c r="BB106" t="s">
        <v>455</v>
      </c>
      <c r="BC106" t="s">
        <v>209</v>
      </c>
      <c r="BD106" t="str">
        <f t="shared" si="63"/>
        <v>NormalPsychic</v>
      </c>
      <c r="BE106" t="str">
        <f t="shared" si="64"/>
        <v>PoisonPsychic</v>
      </c>
      <c r="BF106" t="str">
        <f t="shared" si="65"/>
        <v>WaterPsychic</v>
      </c>
      <c r="BG106" t="str">
        <f t="shared" si="43"/>
        <v>ElectricPsychic</v>
      </c>
      <c r="BH106" t="str">
        <f t="shared" si="44"/>
        <v>IcePsychic</v>
      </c>
      <c r="BI106" t="str">
        <f t="shared" si="45"/>
        <v>RockPsychic</v>
      </c>
      <c r="BJ106" t="str">
        <f t="shared" si="46"/>
        <v>FightingPsychic</v>
      </c>
      <c r="BK106" t="str">
        <f t="shared" si="47"/>
        <v>GroundPsychic</v>
      </c>
      <c r="BL106" t="str">
        <f t="shared" si="48"/>
        <v>NAPsychic</v>
      </c>
      <c r="BM106" t="str">
        <f t="shared" si="66"/>
        <v>NormalNA</v>
      </c>
      <c r="BN106" t="str">
        <f t="shared" si="50"/>
        <v>PoisonNA</v>
      </c>
      <c r="BO106" t="str">
        <f t="shared" si="51"/>
        <v>WaterNA</v>
      </c>
      <c r="BP106" t="str">
        <f t="shared" si="52"/>
        <v>ElectricNA</v>
      </c>
      <c r="BQ106" t="str">
        <f t="shared" si="62"/>
        <v>IceNA</v>
      </c>
      <c r="BR106" t="str">
        <f t="shared" si="62"/>
        <v>RockNA</v>
      </c>
      <c r="BS106" t="str">
        <f t="shared" si="62"/>
        <v>FightingNA</v>
      </c>
      <c r="BT106" t="str">
        <f t="shared" si="61"/>
        <v>GroundNA</v>
      </c>
      <c r="BU106" t="str">
        <f t="shared" si="61"/>
        <v>NANA</v>
      </c>
      <c r="BV106" s="31">
        <f>VLOOKUP(BD106,type_factors!$C$2:$D$226,2,FALSE)</f>
        <v>1</v>
      </c>
      <c r="BW106" s="31">
        <f>VLOOKUP(BE106,type_factors!$C$2:$D$226,2,FALSE)</f>
        <v>1</v>
      </c>
      <c r="BX106" s="31">
        <f>VLOOKUP(BF106,type_factors!$C$2:$D$226,2,FALSE)</f>
        <v>1</v>
      </c>
      <c r="BY106" s="31">
        <f>VLOOKUP(BG106,type_factors!$C$2:$D$226,2,FALSE)</f>
        <v>1</v>
      </c>
      <c r="BZ106" s="31">
        <f>VLOOKUP(BH106,type_factors!$C$2:$D$226,2,FALSE)</f>
        <v>1</v>
      </c>
      <c r="CA106" s="31">
        <f>VLOOKUP(BI106,type_factors!$C$2:$D$226,2,FALSE)</f>
        <v>1</v>
      </c>
      <c r="CB106" s="31">
        <f>VLOOKUP(BJ106,type_factors!$C$2:$D$226,2,FALSE)</f>
        <v>0.5</v>
      </c>
      <c r="CC106" s="31">
        <f>VLOOKUP(BK106,type_factors!$C$2:$D$226,2,FALSE)</f>
        <v>1</v>
      </c>
      <c r="CD106" s="31" t="e">
        <f>VLOOKUP(BL106,type_factors!$C$2:$D$226,2,FALSE)</f>
        <v>#N/A</v>
      </c>
      <c r="CE106" s="30" t="e">
        <f>VLOOKUP(BM106,type_factors!$C$2:$D$226,2,FALSE)</f>
        <v>#N/A</v>
      </c>
      <c r="CF106" s="30" t="e">
        <f>VLOOKUP(BN106,type_factors!$C$2:$D$226,2,FALSE)</f>
        <v>#N/A</v>
      </c>
      <c r="CG106" s="30" t="e">
        <f>VLOOKUP(BO106,type_factors!$C$2:$D$226,2,FALSE)</f>
        <v>#N/A</v>
      </c>
      <c r="CH106" s="30" t="e">
        <f>VLOOKUP(BP106,type_factors!$C$2:$D$226,2,FALSE)</f>
        <v>#N/A</v>
      </c>
      <c r="CI106" s="30" t="e">
        <f>VLOOKUP(BQ106,type_factors!$C$2:$D$226,2,FALSE)</f>
        <v>#N/A</v>
      </c>
      <c r="CJ106" s="30" t="e">
        <f>VLOOKUP(BR106,type_factors!$C$2:$D$226,2,FALSE)</f>
        <v>#N/A</v>
      </c>
      <c r="CK106" s="30" t="e">
        <f>VLOOKUP(BS106,type_factors!$C$2:$D$226,2,FALSE)</f>
        <v>#N/A</v>
      </c>
      <c r="CL106" s="30" t="e">
        <f>VLOOKUP(BT106,type_factors!$C$2:$D$226,2,FALSE)</f>
        <v>#N/A</v>
      </c>
      <c r="CM106" s="30" t="e">
        <f>VLOOKUP(BU106,type_factors!$C$2:$D$226,2,FALSE)</f>
        <v>#N/A</v>
      </c>
      <c r="CN106" s="32">
        <f t="shared" si="53"/>
        <v>1</v>
      </c>
      <c r="CO106" s="32">
        <f t="shared" si="53"/>
        <v>1</v>
      </c>
      <c r="CP106" s="32">
        <f t="shared" si="53"/>
        <v>1</v>
      </c>
      <c r="CQ106" s="32">
        <f t="shared" si="53"/>
        <v>1</v>
      </c>
      <c r="CR106" s="32">
        <f t="shared" si="36"/>
        <v>1</v>
      </c>
      <c r="CS106" s="32">
        <f t="shared" si="54"/>
        <v>1</v>
      </c>
      <c r="CT106" s="32">
        <f t="shared" si="55"/>
        <v>0.5</v>
      </c>
      <c r="CU106" s="32">
        <f t="shared" si="56"/>
        <v>1</v>
      </c>
      <c r="CV106" s="32" t="e">
        <f t="shared" si="57"/>
        <v>#N/A</v>
      </c>
      <c r="CW106">
        <f t="array" ref="CW106">MAX(IF(ISERROR(CN106:CV106),,CN106:CV106))</f>
        <v>1</v>
      </c>
      <c r="CX106">
        <f t="shared" si="37"/>
        <v>2</v>
      </c>
      <c r="CY106">
        <f t="shared" si="58"/>
        <v>-1</v>
      </c>
      <c r="CZ106">
        <f t="shared" si="60"/>
        <v>36</v>
      </c>
    </row>
    <row r="107" spans="1:106" x14ac:dyDescent="0.3">
      <c r="A107">
        <v>106</v>
      </c>
      <c r="B107">
        <v>44</v>
      </c>
      <c r="C107" t="s">
        <v>135</v>
      </c>
      <c r="D107" t="s">
        <v>464</v>
      </c>
      <c r="E107" t="s">
        <v>449</v>
      </c>
      <c r="F107" t="s">
        <v>451</v>
      </c>
      <c r="G107">
        <v>40</v>
      </c>
      <c r="H107" s="1" t="s">
        <v>45</v>
      </c>
      <c r="I107" s="1" t="s">
        <v>46</v>
      </c>
      <c r="J107" s="1" t="s">
        <v>79</v>
      </c>
      <c r="K107" s="1" t="s">
        <v>138</v>
      </c>
      <c r="L107" s="1" t="str">
        <f>VLOOKUP(H107,all_attacks!$B$2:$C$166,2,FALSE)</f>
        <v>Leech Seed</v>
      </c>
      <c r="M107" s="1" t="str">
        <f>VLOOKUP(I107,all_attacks!$B$2:$C$166,2,FALSE)</f>
        <v>Vine Whip</v>
      </c>
      <c r="N107" s="1" t="str">
        <f>VLOOKUP(J107,all_attacks!$B$2:$C$166,2,FALSE)</f>
        <v>Poison Powder</v>
      </c>
      <c r="O107" s="1" t="str">
        <f>VLOOKUP(K107,all_attacks!$B$2:$C$166,2,FALSE)</f>
        <v>Razor Leaf</v>
      </c>
      <c r="P107" t="str">
        <f>VLOOKUP(L107,all_attacks!$C$2:$H$166,2,FALSE)</f>
        <v>Grass</v>
      </c>
      <c r="Q107" t="str">
        <f>VLOOKUP(M107,all_attacks!$C$2:$H$166,2,FALSE)</f>
        <v>Grass</v>
      </c>
      <c r="R107" t="str">
        <f>VLOOKUP(N107,all_attacks!$C$2:$H$166,2,FALSE)</f>
        <v>Poison</v>
      </c>
      <c r="S107" t="str">
        <f>VLOOKUP(O107,all_attacks!$C$2:$H$166,2,FALSE)</f>
        <v>Grass</v>
      </c>
      <c r="T107" t="str">
        <f>VLOOKUP(L107,all_attacks!$C$2:$H$166,6,FALSE)</f>
        <v>no_type-specific_Damage</v>
      </c>
      <c r="U107" t="str">
        <f>VLOOKUP(M107,all_attacks!$C$2:$H$166,6,FALSE)</f>
        <v>Grass</v>
      </c>
      <c r="V107" t="str">
        <f>VLOOKUP(N107,all_attacks!$C$2:$H$166,6,FALSE)</f>
        <v>no_type-specific_Damage</v>
      </c>
      <c r="W107" t="str">
        <f>VLOOKUP(O107,all_attacks!$C$2:$H$166,6,FALSE)</f>
        <v>Grass</v>
      </c>
      <c r="X107" t="s">
        <v>451</v>
      </c>
      <c r="Y107" t="s">
        <v>455</v>
      </c>
      <c r="Z107" t="str">
        <f t="shared" si="59"/>
        <v>no_type-specific_DamagePoison</v>
      </c>
      <c r="AA107" t="str">
        <f t="shared" si="59"/>
        <v>GrassPoison</v>
      </c>
      <c r="AB107" t="str">
        <f t="shared" si="59"/>
        <v>no_type-specific_DamagePoison</v>
      </c>
      <c r="AC107" t="str">
        <f t="shared" si="59"/>
        <v>GrassPoison</v>
      </c>
      <c r="AD107" t="str">
        <f t="shared" si="38"/>
        <v>no_type-specific_DamageGround</v>
      </c>
      <c r="AE107" t="str">
        <f t="shared" si="38"/>
        <v>GrassGround</v>
      </c>
      <c r="AF107" t="str">
        <f t="shared" si="38"/>
        <v>no_type-specific_DamageGround</v>
      </c>
      <c r="AG107" t="str">
        <f t="shared" si="38"/>
        <v>GrassGround</v>
      </c>
      <c r="AH107" t="e">
        <f>VLOOKUP(Z107,type_factors!$C$1:$D$226,2,FALSE)</f>
        <v>#N/A</v>
      </c>
      <c r="AI107">
        <f>VLOOKUP(AA107,type_factors!$C$1:$D$226,2,FALSE)</f>
        <v>0.5</v>
      </c>
      <c r="AJ107" t="e">
        <f>VLOOKUP(AB107,type_factors!$C$1:$D$226,2,FALSE)</f>
        <v>#N/A</v>
      </c>
      <c r="AK107">
        <f>VLOOKUP(AC107,type_factors!$C$1:$D$226,2,FALSE)</f>
        <v>0.5</v>
      </c>
      <c r="AL107" t="e">
        <f>VLOOKUP(AD107,type_factors!$C$1:$D$226,2,FALSE)</f>
        <v>#N/A</v>
      </c>
      <c r="AM107">
        <f>VLOOKUP(AE107,type_factors!$C$1:$D$226,2,FALSE)</f>
        <v>2</v>
      </c>
      <c r="AN107" t="e">
        <f>VLOOKUP(AF107,type_factors!$C$1:$D$226,2,FALSE)</f>
        <v>#N/A</v>
      </c>
      <c r="AO107">
        <f>VLOOKUP(AG107,type_factors!$C$1:$D$226,2,FALSE)</f>
        <v>2</v>
      </c>
      <c r="AP107" t="e">
        <f t="shared" si="39"/>
        <v>#N/A</v>
      </c>
      <c r="AQ107">
        <f t="shared" si="39"/>
        <v>1</v>
      </c>
      <c r="AR107" t="e">
        <f t="shared" si="39"/>
        <v>#N/A</v>
      </c>
      <c r="AS107">
        <f t="shared" si="39"/>
        <v>1</v>
      </c>
      <c r="AT107">
        <f t="array" ref="AT107">MAX(IF(ISERROR(AP107:AS107),IF(ISERROR(AH107:AK107),,AH107:AK107),AP107:AS107))</f>
        <v>1</v>
      </c>
      <c r="AU107" t="s">
        <v>421</v>
      </c>
      <c r="AV107" t="s">
        <v>451</v>
      </c>
      <c r="AW107" t="s">
        <v>453</v>
      </c>
      <c r="AX107" t="s">
        <v>447</v>
      </c>
      <c r="AY107" t="s">
        <v>446</v>
      </c>
      <c r="AZ107" t="s">
        <v>456</v>
      </c>
      <c r="BA107" t="s">
        <v>450</v>
      </c>
      <c r="BB107" t="s">
        <v>455</v>
      </c>
      <c r="BC107" t="s">
        <v>209</v>
      </c>
      <c r="BD107" t="str">
        <f t="shared" si="63"/>
        <v>NormalGrass</v>
      </c>
      <c r="BE107" t="str">
        <f t="shared" si="64"/>
        <v>PoisonGrass</v>
      </c>
      <c r="BF107" t="str">
        <f t="shared" si="65"/>
        <v>WaterGrass</v>
      </c>
      <c r="BG107" t="str">
        <f t="shared" si="43"/>
        <v>ElectricGrass</v>
      </c>
      <c r="BH107" t="str">
        <f t="shared" si="44"/>
        <v>IceGrass</v>
      </c>
      <c r="BI107" t="str">
        <f t="shared" si="45"/>
        <v>RockGrass</v>
      </c>
      <c r="BJ107" t="str">
        <f t="shared" si="46"/>
        <v>FightingGrass</v>
      </c>
      <c r="BK107" t="str">
        <f t="shared" si="47"/>
        <v>GroundGrass</v>
      </c>
      <c r="BL107" t="str">
        <f t="shared" si="48"/>
        <v>NAGrass</v>
      </c>
      <c r="BM107" t="str">
        <f t="shared" si="66"/>
        <v>NormalPoison</v>
      </c>
      <c r="BN107" t="str">
        <f t="shared" si="50"/>
        <v>PoisonPoison</v>
      </c>
      <c r="BO107" t="str">
        <f t="shared" si="51"/>
        <v>WaterPoison</v>
      </c>
      <c r="BP107" t="str">
        <f t="shared" si="52"/>
        <v>ElectricPoison</v>
      </c>
      <c r="BQ107" t="str">
        <f t="shared" si="62"/>
        <v>IcePoison</v>
      </c>
      <c r="BR107" t="str">
        <f t="shared" si="62"/>
        <v>RockPoison</v>
      </c>
      <c r="BS107" t="str">
        <f t="shared" si="62"/>
        <v>FightingPoison</v>
      </c>
      <c r="BT107" t="str">
        <f t="shared" si="61"/>
        <v>GroundPoison</v>
      </c>
      <c r="BU107" t="str">
        <f t="shared" si="61"/>
        <v>NAPoison</v>
      </c>
      <c r="BV107" s="31">
        <f>VLOOKUP(BD107,type_factors!$C$2:$D$226,2,FALSE)</f>
        <v>1</v>
      </c>
      <c r="BW107" s="31">
        <f>VLOOKUP(BE107,type_factors!$C$2:$D$226,2,FALSE)</f>
        <v>2</v>
      </c>
      <c r="BX107" s="31">
        <f>VLOOKUP(BF107,type_factors!$C$2:$D$226,2,FALSE)</f>
        <v>0.5</v>
      </c>
      <c r="BY107" s="31">
        <f>VLOOKUP(BG107,type_factors!$C$2:$D$226,2,FALSE)</f>
        <v>0.5</v>
      </c>
      <c r="BZ107" s="31">
        <f>VLOOKUP(BH107,type_factors!$C$2:$D$226,2,FALSE)</f>
        <v>2</v>
      </c>
      <c r="CA107" s="31">
        <f>VLOOKUP(BI107,type_factors!$C$2:$D$226,2,FALSE)</f>
        <v>1</v>
      </c>
      <c r="CB107" s="31">
        <f>VLOOKUP(BJ107,type_factors!$C$2:$D$226,2,FALSE)</f>
        <v>1</v>
      </c>
      <c r="CC107" s="31">
        <f>VLOOKUP(BK107,type_factors!$C$2:$D$226,2,FALSE)</f>
        <v>0.5</v>
      </c>
      <c r="CD107" s="31" t="e">
        <f>VLOOKUP(BL107,type_factors!$C$2:$D$226,2,FALSE)</f>
        <v>#N/A</v>
      </c>
      <c r="CE107" s="30">
        <f>VLOOKUP(BM107,type_factors!$C$2:$D$226,2,FALSE)</f>
        <v>1</v>
      </c>
      <c r="CF107" s="30">
        <f>VLOOKUP(BN107,type_factors!$C$2:$D$226,2,FALSE)</f>
        <v>0.5</v>
      </c>
      <c r="CG107" s="30">
        <f>VLOOKUP(BO107,type_factors!$C$2:$D$226,2,FALSE)</f>
        <v>1</v>
      </c>
      <c r="CH107" s="30">
        <f>VLOOKUP(BP107,type_factors!$C$2:$D$226,2,FALSE)</f>
        <v>1</v>
      </c>
      <c r="CI107" s="30">
        <f>VLOOKUP(BQ107,type_factors!$C$2:$D$226,2,FALSE)</f>
        <v>1</v>
      </c>
      <c r="CJ107" s="30">
        <f>VLOOKUP(BR107,type_factors!$C$2:$D$226,2,FALSE)</f>
        <v>1</v>
      </c>
      <c r="CK107" s="30">
        <f>VLOOKUP(BS107,type_factors!$C$2:$D$226,2,FALSE)</f>
        <v>0.5</v>
      </c>
      <c r="CL107" s="30">
        <f>VLOOKUP(BT107,type_factors!$C$2:$D$226,2,FALSE)</f>
        <v>2</v>
      </c>
      <c r="CM107" s="30" t="e">
        <f>VLOOKUP(BU107,type_factors!$C$2:$D$226,2,FALSE)</f>
        <v>#N/A</v>
      </c>
      <c r="CN107" s="32">
        <f t="shared" si="53"/>
        <v>1</v>
      </c>
      <c r="CO107" s="32">
        <f t="shared" si="53"/>
        <v>1</v>
      </c>
      <c r="CP107" s="32">
        <f t="shared" si="53"/>
        <v>0.5</v>
      </c>
      <c r="CQ107" s="32">
        <f t="shared" si="53"/>
        <v>0.5</v>
      </c>
      <c r="CR107" s="32">
        <f t="shared" si="36"/>
        <v>2</v>
      </c>
      <c r="CS107" s="32">
        <f t="shared" si="54"/>
        <v>1</v>
      </c>
      <c r="CT107" s="32">
        <f t="shared" si="55"/>
        <v>0.5</v>
      </c>
      <c r="CU107" s="32">
        <f t="shared" si="56"/>
        <v>1</v>
      </c>
      <c r="CV107" s="32" t="e">
        <f t="shared" si="57"/>
        <v>#N/A</v>
      </c>
      <c r="CW107">
        <f t="array" ref="CW107">MAX(IF(ISERROR(CN107:CV107),,CN107:CV107))</f>
        <v>2</v>
      </c>
      <c r="CX107">
        <f t="shared" si="37"/>
        <v>1</v>
      </c>
      <c r="CY107">
        <f t="shared" si="58"/>
        <v>1</v>
      </c>
      <c r="CZ107">
        <f t="shared" si="60"/>
        <v>37</v>
      </c>
    </row>
    <row r="108" spans="1:106" x14ac:dyDescent="0.3">
      <c r="A108">
        <v>107</v>
      </c>
      <c r="B108">
        <v>45</v>
      </c>
      <c r="C108" s="35" t="s">
        <v>84</v>
      </c>
      <c r="D108" s="35" t="str">
        <f>VLOOKUP(C108,all_pokemon!$B$2:$C$151,2,FALSE)</f>
        <v>Cubone</v>
      </c>
      <c r="E108" s="35" t="s">
        <v>455</v>
      </c>
      <c r="F108" s="35" t="s">
        <v>209</v>
      </c>
      <c r="G108" s="35">
        <v>32</v>
      </c>
      <c r="H108" s="36" t="s">
        <v>86</v>
      </c>
      <c r="I108" s="36" t="s">
        <v>6</v>
      </c>
      <c r="J108" s="36" t="s">
        <v>23</v>
      </c>
      <c r="K108" s="36" t="s">
        <v>116</v>
      </c>
      <c r="L108" s="1" t="str">
        <f>VLOOKUP(H108,all_attacks!$B$2:$C$166,2,FALSE)</f>
        <v>Bone Club</v>
      </c>
      <c r="M108" s="1" t="str">
        <f>VLOOKUP(I108,all_attacks!$B$2:$C$166,2,FALSE)</f>
        <v>Growl</v>
      </c>
      <c r="N108" s="1" t="str">
        <f>VLOOKUP(J108,all_attacks!$B$2:$C$166,2,FALSE)</f>
        <v>Leer</v>
      </c>
      <c r="O108" s="1" t="str">
        <f>VLOOKUP(K108,all_attacks!$B$2:$C$166,2,FALSE)</f>
        <v>Focus Energy</v>
      </c>
      <c r="P108" t="str">
        <f>VLOOKUP(L108,all_attacks!$C$2:$H$166,2,FALSE)</f>
        <v>Ground</v>
      </c>
      <c r="Q108" t="str">
        <f>VLOOKUP(M108,all_attacks!$C$2:$H$166,2,FALSE)</f>
        <v>Normal</v>
      </c>
      <c r="R108" t="str">
        <f>VLOOKUP(N108,all_attacks!$C$2:$H$166,2,FALSE)</f>
        <v>Normal</v>
      </c>
      <c r="S108" t="str">
        <f>VLOOKUP(O108,all_attacks!$C$2:$H$166,2,FALSE)</f>
        <v>Normal</v>
      </c>
      <c r="T108" t="str">
        <f>VLOOKUP(L108,all_attacks!$C$2:$H$166,6,FALSE)</f>
        <v>Ground</v>
      </c>
      <c r="U108" t="str">
        <f>VLOOKUP(M108,all_attacks!$C$2:$H$166,6,FALSE)</f>
        <v>no_type-specific_Damage</v>
      </c>
      <c r="V108" t="str">
        <f>VLOOKUP(N108,all_attacks!$C$2:$H$166,6,FALSE)</f>
        <v>no_type-specific_Damage</v>
      </c>
      <c r="W108" t="str">
        <f>VLOOKUP(O108,all_attacks!$C$2:$H$166,6,FALSE)</f>
        <v>no_type-specific_Damage</v>
      </c>
      <c r="X108" t="s">
        <v>451</v>
      </c>
      <c r="Y108" t="s">
        <v>455</v>
      </c>
      <c r="Z108" t="str">
        <f t="shared" si="59"/>
        <v>GroundPoison</v>
      </c>
      <c r="AA108" t="str">
        <f t="shared" si="59"/>
        <v>no_type-specific_DamagePoison</v>
      </c>
      <c r="AB108" t="str">
        <f t="shared" si="59"/>
        <v>no_type-specific_DamagePoison</v>
      </c>
      <c r="AC108" t="str">
        <f t="shared" si="59"/>
        <v>no_type-specific_DamagePoison</v>
      </c>
      <c r="AD108" t="str">
        <f t="shared" si="38"/>
        <v>GroundGround</v>
      </c>
      <c r="AE108" t="str">
        <f t="shared" si="38"/>
        <v>no_type-specific_DamageGround</v>
      </c>
      <c r="AF108" t="str">
        <f t="shared" si="38"/>
        <v>no_type-specific_DamageGround</v>
      </c>
      <c r="AG108" t="str">
        <f t="shared" si="38"/>
        <v>no_type-specific_DamageGround</v>
      </c>
      <c r="AH108">
        <f>VLOOKUP(Z108,type_factors!$C$1:$D$226,2,FALSE)</f>
        <v>2</v>
      </c>
      <c r="AI108" t="e">
        <f>VLOOKUP(AA108,type_factors!$C$1:$D$226,2,FALSE)</f>
        <v>#N/A</v>
      </c>
      <c r="AJ108" t="e">
        <f>VLOOKUP(AB108,type_factors!$C$1:$D$226,2,FALSE)</f>
        <v>#N/A</v>
      </c>
      <c r="AK108" t="e">
        <f>VLOOKUP(AC108,type_factors!$C$1:$D$226,2,FALSE)</f>
        <v>#N/A</v>
      </c>
      <c r="AL108">
        <f>VLOOKUP(AD108,type_factors!$C$1:$D$226,2,FALSE)</f>
        <v>1</v>
      </c>
      <c r="AM108" t="e">
        <f>VLOOKUP(AE108,type_factors!$C$1:$D$226,2,FALSE)</f>
        <v>#N/A</v>
      </c>
      <c r="AN108" t="e">
        <f>VLOOKUP(AF108,type_factors!$C$1:$D$226,2,FALSE)</f>
        <v>#N/A</v>
      </c>
      <c r="AO108" t="e">
        <f>VLOOKUP(AG108,type_factors!$C$1:$D$226,2,FALSE)</f>
        <v>#N/A</v>
      </c>
      <c r="AP108">
        <f t="shared" si="39"/>
        <v>2</v>
      </c>
      <c r="AQ108" t="e">
        <f t="shared" si="39"/>
        <v>#N/A</v>
      </c>
      <c r="AR108" t="e">
        <f t="shared" si="39"/>
        <v>#N/A</v>
      </c>
      <c r="AS108" t="e">
        <f t="shared" si="39"/>
        <v>#N/A</v>
      </c>
      <c r="AT108">
        <f t="array" ref="AT108">MAX(IF(ISERROR(AP108:AS108),IF(ISERROR(AH108:AK108),,AH108:AK108),AP108:AS108))</f>
        <v>2</v>
      </c>
      <c r="AU108" t="s">
        <v>421</v>
      </c>
      <c r="AV108" t="s">
        <v>451</v>
      </c>
      <c r="AW108" t="s">
        <v>453</v>
      </c>
      <c r="AX108" t="s">
        <v>447</v>
      </c>
      <c r="AY108" t="s">
        <v>446</v>
      </c>
      <c r="AZ108" t="s">
        <v>456</v>
      </c>
      <c r="BA108" t="s">
        <v>450</v>
      </c>
      <c r="BB108" t="s">
        <v>455</v>
      </c>
      <c r="BC108" t="s">
        <v>209</v>
      </c>
      <c r="BD108" t="str">
        <f t="shared" si="63"/>
        <v>NormalGround</v>
      </c>
      <c r="BE108" t="str">
        <f t="shared" si="64"/>
        <v>PoisonGround</v>
      </c>
      <c r="BF108" t="str">
        <f t="shared" si="65"/>
        <v>WaterGround</v>
      </c>
      <c r="BG108" t="str">
        <f t="shared" si="43"/>
        <v>ElectricGround</v>
      </c>
      <c r="BH108" t="str">
        <f t="shared" si="44"/>
        <v>IceGround</v>
      </c>
      <c r="BI108" t="str">
        <f t="shared" si="45"/>
        <v>RockGround</v>
      </c>
      <c r="BJ108" t="str">
        <f t="shared" si="46"/>
        <v>FightingGround</v>
      </c>
      <c r="BK108" t="str">
        <f t="shared" si="47"/>
        <v>GroundGround</v>
      </c>
      <c r="BL108" t="str">
        <f t="shared" si="48"/>
        <v>NAGround</v>
      </c>
      <c r="BM108" t="str">
        <f t="shared" si="66"/>
        <v>NormalNA</v>
      </c>
      <c r="BN108" t="str">
        <f t="shared" si="50"/>
        <v>PoisonNA</v>
      </c>
      <c r="BO108" t="str">
        <f t="shared" si="51"/>
        <v>WaterNA</v>
      </c>
      <c r="BP108" t="str">
        <f t="shared" si="52"/>
        <v>ElectricNA</v>
      </c>
      <c r="BQ108" t="str">
        <f t="shared" si="62"/>
        <v>IceNA</v>
      </c>
      <c r="BR108" t="str">
        <f t="shared" si="62"/>
        <v>RockNA</v>
      </c>
      <c r="BS108" t="str">
        <f t="shared" si="62"/>
        <v>FightingNA</v>
      </c>
      <c r="BT108" t="str">
        <f t="shared" si="61"/>
        <v>GroundNA</v>
      </c>
      <c r="BU108" t="str">
        <f t="shared" si="61"/>
        <v>NANA</v>
      </c>
      <c r="BV108" s="31">
        <f>VLOOKUP(BD108,type_factors!$C$2:$D$226,2,FALSE)</f>
        <v>1</v>
      </c>
      <c r="BW108" s="31">
        <f>VLOOKUP(BE108,type_factors!$C$2:$D$226,2,FALSE)</f>
        <v>0.5</v>
      </c>
      <c r="BX108" s="31">
        <f>VLOOKUP(BF108,type_factors!$C$2:$D$226,2,FALSE)</f>
        <v>2</v>
      </c>
      <c r="BY108" s="31">
        <f>VLOOKUP(BG108,type_factors!$C$2:$D$226,2,FALSE)</f>
        <v>0</v>
      </c>
      <c r="BZ108" s="31">
        <f>VLOOKUP(BH108,type_factors!$C$2:$D$226,2,FALSE)</f>
        <v>2</v>
      </c>
      <c r="CA108" s="31">
        <f>VLOOKUP(BI108,type_factors!$C$2:$D$226,2,FALSE)</f>
        <v>0.5</v>
      </c>
      <c r="CB108" s="31">
        <f>VLOOKUP(BJ108,type_factors!$C$2:$D$226,2,FALSE)</f>
        <v>1</v>
      </c>
      <c r="CC108" s="31">
        <f>VLOOKUP(BK108,type_factors!$C$2:$D$226,2,FALSE)</f>
        <v>1</v>
      </c>
      <c r="CD108" s="31" t="e">
        <f>VLOOKUP(BL108,type_factors!$C$2:$D$226,2,FALSE)</f>
        <v>#N/A</v>
      </c>
      <c r="CE108" s="30" t="e">
        <f>VLOOKUP(BM108,type_factors!$C$2:$D$226,2,FALSE)</f>
        <v>#N/A</v>
      </c>
      <c r="CF108" s="30" t="e">
        <f>VLOOKUP(BN108,type_factors!$C$2:$D$226,2,FALSE)</f>
        <v>#N/A</v>
      </c>
      <c r="CG108" s="30" t="e">
        <f>VLOOKUP(BO108,type_factors!$C$2:$D$226,2,FALSE)</f>
        <v>#N/A</v>
      </c>
      <c r="CH108" s="30" t="e">
        <f>VLOOKUP(BP108,type_factors!$C$2:$D$226,2,FALSE)</f>
        <v>#N/A</v>
      </c>
      <c r="CI108" s="30" t="e">
        <f>VLOOKUP(BQ108,type_factors!$C$2:$D$226,2,FALSE)</f>
        <v>#N/A</v>
      </c>
      <c r="CJ108" s="30" t="e">
        <f>VLOOKUP(BR108,type_factors!$C$2:$D$226,2,FALSE)</f>
        <v>#N/A</v>
      </c>
      <c r="CK108" s="30" t="e">
        <f>VLOOKUP(BS108,type_factors!$C$2:$D$226,2,FALSE)</f>
        <v>#N/A</v>
      </c>
      <c r="CL108" s="30" t="e">
        <f>VLOOKUP(BT108,type_factors!$C$2:$D$226,2,FALSE)</f>
        <v>#N/A</v>
      </c>
      <c r="CM108" s="30" t="e">
        <f>VLOOKUP(BU108,type_factors!$C$2:$D$226,2,FALSE)</f>
        <v>#N/A</v>
      </c>
      <c r="CN108" s="32">
        <f t="shared" si="53"/>
        <v>1</v>
      </c>
      <c r="CO108" s="32">
        <f t="shared" si="53"/>
        <v>0.5</v>
      </c>
      <c r="CP108" s="32">
        <f t="shared" si="53"/>
        <v>2</v>
      </c>
      <c r="CQ108" s="32">
        <f t="shared" si="53"/>
        <v>0</v>
      </c>
      <c r="CR108" s="32">
        <f t="shared" si="36"/>
        <v>2</v>
      </c>
      <c r="CS108" s="32">
        <f t="shared" si="54"/>
        <v>0.5</v>
      </c>
      <c r="CT108" s="32">
        <f t="shared" si="55"/>
        <v>1</v>
      </c>
      <c r="CU108" s="32">
        <f t="shared" si="56"/>
        <v>1</v>
      </c>
      <c r="CV108" s="32" t="e">
        <f t="shared" si="57"/>
        <v>#N/A</v>
      </c>
      <c r="CW108">
        <f t="array" ref="CW108">MAX(IF(ISERROR(CN108:CV108),,CN108:CV108))</f>
        <v>2</v>
      </c>
      <c r="CX108">
        <f t="shared" si="37"/>
        <v>2</v>
      </c>
      <c r="CY108">
        <f t="shared" si="58"/>
        <v>0</v>
      </c>
      <c r="CZ108">
        <f t="shared" si="60"/>
        <v>37</v>
      </c>
    </row>
    <row r="109" spans="1:106" x14ac:dyDescent="0.3">
      <c r="A109">
        <v>108</v>
      </c>
      <c r="B109">
        <v>45</v>
      </c>
      <c r="C109" s="35" t="s">
        <v>58</v>
      </c>
      <c r="D109" s="35" t="str">
        <f>VLOOKUP(C109,all_pokemon!$B$2:$C$151,2,FALSE)</f>
        <v>Drowzee</v>
      </c>
      <c r="E109" s="35" t="s">
        <v>318</v>
      </c>
      <c r="F109" s="35" t="s">
        <v>209</v>
      </c>
      <c r="G109" s="35">
        <v>32</v>
      </c>
      <c r="H109" s="36" t="s">
        <v>60</v>
      </c>
      <c r="I109" s="36" t="s">
        <v>87</v>
      </c>
      <c r="J109" s="36" t="s">
        <v>120</v>
      </c>
      <c r="K109" s="36" t="s">
        <v>123</v>
      </c>
      <c r="L109" s="1" t="str">
        <f>VLOOKUP(H109,all_attacks!$B$2:$C$166,2,FALSE)</f>
        <v>Confusion</v>
      </c>
      <c r="M109" s="1" t="str">
        <f>VLOOKUP(I109,all_attacks!$B$2:$C$166,2,FALSE)</f>
        <v>Headbutt</v>
      </c>
      <c r="N109" s="1" t="str">
        <f>VLOOKUP(J109,all_attacks!$B$2:$C$166,2,FALSE)</f>
        <v>Poison Gas</v>
      </c>
      <c r="O109" s="1" t="str">
        <f>VLOOKUP(K109,all_attacks!$B$2:$C$166,2,FALSE)</f>
        <v>Psychic</v>
      </c>
      <c r="P109" t="str">
        <f>VLOOKUP(L109,all_attacks!$C$2:$H$166,2,FALSE)</f>
        <v>Psychic</v>
      </c>
      <c r="Q109" t="str">
        <f>VLOOKUP(M109,all_attacks!$C$2:$H$166,2,FALSE)</f>
        <v>Normal</v>
      </c>
      <c r="R109" t="str">
        <f>VLOOKUP(N109,all_attacks!$C$2:$H$166,2,FALSE)</f>
        <v>Poison</v>
      </c>
      <c r="S109" t="str">
        <f>VLOOKUP(O109,all_attacks!$C$2:$H$166,2,FALSE)</f>
        <v>Psychic</v>
      </c>
      <c r="T109" t="str">
        <f>VLOOKUP(L109,all_attacks!$C$2:$H$166,6,FALSE)</f>
        <v>Psychic</v>
      </c>
      <c r="U109" t="str">
        <f>VLOOKUP(M109,all_attacks!$C$2:$H$166,6,FALSE)</f>
        <v>Normal</v>
      </c>
      <c r="V109" t="str">
        <f>VLOOKUP(N109,all_attacks!$C$2:$H$166,6,FALSE)</f>
        <v>no_type-specific_Damage</v>
      </c>
      <c r="W109" t="str">
        <f>VLOOKUP(O109,all_attacks!$C$2:$H$166,6,FALSE)</f>
        <v>Psychic</v>
      </c>
      <c r="X109" t="s">
        <v>451</v>
      </c>
      <c r="Y109" t="s">
        <v>455</v>
      </c>
      <c r="Z109" t="str">
        <f t="shared" si="59"/>
        <v>PsychicPoison</v>
      </c>
      <c r="AA109" t="str">
        <f t="shared" si="59"/>
        <v>NormalPoison</v>
      </c>
      <c r="AB109" t="str">
        <f t="shared" si="59"/>
        <v>no_type-specific_DamagePoison</v>
      </c>
      <c r="AC109" t="str">
        <f t="shared" si="59"/>
        <v>PsychicPoison</v>
      </c>
      <c r="AD109" t="str">
        <f t="shared" si="38"/>
        <v>PsychicGround</v>
      </c>
      <c r="AE109" t="str">
        <f t="shared" si="38"/>
        <v>NormalGround</v>
      </c>
      <c r="AF109" t="str">
        <f t="shared" si="38"/>
        <v>no_type-specific_DamageGround</v>
      </c>
      <c r="AG109" t="str">
        <f t="shared" si="38"/>
        <v>PsychicGround</v>
      </c>
      <c r="AH109">
        <f>VLOOKUP(Z109,type_factors!$C$1:$D$226,2,FALSE)</f>
        <v>2</v>
      </c>
      <c r="AI109">
        <f>VLOOKUP(AA109,type_factors!$C$1:$D$226,2,FALSE)</f>
        <v>1</v>
      </c>
      <c r="AJ109" t="e">
        <f>VLOOKUP(AB109,type_factors!$C$1:$D$226,2,FALSE)</f>
        <v>#N/A</v>
      </c>
      <c r="AK109">
        <f>VLOOKUP(AC109,type_factors!$C$1:$D$226,2,FALSE)</f>
        <v>2</v>
      </c>
      <c r="AL109">
        <f>VLOOKUP(AD109,type_factors!$C$1:$D$226,2,FALSE)</f>
        <v>1</v>
      </c>
      <c r="AM109">
        <f>VLOOKUP(AE109,type_factors!$C$1:$D$226,2,FALSE)</f>
        <v>1</v>
      </c>
      <c r="AN109" t="e">
        <f>VLOOKUP(AF109,type_factors!$C$1:$D$226,2,FALSE)</f>
        <v>#N/A</v>
      </c>
      <c r="AO109">
        <f>VLOOKUP(AG109,type_factors!$C$1:$D$226,2,FALSE)</f>
        <v>1</v>
      </c>
      <c r="AP109">
        <f t="shared" si="39"/>
        <v>2</v>
      </c>
      <c r="AQ109">
        <f t="shared" si="39"/>
        <v>1</v>
      </c>
      <c r="AR109" t="e">
        <f t="shared" si="39"/>
        <v>#N/A</v>
      </c>
      <c r="AS109">
        <f t="shared" si="39"/>
        <v>2</v>
      </c>
      <c r="AT109">
        <f t="array" ref="AT109">MAX(IF(ISERROR(AP109:AS109),IF(ISERROR(AH109:AK109),,AH109:AK109),AP109:AS109))</f>
        <v>2</v>
      </c>
      <c r="AU109" t="s">
        <v>421</v>
      </c>
      <c r="AV109" t="s">
        <v>451</v>
      </c>
      <c r="AW109" t="s">
        <v>453</v>
      </c>
      <c r="AX109" t="s">
        <v>447</v>
      </c>
      <c r="AY109" t="s">
        <v>446</v>
      </c>
      <c r="AZ109" t="s">
        <v>456</v>
      </c>
      <c r="BA109" t="s">
        <v>450</v>
      </c>
      <c r="BB109" t="s">
        <v>455</v>
      </c>
      <c r="BC109" t="s">
        <v>209</v>
      </c>
      <c r="BD109" t="str">
        <f t="shared" si="63"/>
        <v>NormalPsychic</v>
      </c>
      <c r="BE109" t="str">
        <f t="shared" si="64"/>
        <v>PoisonPsychic</v>
      </c>
      <c r="BF109" t="str">
        <f t="shared" si="65"/>
        <v>WaterPsychic</v>
      </c>
      <c r="BG109" t="str">
        <f t="shared" si="43"/>
        <v>ElectricPsychic</v>
      </c>
      <c r="BH109" t="str">
        <f t="shared" si="44"/>
        <v>IcePsychic</v>
      </c>
      <c r="BI109" t="str">
        <f t="shared" si="45"/>
        <v>RockPsychic</v>
      </c>
      <c r="BJ109" t="str">
        <f t="shared" si="46"/>
        <v>FightingPsychic</v>
      </c>
      <c r="BK109" t="str">
        <f t="shared" si="47"/>
        <v>GroundPsychic</v>
      </c>
      <c r="BL109" t="str">
        <f t="shared" si="48"/>
        <v>NAPsychic</v>
      </c>
      <c r="BM109" t="str">
        <f t="shared" si="66"/>
        <v>NormalNA</v>
      </c>
      <c r="BN109" t="str">
        <f t="shared" si="50"/>
        <v>PoisonNA</v>
      </c>
      <c r="BO109" t="str">
        <f t="shared" si="51"/>
        <v>WaterNA</v>
      </c>
      <c r="BP109" t="str">
        <f t="shared" si="52"/>
        <v>ElectricNA</v>
      </c>
      <c r="BQ109" t="str">
        <f t="shared" si="62"/>
        <v>IceNA</v>
      </c>
      <c r="BR109" t="str">
        <f t="shared" si="62"/>
        <v>RockNA</v>
      </c>
      <c r="BS109" t="str">
        <f t="shared" si="62"/>
        <v>FightingNA</v>
      </c>
      <c r="BT109" t="str">
        <f t="shared" si="61"/>
        <v>GroundNA</v>
      </c>
      <c r="BU109" t="str">
        <f t="shared" si="61"/>
        <v>NANA</v>
      </c>
      <c r="BV109" s="31">
        <f>VLOOKUP(BD109,type_factors!$C$2:$D$226,2,FALSE)</f>
        <v>1</v>
      </c>
      <c r="BW109" s="31">
        <f>VLOOKUP(BE109,type_factors!$C$2:$D$226,2,FALSE)</f>
        <v>1</v>
      </c>
      <c r="BX109" s="31">
        <f>VLOOKUP(BF109,type_factors!$C$2:$D$226,2,FALSE)</f>
        <v>1</v>
      </c>
      <c r="BY109" s="31">
        <f>VLOOKUP(BG109,type_factors!$C$2:$D$226,2,FALSE)</f>
        <v>1</v>
      </c>
      <c r="BZ109" s="31">
        <f>VLOOKUP(BH109,type_factors!$C$2:$D$226,2,FALSE)</f>
        <v>1</v>
      </c>
      <c r="CA109" s="31">
        <f>VLOOKUP(BI109,type_factors!$C$2:$D$226,2,FALSE)</f>
        <v>1</v>
      </c>
      <c r="CB109" s="31">
        <f>VLOOKUP(BJ109,type_factors!$C$2:$D$226,2,FALSE)</f>
        <v>0.5</v>
      </c>
      <c r="CC109" s="31">
        <f>VLOOKUP(BK109,type_factors!$C$2:$D$226,2,FALSE)</f>
        <v>1</v>
      </c>
      <c r="CD109" s="31" t="e">
        <f>VLOOKUP(BL109,type_factors!$C$2:$D$226,2,FALSE)</f>
        <v>#N/A</v>
      </c>
      <c r="CE109" s="30" t="e">
        <f>VLOOKUP(BM109,type_factors!$C$2:$D$226,2,FALSE)</f>
        <v>#N/A</v>
      </c>
      <c r="CF109" s="30" t="e">
        <f>VLOOKUP(BN109,type_factors!$C$2:$D$226,2,FALSE)</f>
        <v>#N/A</v>
      </c>
      <c r="CG109" s="30" t="e">
        <f>VLOOKUP(BO109,type_factors!$C$2:$D$226,2,FALSE)</f>
        <v>#N/A</v>
      </c>
      <c r="CH109" s="30" t="e">
        <f>VLOOKUP(BP109,type_factors!$C$2:$D$226,2,FALSE)</f>
        <v>#N/A</v>
      </c>
      <c r="CI109" s="30" t="e">
        <f>VLOOKUP(BQ109,type_factors!$C$2:$D$226,2,FALSE)</f>
        <v>#N/A</v>
      </c>
      <c r="CJ109" s="30" t="e">
        <f>VLOOKUP(BR109,type_factors!$C$2:$D$226,2,FALSE)</f>
        <v>#N/A</v>
      </c>
      <c r="CK109" s="30" t="e">
        <f>VLOOKUP(BS109,type_factors!$C$2:$D$226,2,FALSE)</f>
        <v>#N/A</v>
      </c>
      <c r="CL109" s="30" t="e">
        <f>VLOOKUP(BT109,type_factors!$C$2:$D$226,2,FALSE)</f>
        <v>#N/A</v>
      </c>
      <c r="CM109" s="30" t="e">
        <f>VLOOKUP(BU109,type_factors!$C$2:$D$226,2,FALSE)</f>
        <v>#N/A</v>
      </c>
      <c r="CN109" s="32">
        <f t="shared" si="53"/>
        <v>1</v>
      </c>
      <c r="CO109" s="32">
        <f t="shared" si="53"/>
        <v>1</v>
      </c>
      <c r="CP109" s="32">
        <f t="shared" si="53"/>
        <v>1</v>
      </c>
      <c r="CQ109" s="32">
        <f t="shared" si="53"/>
        <v>1</v>
      </c>
      <c r="CR109" s="32">
        <f t="shared" si="36"/>
        <v>1</v>
      </c>
      <c r="CS109" s="32">
        <f t="shared" si="54"/>
        <v>1</v>
      </c>
      <c r="CT109" s="32">
        <f t="shared" si="55"/>
        <v>0.5</v>
      </c>
      <c r="CU109" s="32">
        <f t="shared" si="56"/>
        <v>1</v>
      </c>
      <c r="CV109" s="32" t="e">
        <f t="shared" si="57"/>
        <v>#N/A</v>
      </c>
      <c r="CW109">
        <f t="array" ref="CW109">MAX(IF(ISERROR(CN109:CV109),,CN109:CV109))</f>
        <v>1</v>
      </c>
      <c r="CX109">
        <f t="shared" si="37"/>
        <v>2</v>
      </c>
      <c r="CY109">
        <f t="shared" si="58"/>
        <v>-1</v>
      </c>
      <c r="CZ109">
        <f t="shared" si="60"/>
        <v>36</v>
      </c>
    </row>
    <row r="110" spans="1:106" x14ac:dyDescent="0.3">
      <c r="A110">
        <v>109</v>
      </c>
      <c r="B110">
        <v>45</v>
      </c>
      <c r="C110" s="35" t="s">
        <v>130</v>
      </c>
      <c r="D110" s="35" t="str">
        <f>VLOOKUP(C110,all_pokemon!$B$2:$C$151,2,FALSE)</f>
        <v>Marowak</v>
      </c>
      <c r="E110" s="35" t="s">
        <v>455</v>
      </c>
      <c r="F110" s="35" t="s">
        <v>209</v>
      </c>
      <c r="G110" s="35">
        <v>32</v>
      </c>
      <c r="H110" s="36" t="s">
        <v>86</v>
      </c>
      <c r="I110" s="36" t="s">
        <v>6</v>
      </c>
      <c r="J110" s="36" t="s">
        <v>23</v>
      </c>
      <c r="K110" s="36" t="s">
        <v>116</v>
      </c>
      <c r="L110" s="1" t="str">
        <f>VLOOKUP(H110,all_attacks!$B$2:$C$166,2,FALSE)</f>
        <v>Bone Club</v>
      </c>
      <c r="M110" s="1" t="str">
        <f>VLOOKUP(I110,all_attacks!$B$2:$C$166,2,FALSE)</f>
        <v>Growl</v>
      </c>
      <c r="N110" s="1" t="str">
        <f>VLOOKUP(J110,all_attacks!$B$2:$C$166,2,FALSE)</f>
        <v>Leer</v>
      </c>
      <c r="O110" s="1" t="str">
        <f>VLOOKUP(K110,all_attacks!$B$2:$C$166,2,FALSE)</f>
        <v>Focus Energy</v>
      </c>
      <c r="P110" t="str">
        <f>VLOOKUP(L110,all_attacks!$C$2:$H$166,2,FALSE)</f>
        <v>Ground</v>
      </c>
      <c r="Q110" t="str">
        <f>VLOOKUP(M110,all_attacks!$C$2:$H$166,2,FALSE)</f>
        <v>Normal</v>
      </c>
      <c r="R110" t="str">
        <f>VLOOKUP(N110,all_attacks!$C$2:$H$166,2,FALSE)</f>
        <v>Normal</v>
      </c>
      <c r="S110" t="str">
        <f>VLOOKUP(O110,all_attacks!$C$2:$H$166,2,FALSE)</f>
        <v>Normal</v>
      </c>
      <c r="T110" t="str">
        <f>VLOOKUP(L110,all_attacks!$C$2:$H$166,6,FALSE)</f>
        <v>Ground</v>
      </c>
      <c r="U110" t="str">
        <f>VLOOKUP(M110,all_attacks!$C$2:$H$166,6,FALSE)</f>
        <v>no_type-specific_Damage</v>
      </c>
      <c r="V110" t="str">
        <f>VLOOKUP(N110,all_attacks!$C$2:$H$166,6,FALSE)</f>
        <v>no_type-specific_Damage</v>
      </c>
      <c r="W110" t="str">
        <f>VLOOKUP(O110,all_attacks!$C$2:$H$166,6,FALSE)</f>
        <v>no_type-specific_Damage</v>
      </c>
      <c r="X110" t="s">
        <v>451</v>
      </c>
      <c r="Y110" t="s">
        <v>455</v>
      </c>
      <c r="Z110" t="str">
        <f t="shared" si="59"/>
        <v>GroundPoison</v>
      </c>
      <c r="AA110" t="str">
        <f t="shared" si="59"/>
        <v>no_type-specific_DamagePoison</v>
      </c>
      <c r="AB110" t="str">
        <f t="shared" si="59"/>
        <v>no_type-specific_DamagePoison</v>
      </c>
      <c r="AC110" t="str">
        <f t="shared" si="59"/>
        <v>no_type-specific_DamagePoison</v>
      </c>
      <c r="AD110" t="str">
        <f t="shared" si="38"/>
        <v>GroundGround</v>
      </c>
      <c r="AE110" t="str">
        <f t="shared" si="38"/>
        <v>no_type-specific_DamageGround</v>
      </c>
      <c r="AF110" t="str">
        <f t="shared" si="38"/>
        <v>no_type-specific_DamageGround</v>
      </c>
      <c r="AG110" t="str">
        <f t="shared" si="38"/>
        <v>no_type-specific_DamageGround</v>
      </c>
      <c r="AH110">
        <f>VLOOKUP(Z110,type_factors!$C$1:$D$226,2,FALSE)</f>
        <v>2</v>
      </c>
      <c r="AI110" t="e">
        <f>VLOOKUP(AA110,type_factors!$C$1:$D$226,2,FALSE)</f>
        <v>#N/A</v>
      </c>
      <c r="AJ110" t="e">
        <f>VLOOKUP(AB110,type_factors!$C$1:$D$226,2,FALSE)</f>
        <v>#N/A</v>
      </c>
      <c r="AK110" t="e">
        <f>VLOOKUP(AC110,type_factors!$C$1:$D$226,2,FALSE)</f>
        <v>#N/A</v>
      </c>
      <c r="AL110">
        <f>VLOOKUP(AD110,type_factors!$C$1:$D$226,2,FALSE)</f>
        <v>1</v>
      </c>
      <c r="AM110" t="e">
        <f>VLOOKUP(AE110,type_factors!$C$1:$D$226,2,FALSE)</f>
        <v>#N/A</v>
      </c>
      <c r="AN110" t="e">
        <f>VLOOKUP(AF110,type_factors!$C$1:$D$226,2,FALSE)</f>
        <v>#N/A</v>
      </c>
      <c r="AO110" t="e">
        <f>VLOOKUP(AG110,type_factors!$C$1:$D$226,2,FALSE)</f>
        <v>#N/A</v>
      </c>
      <c r="AP110">
        <f t="shared" si="39"/>
        <v>2</v>
      </c>
      <c r="AQ110" t="e">
        <f t="shared" si="39"/>
        <v>#N/A</v>
      </c>
      <c r="AR110" t="e">
        <f t="shared" si="39"/>
        <v>#N/A</v>
      </c>
      <c r="AS110" t="e">
        <f t="shared" si="39"/>
        <v>#N/A</v>
      </c>
      <c r="AT110">
        <f t="array" ref="AT110">MAX(IF(ISERROR(AP110:AS110),IF(ISERROR(AH110:AK110),,AH110:AK110),AP110:AS110))</f>
        <v>2</v>
      </c>
      <c r="AU110" t="s">
        <v>421</v>
      </c>
      <c r="AV110" t="s">
        <v>451</v>
      </c>
      <c r="AW110" t="s">
        <v>453</v>
      </c>
      <c r="AX110" t="s">
        <v>447</v>
      </c>
      <c r="AY110" t="s">
        <v>446</v>
      </c>
      <c r="AZ110" t="s">
        <v>456</v>
      </c>
      <c r="BA110" t="s">
        <v>450</v>
      </c>
      <c r="BB110" t="s">
        <v>455</v>
      </c>
      <c r="BC110" t="s">
        <v>209</v>
      </c>
      <c r="BD110" t="str">
        <f t="shared" si="63"/>
        <v>NormalGround</v>
      </c>
      <c r="BE110" t="str">
        <f t="shared" si="64"/>
        <v>PoisonGround</v>
      </c>
      <c r="BF110" t="str">
        <f t="shared" si="65"/>
        <v>WaterGround</v>
      </c>
      <c r="BG110" t="str">
        <f t="shared" si="43"/>
        <v>ElectricGround</v>
      </c>
      <c r="BH110" t="str">
        <f t="shared" si="44"/>
        <v>IceGround</v>
      </c>
      <c r="BI110" t="str">
        <f t="shared" si="45"/>
        <v>RockGround</v>
      </c>
      <c r="BJ110" t="str">
        <f t="shared" si="46"/>
        <v>FightingGround</v>
      </c>
      <c r="BK110" t="str">
        <f t="shared" si="47"/>
        <v>GroundGround</v>
      </c>
      <c r="BL110" t="str">
        <f t="shared" si="48"/>
        <v>NAGround</v>
      </c>
      <c r="BM110" t="str">
        <f t="shared" si="66"/>
        <v>NormalNA</v>
      </c>
      <c r="BN110" t="str">
        <f t="shared" si="50"/>
        <v>PoisonNA</v>
      </c>
      <c r="BO110" t="str">
        <f t="shared" si="51"/>
        <v>WaterNA</v>
      </c>
      <c r="BP110" t="str">
        <f t="shared" si="52"/>
        <v>ElectricNA</v>
      </c>
      <c r="BQ110" t="str">
        <f t="shared" si="62"/>
        <v>IceNA</v>
      </c>
      <c r="BR110" t="str">
        <f t="shared" si="62"/>
        <v>RockNA</v>
      </c>
      <c r="BS110" t="str">
        <f t="shared" si="62"/>
        <v>FightingNA</v>
      </c>
      <c r="BT110" t="str">
        <f t="shared" si="61"/>
        <v>GroundNA</v>
      </c>
      <c r="BU110" t="str">
        <f t="shared" si="61"/>
        <v>NANA</v>
      </c>
      <c r="BV110" s="31">
        <f>VLOOKUP(BD110,type_factors!$C$2:$D$226,2,FALSE)</f>
        <v>1</v>
      </c>
      <c r="BW110" s="31">
        <f>VLOOKUP(BE110,type_factors!$C$2:$D$226,2,FALSE)</f>
        <v>0.5</v>
      </c>
      <c r="BX110" s="31">
        <f>VLOOKUP(BF110,type_factors!$C$2:$D$226,2,FALSE)</f>
        <v>2</v>
      </c>
      <c r="BY110" s="31">
        <f>VLOOKUP(BG110,type_factors!$C$2:$D$226,2,FALSE)</f>
        <v>0</v>
      </c>
      <c r="BZ110" s="31">
        <f>VLOOKUP(BH110,type_factors!$C$2:$D$226,2,FALSE)</f>
        <v>2</v>
      </c>
      <c r="CA110" s="31">
        <f>VLOOKUP(BI110,type_factors!$C$2:$D$226,2,FALSE)</f>
        <v>0.5</v>
      </c>
      <c r="CB110" s="31">
        <f>VLOOKUP(BJ110,type_factors!$C$2:$D$226,2,FALSE)</f>
        <v>1</v>
      </c>
      <c r="CC110" s="31">
        <f>VLOOKUP(BK110,type_factors!$C$2:$D$226,2,FALSE)</f>
        <v>1</v>
      </c>
      <c r="CD110" s="31" t="e">
        <f>VLOOKUP(BL110,type_factors!$C$2:$D$226,2,FALSE)</f>
        <v>#N/A</v>
      </c>
      <c r="CE110" s="30" t="e">
        <f>VLOOKUP(BM110,type_factors!$C$2:$D$226,2,FALSE)</f>
        <v>#N/A</v>
      </c>
      <c r="CF110" s="30" t="e">
        <f>VLOOKUP(BN110,type_factors!$C$2:$D$226,2,FALSE)</f>
        <v>#N/A</v>
      </c>
      <c r="CG110" s="30" t="e">
        <f>VLOOKUP(BO110,type_factors!$C$2:$D$226,2,FALSE)</f>
        <v>#N/A</v>
      </c>
      <c r="CH110" s="30" t="e">
        <f>VLOOKUP(BP110,type_factors!$C$2:$D$226,2,FALSE)</f>
        <v>#N/A</v>
      </c>
      <c r="CI110" s="30" t="e">
        <f>VLOOKUP(BQ110,type_factors!$C$2:$D$226,2,FALSE)</f>
        <v>#N/A</v>
      </c>
      <c r="CJ110" s="30" t="e">
        <f>VLOOKUP(BR110,type_factors!$C$2:$D$226,2,FALSE)</f>
        <v>#N/A</v>
      </c>
      <c r="CK110" s="30" t="e">
        <f>VLOOKUP(BS110,type_factors!$C$2:$D$226,2,FALSE)</f>
        <v>#N/A</v>
      </c>
      <c r="CL110" s="30" t="e">
        <f>VLOOKUP(BT110,type_factors!$C$2:$D$226,2,FALSE)</f>
        <v>#N/A</v>
      </c>
      <c r="CM110" s="30" t="e">
        <f>VLOOKUP(BU110,type_factors!$C$2:$D$226,2,FALSE)</f>
        <v>#N/A</v>
      </c>
      <c r="CN110" s="32">
        <f t="shared" si="53"/>
        <v>1</v>
      </c>
      <c r="CO110" s="32">
        <f t="shared" si="53"/>
        <v>0.5</v>
      </c>
      <c r="CP110" s="32">
        <f t="shared" si="53"/>
        <v>2</v>
      </c>
      <c r="CQ110" s="32">
        <f t="shared" si="53"/>
        <v>0</v>
      </c>
      <c r="CR110" s="32">
        <f t="shared" si="36"/>
        <v>2</v>
      </c>
      <c r="CS110" s="32">
        <f t="shared" si="54"/>
        <v>0.5</v>
      </c>
      <c r="CT110" s="32">
        <f t="shared" si="55"/>
        <v>1</v>
      </c>
      <c r="CU110" s="32">
        <f t="shared" si="56"/>
        <v>1</v>
      </c>
      <c r="CV110" s="32" t="e">
        <f t="shared" si="57"/>
        <v>#N/A</v>
      </c>
      <c r="CW110">
        <f t="array" ref="CW110">MAX(IF(ISERROR(CN110:CV110),,CN110:CV110))</f>
        <v>2</v>
      </c>
      <c r="CX110">
        <f t="shared" si="37"/>
        <v>2</v>
      </c>
      <c r="CY110">
        <f t="shared" si="58"/>
        <v>0</v>
      </c>
      <c r="CZ110">
        <f t="shared" si="60"/>
        <v>36</v>
      </c>
    </row>
    <row r="111" spans="1:106" x14ac:dyDescent="0.3">
      <c r="A111">
        <v>110</v>
      </c>
      <c r="B111">
        <v>46</v>
      </c>
      <c r="C111" s="35" t="s">
        <v>131</v>
      </c>
      <c r="D111" s="35" t="str">
        <f>VLOOKUP(C111,all_pokemon!$B$2:$C$151,2,FALSE)</f>
        <v>Nidorino</v>
      </c>
      <c r="E111" s="35" t="s">
        <v>451</v>
      </c>
      <c r="F111" s="35" t="s">
        <v>209</v>
      </c>
      <c r="G111" s="35">
        <v>37</v>
      </c>
      <c r="H111" s="36" t="s">
        <v>53</v>
      </c>
      <c r="I111" s="36" t="s">
        <v>9</v>
      </c>
      <c r="J111" s="36" t="s">
        <v>116</v>
      </c>
      <c r="K111" s="36" t="s">
        <v>68</v>
      </c>
      <c r="L111" s="1" t="str">
        <f>VLOOKUP(H111,all_attacks!$B$2:$C$166,2,FALSE)</f>
        <v>Horn Attack</v>
      </c>
      <c r="M111" s="1" t="str">
        <f>VLOOKUP(I111,all_attacks!$B$2:$C$166,2,FALSE)</f>
        <v>Poison Sting</v>
      </c>
      <c r="N111" s="1" t="str">
        <f>VLOOKUP(J111,all_attacks!$B$2:$C$166,2,FALSE)</f>
        <v>Focus Energy</v>
      </c>
      <c r="O111" s="1" t="str">
        <f>VLOOKUP(K111,all_attacks!$B$2:$C$166,2,FALSE)</f>
        <v>Fury Attack</v>
      </c>
      <c r="P111" t="str">
        <f>VLOOKUP(L111,all_attacks!$C$2:$H$166,2,FALSE)</f>
        <v>Normal</v>
      </c>
      <c r="Q111" t="str">
        <f>VLOOKUP(M111,all_attacks!$C$2:$H$166,2,FALSE)</f>
        <v>Poison</v>
      </c>
      <c r="R111" t="str">
        <f>VLOOKUP(N111,all_attacks!$C$2:$H$166,2,FALSE)</f>
        <v>Normal</v>
      </c>
      <c r="S111" t="str">
        <f>VLOOKUP(O111,all_attacks!$C$2:$H$166,2,FALSE)</f>
        <v>Normal</v>
      </c>
      <c r="T111" t="str">
        <f>VLOOKUP(L111,all_attacks!$C$2:$H$166,6,FALSE)</f>
        <v>Normal</v>
      </c>
      <c r="U111" t="str">
        <f>VLOOKUP(M111,all_attacks!$C$2:$H$166,6,FALSE)</f>
        <v>Poison</v>
      </c>
      <c r="V111" t="str">
        <f>VLOOKUP(N111,all_attacks!$C$2:$H$166,6,FALSE)</f>
        <v>no_type-specific_Damage</v>
      </c>
      <c r="W111" t="str">
        <f>VLOOKUP(O111,all_attacks!$C$2:$H$166,6,FALSE)</f>
        <v>Normal</v>
      </c>
      <c r="X111" t="s">
        <v>451</v>
      </c>
      <c r="Y111" t="s">
        <v>455</v>
      </c>
      <c r="Z111" t="str">
        <f t="shared" si="59"/>
        <v>NormalPoison</v>
      </c>
      <c r="AA111" t="str">
        <f t="shared" si="59"/>
        <v>PoisonPoison</v>
      </c>
      <c r="AB111" t="str">
        <f t="shared" si="59"/>
        <v>no_type-specific_DamagePoison</v>
      </c>
      <c r="AC111" t="str">
        <f t="shared" si="59"/>
        <v>NormalPoison</v>
      </c>
      <c r="AD111" t="str">
        <f t="shared" si="38"/>
        <v>NormalGround</v>
      </c>
      <c r="AE111" t="str">
        <f t="shared" si="38"/>
        <v>PoisonGround</v>
      </c>
      <c r="AF111" t="str">
        <f t="shared" si="38"/>
        <v>no_type-specific_DamageGround</v>
      </c>
      <c r="AG111" t="str">
        <f t="shared" si="38"/>
        <v>NormalGround</v>
      </c>
      <c r="AH111">
        <f>VLOOKUP(Z111,type_factors!$C$1:$D$226,2,FALSE)</f>
        <v>1</v>
      </c>
      <c r="AI111">
        <f>VLOOKUP(AA111,type_factors!$C$1:$D$226,2,FALSE)</f>
        <v>0.5</v>
      </c>
      <c r="AJ111" t="e">
        <f>VLOOKUP(AB111,type_factors!$C$1:$D$226,2,FALSE)</f>
        <v>#N/A</v>
      </c>
      <c r="AK111">
        <f>VLOOKUP(AC111,type_factors!$C$1:$D$226,2,FALSE)</f>
        <v>1</v>
      </c>
      <c r="AL111">
        <f>VLOOKUP(AD111,type_factors!$C$1:$D$226,2,FALSE)</f>
        <v>1</v>
      </c>
      <c r="AM111">
        <f>VLOOKUP(AE111,type_factors!$C$1:$D$226,2,FALSE)</f>
        <v>0.5</v>
      </c>
      <c r="AN111" t="e">
        <f>VLOOKUP(AF111,type_factors!$C$1:$D$226,2,FALSE)</f>
        <v>#N/A</v>
      </c>
      <c r="AO111">
        <f>VLOOKUP(AG111,type_factors!$C$1:$D$226,2,FALSE)</f>
        <v>1</v>
      </c>
      <c r="AP111">
        <f t="shared" si="39"/>
        <v>1</v>
      </c>
      <c r="AQ111">
        <f t="shared" si="39"/>
        <v>0.25</v>
      </c>
      <c r="AR111" t="e">
        <f t="shared" si="39"/>
        <v>#N/A</v>
      </c>
      <c r="AS111">
        <f t="shared" si="39"/>
        <v>1</v>
      </c>
      <c r="AT111">
        <f t="array" ref="AT111">MAX(IF(ISERROR(AP111:AS111),IF(ISERROR(AH111:AK111),,AH111:AK111),AP111:AS111))</f>
        <v>1</v>
      </c>
      <c r="AU111" t="s">
        <v>421</v>
      </c>
      <c r="AV111" t="s">
        <v>451</v>
      </c>
      <c r="AW111" t="s">
        <v>453</v>
      </c>
      <c r="AX111" t="s">
        <v>447</v>
      </c>
      <c r="AY111" t="s">
        <v>446</v>
      </c>
      <c r="AZ111" t="s">
        <v>456</v>
      </c>
      <c r="BA111" t="s">
        <v>450</v>
      </c>
      <c r="BB111" t="s">
        <v>455</v>
      </c>
      <c r="BC111" t="s">
        <v>209</v>
      </c>
      <c r="BD111" t="str">
        <f t="shared" si="63"/>
        <v>NormalPoison</v>
      </c>
      <c r="BE111" t="str">
        <f t="shared" si="64"/>
        <v>PoisonPoison</v>
      </c>
      <c r="BF111" t="str">
        <f t="shared" si="65"/>
        <v>WaterPoison</v>
      </c>
      <c r="BG111" t="str">
        <f t="shared" si="43"/>
        <v>ElectricPoison</v>
      </c>
      <c r="BH111" t="str">
        <f t="shared" si="44"/>
        <v>IcePoison</v>
      </c>
      <c r="BI111" t="str">
        <f t="shared" si="45"/>
        <v>RockPoison</v>
      </c>
      <c r="BJ111" t="str">
        <f t="shared" si="46"/>
        <v>FightingPoison</v>
      </c>
      <c r="BK111" t="str">
        <f t="shared" si="47"/>
        <v>GroundPoison</v>
      </c>
      <c r="BL111" t="str">
        <f t="shared" si="48"/>
        <v>NAPoison</v>
      </c>
      <c r="BM111" t="str">
        <f t="shared" si="66"/>
        <v>NormalNA</v>
      </c>
      <c r="BN111" t="str">
        <f t="shared" si="50"/>
        <v>PoisonNA</v>
      </c>
      <c r="BO111" t="str">
        <f t="shared" si="51"/>
        <v>WaterNA</v>
      </c>
      <c r="BP111" t="str">
        <f t="shared" si="52"/>
        <v>ElectricNA</v>
      </c>
      <c r="BQ111" t="str">
        <f t="shared" si="62"/>
        <v>IceNA</v>
      </c>
      <c r="BR111" t="str">
        <f t="shared" si="62"/>
        <v>RockNA</v>
      </c>
      <c r="BS111" t="str">
        <f t="shared" si="62"/>
        <v>FightingNA</v>
      </c>
      <c r="BT111" t="str">
        <f t="shared" si="61"/>
        <v>GroundNA</v>
      </c>
      <c r="BU111" t="str">
        <f t="shared" si="61"/>
        <v>NANA</v>
      </c>
      <c r="BV111" s="31">
        <f>VLOOKUP(BD111,type_factors!$C$2:$D$226,2,FALSE)</f>
        <v>1</v>
      </c>
      <c r="BW111" s="31">
        <f>VLOOKUP(BE111,type_factors!$C$2:$D$226,2,FALSE)</f>
        <v>0.5</v>
      </c>
      <c r="BX111" s="31">
        <f>VLOOKUP(BF111,type_factors!$C$2:$D$226,2,FALSE)</f>
        <v>1</v>
      </c>
      <c r="BY111" s="31">
        <f>VLOOKUP(BG111,type_factors!$C$2:$D$226,2,FALSE)</f>
        <v>1</v>
      </c>
      <c r="BZ111" s="31">
        <f>VLOOKUP(BH111,type_factors!$C$2:$D$226,2,FALSE)</f>
        <v>1</v>
      </c>
      <c r="CA111" s="31">
        <f>VLOOKUP(BI111,type_factors!$C$2:$D$226,2,FALSE)</f>
        <v>1</v>
      </c>
      <c r="CB111" s="31">
        <f>VLOOKUP(BJ111,type_factors!$C$2:$D$226,2,FALSE)</f>
        <v>0.5</v>
      </c>
      <c r="CC111" s="31">
        <f>VLOOKUP(BK111,type_factors!$C$2:$D$226,2,FALSE)</f>
        <v>2</v>
      </c>
      <c r="CD111" s="31" t="e">
        <f>VLOOKUP(BL111,type_factors!$C$2:$D$226,2,FALSE)</f>
        <v>#N/A</v>
      </c>
      <c r="CE111" s="30" t="e">
        <f>VLOOKUP(BM111,type_factors!$C$2:$D$226,2,FALSE)</f>
        <v>#N/A</v>
      </c>
      <c r="CF111" s="30" t="e">
        <f>VLOOKUP(BN111,type_factors!$C$2:$D$226,2,FALSE)</f>
        <v>#N/A</v>
      </c>
      <c r="CG111" s="30" t="e">
        <f>VLOOKUP(BO111,type_factors!$C$2:$D$226,2,FALSE)</f>
        <v>#N/A</v>
      </c>
      <c r="CH111" s="30" t="e">
        <f>VLOOKUP(BP111,type_factors!$C$2:$D$226,2,FALSE)</f>
        <v>#N/A</v>
      </c>
      <c r="CI111" s="30" t="e">
        <f>VLOOKUP(BQ111,type_factors!$C$2:$D$226,2,FALSE)</f>
        <v>#N/A</v>
      </c>
      <c r="CJ111" s="30" t="e">
        <f>VLOOKUP(BR111,type_factors!$C$2:$D$226,2,FALSE)</f>
        <v>#N/A</v>
      </c>
      <c r="CK111" s="30" t="e">
        <f>VLOOKUP(BS111,type_factors!$C$2:$D$226,2,FALSE)</f>
        <v>#N/A</v>
      </c>
      <c r="CL111" s="30" t="e">
        <f>VLOOKUP(BT111,type_factors!$C$2:$D$226,2,FALSE)</f>
        <v>#N/A</v>
      </c>
      <c r="CM111" s="30" t="e">
        <f>VLOOKUP(BU111,type_factors!$C$2:$D$226,2,FALSE)</f>
        <v>#N/A</v>
      </c>
      <c r="CN111" s="32">
        <f t="shared" si="53"/>
        <v>1</v>
      </c>
      <c r="CO111" s="32">
        <f t="shared" si="53"/>
        <v>0.5</v>
      </c>
      <c r="CP111" s="32">
        <f t="shared" si="53"/>
        <v>1</v>
      </c>
      <c r="CQ111" s="32">
        <f t="shared" si="53"/>
        <v>1</v>
      </c>
      <c r="CR111" s="32">
        <f t="shared" si="36"/>
        <v>1</v>
      </c>
      <c r="CS111" s="32">
        <f t="shared" si="54"/>
        <v>1</v>
      </c>
      <c r="CT111" s="32">
        <f t="shared" si="55"/>
        <v>0.5</v>
      </c>
      <c r="CU111" s="32">
        <f t="shared" si="56"/>
        <v>2</v>
      </c>
      <c r="CV111" s="32" t="e">
        <f t="shared" si="57"/>
        <v>#N/A</v>
      </c>
      <c r="CW111">
        <f t="array" ref="CW111">MAX(IF(ISERROR(CN111:CV111),,CN111:CV111))</f>
        <v>2</v>
      </c>
      <c r="CX111">
        <f t="shared" si="37"/>
        <v>1</v>
      </c>
      <c r="CY111">
        <f t="shared" si="58"/>
        <v>1</v>
      </c>
      <c r="CZ111">
        <f t="shared" si="60"/>
        <v>37</v>
      </c>
    </row>
    <row r="112" spans="1:106" x14ac:dyDescent="0.3">
      <c r="A112">
        <v>111</v>
      </c>
      <c r="B112">
        <v>46</v>
      </c>
      <c r="C112" s="35" t="s">
        <v>103</v>
      </c>
      <c r="D112" s="35" t="str">
        <f>VLOOKUP(C112,all_pokemon!$B$2:$C$151,2,FALSE)</f>
        <v>Kangaskhan</v>
      </c>
      <c r="E112" s="35" t="s">
        <v>421</v>
      </c>
      <c r="F112" s="35" t="s">
        <v>209</v>
      </c>
      <c r="G112" s="35">
        <v>35</v>
      </c>
      <c r="H112" s="36" t="s">
        <v>107</v>
      </c>
      <c r="I112" s="36" t="s">
        <v>90</v>
      </c>
      <c r="J112" s="36" t="s">
        <v>50</v>
      </c>
      <c r="K112" s="36" t="s">
        <v>20</v>
      </c>
      <c r="L112" s="1" t="str">
        <f>VLOOKUP(H112,all_attacks!$B$2:$C$166,2,FALSE)</f>
        <v>Comet Punch</v>
      </c>
      <c r="M112" s="1" t="str">
        <f>VLOOKUP(I112,all_attacks!$B$2:$C$166,2,FALSE)</f>
        <v>Rage</v>
      </c>
      <c r="N112" s="1" t="str">
        <f>VLOOKUP(J112,all_attacks!$B$2:$C$166,2,FALSE)</f>
        <v>Bite</v>
      </c>
      <c r="O112" s="1" t="str">
        <f>VLOOKUP(K112,all_attacks!$B$2:$C$166,2,FALSE)</f>
        <v>Tail Whip</v>
      </c>
      <c r="P112" t="str">
        <f>VLOOKUP(L112,all_attacks!$C$2:$H$166,2,FALSE)</f>
        <v>Normal</v>
      </c>
      <c r="Q112" t="str">
        <f>VLOOKUP(M112,all_attacks!$C$2:$H$166,2,FALSE)</f>
        <v>Normal</v>
      </c>
      <c r="R112" t="str">
        <f>VLOOKUP(N112,all_attacks!$C$2:$H$166,2,FALSE)</f>
        <v>Normal</v>
      </c>
      <c r="S112" t="str">
        <f>VLOOKUP(O112,all_attacks!$C$2:$H$166,2,FALSE)</f>
        <v>Normal</v>
      </c>
      <c r="T112" t="str">
        <f>VLOOKUP(L112,all_attacks!$C$2:$H$166,6,FALSE)</f>
        <v>Normal</v>
      </c>
      <c r="U112" t="str">
        <f>VLOOKUP(M112,all_attacks!$C$2:$H$166,6,FALSE)</f>
        <v>Normal</v>
      </c>
      <c r="V112" t="str">
        <f>VLOOKUP(N112,all_attacks!$C$2:$H$166,6,FALSE)</f>
        <v>Normal</v>
      </c>
      <c r="W112" t="str">
        <f>VLOOKUP(O112,all_attacks!$C$2:$H$166,6,FALSE)</f>
        <v>no_type-specific_Damage</v>
      </c>
      <c r="X112" t="s">
        <v>451</v>
      </c>
      <c r="Y112" t="s">
        <v>455</v>
      </c>
      <c r="Z112" t="str">
        <f t="shared" si="59"/>
        <v>NormalPoison</v>
      </c>
      <c r="AA112" t="str">
        <f t="shared" si="59"/>
        <v>NormalPoison</v>
      </c>
      <c r="AB112" t="str">
        <f t="shared" si="59"/>
        <v>NormalPoison</v>
      </c>
      <c r="AC112" t="str">
        <f t="shared" si="59"/>
        <v>no_type-specific_DamagePoison</v>
      </c>
      <c r="AD112" t="str">
        <f t="shared" si="38"/>
        <v>NormalGround</v>
      </c>
      <c r="AE112" t="str">
        <f t="shared" si="38"/>
        <v>NormalGround</v>
      </c>
      <c r="AF112" t="str">
        <f t="shared" si="38"/>
        <v>NormalGround</v>
      </c>
      <c r="AG112" t="str">
        <f t="shared" si="38"/>
        <v>no_type-specific_DamageGround</v>
      </c>
      <c r="AH112">
        <f>VLOOKUP(Z112,type_factors!$C$1:$D$226,2,FALSE)</f>
        <v>1</v>
      </c>
      <c r="AI112">
        <f>VLOOKUP(AA112,type_factors!$C$1:$D$226,2,FALSE)</f>
        <v>1</v>
      </c>
      <c r="AJ112">
        <f>VLOOKUP(AB112,type_factors!$C$1:$D$226,2,FALSE)</f>
        <v>1</v>
      </c>
      <c r="AK112" t="e">
        <f>VLOOKUP(AC112,type_factors!$C$1:$D$226,2,FALSE)</f>
        <v>#N/A</v>
      </c>
      <c r="AL112">
        <f>VLOOKUP(AD112,type_factors!$C$1:$D$226,2,FALSE)</f>
        <v>1</v>
      </c>
      <c r="AM112">
        <f>VLOOKUP(AE112,type_factors!$C$1:$D$226,2,FALSE)</f>
        <v>1</v>
      </c>
      <c r="AN112">
        <f>VLOOKUP(AF112,type_factors!$C$1:$D$226,2,FALSE)</f>
        <v>1</v>
      </c>
      <c r="AO112" t="e">
        <f>VLOOKUP(AG112,type_factors!$C$1:$D$226,2,FALSE)</f>
        <v>#N/A</v>
      </c>
      <c r="AP112">
        <f t="shared" si="39"/>
        <v>1</v>
      </c>
      <c r="AQ112">
        <f t="shared" si="39"/>
        <v>1</v>
      </c>
      <c r="AR112">
        <f t="shared" si="39"/>
        <v>1</v>
      </c>
      <c r="AS112" t="e">
        <f t="shared" si="39"/>
        <v>#N/A</v>
      </c>
      <c r="AT112">
        <f t="array" ref="AT112">MAX(IF(ISERROR(AP112:AS112),IF(ISERROR(AH112:AK112),,AH112:AK112),AP112:AS112))</f>
        <v>1</v>
      </c>
      <c r="AU112" t="s">
        <v>421</v>
      </c>
      <c r="AV112" t="s">
        <v>451</v>
      </c>
      <c r="AW112" t="s">
        <v>453</v>
      </c>
      <c r="AX112" t="s">
        <v>447</v>
      </c>
      <c r="AY112" t="s">
        <v>446</v>
      </c>
      <c r="AZ112" t="s">
        <v>456</v>
      </c>
      <c r="BA112" t="s">
        <v>450</v>
      </c>
      <c r="BB112" t="s">
        <v>455</v>
      </c>
      <c r="BC112" t="s">
        <v>209</v>
      </c>
      <c r="BD112" t="str">
        <f t="shared" si="63"/>
        <v>NormalNormal</v>
      </c>
      <c r="BE112" t="str">
        <f t="shared" si="64"/>
        <v>PoisonNormal</v>
      </c>
      <c r="BF112" t="str">
        <f t="shared" si="65"/>
        <v>WaterNormal</v>
      </c>
      <c r="BG112" t="str">
        <f t="shared" si="43"/>
        <v>ElectricNormal</v>
      </c>
      <c r="BH112" t="str">
        <f t="shared" si="44"/>
        <v>IceNormal</v>
      </c>
      <c r="BI112" t="str">
        <f t="shared" si="45"/>
        <v>RockNormal</v>
      </c>
      <c r="BJ112" t="str">
        <f t="shared" si="46"/>
        <v>FightingNormal</v>
      </c>
      <c r="BK112" t="str">
        <f t="shared" si="47"/>
        <v>GroundNormal</v>
      </c>
      <c r="BL112" t="str">
        <f t="shared" si="48"/>
        <v>NANormal</v>
      </c>
      <c r="BM112" t="str">
        <f t="shared" si="66"/>
        <v>NormalNA</v>
      </c>
      <c r="BN112" t="str">
        <f t="shared" si="50"/>
        <v>PoisonNA</v>
      </c>
      <c r="BO112" t="str">
        <f t="shared" si="51"/>
        <v>WaterNA</v>
      </c>
      <c r="BP112" t="str">
        <f t="shared" si="52"/>
        <v>ElectricNA</v>
      </c>
      <c r="BQ112" t="str">
        <f t="shared" si="62"/>
        <v>IceNA</v>
      </c>
      <c r="BR112" t="str">
        <f t="shared" si="62"/>
        <v>RockNA</v>
      </c>
      <c r="BS112" t="str">
        <f t="shared" si="62"/>
        <v>FightingNA</v>
      </c>
      <c r="BT112" t="str">
        <f t="shared" si="61"/>
        <v>GroundNA</v>
      </c>
      <c r="BU112" t="str">
        <f t="shared" si="61"/>
        <v>NANA</v>
      </c>
      <c r="BV112" s="31">
        <f>VLOOKUP(BD112,type_factors!$C$2:$D$226,2,FALSE)</f>
        <v>1</v>
      </c>
      <c r="BW112" s="31">
        <f>VLOOKUP(BE112,type_factors!$C$2:$D$226,2,FALSE)</f>
        <v>1</v>
      </c>
      <c r="BX112" s="31">
        <f>VLOOKUP(BF112,type_factors!$C$2:$D$226,2,FALSE)</f>
        <v>1</v>
      </c>
      <c r="BY112" s="31">
        <f>VLOOKUP(BG112,type_factors!$C$2:$D$226,2,FALSE)</f>
        <v>1</v>
      </c>
      <c r="BZ112" s="31">
        <f>VLOOKUP(BH112,type_factors!$C$2:$D$226,2,FALSE)</f>
        <v>1</v>
      </c>
      <c r="CA112" s="31">
        <f>VLOOKUP(BI112,type_factors!$C$2:$D$226,2,FALSE)</f>
        <v>1</v>
      </c>
      <c r="CB112" s="31">
        <f>VLOOKUP(BJ112,type_factors!$C$2:$D$226,2,FALSE)</f>
        <v>2</v>
      </c>
      <c r="CC112" s="31">
        <f>VLOOKUP(BK112,type_factors!$C$2:$D$226,2,FALSE)</f>
        <v>1</v>
      </c>
      <c r="CD112" s="31" t="e">
        <f>VLOOKUP(BL112,type_factors!$C$2:$D$226,2,FALSE)</f>
        <v>#N/A</v>
      </c>
      <c r="CE112" s="30" t="e">
        <f>VLOOKUP(BM112,type_factors!$C$2:$D$226,2,FALSE)</f>
        <v>#N/A</v>
      </c>
      <c r="CF112" s="30" t="e">
        <f>VLOOKUP(BN112,type_factors!$C$2:$D$226,2,FALSE)</f>
        <v>#N/A</v>
      </c>
      <c r="CG112" s="30" t="e">
        <f>VLOOKUP(BO112,type_factors!$C$2:$D$226,2,FALSE)</f>
        <v>#N/A</v>
      </c>
      <c r="CH112" s="30" t="e">
        <f>VLOOKUP(BP112,type_factors!$C$2:$D$226,2,FALSE)</f>
        <v>#N/A</v>
      </c>
      <c r="CI112" s="30" t="e">
        <f>VLOOKUP(BQ112,type_factors!$C$2:$D$226,2,FALSE)</f>
        <v>#N/A</v>
      </c>
      <c r="CJ112" s="30" t="e">
        <f>VLOOKUP(BR112,type_factors!$C$2:$D$226,2,FALSE)</f>
        <v>#N/A</v>
      </c>
      <c r="CK112" s="30" t="e">
        <f>VLOOKUP(BS112,type_factors!$C$2:$D$226,2,FALSE)</f>
        <v>#N/A</v>
      </c>
      <c r="CL112" s="30" t="e">
        <f>VLOOKUP(BT112,type_factors!$C$2:$D$226,2,FALSE)</f>
        <v>#N/A</v>
      </c>
      <c r="CM112" s="30" t="e">
        <f>VLOOKUP(BU112,type_factors!$C$2:$D$226,2,FALSE)</f>
        <v>#N/A</v>
      </c>
      <c r="CN112" s="32">
        <f t="shared" si="53"/>
        <v>1</v>
      </c>
      <c r="CO112" s="32">
        <f t="shared" si="53"/>
        <v>1</v>
      </c>
      <c r="CP112" s="32">
        <f t="shared" si="53"/>
        <v>1</v>
      </c>
      <c r="CQ112" s="32">
        <f t="shared" si="53"/>
        <v>1</v>
      </c>
      <c r="CR112" s="32">
        <f t="shared" si="36"/>
        <v>1</v>
      </c>
      <c r="CS112" s="32">
        <f t="shared" si="54"/>
        <v>1</v>
      </c>
      <c r="CT112" s="32">
        <f t="shared" si="55"/>
        <v>2</v>
      </c>
      <c r="CU112" s="32">
        <f t="shared" si="56"/>
        <v>1</v>
      </c>
      <c r="CV112" s="32" t="e">
        <f t="shared" si="57"/>
        <v>#N/A</v>
      </c>
      <c r="CW112">
        <f t="array" ref="CW112">MAX(IF(ISERROR(CN112:CV112),,CN112:CV112))</f>
        <v>2</v>
      </c>
      <c r="CX112">
        <f t="shared" si="37"/>
        <v>1</v>
      </c>
      <c r="CY112">
        <f t="shared" si="58"/>
        <v>1</v>
      </c>
      <c r="CZ112">
        <f t="shared" si="60"/>
        <v>38</v>
      </c>
    </row>
    <row r="113" spans="1:106" x14ac:dyDescent="0.3">
      <c r="A113">
        <v>112</v>
      </c>
      <c r="B113">
        <v>46</v>
      </c>
      <c r="C113" s="35" t="s">
        <v>102</v>
      </c>
      <c r="D113" s="35" t="str">
        <f>VLOOKUP(C113,all_pokemon!$B$2:$C$151,2,FALSE)</f>
        <v>Rhyhorn</v>
      </c>
      <c r="E113" s="35" t="s">
        <v>455</v>
      </c>
      <c r="F113" s="35" t="s">
        <v>456</v>
      </c>
      <c r="G113" s="35">
        <v>37</v>
      </c>
      <c r="H113" s="36" t="s">
        <v>53</v>
      </c>
      <c r="I113" s="36" t="s">
        <v>140</v>
      </c>
      <c r="J113" s="36" t="s">
        <v>20</v>
      </c>
      <c r="K113" s="36" t="s">
        <v>209</v>
      </c>
      <c r="L113" s="1" t="str">
        <f>VLOOKUP(H113,all_attacks!$B$2:$C$166,2,FALSE)</f>
        <v>Horn Attack</v>
      </c>
      <c r="M113" s="1" t="str">
        <f>VLOOKUP(I113,all_attacks!$B$2:$C$166,2,FALSE)</f>
        <v>Stomp</v>
      </c>
      <c r="N113" s="1" t="str">
        <f>VLOOKUP(J113,all_attacks!$B$2:$C$166,2,FALSE)</f>
        <v>Tail Whip</v>
      </c>
      <c r="O113" s="1" t="e">
        <f>VLOOKUP(K113,all_attacks!$B$2:$C$166,2,FALSE)</f>
        <v>#N/A</v>
      </c>
      <c r="P113" t="str">
        <f>VLOOKUP(L113,all_attacks!$C$2:$H$166,2,FALSE)</f>
        <v>Normal</v>
      </c>
      <c r="Q113" t="str">
        <f>VLOOKUP(M113,all_attacks!$C$2:$H$166,2,FALSE)</f>
        <v>Normal</v>
      </c>
      <c r="R113" t="str">
        <f>VLOOKUP(N113,all_attacks!$C$2:$H$166,2,FALSE)</f>
        <v>Normal</v>
      </c>
      <c r="S113" t="e">
        <f>VLOOKUP(O113,all_attacks!$C$2:$H$166,2,FALSE)</f>
        <v>#N/A</v>
      </c>
      <c r="T113" t="str">
        <f>VLOOKUP(L113,all_attacks!$C$2:$H$166,6,FALSE)</f>
        <v>Normal</v>
      </c>
      <c r="U113" t="str">
        <f>VLOOKUP(M113,all_attacks!$C$2:$H$166,6,FALSE)</f>
        <v>Normal</v>
      </c>
      <c r="V113" t="str">
        <f>VLOOKUP(N113,all_attacks!$C$2:$H$166,6,FALSE)</f>
        <v>no_type-specific_Damage</v>
      </c>
      <c r="W113" t="e">
        <f>VLOOKUP(O113,all_attacks!$C$2:$H$166,6,FALSE)</f>
        <v>#N/A</v>
      </c>
      <c r="X113" t="s">
        <v>451</v>
      </c>
      <c r="Y113" t="s">
        <v>455</v>
      </c>
      <c r="Z113" t="str">
        <f t="shared" si="59"/>
        <v>NormalPoison</v>
      </c>
      <c r="AA113" t="str">
        <f t="shared" si="59"/>
        <v>NormalPoison</v>
      </c>
      <c r="AB113" t="str">
        <f t="shared" si="59"/>
        <v>no_type-specific_DamagePoison</v>
      </c>
      <c r="AC113" t="e">
        <f t="shared" si="59"/>
        <v>#N/A</v>
      </c>
      <c r="AD113" t="str">
        <f t="shared" si="38"/>
        <v>NormalGround</v>
      </c>
      <c r="AE113" t="str">
        <f t="shared" si="38"/>
        <v>NormalGround</v>
      </c>
      <c r="AF113" t="str">
        <f t="shared" si="38"/>
        <v>no_type-specific_DamageGround</v>
      </c>
      <c r="AG113" t="e">
        <f t="shared" si="38"/>
        <v>#N/A</v>
      </c>
      <c r="AH113">
        <f>VLOOKUP(Z113,type_factors!$C$1:$D$226,2,FALSE)</f>
        <v>1</v>
      </c>
      <c r="AI113">
        <f>VLOOKUP(AA113,type_factors!$C$1:$D$226,2,FALSE)</f>
        <v>1</v>
      </c>
      <c r="AJ113" t="e">
        <f>VLOOKUP(AB113,type_factors!$C$1:$D$226,2,FALSE)</f>
        <v>#N/A</v>
      </c>
      <c r="AK113" t="e">
        <f>VLOOKUP(AC113,type_factors!$C$1:$D$226,2,FALSE)</f>
        <v>#N/A</v>
      </c>
      <c r="AL113">
        <f>VLOOKUP(AD113,type_factors!$C$1:$D$226,2,FALSE)</f>
        <v>1</v>
      </c>
      <c r="AM113">
        <f>VLOOKUP(AE113,type_factors!$C$1:$D$226,2,FALSE)</f>
        <v>1</v>
      </c>
      <c r="AN113" t="e">
        <f>VLOOKUP(AF113,type_factors!$C$1:$D$226,2,FALSE)</f>
        <v>#N/A</v>
      </c>
      <c r="AO113" t="e">
        <f>VLOOKUP(AG113,type_factors!$C$1:$D$226,2,FALSE)</f>
        <v>#N/A</v>
      </c>
      <c r="AP113">
        <f t="shared" si="39"/>
        <v>1</v>
      </c>
      <c r="AQ113">
        <f t="shared" si="39"/>
        <v>1</v>
      </c>
      <c r="AR113" t="e">
        <f t="shared" si="39"/>
        <v>#N/A</v>
      </c>
      <c r="AS113" t="e">
        <f t="shared" si="39"/>
        <v>#N/A</v>
      </c>
      <c r="AT113">
        <f t="array" ref="AT113">MAX(IF(ISERROR(AP113:AS113),IF(ISERROR(AH113:AK113),,AH113:AK113),AP113:AS113))</f>
        <v>1</v>
      </c>
      <c r="AU113" t="s">
        <v>421</v>
      </c>
      <c r="AV113" t="s">
        <v>451</v>
      </c>
      <c r="AW113" t="s">
        <v>453</v>
      </c>
      <c r="AX113" t="s">
        <v>447</v>
      </c>
      <c r="AY113" t="s">
        <v>446</v>
      </c>
      <c r="AZ113" t="s">
        <v>456</v>
      </c>
      <c r="BA113" t="s">
        <v>450</v>
      </c>
      <c r="BB113" t="s">
        <v>455</v>
      </c>
      <c r="BC113" t="s">
        <v>209</v>
      </c>
      <c r="BD113" t="str">
        <f t="shared" si="63"/>
        <v>NormalGround</v>
      </c>
      <c r="BE113" t="str">
        <f t="shared" si="64"/>
        <v>PoisonGround</v>
      </c>
      <c r="BF113" t="str">
        <f t="shared" si="65"/>
        <v>WaterGround</v>
      </c>
      <c r="BG113" t="str">
        <f t="shared" si="43"/>
        <v>ElectricGround</v>
      </c>
      <c r="BH113" t="str">
        <f t="shared" si="44"/>
        <v>IceGround</v>
      </c>
      <c r="BI113" t="str">
        <f t="shared" si="45"/>
        <v>RockGround</v>
      </c>
      <c r="BJ113" t="str">
        <f t="shared" si="46"/>
        <v>FightingGround</v>
      </c>
      <c r="BK113" t="str">
        <f t="shared" si="47"/>
        <v>GroundGround</v>
      </c>
      <c r="BL113" t="str">
        <f t="shared" si="48"/>
        <v>NAGround</v>
      </c>
      <c r="BM113" t="str">
        <f t="shared" si="66"/>
        <v>NormalRock</v>
      </c>
      <c r="BN113" t="str">
        <f t="shared" si="50"/>
        <v>PoisonRock</v>
      </c>
      <c r="BO113" t="str">
        <f t="shared" si="51"/>
        <v>WaterRock</v>
      </c>
      <c r="BP113" t="str">
        <f t="shared" si="52"/>
        <v>ElectricRock</v>
      </c>
      <c r="BQ113" t="str">
        <f t="shared" si="62"/>
        <v>IceRock</v>
      </c>
      <c r="BR113" t="str">
        <f t="shared" si="62"/>
        <v>RockRock</v>
      </c>
      <c r="BS113" t="str">
        <f t="shared" si="62"/>
        <v>FightingRock</v>
      </c>
      <c r="BT113" t="str">
        <f t="shared" si="61"/>
        <v>GroundRock</v>
      </c>
      <c r="BU113" t="str">
        <f t="shared" si="61"/>
        <v>NARock</v>
      </c>
      <c r="BV113" s="31">
        <f>VLOOKUP(BD113,type_factors!$C$2:$D$226,2,FALSE)</f>
        <v>1</v>
      </c>
      <c r="BW113" s="31">
        <f>VLOOKUP(BE113,type_factors!$C$2:$D$226,2,FALSE)</f>
        <v>0.5</v>
      </c>
      <c r="BX113" s="31">
        <f>VLOOKUP(BF113,type_factors!$C$2:$D$226,2,FALSE)</f>
        <v>2</v>
      </c>
      <c r="BY113" s="31">
        <f>VLOOKUP(BG113,type_factors!$C$2:$D$226,2,FALSE)</f>
        <v>0</v>
      </c>
      <c r="BZ113" s="31">
        <f>VLOOKUP(BH113,type_factors!$C$2:$D$226,2,FALSE)</f>
        <v>2</v>
      </c>
      <c r="CA113" s="31">
        <f>VLOOKUP(BI113,type_factors!$C$2:$D$226,2,FALSE)</f>
        <v>0.5</v>
      </c>
      <c r="CB113" s="31">
        <f>VLOOKUP(BJ113,type_factors!$C$2:$D$226,2,FALSE)</f>
        <v>1</v>
      </c>
      <c r="CC113" s="31">
        <f>VLOOKUP(BK113,type_factors!$C$2:$D$226,2,FALSE)</f>
        <v>1</v>
      </c>
      <c r="CD113" s="31" t="e">
        <f>VLOOKUP(BL113,type_factors!$C$2:$D$226,2,FALSE)</f>
        <v>#N/A</v>
      </c>
      <c r="CE113" s="30">
        <f>VLOOKUP(BM113,type_factors!$C$2:$D$226,2,FALSE)</f>
        <v>0.5</v>
      </c>
      <c r="CF113" s="30">
        <f>VLOOKUP(BN113,type_factors!$C$2:$D$226,2,FALSE)</f>
        <v>0.5</v>
      </c>
      <c r="CG113" s="30">
        <f>VLOOKUP(BO113,type_factors!$C$2:$D$226,2,FALSE)</f>
        <v>2</v>
      </c>
      <c r="CH113" s="30">
        <f>VLOOKUP(BP113,type_factors!$C$2:$D$226,2,FALSE)</f>
        <v>1</v>
      </c>
      <c r="CI113" s="30">
        <f>VLOOKUP(BQ113,type_factors!$C$2:$D$226,2,FALSE)</f>
        <v>1</v>
      </c>
      <c r="CJ113" s="30">
        <f>VLOOKUP(BR113,type_factors!$C$2:$D$226,2,FALSE)</f>
        <v>1</v>
      </c>
      <c r="CK113" s="30">
        <f>VLOOKUP(BS113,type_factors!$C$2:$D$226,2,FALSE)</f>
        <v>2</v>
      </c>
      <c r="CL113" s="30">
        <f>VLOOKUP(BT113,type_factors!$C$2:$D$226,2,FALSE)</f>
        <v>2</v>
      </c>
      <c r="CM113" s="30" t="e">
        <f>VLOOKUP(BU113,type_factors!$C$2:$D$226,2,FALSE)</f>
        <v>#N/A</v>
      </c>
      <c r="CN113" s="32">
        <f t="shared" si="53"/>
        <v>0.5</v>
      </c>
      <c r="CO113" s="32">
        <f t="shared" si="53"/>
        <v>0.25</v>
      </c>
      <c r="CP113" s="32">
        <f t="shared" si="53"/>
        <v>4</v>
      </c>
      <c r="CQ113" s="32">
        <f t="shared" si="53"/>
        <v>0</v>
      </c>
      <c r="CR113" s="32">
        <f t="shared" si="36"/>
        <v>2</v>
      </c>
      <c r="CS113" s="32">
        <f t="shared" si="54"/>
        <v>0.5</v>
      </c>
      <c r="CT113" s="32">
        <f t="shared" si="55"/>
        <v>2</v>
      </c>
      <c r="CU113" s="32">
        <f t="shared" si="56"/>
        <v>2</v>
      </c>
      <c r="CV113" s="32" t="e">
        <f t="shared" si="57"/>
        <v>#N/A</v>
      </c>
      <c r="CW113">
        <f t="array" ref="CW113">MAX(IF(ISERROR(CN113:CV113),,CN113:CV113))</f>
        <v>4</v>
      </c>
      <c r="CX113">
        <f t="shared" si="37"/>
        <v>1</v>
      </c>
      <c r="CY113">
        <f t="shared" si="58"/>
        <v>3</v>
      </c>
      <c r="CZ113">
        <f t="shared" si="60"/>
        <v>41</v>
      </c>
    </row>
    <row r="114" spans="1:106" x14ac:dyDescent="0.3">
      <c r="A114">
        <v>113</v>
      </c>
      <c r="B114">
        <v>46</v>
      </c>
      <c r="C114" s="35" t="s">
        <v>132</v>
      </c>
      <c r="D114" s="35" t="str">
        <f>VLOOKUP(C114,all_pokemon!$B$2:$C$151,2,FALSE)</f>
        <v>Nidoqueen</v>
      </c>
      <c r="E114" s="35" t="s">
        <v>451</v>
      </c>
      <c r="F114" s="35" t="s">
        <v>455</v>
      </c>
      <c r="G114" s="35">
        <v>41</v>
      </c>
      <c r="H114" s="36" t="s">
        <v>5</v>
      </c>
      <c r="I114" s="36" t="s">
        <v>20</v>
      </c>
      <c r="J114" s="36" t="s">
        <v>69</v>
      </c>
      <c r="K114" s="36" t="s">
        <v>9</v>
      </c>
      <c r="L114" s="1" t="str">
        <f>VLOOKUP(H114,all_attacks!$B$2:$C$166,2,FALSE)</f>
        <v>Scratch</v>
      </c>
      <c r="M114" s="1" t="str">
        <f>VLOOKUP(I114,all_attacks!$B$2:$C$166,2,FALSE)</f>
        <v>Tail Whip</v>
      </c>
      <c r="N114" s="1" t="str">
        <f>VLOOKUP(J114,all_attacks!$B$2:$C$166,2,FALSE)</f>
        <v>Body Slam</v>
      </c>
      <c r="O114" s="1" t="str">
        <f>VLOOKUP(K114,all_attacks!$B$2:$C$166,2,FALSE)</f>
        <v>Poison Sting</v>
      </c>
      <c r="P114" t="str">
        <f>VLOOKUP(L114,all_attacks!$C$2:$H$166,2,FALSE)</f>
        <v>Normal</v>
      </c>
      <c r="Q114" t="str">
        <f>VLOOKUP(M114,all_attacks!$C$2:$H$166,2,FALSE)</f>
        <v>Normal</v>
      </c>
      <c r="R114" t="str">
        <f>VLOOKUP(N114,all_attacks!$C$2:$H$166,2,FALSE)</f>
        <v>Normal</v>
      </c>
      <c r="S114" t="str">
        <f>VLOOKUP(O114,all_attacks!$C$2:$H$166,2,FALSE)</f>
        <v>Poison</v>
      </c>
      <c r="T114" t="str">
        <f>VLOOKUP(L114,all_attacks!$C$2:$H$166,6,FALSE)</f>
        <v>Normal</v>
      </c>
      <c r="U114" t="str">
        <f>VLOOKUP(M114,all_attacks!$C$2:$H$166,6,FALSE)</f>
        <v>no_type-specific_Damage</v>
      </c>
      <c r="V114" t="str">
        <f>VLOOKUP(N114,all_attacks!$C$2:$H$166,6,FALSE)</f>
        <v>Normal</v>
      </c>
      <c r="W114" t="str">
        <f>VLOOKUP(O114,all_attacks!$C$2:$H$166,6,FALSE)</f>
        <v>Poison</v>
      </c>
      <c r="X114" t="s">
        <v>451</v>
      </c>
      <c r="Y114" t="s">
        <v>455</v>
      </c>
      <c r="Z114" t="str">
        <f t="shared" si="59"/>
        <v>NormalPoison</v>
      </c>
      <c r="AA114" t="str">
        <f t="shared" si="59"/>
        <v>no_type-specific_DamagePoison</v>
      </c>
      <c r="AB114" t="str">
        <f t="shared" si="59"/>
        <v>NormalPoison</v>
      </c>
      <c r="AC114" t="str">
        <f t="shared" si="59"/>
        <v>PoisonPoison</v>
      </c>
      <c r="AD114" t="str">
        <f t="shared" si="38"/>
        <v>NormalGround</v>
      </c>
      <c r="AE114" t="str">
        <f t="shared" si="38"/>
        <v>no_type-specific_DamageGround</v>
      </c>
      <c r="AF114" t="str">
        <f t="shared" si="38"/>
        <v>NormalGround</v>
      </c>
      <c r="AG114" t="str">
        <f t="shared" si="38"/>
        <v>PoisonGround</v>
      </c>
      <c r="AH114">
        <f>VLOOKUP(Z114,type_factors!$C$1:$D$226,2,FALSE)</f>
        <v>1</v>
      </c>
      <c r="AI114" t="e">
        <f>VLOOKUP(AA114,type_factors!$C$1:$D$226,2,FALSE)</f>
        <v>#N/A</v>
      </c>
      <c r="AJ114">
        <f>VLOOKUP(AB114,type_factors!$C$1:$D$226,2,FALSE)</f>
        <v>1</v>
      </c>
      <c r="AK114">
        <f>VLOOKUP(AC114,type_factors!$C$1:$D$226,2,FALSE)</f>
        <v>0.5</v>
      </c>
      <c r="AL114">
        <f>VLOOKUP(AD114,type_factors!$C$1:$D$226,2,FALSE)</f>
        <v>1</v>
      </c>
      <c r="AM114" t="e">
        <f>VLOOKUP(AE114,type_factors!$C$1:$D$226,2,FALSE)</f>
        <v>#N/A</v>
      </c>
      <c r="AN114">
        <f>VLOOKUP(AF114,type_factors!$C$1:$D$226,2,FALSE)</f>
        <v>1</v>
      </c>
      <c r="AO114">
        <f>VLOOKUP(AG114,type_factors!$C$1:$D$226,2,FALSE)</f>
        <v>0.5</v>
      </c>
      <c r="AP114">
        <f t="shared" si="39"/>
        <v>1</v>
      </c>
      <c r="AQ114" t="e">
        <f t="shared" si="39"/>
        <v>#N/A</v>
      </c>
      <c r="AR114">
        <f t="shared" si="39"/>
        <v>1</v>
      </c>
      <c r="AS114">
        <f t="shared" si="39"/>
        <v>0.25</v>
      </c>
      <c r="AT114">
        <f t="array" ref="AT114">MAX(IF(ISERROR(AP114:AS114),IF(ISERROR(AH114:AK114),,AH114:AK114),AP114:AS114))</f>
        <v>1</v>
      </c>
      <c r="AU114" t="s">
        <v>421</v>
      </c>
      <c r="AV114" t="s">
        <v>451</v>
      </c>
      <c r="AW114" t="s">
        <v>453</v>
      </c>
      <c r="AX114" t="s">
        <v>447</v>
      </c>
      <c r="AY114" t="s">
        <v>446</v>
      </c>
      <c r="AZ114" t="s">
        <v>456</v>
      </c>
      <c r="BA114" t="s">
        <v>450</v>
      </c>
      <c r="BB114" t="s">
        <v>455</v>
      </c>
      <c r="BC114" t="s">
        <v>209</v>
      </c>
      <c r="BD114" t="str">
        <f t="shared" si="63"/>
        <v>NormalPoison</v>
      </c>
      <c r="BE114" t="str">
        <f t="shared" si="64"/>
        <v>PoisonPoison</v>
      </c>
      <c r="BF114" t="str">
        <f t="shared" si="65"/>
        <v>WaterPoison</v>
      </c>
      <c r="BG114" t="str">
        <f t="shared" si="43"/>
        <v>ElectricPoison</v>
      </c>
      <c r="BH114" t="str">
        <f t="shared" si="44"/>
        <v>IcePoison</v>
      </c>
      <c r="BI114" t="str">
        <f t="shared" si="45"/>
        <v>RockPoison</v>
      </c>
      <c r="BJ114" t="str">
        <f t="shared" si="46"/>
        <v>FightingPoison</v>
      </c>
      <c r="BK114" t="str">
        <f t="shared" si="47"/>
        <v>GroundPoison</v>
      </c>
      <c r="BL114" t="str">
        <f t="shared" si="48"/>
        <v>NAPoison</v>
      </c>
      <c r="BM114" t="str">
        <f t="shared" si="66"/>
        <v>NormalGround</v>
      </c>
      <c r="BN114" t="str">
        <f t="shared" si="50"/>
        <v>PoisonGround</v>
      </c>
      <c r="BO114" t="str">
        <f t="shared" si="51"/>
        <v>WaterGround</v>
      </c>
      <c r="BP114" t="str">
        <f t="shared" si="52"/>
        <v>ElectricGround</v>
      </c>
      <c r="BQ114" t="str">
        <f t="shared" si="62"/>
        <v>IceGround</v>
      </c>
      <c r="BR114" t="str">
        <f t="shared" si="62"/>
        <v>RockGround</v>
      </c>
      <c r="BS114" t="str">
        <f t="shared" si="62"/>
        <v>FightingGround</v>
      </c>
      <c r="BT114" t="str">
        <f t="shared" si="61"/>
        <v>GroundGround</v>
      </c>
      <c r="BU114" t="str">
        <f t="shared" si="61"/>
        <v>NAGround</v>
      </c>
      <c r="BV114" s="31">
        <f>VLOOKUP(BD114,type_factors!$C$2:$D$226,2,FALSE)</f>
        <v>1</v>
      </c>
      <c r="BW114" s="31">
        <f>VLOOKUP(BE114,type_factors!$C$2:$D$226,2,FALSE)</f>
        <v>0.5</v>
      </c>
      <c r="BX114" s="31">
        <f>VLOOKUP(BF114,type_factors!$C$2:$D$226,2,FALSE)</f>
        <v>1</v>
      </c>
      <c r="BY114" s="31">
        <f>VLOOKUP(BG114,type_factors!$C$2:$D$226,2,FALSE)</f>
        <v>1</v>
      </c>
      <c r="BZ114" s="31">
        <f>VLOOKUP(BH114,type_factors!$C$2:$D$226,2,FALSE)</f>
        <v>1</v>
      </c>
      <c r="CA114" s="31">
        <f>VLOOKUP(BI114,type_factors!$C$2:$D$226,2,FALSE)</f>
        <v>1</v>
      </c>
      <c r="CB114" s="31">
        <f>VLOOKUP(BJ114,type_factors!$C$2:$D$226,2,FALSE)</f>
        <v>0.5</v>
      </c>
      <c r="CC114" s="31">
        <f>VLOOKUP(BK114,type_factors!$C$2:$D$226,2,FALSE)</f>
        <v>2</v>
      </c>
      <c r="CD114" s="31" t="e">
        <f>VLOOKUP(BL114,type_factors!$C$2:$D$226,2,FALSE)</f>
        <v>#N/A</v>
      </c>
      <c r="CE114" s="30">
        <f>VLOOKUP(BM114,type_factors!$C$2:$D$226,2,FALSE)</f>
        <v>1</v>
      </c>
      <c r="CF114" s="30">
        <f>VLOOKUP(BN114,type_factors!$C$2:$D$226,2,FALSE)</f>
        <v>0.5</v>
      </c>
      <c r="CG114" s="30">
        <f>VLOOKUP(BO114,type_factors!$C$2:$D$226,2,FALSE)</f>
        <v>2</v>
      </c>
      <c r="CH114" s="30">
        <f>VLOOKUP(BP114,type_factors!$C$2:$D$226,2,FALSE)</f>
        <v>0</v>
      </c>
      <c r="CI114" s="30">
        <f>VLOOKUP(BQ114,type_factors!$C$2:$D$226,2,FALSE)</f>
        <v>2</v>
      </c>
      <c r="CJ114" s="30">
        <f>VLOOKUP(BR114,type_factors!$C$2:$D$226,2,FALSE)</f>
        <v>0.5</v>
      </c>
      <c r="CK114" s="30">
        <f>VLOOKUP(BS114,type_factors!$C$2:$D$226,2,FALSE)</f>
        <v>1</v>
      </c>
      <c r="CL114" s="30">
        <f>VLOOKUP(BT114,type_factors!$C$2:$D$226,2,FALSE)</f>
        <v>1</v>
      </c>
      <c r="CM114" s="30" t="e">
        <f>VLOOKUP(BU114,type_factors!$C$2:$D$226,2,FALSE)</f>
        <v>#N/A</v>
      </c>
      <c r="CN114" s="32">
        <f t="shared" si="53"/>
        <v>1</v>
      </c>
      <c r="CO114" s="32">
        <f t="shared" si="53"/>
        <v>0.25</v>
      </c>
      <c r="CP114" s="32">
        <f t="shared" si="53"/>
        <v>2</v>
      </c>
      <c r="CQ114" s="32">
        <f t="shared" si="53"/>
        <v>0</v>
      </c>
      <c r="CR114" s="32">
        <f t="shared" si="36"/>
        <v>2</v>
      </c>
      <c r="CS114" s="32">
        <f t="shared" si="54"/>
        <v>0.5</v>
      </c>
      <c r="CT114" s="32">
        <f t="shared" si="55"/>
        <v>0.5</v>
      </c>
      <c r="CU114" s="32">
        <f t="shared" si="56"/>
        <v>2</v>
      </c>
      <c r="CV114" s="32" t="e">
        <f t="shared" si="57"/>
        <v>#N/A</v>
      </c>
      <c r="CW114">
        <f t="array" ref="CW114">MAX(IF(ISERROR(CN114:CV114),,CN114:CV114))</f>
        <v>2</v>
      </c>
      <c r="CX114">
        <f t="shared" si="37"/>
        <v>1</v>
      </c>
      <c r="CY114">
        <f t="shared" si="58"/>
        <v>1</v>
      </c>
      <c r="CZ114">
        <f t="shared" si="60"/>
        <v>42</v>
      </c>
    </row>
    <row r="115" spans="1:106" x14ac:dyDescent="0.3">
      <c r="A115">
        <v>114</v>
      </c>
      <c r="B115">
        <v>47</v>
      </c>
      <c r="C115" s="35" t="s">
        <v>58</v>
      </c>
      <c r="D115" s="35" t="str">
        <f>VLOOKUP(C115,all_pokemon!$B$2:$C$151,2,FALSE)</f>
        <v>Drowzee</v>
      </c>
      <c r="E115" s="35" t="s">
        <v>318</v>
      </c>
      <c r="F115" s="35" t="s">
        <v>209</v>
      </c>
      <c r="G115" s="35">
        <v>31</v>
      </c>
      <c r="H115" s="36" t="s">
        <v>35</v>
      </c>
      <c r="I115" s="36" t="s">
        <v>60</v>
      </c>
      <c r="J115" s="36" t="s">
        <v>87</v>
      </c>
      <c r="K115" s="36" t="s">
        <v>120</v>
      </c>
      <c r="L115" s="1" t="str">
        <f>VLOOKUP(H115,all_attacks!$B$2:$C$166,2,FALSE)</f>
        <v>Disable</v>
      </c>
      <c r="M115" s="1" t="str">
        <f>VLOOKUP(I115,all_attacks!$B$2:$C$166,2,FALSE)</f>
        <v>Confusion</v>
      </c>
      <c r="N115" s="1" t="str">
        <f>VLOOKUP(J115,all_attacks!$B$2:$C$166,2,FALSE)</f>
        <v>Headbutt</v>
      </c>
      <c r="O115" s="1" t="str">
        <f>VLOOKUP(K115,all_attacks!$B$2:$C$166,2,FALSE)</f>
        <v>Poison Gas</v>
      </c>
      <c r="P115" t="str">
        <f>VLOOKUP(L115,all_attacks!$C$2:$H$166,2,FALSE)</f>
        <v>Normal</v>
      </c>
      <c r="Q115" t="str">
        <f>VLOOKUP(M115,all_attacks!$C$2:$H$166,2,FALSE)</f>
        <v>Psychic</v>
      </c>
      <c r="R115" t="str">
        <f>VLOOKUP(N115,all_attacks!$C$2:$H$166,2,FALSE)</f>
        <v>Normal</v>
      </c>
      <c r="S115" t="str">
        <f>VLOOKUP(O115,all_attacks!$C$2:$H$166,2,FALSE)</f>
        <v>Poison</v>
      </c>
      <c r="T115" t="str">
        <f>VLOOKUP(L115,all_attacks!$C$2:$H$166,6,FALSE)</f>
        <v>no_type-specific_Damage</v>
      </c>
      <c r="U115" t="str">
        <f>VLOOKUP(M115,all_attacks!$C$2:$H$166,6,FALSE)</f>
        <v>Psychic</v>
      </c>
      <c r="V115" t="str">
        <f>VLOOKUP(N115,all_attacks!$C$2:$H$166,6,FALSE)</f>
        <v>Normal</v>
      </c>
      <c r="W115" t="str">
        <f>VLOOKUP(O115,all_attacks!$C$2:$H$166,6,FALSE)</f>
        <v>no_type-specific_Damage</v>
      </c>
      <c r="X115" t="s">
        <v>451</v>
      </c>
      <c r="Y115" t="s">
        <v>455</v>
      </c>
      <c r="Z115" t="str">
        <f t="shared" si="59"/>
        <v>no_type-specific_DamagePoison</v>
      </c>
      <c r="AA115" t="str">
        <f t="shared" si="59"/>
        <v>PsychicPoison</v>
      </c>
      <c r="AB115" t="str">
        <f t="shared" si="59"/>
        <v>NormalPoison</v>
      </c>
      <c r="AC115" t="str">
        <f t="shared" si="59"/>
        <v>no_type-specific_DamagePoison</v>
      </c>
      <c r="AD115" t="str">
        <f t="shared" si="38"/>
        <v>no_type-specific_DamageGround</v>
      </c>
      <c r="AE115" t="str">
        <f t="shared" si="38"/>
        <v>PsychicGround</v>
      </c>
      <c r="AF115" t="str">
        <f t="shared" si="38"/>
        <v>NormalGround</v>
      </c>
      <c r="AG115" t="str">
        <f t="shared" si="38"/>
        <v>no_type-specific_DamageGround</v>
      </c>
      <c r="AH115" t="e">
        <f>VLOOKUP(Z115,type_factors!$C$1:$D$226,2,FALSE)</f>
        <v>#N/A</v>
      </c>
      <c r="AI115">
        <f>VLOOKUP(AA115,type_factors!$C$1:$D$226,2,FALSE)</f>
        <v>2</v>
      </c>
      <c r="AJ115">
        <f>VLOOKUP(AB115,type_factors!$C$1:$D$226,2,FALSE)</f>
        <v>1</v>
      </c>
      <c r="AK115" t="e">
        <f>VLOOKUP(AC115,type_factors!$C$1:$D$226,2,FALSE)</f>
        <v>#N/A</v>
      </c>
      <c r="AL115" t="e">
        <f>VLOOKUP(AD115,type_factors!$C$1:$D$226,2,FALSE)</f>
        <v>#N/A</v>
      </c>
      <c r="AM115">
        <f>VLOOKUP(AE115,type_factors!$C$1:$D$226,2,FALSE)</f>
        <v>1</v>
      </c>
      <c r="AN115">
        <f>VLOOKUP(AF115,type_factors!$C$1:$D$226,2,FALSE)</f>
        <v>1</v>
      </c>
      <c r="AO115" t="e">
        <f>VLOOKUP(AG115,type_factors!$C$1:$D$226,2,FALSE)</f>
        <v>#N/A</v>
      </c>
      <c r="AP115" t="e">
        <f t="shared" si="39"/>
        <v>#N/A</v>
      </c>
      <c r="AQ115">
        <f t="shared" si="39"/>
        <v>2</v>
      </c>
      <c r="AR115">
        <f t="shared" si="39"/>
        <v>1</v>
      </c>
      <c r="AS115" t="e">
        <f t="shared" si="39"/>
        <v>#N/A</v>
      </c>
      <c r="AT115">
        <f t="array" ref="AT115">MAX(IF(ISERROR(AP115:AS115),IF(ISERROR(AH115:AK115),,AH115:AK115),AP115:AS115))</f>
        <v>2</v>
      </c>
      <c r="AU115" t="s">
        <v>421</v>
      </c>
      <c r="AV115" t="s">
        <v>451</v>
      </c>
      <c r="AW115" t="s">
        <v>453</v>
      </c>
      <c r="AX115" t="s">
        <v>447</v>
      </c>
      <c r="AY115" t="s">
        <v>446</v>
      </c>
      <c r="AZ115" t="s">
        <v>456</v>
      </c>
      <c r="BA115" t="s">
        <v>450</v>
      </c>
      <c r="BB115" t="s">
        <v>455</v>
      </c>
      <c r="BC115" t="s">
        <v>209</v>
      </c>
      <c r="BD115" t="str">
        <f t="shared" si="63"/>
        <v>NormalPsychic</v>
      </c>
      <c r="BE115" t="str">
        <f t="shared" si="64"/>
        <v>PoisonPsychic</v>
      </c>
      <c r="BF115" t="str">
        <f t="shared" si="65"/>
        <v>WaterPsychic</v>
      </c>
      <c r="BG115" t="str">
        <f t="shared" si="43"/>
        <v>ElectricPsychic</v>
      </c>
      <c r="BH115" t="str">
        <f t="shared" si="44"/>
        <v>IcePsychic</v>
      </c>
      <c r="BI115" t="str">
        <f t="shared" si="45"/>
        <v>RockPsychic</v>
      </c>
      <c r="BJ115" t="str">
        <f t="shared" si="46"/>
        <v>FightingPsychic</v>
      </c>
      <c r="BK115" t="str">
        <f t="shared" si="47"/>
        <v>GroundPsychic</v>
      </c>
      <c r="BL115" t="str">
        <f t="shared" si="48"/>
        <v>NAPsychic</v>
      </c>
      <c r="BM115" t="str">
        <f t="shared" si="66"/>
        <v>NormalNA</v>
      </c>
      <c r="BN115" t="str">
        <f t="shared" si="50"/>
        <v>PoisonNA</v>
      </c>
      <c r="BO115" t="str">
        <f t="shared" si="51"/>
        <v>WaterNA</v>
      </c>
      <c r="BP115" t="str">
        <f t="shared" si="52"/>
        <v>ElectricNA</v>
      </c>
      <c r="BQ115" t="str">
        <f t="shared" si="62"/>
        <v>IceNA</v>
      </c>
      <c r="BR115" t="str">
        <f t="shared" si="62"/>
        <v>RockNA</v>
      </c>
      <c r="BS115" t="str">
        <f t="shared" si="62"/>
        <v>FightingNA</v>
      </c>
      <c r="BT115" t="str">
        <f t="shared" si="61"/>
        <v>GroundNA</v>
      </c>
      <c r="BU115" t="str">
        <f t="shared" si="61"/>
        <v>NANA</v>
      </c>
      <c r="BV115" s="31">
        <f>VLOOKUP(BD115,type_factors!$C$2:$D$226,2,FALSE)</f>
        <v>1</v>
      </c>
      <c r="BW115" s="31">
        <f>VLOOKUP(BE115,type_factors!$C$2:$D$226,2,FALSE)</f>
        <v>1</v>
      </c>
      <c r="BX115" s="31">
        <f>VLOOKUP(BF115,type_factors!$C$2:$D$226,2,FALSE)</f>
        <v>1</v>
      </c>
      <c r="BY115" s="31">
        <f>VLOOKUP(BG115,type_factors!$C$2:$D$226,2,FALSE)</f>
        <v>1</v>
      </c>
      <c r="BZ115" s="31">
        <f>VLOOKUP(BH115,type_factors!$C$2:$D$226,2,FALSE)</f>
        <v>1</v>
      </c>
      <c r="CA115" s="31">
        <f>VLOOKUP(BI115,type_factors!$C$2:$D$226,2,FALSE)</f>
        <v>1</v>
      </c>
      <c r="CB115" s="31">
        <f>VLOOKUP(BJ115,type_factors!$C$2:$D$226,2,FALSE)</f>
        <v>0.5</v>
      </c>
      <c r="CC115" s="31">
        <f>VLOOKUP(BK115,type_factors!$C$2:$D$226,2,FALSE)</f>
        <v>1</v>
      </c>
      <c r="CD115" s="31" t="e">
        <f>VLOOKUP(BL115,type_factors!$C$2:$D$226,2,FALSE)</f>
        <v>#N/A</v>
      </c>
      <c r="CE115" s="30" t="e">
        <f>VLOOKUP(BM115,type_factors!$C$2:$D$226,2,FALSE)</f>
        <v>#N/A</v>
      </c>
      <c r="CF115" s="30" t="e">
        <f>VLOOKUP(BN115,type_factors!$C$2:$D$226,2,FALSE)</f>
        <v>#N/A</v>
      </c>
      <c r="CG115" s="30" t="e">
        <f>VLOOKUP(BO115,type_factors!$C$2:$D$226,2,FALSE)</f>
        <v>#N/A</v>
      </c>
      <c r="CH115" s="30" t="e">
        <f>VLOOKUP(BP115,type_factors!$C$2:$D$226,2,FALSE)</f>
        <v>#N/A</v>
      </c>
      <c r="CI115" s="30" t="e">
        <f>VLOOKUP(BQ115,type_factors!$C$2:$D$226,2,FALSE)</f>
        <v>#N/A</v>
      </c>
      <c r="CJ115" s="30" t="e">
        <f>VLOOKUP(BR115,type_factors!$C$2:$D$226,2,FALSE)</f>
        <v>#N/A</v>
      </c>
      <c r="CK115" s="30" t="e">
        <f>VLOOKUP(BS115,type_factors!$C$2:$D$226,2,FALSE)</f>
        <v>#N/A</v>
      </c>
      <c r="CL115" s="30" t="e">
        <f>VLOOKUP(BT115,type_factors!$C$2:$D$226,2,FALSE)</f>
        <v>#N/A</v>
      </c>
      <c r="CM115" s="30" t="e">
        <f>VLOOKUP(BU115,type_factors!$C$2:$D$226,2,FALSE)</f>
        <v>#N/A</v>
      </c>
      <c r="CN115" s="32">
        <f t="shared" si="53"/>
        <v>1</v>
      </c>
      <c r="CO115" s="32">
        <f t="shared" si="53"/>
        <v>1</v>
      </c>
      <c r="CP115" s="32">
        <f t="shared" si="53"/>
        <v>1</v>
      </c>
      <c r="CQ115" s="32">
        <f t="shared" si="53"/>
        <v>1</v>
      </c>
      <c r="CR115" s="32">
        <f t="shared" si="36"/>
        <v>1</v>
      </c>
      <c r="CS115" s="32">
        <f t="shared" si="54"/>
        <v>1</v>
      </c>
      <c r="CT115" s="32">
        <f t="shared" si="55"/>
        <v>0.5</v>
      </c>
      <c r="CU115" s="32">
        <f t="shared" si="56"/>
        <v>1</v>
      </c>
      <c r="CV115" s="32" t="e">
        <f t="shared" si="57"/>
        <v>#N/A</v>
      </c>
      <c r="CW115">
        <f t="array" ref="CW115">MAX(IF(ISERROR(CN115:CV115),,CN115:CV115))</f>
        <v>1</v>
      </c>
      <c r="CX115">
        <f t="shared" si="37"/>
        <v>2</v>
      </c>
      <c r="CY115">
        <f t="shared" si="58"/>
        <v>-1</v>
      </c>
      <c r="CZ115">
        <f t="shared" si="60"/>
        <v>41</v>
      </c>
    </row>
    <row r="116" spans="1:106" x14ac:dyDescent="0.3">
      <c r="A116">
        <v>115</v>
      </c>
      <c r="B116">
        <v>47</v>
      </c>
      <c r="C116" s="35" t="s">
        <v>58</v>
      </c>
      <c r="D116" s="35" t="str">
        <f>VLOOKUP(C116,all_pokemon!$B$2:$C$151,2,FALSE)</f>
        <v>Drowzee</v>
      </c>
      <c r="E116" s="35" t="s">
        <v>318</v>
      </c>
      <c r="F116" s="35" t="s">
        <v>209</v>
      </c>
      <c r="G116" s="35">
        <v>31</v>
      </c>
      <c r="H116" s="36" t="s">
        <v>35</v>
      </c>
      <c r="I116" s="36" t="s">
        <v>60</v>
      </c>
      <c r="J116" s="36" t="s">
        <v>87</v>
      </c>
      <c r="K116" s="36" t="s">
        <v>120</v>
      </c>
      <c r="L116" s="1" t="str">
        <f>VLOOKUP(H116,all_attacks!$B$2:$C$166,2,FALSE)</f>
        <v>Disable</v>
      </c>
      <c r="M116" s="1" t="str">
        <f>VLOOKUP(I116,all_attacks!$B$2:$C$166,2,FALSE)</f>
        <v>Confusion</v>
      </c>
      <c r="N116" s="1" t="str">
        <f>VLOOKUP(J116,all_attacks!$B$2:$C$166,2,FALSE)</f>
        <v>Headbutt</v>
      </c>
      <c r="O116" s="1" t="str">
        <f>VLOOKUP(K116,all_attacks!$B$2:$C$166,2,FALSE)</f>
        <v>Poison Gas</v>
      </c>
      <c r="P116" t="str">
        <f>VLOOKUP(L116,all_attacks!$C$2:$H$166,2,FALSE)</f>
        <v>Normal</v>
      </c>
      <c r="Q116" t="str">
        <f>VLOOKUP(M116,all_attacks!$C$2:$H$166,2,FALSE)</f>
        <v>Psychic</v>
      </c>
      <c r="R116" t="str">
        <f>VLOOKUP(N116,all_attacks!$C$2:$H$166,2,FALSE)</f>
        <v>Normal</v>
      </c>
      <c r="S116" t="str">
        <f>VLOOKUP(O116,all_attacks!$C$2:$H$166,2,FALSE)</f>
        <v>Poison</v>
      </c>
      <c r="T116" t="str">
        <f>VLOOKUP(L116,all_attacks!$C$2:$H$166,6,FALSE)</f>
        <v>no_type-specific_Damage</v>
      </c>
      <c r="U116" t="str">
        <f>VLOOKUP(M116,all_attacks!$C$2:$H$166,6,FALSE)</f>
        <v>Psychic</v>
      </c>
      <c r="V116" t="str">
        <f>VLOOKUP(N116,all_attacks!$C$2:$H$166,6,FALSE)</f>
        <v>Normal</v>
      </c>
      <c r="W116" t="str">
        <f>VLOOKUP(O116,all_attacks!$C$2:$H$166,6,FALSE)</f>
        <v>no_type-specific_Damage</v>
      </c>
      <c r="X116" t="s">
        <v>451</v>
      </c>
      <c r="Y116" t="s">
        <v>455</v>
      </c>
      <c r="Z116" t="str">
        <f t="shared" si="59"/>
        <v>no_type-specific_DamagePoison</v>
      </c>
      <c r="AA116" t="str">
        <f t="shared" si="59"/>
        <v>PsychicPoison</v>
      </c>
      <c r="AB116" t="str">
        <f t="shared" si="59"/>
        <v>NormalPoison</v>
      </c>
      <c r="AC116" t="str">
        <f t="shared" si="59"/>
        <v>no_type-specific_DamagePoison</v>
      </c>
      <c r="AD116" t="str">
        <f t="shared" si="38"/>
        <v>no_type-specific_DamageGround</v>
      </c>
      <c r="AE116" t="str">
        <f t="shared" si="38"/>
        <v>PsychicGround</v>
      </c>
      <c r="AF116" t="str">
        <f t="shared" si="38"/>
        <v>NormalGround</v>
      </c>
      <c r="AG116" t="str">
        <f t="shared" si="38"/>
        <v>no_type-specific_DamageGround</v>
      </c>
      <c r="AH116" t="e">
        <f>VLOOKUP(Z116,type_factors!$C$1:$D$226,2,FALSE)</f>
        <v>#N/A</v>
      </c>
      <c r="AI116">
        <f>VLOOKUP(AA116,type_factors!$C$1:$D$226,2,FALSE)</f>
        <v>2</v>
      </c>
      <c r="AJ116">
        <f>VLOOKUP(AB116,type_factors!$C$1:$D$226,2,FALSE)</f>
        <v>1</v>
      </c>
      <c r="AK116" t="e">
        <f>VLOOKUP(AC116,type_factors!$C$1:$D$226,2,FALSE)</f>
        <v>#N/A</v>
      </c>
      <c r="AL116" t="e">
        <f>VLOOKUP(AD116,type_factors!$C$1:$D$226,2,FALSE)</f>
        <v>#N/A</v>
      </c>
      <c r="AM116">
        <f>VLOOKUP(AE116,type_factors!$C$1:$D$226,2,FALSE)</f>
        <v>1</v>
      </c>
      <c r="AN116">
        <f>VLOOKUP(AF116,type_factors!$C$1:$D$226,2,FALSE)</f>
        <v>1</v>
      </c>
      <c r="AO116" t="e">
        <f>VLOOKUP(AG116,type_factors!$C$1:$D$226,2,FALSE)</f>
        <v>#N/A</v>
      </c>
      <c r="AP116" t="e">
        <f t="shared" si="39"/>
        <v>#N/A</v>
      </c>
      <c r="AQ116">
        <f t="shared" si="39"/>
        <v>2</v>
      </c>
      <c r="AR116">
        <f t="shared" si="39"/>
        <v>1</v>
      </c>
      <c r="AS116" t="e">
        <f t="shared" si="39"/>
        <v>#N/A</v>
      </c>
      <c r="AT116">
        <f t="array" ref="AT116">MAX(IF(ISERROR(AP116:AS116),IF(ISERROR(AH116:AK116),,AH116:AK116),AP116:AS116))</f>
        <v>2</v>
      </c>
      <c r="AU116" t="s">
        <v>421</v>
      </c>
      <c r="AV116" t="s">
        <v>451</v>
      </c>
      <c r="AW116" t="s">
        <v>453</v>
      </c>
      <c r="AX116" t="s">
        <v>447</v>
      </c>
      <c r="AY116" t="s">
        <v>446</v>
      </c>
      <c r="AZ116" t="s">
        <v>456</v>
      </c>
      <c r="BA116" t="s">
        <v>450</v>
      </c>
      <c r="BB116" t="s">
        <v>455</v>
      </c>
      <c r="BC116" t="s">
        <v>209</v>
      </c>
      <c r="BD116" t="str">
        <f t="shared" si="63"/>
        <v>NormalPsychic</v>
      </c>
      <c r="BE116" t="str">
        <f t="shared" si="64"/>
        <v>PoisonPsychic</v>
      </c>
      <c r="BF116" t="str">
        <f t="shared" si="65"/>
        <v>WaterPsychic</v>
      </c>
      <c r="BG116" t="str">
        <f t="shared" si="43"/>
        <v>ElectricPsychic</v>
      </c>
      <c r="BH116" t="str">
        <f t="shared" si="44"/>
        <v>IcePsychic</v>
      </c>
      <c r="BI116" t="str">
        <f t="shared" si="45"/>
        <v>RockPsychic</v>
      </c>
      <c r="BJ116" t="str">
        <f t="shared" si="46"/>
        <v>FightingPsychic</v>
      </c>
      <c r="BK116" t="str">
        <f t="shared" si="47"/>
        <v>GroundPsychic</v>
      </c>
      <c r="BL116" t="str">
        <f t="shared" si="48"/>
        <v>NAPsychic</v>
      </c>
      <c r="BM116" t="str">
        <f t="shared" si="66"/>
        <v>NormalNA</v>
      </c>
      <c r="BN116" t="str">
        <f t="shared" si="50"/>
        <v>PoisonNA</v>
      </c>
      <c r="BO116" t="str">
        <f t="shared" si="51"/>
        <v>WaterNA</v>
      </c>
      <c r="BP116" t="str">
        <f t="shared" si="52"/>
        <v>ElectricNA</v>
      </c>
      <c r="BQ116" t="str">
        <f t="shared" si="62"/>
        <v>IceNA</v>
      </c>
      <c r="BR116" t="str">
        <f t="shared" si="62"/>
        <v>RockNA</v>
      </c>
      <c r="BS116" t="str">
        <f t="shared" si="62"/>
        <v>FightingNA</v>
      </c>
      <c r="BT116" t="str">
        <f t="shared" si="61"/>
        <v>GroundNA</v>
      </c>
      <c r="BU116" t="str">
        <f t="shared" si="61"/>
        <v>NANA</v>
      </c>
      <c r="BV116" s="31">
        <f>VLOOKUP(BD116,type_factors!$C$2:$D$226,2,FALSE)</f>
        <v>1</v>
      </c>
      <c r="BW116" s="31">
        <f>VLOOKUP(BE116,type_factors!$C$2:$D$226,2,FALSE)</f>
        <v>1</v>
      </c>
      <c r="BX116" s="31">
        <f>VLOOKUP(BF116,type_factors!$C$2:$D$226,2,FALSE)</f>
        <v>1</v>
      </c>
      <c r="BY116" s="31">
        <f>VLOOKUP(BG116,type_factors!$C$2:$D$226,2,FALSE)</f>
        <v>1</v>
      </c>
      <c r="BZ116" s="31">
        <f>VLOOKUP(BH116,type_factors!$C$2:$D$226,2,FALSE)</f>
        <v>1</v>
      </c>
      <c r="CA116" s="31">
        <f>VLOOKUP(BI116,type_factors!$C$2:$D$226,2,FALSE)</f>
        <v>1</v>
      </c>
      <c r="CB116" s="31">
        <f>VLOOKUP(BJ116,type_factors!$C$2:$D$226,2,FALSE)</f>
        <v>0.5</v>
      </c>
      <c r="CC116" s="31">
        <f>VLOOKUP(BK116,type_factors!$C$2:$D$226,2,FALSE)</f>
        <v>1</v>
      </c>
      <c r="CD116" s="31" t="e">
        <f>VLOOKUP(BL116,type_factors!$C$2:$D$226,2,FALSE)</f>
        <v>#N/A</v>
      </c>
      <c r="CE116" s="30" t="e">
        <f>VLOOKUP(BM116,type_factors!$C$2:$D$226,2,FALSE)</f>
        <v>#N/A</v>
      </c>
      <c r="CF116" s="30" t="e">
        <f>VLOOKUP(BN116,type_factors!$C$2:$D$226,2,FALSE)</f>
        <v>#N/A</v>
      </c>
      <c r="CG116" s="30" t="e">
        <f>VLOOKUP(BO116,type_factors!$C$2:$D$226,2,FALSE)</f>
        <v>#N/A</v>
      </c>
      <c r="CH116" s="30" t="e">
        <f>VLOOKUP(BP116,type_factors!$C$2:$D$226,2,FALSE)</f>
        <v>#N/A</v>
      </c>
      <c r="CI116" s="30" t="e">
        <f>VLOOKUP(BQ116,type_factors!$C$2:$D$226,2,FALSE)</f>
        <v>#N/A</v>
      </c>
      <c r="CJ116" s="30" t="e">
        <f>VLOOKUP(BR116,type_factors!$C$2:$D$226,2,FALSE)</f>
        <v>#N/A</v>
      </c>
      <c r="CK116" s="30" t="e">
        <f>VLOOKUP(BS116,type_factors!$C$2:$D$226,2,FALSE)</f>
        <v>#N/A</v>
      </c>
      <c r="CL116" s="30" t="e">
        <f>VLOOKUP(BT116,type_factors!$C$2:$D$226,2,FALSE)</f>
        <v>#N/A</v>
      </c>
      <c r="CM116" s="30" t="e">
        <f>VLOOKUP(BU116,type_factors!$C$2:$D$226,2,FALSE)</f>
        <v>#N/A</v>
      </c>
      <c r="CN116" s="32">
        <f t="shared" si="53"/>
        <v>1</v>
      </c>
      <c r="CO116" s="32">
        <f t="shared" si="53"/>
        <v>1</v>
      </c>
      <c r="CP116" s="32">
        <f t="shared" si="53"/>
        <v>1</v>
      </c>
      <c r="CQ116" s="32">
        <f t="shared" si="53"/>
        <v>1</v>
      </c>
      <c r="CR116" s="32">
        <f t="shared" si="36"/>
        <v>1</v>
      </c>
      <c r="CS116" s="32">
        <f t="shared" si="54"/>
        <v>1</v>
      </c>
      <c r="CT116" s="32">
        <f t="shared" si="55"/>
        <v>0.5</v>
      </c>
      <c r="CU116" s="32">
        <f t="shared" si="56"/>
        <v>1</v>
      </c>
      <c r="CV116" s="32" t="e">
        <f t="shared" si="57"/>
        <v>#N/A</v>
      </c>
      <c r="CW116">
        <f t="array" ref="CW116">MAX(IF(ISERROR(CN116:CV116),,CN116:CV116))</f>
        <v>1</v>
      </c>
      <c r="CX116">
        <f t="shared" si="37"/>
        <v>2</v>
      </c>
      <c r="CY116">
        <f t="shared" si="58"/>
        <v>-1</v>
      </c>
      <c r="CZ116">
        <f t="shared" si="60"/>
        <v>40</v>
      </c>
    </row>
    <row r="117" spans="1:106" x14ac:dyDescent="0.3">
      <c r="A117">
        <v>116</v>
      </c>
      <c r="B117">
        <v>47</v>
      </c>
      <c r="C117" s="35" t="s">
        <v>58</v>
      </c>
      <c r="D117" s="35" t="str">
        <f>VLOOKUP(C117,all_pokemon!$B$2:$C$151,2,FALSE)</f>
        <v>Drowzee</v>
      </c>
      <c r="E117" s="35" t="s">
        <v>318</v>
      </c>
      <c r="F117" s="35" t="s">
        <v>209</v>
      </c>
      <c r="G117" s="35">
        <v>31</v>
      </c>
      <c r="H117" s="36" t="s">
        <v>35</v>
      </c>
      <c r="I117" s="36" t="s">
        <v>60</v>
      </c>
      <c r="J117" s="36" t="s">
        <v>87</v>
      </c>
      <c r="K117" s="36" t="s">
        <v>120</v>
      </c>
      <c r="L117" s="1" t="str">
        <f>VLOOKUP(H117,all_attacks!$B$2:$C$166,2,FALSE)</f>
        <v>Disable</v>
      </c>
      <c r="M117" s="1" t="str">
        <f>VLOOKUP(I117,all_attacks!$B$2:$C$166,2,FALSE)</f>
        <v>Confusion</v>
      </c>
      <c r="N117" s="1" t="str">
        <f>VLOOKUP(J117,all_attacks!$B$2:$C$166,2,FALSE)</f>
        <v>Headbutt</v>
      </c>
      <c r="O117" s="1" t="str">
        <f>VLOOKUP(K117,all_attacks!$B$2:$C$166,2,FALSE)</f>
        <v>Poison Gas</v>
      </c>
      <c r="P117" t="str">
        <f>VLOOKUP(L117,all_attacks!$C$2:$H$166,2,FALSE)</f>
        <v>Normal</v>
      </c>
      <c r="Q117" t="str">
        <f>VLOOKUP(M117,all_attacks!$C$2:$H$166,2,FALSE)</f>
        <v>Psychic</v>
      </c>
      <c r="R117" t="str">
        <f>VLOOKUP(N117,all_attacks!$C$2:$H$166,2,FALSE)</f>
        <v>Normal</v>
      </c>
      <c r="S117" t="str">
        <f>VLOOKUP(O117,all_attacks!$C$2:$H$166,2,FALSE)</f>
        <v>Poison</v>
      </c>
      <c r="T117" t="str">
        <f>VLOOKUP(L117,all_attacks!$C$2:$H$166,6,FALSE)</f>
        <v>no_type-specific_Damage</v>
      </c>
      <c r="U117" t="str">
        <f>VLOOKUP(M117,all_attacks!$C$2:$H$166,6,FALSE)</f>
        <v>Psychic</v>
      </c>
      <c r="V117" t="str">
        <f>VLOOKUP(N117,all_attacks!$C$2:$H$166,6,FALSE)</f>
        <v>Normal</v>
      </c>
      <c r="W117" t="str">
        <f>VLOOKUP(O117,all_attacks!$C$2:$H$166,6,FALSE)</f>
        <v>no_type-specific_Damage</v>
      </c>
      <c r="X117" t="s">
        <v>451</v>
      </c>
      <c r="Y117" t="s">
        <v>455</v>
      </c>
      <c r="Z117" t="str">
        <f t="shared" si="59"/>
        <v>no_type-specific_DamagePoison</v>
      </c>
      <c r="AA117" t="str">
        <f t="shared" si="59"/>
        <v>PsychicPoison</v>
      </c>
      <c r="AB117" t="str">
        <f t="shared" si="59"/>
        <v>NormalPoison</v>
      </c>
      <c r="AC117" t="str">
        <f t="shared" si="59"/>
        <v>no_type-specific_DamagePoison</v>
      </c>
      <c r="AD117" t="str">
        <f t="shared" si="38"/>
        <v>no_type-specific_DamageGround</v>
      </c>
      <c r="AE117" t="str">
        <f t="shared" si="38"/>
        <v>PsychicGround</v>
      </c>
      <c r="AF117" t="str">
        <f t="shared" si="38"/>
        <v>NormalGround</v>
      </c>
      <c r="AG117" t="str">
        <f t="shared" si="38"/>
        <v>no_type-specific_DamageGround</v>
      </c>
      <c r="AH117" t="e">
        <f>VLOOKUP(Z117,type_factors!$C$1:$D$226,2,FALSE)</f>
        <v>#N/A</v>
      </c>
      <c r="AI117">
        <f>VLOOKUP(AA117,type_factors!$C$1:$D$226,2,FALSE)</f>
        <v>2</v>
      </c>
      <c r="AJ117">
        <f>VLOOKUP(AB117,type_factors!$C$1:$D$226,2,FALSE)</f>
        <v>1</v>
      </c>
      <c r="AK117" t="e">
        <f>VLOOKUP(AC117,type_factors!$C$1:$D$226,2,FALSE)</f>
        <v>#N/A</v>
      </c>
      <c r="AL117" t="e">
        <f>VLOOKUP(AD117,type_factors!$C$1:$D$226,2,FALSE)</f>
        <v>#N/A</v>
      </c>
      <c r="AM117">
        <f>VLOOKUP(AE117,type_factors!$C$1:$D$226,2,FALSE)</f>
        <v>1</v>
      </c>
      <c r="AN117">
        <f>VLOOKUP(AF117,type_factors!$C$1:$D$226,2,FALSE)</f>
        <v>1</v>
      </c>
      <c r="AO117" t="e">
        <f>VLOOKUP(AG117,type_factors!$C$1:$D$226,2,FALSE)</f>
        <v>#N/A</v>
      </c>
      <c r="AP117" t="e">
        <f t="shared" si="39"/>
        <v>#N/A</v>
      </c>
      <c r="AQ117">
        <f t="shared" si="39"/>
        <v>2</v>
      </c>
      <c r="AR117">
        <f t="shared" si="39"/>
        <v>1</v>
      </c>
      <c r="AS117" t="e">
        <f t="shared" si="39"/>
        <v>#N/A</v>
      </c>
      <c r="AT117">
        <f t="array" ref="AT117">MAX(IF(ISERROR(AP117:AS117),IF(ISERROR(AH117:AK117),,AH117:AK117),AP117:AS117))</f>
        <v>2</v>
      </c>
      <c r="AU117" t="s">
        <v>421</v>
      </c>
      <c r="AV117" t="s">
        <v>451</v>
      </c>
      <c r="AW117" t="s">
        <v>453</v>
      </c>
      <c r="AX117" t="s">
        <v>447</v>
      </c>
      <c r="AY117" t="s">
        <v>446</v>
      </c>
      <c r="AZ117" t="s">
        <v>456</v>
      </c>
      <c r="BA117" t="s">
        <v>450</v>
      </c>
      <c r="BB117" t="s">
        <v>455</v>
      </c>
      <c r="BC117" t="s">
        <v>209</v>
      </c>
      <c r="BD117" t="str">
        <f t="shared" si="63"/>
        <v>NormalPsychic</v>
      </c>
      <c r="BE117" t="str">
        <f t="shared" si="64"/>
        <v>PoisonPsychic</v>
      </c>
      <c r="BF117" t="str">
        <f t="shared" si="65"/>
        <v>WaterPsychic</v>
      </c>
      <c r="BG117" t="str">
        <f t="shared" si="43"/>
        <v>ElectricPsychic</v>
      </c>
      <c r="BH117" t="str">
        <f t="shared" si="44"/>
        <v>IcePsychic</v>
      </c>
      <c r="BI117" t="str">
        <f t="shared" si="45"/>
        <v>RockPsychic</v>
      </c>
      <c r="BJ117" t="str">
        <f t="shared" si="46"/>
        <v>FightingPsychic</v>
      </c>
      <c r="BK117" t="str">
        <f t="shared" si="47"/>
        <v>GroundPsychic</v>
      </c>
      <c r="BL117" t="str">
        <f t="shared" si="48"/>
        <v>NAPsychic</v>
      </c>
      <c r="BM117" t="str">
        <f t="shared" si="66"/>
        <v>NormalNA</v>
      </c>
      <c r="BN117" t="str">
        <f t="shared" si="50"/>
        <v>PoisonNA</v>
      </c>
      <c r="BO117" t="str">
        <f t="shared" si="51"/>
        <v>WaterNA</v>
      </c>
      <c r="BP117" t="str">
        <f t="shared" si="52"/>
        <v>ElectricNA</v>
      </c>
      <c r="BQ117" t="str">
        <f t="shared" si="62"/>
        <v>IceNA</v>
      </c>
      <c r="BR117" t="str">
        <f t="shared" si="62"/>
        <v>RockNA</v>
      </c>
      <c r="BS117" t="str">
        <f t="shared" si="62"/>
        <v>FightingNA</v>
      </c>
      <c r="BT117" t="str">
        <f t="shared" si="61"/>
        <v>GroundNA</v>
      </c>
      <c r="BU117" t="str">
        <f t="shared" si="61"/>
        <v>NANA</v>
      </c>
      <c r="BV117" s="31">
        <f>VLOOKUP(BD117,type_factors!$C$2:$D$226,2,FALSE)</f>
        <v>1</v>
      </c>
      <c r="BW117" s="31">
        <f>VLOOKUP(BE117,type_factors!$C$2:$D$226,2,FALSE)</f>
        <v>1</v>
      </c>
      <c r="BX117" s="31">
        <f>VLOOKUP(BF117,type_factors!$C$2:$D$226,2,FALSE)</f>
        <v>1</v>
      </c>
      <c r="BY117" s="31">
        <f>VLOOKUP(BG117,type_factors!$C$2:$D$226,2,FALSE)</f>
        <v>1</v>
      </c>
      <c r="BZ117" s="31">
        <f>VLOOKUP(BH117,type_factors!$C$2:$D$226,2,FALSE)</f>
        <v>1</v>
      </c>
      <c r="CA117" s="31">
        <f>VLOOKUP(BI117,type_factors!$C$2:$D$226,2,FALSE)</f>
        <v>1</v>
      </c>
      <c r="CB117" s="31">
        <f>VLOOKUP(BJ117,type_factors!$C$2:$D$226,2,FALSE)</f>
        <v>0.5</v>
      </c>
      <c r="CC117" s="31">
        <f>VLOOKUP(BK117,type_factors!$C$2:$D$226,2,FALSE)</f>
        <v>1</v>
      </c>
      <c r="CD117" s="31" t="e">
        <f>VLOOKUP(BL117,type_factors!$C$2:$D$226,2,FALSE)</f>
        <v>#N/A</v>
      </c>
      <c r="CE117" s="30" t="e">
        <f>VLOOKUP(BM117,type_factors!$C$2:$D$226,2,FALSE)</f>
        <v>#N/A</v>
      </c>
      <c r="CF117" s="30" t="e">
        <f>VLOOKUP(BN117,type_factors!$C$2:$D$226,2,FALSE)</f>
        <v>#N/A</v>
      </c>
      <c r="CG117" s="30" t="e">
        <f>VLOOKUP(BO117,type_factors!$C$2:$D$226,2,FALSE)</f>
        <v>#N/A</v>
      </c>
      <c r="CH117" s="30" t="e">
        <f>VLOOKUP(BP117,type_factors!$C$2:$D$226,2,FALSE)</f>
        <v>#N/A</v>
      </c>
      <c r="CI117" s="30" t="e">
        <f>VLOOKUP(BQ117,type_factors!$C$2:$D$226,2,FALSE)</f>
        <v>#N/A</v>
      </c>
      <c r="CJ117" s="30" t="e">
        <f>VLOOKUP(BR117,type_factors!$C$2:$D$226,2,FALSE)</f>
        <v>#N/A</v>
      </c>
      <c r="CK117" s="30" t="e">
        <f>VLOOKUP(BS117,type_factors!$C$2:$D$226,2,FALSE)</f>
        <v>#N/A</v>
      </c>
      <c r="CL117" s="30" t="e">
        <f>VLOOKUP(BT117,type_factors!$C$2:$D$226,2,FALSE)</f>
        <v>#N/A</v>
      </c>
      <c r="CM117" s="30" t="e">
        <f>VLOOKUP(BU117,type_factors!$C$2:$D$226,2,FALSE)</f>
        <v>#N/A</v>
      </c>
      <c r="CN117" s="32">
        <f t="shared" si="53"/>
        <v>1</v>
      </c>
      <c r="CO117" s="32">
        <f t="shared" si="53"/>
        <v>1</v>
      </c>
      <c r="CP117" s="32">
        <f t="shared" si="53"/>
        <v>1</v>
      </c>
      <c r="CQ117" s="32">
        <f t="shared" si="53"/>
        <v>1</v>
      </c>
      <c r="CR117" s="32">
        <f t="shared" si="36"/>
        <v>1</v>
      </c>
      <c r="CS117" s="32">
        <f t="shared" si="54"/>
        <v>1</v>
      </c>
      <c r="CT117" s="32">
        <f t="shared" si="55"/>
        <v>0.5</v>
      </c>
      <c r="CU117" s="32">
        <f t="shared" si="56"/>
        <v>1</v>
      </c>
      <c r="CV117" s="32" t="e">
        <f t="shared" si="57"/>
        <v>#N/A</v>
      </c>
      <c r="CW117">
        <f t="array" ref="CW117">MAX(IF(ISERROR(CN117:CV117),,CN117:CV117))</f>
        <v>1</v>
      </c>
      <c r="CX117">
        <f t="shared" si="37"/>
        <v>2</v>
      </c>
      <c r="CY117">
        <f t="shared" si="58"/>
        <v>-1</v>
      </c>
      <c r="CZ117">
        <f t="shared" si="60"/>
        <v>39</v>
      </c>
    </row>
    <row r="118" spans="1:106" x14ac:dyDescent="0.3">
      <c r="A118">
        <v>117</v>
      </c>
      <c r="B118">
        <v>47</v>
      </c>
      <c r="C118" s="35" t="s">
        <v>71</v>
      </c>
      <c r="D118" s="35" t="str">
        <f>VLOOKUP(C118,all_pokemon!$B$2:$C$151,2,FALSE)</f>
        <v>Kadabra</v>
      </c>
      <c r="E118" s="35" t="s">
        <v>318</v>
      </c>
      <c r="F118" s="35" t="s">
        <v>209</v>
      </c>
      <c r="G118" s="35">
        <v>31</v>
      </c>
      <c r="H118" s="36" t="s">
        <v>60</v>
      </c>
      <c r="I118" s="36" t="s">
        <v>35</v>
      </c>
      <c r="J118" s="36" t="s">
        <v>121</v>
      </c>
      <c r="K118" s="36" t="s">
        <v>122</v>
      </c>
      <c r="L118" s="1" t="str">
        <f>VLOOKUP(H118,all_attacks!$B$2:$C$166,2,FALSE)</f>
        <v>Confusion</v>
      </c>
      <c r="M118" s="1" t="str">
        <f>VLOOKUP(I118,all_attacks!$B$2:$C$166,2,FALSE)</f>
        <v>Disable</v>
      </c>
      <c r="N118" s="1" t="str">
        <f>VLOOKUP(J118,all_attacks!$B$2:$C$166,2,FALSE)</f>
        <v>Psybeam</v>
      </c>
      <c r="O118" s="1" t="str">
        <f>VLOOKUP(K118,all_attacks!$B$2:$C$166,2,FALSE)</f>
        <v>Recover</v>
      </c>
      <c r="P118" t="str">
        <f>VLOOKUP(L118,all_attacks!$C$2:$H$166,2,FALSE)</f>
        <v>Psychic</v>
      </c>
      <c r="Q118" t="str">
        <f>VLOOKUP(M118,all_attacks!$C$2:$H$166,2,FALSE)</f>
        <v>Normal</v>
      </c>
      <c r="R118" t="str">
        <f>VLOOKUP(N118,all_attacks!$C$2:$H$166,2,FALSE)</f>
        <v>Psychic</v>
      </c>
      <c r="S118" t="str">
        <f>VLOOKUP(O118,all_attacks!$C$2:$H$166,2,FALSE)</f>
        <v>Normal</v>
      </c>
      <c r="T118" t="str">
        <f>VLOOKUP(L118,all_attacks!$C$2:$H$166,6,FALSE)</f>
        <v>Psychic</v>
      </c>
      <c r="U118" t="str">
        <f>VLOOKUP(M118,all_attacks!$C$2:$H$166,6,FALSE)</f>
        <v>no_type-specific_Damage</v>
      </c>
      <c r="V118" t="str">
        <f>VLOOKUP(N118,all_attacks!$C$2:$H$166,6,FALSE)</f>
        <v>Psychic</v>
      </c>
      <c r="W118" t="str">
        <f>VLOOKUP(O118,all_attacks!$C$2:$H$166,6,FALSE)</f>
        <v>no_type-specific_Damage</v>
      </c>
      <c r="X118" t="s">
        <v>451</v>
      </c>
      <c r="Y118" t="s">
        <v>455</v>
      </c>
      <c r="Z118" t="str">
        <f t="shared" si="59"/>
        <v>PsychicPoison</v>
      </c>
      <c r="AA118" t="str">
        <f t="shared" si="59"/>
        <v>no_type-specific_DamagePoison</v>
      </c>
      <c r="AB118" t="str">
        <f t="shared" si="59"/>
        <v>PsychicPoison</v>
      </c>
      <c r="AC118" t="str">
        <f t="shared" si="59"/>
        <v>no_type-specific_DamagePoison</v>
      </c>
      <c r="AD118" t="str">
        <f t="shared" si="38"/>
        <v>PsychicGround</v>
      </c>
      <c r="AE118" t="str">
        <f t="shared" si="38"/>
        <v>no_type-specific_DamageGround</v>
      </c>
      <c r="AF118" t="str">
        <f t="shared" si="38"/>
        <v>PsychicGround</v>
      </c>
      <c r="AG118" t="str">
        <f t="shared" si="38"/>
        <v>no_type-specific_DamageGround</v>
      </c>
      <c r="AH118">
        <f>VLOOKUP(Z118,type_factors!$C$1:$D$226,2,FALSE)</f>
        <v>2</v>
      </c>
      <c r="AI118" t="e">
        <f>VLOOKUP(AA118,type_factors!$C$1:$D$226,2,FALSE)</f>
        <v>#N/A</v>
      </c>
      <c r="AJ118">
        <f>VLOOKUP(AB118,type_factors!$C$1:$D$226,2,FALSE)</f>
        <v>2</v>
      </c>
      <c r="AK118" t="e">
        <f>VLOOKUP(AC118,type_factors!$C$1:$D$226,2,FALSE)</f>
        <v>#N/A</v>
      </c>
      <c r="AL118">
        <f>VLOOKUP(AD118,type_factors!$C$1:$D$226,2,FALSE)</f>
        <v>1</v>
      </c>
      <c r="AM118" t="e">
        <f>VLOOKUP(AE118,type_factors!$C$1:$D$226,2,FALSE)</f>
        <v>#N/A</v>
      </c>
      <c r="AN118">
        <f>VLOOKUP(AF118,type_factors!$C$1:$D$226,2,FALSE)</f>
        <v>1</v>
      </c>
      <c r="AO118" t="e">
        <f>VLOOKUP(AG118,type_factors!$C$1:$D$226,2,FALSE)</f>
        <v>#N/A</v>
      </c>
      <c r="AP118">
        <f t="shared" si="39"/>
        <v>2</v>
      </c>
      <c r="AQ118" t="e">
        <f t="shared" si="39"/>
        <v>#N/A</v>
      </c>
      <c r="AR118">
        <f t="shared" si="39"/>
        <v>2</v>
      </c>
      <c r="AS118" t="e">
        <f t="shared" si="39"/>
        <v>#N/A</v>
      </c>
      <c r="AT118">
        <f t="array" ref="AT118">MAX(IF(ISERROR(AP118:AS118),IF(ISERROR(AH118:AK118),,AH118:AK118),AP118:AS118))</f>
        <v>2</v>
      </c>
      <c r="AU118" t="s">
        <v>421</v>
      </c>
      <c r="AV118" t="s">
        <v>451</v>
      </c>
      <c r="AW118" t="s">
        <v>453</v>
      </c>
      <c r="AX118" t="s">
        <v>447</v>
      </c>
      <c r="AY118" t="s">
        <v>446</v>
      </c>
      <c r="AZ118" t="s">
        <v>456</v>
      </c>
      <c r="BA118" t="s">
        <v>450</v>
      </c>
      <c r="BB118" t="s">
        <v>455</v>
      </c>
      <c r="BC118" t="s">
        <v>209</v>
      </c>
      <c r="BD118" t="str">
        <f t="shared" si="63"/>
        <v>NormalPsychic</v>
      </c>
      <c r="BE118" t="str">
        <f t="shared" si="64"/>
        <v>PoisonPsychic</v>
      </c>
      <c r="BF118" t="str">
        <f t="shared" si="65"/>
        <v>WaterPsychic</v>
      </c>
      <c r="BG118" t="str">
        <f t="shared" si="43"/>
        <v>ElectricPsychic</v>
      </c>
      <c r="BH118" t="str">
        <f t="shared" si="44"/>
        <v>IcePsychic</v>
      </c>
      <c r="BI118" t="str">
        <f t="shared" si="45"/>
        <v>RockPsychic</v>
      </c>
      <c r="BJ118" t="str">
        <f t="shared" si="46"/>
        <v>FightingPsychic</v>
      </c>
      <c r="BK118" t="str">
        <f t="shared" si="47"/>
        <v>GroundPsychic</v>
      </c>
      <c r="BL118" t="str">
        <f t="shared" si="48"/>
        <v>NAPsychic</v>
      </c>
      <c r="BM118" t="str">
        <f t="shared" si="66"/>
        <v>NormalNA</v>
      </c>
      <c r="BN118" t="str">
        <f t="shared" si="50"/>
        <v>PoisonNA</v>
      </c>
      <c r="BO118" t="str">
        <f t="shared" si="51"/>
        <v>WaterNA</v>
      </c>
      <c r="BP118" t="str">
        <f t="shared" si="52"/>
        <v>ElectricNA</v>
      </c>
      <c r="BQ118" t="str">
        <f t="shared" si="62"/>
        <v>IceNA</v>
      </c>
      <c r="BR118" t="str">
        <f t="shared" si="62"/>
        <v>RockNA</v>
      </c>
      <c r="BS118" t="str">
        <f t="shared" si="62"/>
        <v>FightingNA</v>
      </c>
      <c r="BT118" t="str">
        <f t="shared" si="61"/>
        <v>GroundNA</v>
      </c>
      <c r="BU118" t="str">
        <f t="shared" si="61"/>
        <v>NANA</v>
      </c>
      <c r="BV118" s="31">
        <f>VLOOKUP(BD118,type_factors!$C$2:$D$226,2,FALSE)</f>
        <v>1</v>
      </c>
      <c r="BW118" s="31">
        <f>VLOOKUP(BE118,type_factors!$C$2:$D$226,2,FALSE)</f>
        <v>1</v>
      </c>
      <c r="BX118" s="31">
        <f>VLOOKUP(BF118,type_factors!$C$2:$D$226,2,FALSE)</f>
        <v>1</v>
      </c>
      <c r="BY118" s="31">
        <f>VLOOKUP(BG118,type_factors!$C$2:$D$226,2,FALSE)</f>
        <v>1</v>
      </c>
      <c r="BZ118" s="31">
        <f>VLOOKUP(BH118,type_factors!$C$2:$D$226,2,FALSE)</f>
        <v>1</v>
      </c>
      <c r="CA118" s="31">
        <f>VLOOKUP(BI118,type_factors!$C$2:$D$226,2,FALSE)</f>
        <v>1</v>
      </c>
      <c r="CB118" s="31">
        <f>VLOOKUP(BJ118,type_factors!$C$2:$D$226,2,FALSE)</f>
        <v>0.5</v>
      </c>
      <c r="CC118" s="31">
        <f>VLOOKUP(BK118,type_factors!$C$2:$D$226,2,FALSE)</f>
        <v>1</v>
      </c>
      <c r="CD118" s="31" t="e">
        <f>VLOOKUP(BL118,type_factors!$C$2:$D$226,2,FALSE)</f>
        <v>#N/A</v>
      </c>
      <c r="CE118" s="30" t="e">
        <f>VLOOKUP(BM118,type_factors!$C$2:$D$226,2,FALSE)</f>
        <v>#N/A</v>
      </c>
      <c r="CF118" s="30" t="e">
        <f>VLOOKUP(BN118,type_factors!$C$2:$D$226,2,FALSE)</f>
        <v>#N/A</v>
      </c>
      <c r="CG118" s="30" t="e">
        <f>VLOOKUP(BO118,type_factors!$C$2:$D$226,2,FALSE)</f>
        <v>#N/A</v>
      </c>
      <c r="CH118" s="30" t="e">
        <f>VLOOKUP(BP118,type_factors!$C$2:$D$226,2,FALSE)</f>
        <v>#N/A</v>
      </c>
      <c r="CI118" s="30" t="e">
        <f>VLOOKUP(BQ118,type_factors!$C$2:$D$226,2,FALSE)</f>
        <v>#N/A</v>
      </c>
      <c r="CJ118" s="30" t="e">
        <f>VLOOKUP(BR118,type_factors!$C$2:$D$226,2,FALSE)</f>
        <v>#N/A</v>
      </c>
      <c r="CK118" s="30" t="e">
        <f>VLOOKUP(BS118,type_factors!$C$2:$D$226,2,FALSE)</f>
        <v>#N/A</v>
      </c>
      <c r="CL118" s="30" t="e">
        <f>VLOOKUP(BT118,type_factors!$C$2:$D$226,2,FALSE)</f>
        <v>#N/A</v>
      </c>
      <c r="CM118" s="30" t="e">
        <f>VLOOKUP(BU118,type_factors!$C$2:$D$226,2,FALSE)</f>
        <v>#N/A</v>
      </c>
      <c r="CN118" s="32">
        <f t="shared" si="53"/>
        <v>1</v>
      </c>
      <c r="CO118" s="32">
        <f t="shared" si="53"/>
        <v>1</v>
      </c>
      <c r="CP118" s="32">
        <f t="shared" si="53"/>
        <v>1</v>
      </c>
      <c r="CQ118" s="32">
        <f t="shared" si="53"/>
        <v>1</v>
      </c>
      <c r="CR118" s="32">
        <f t="shared" si="36"/>
        <v>1</v>
      </c>
      <c r="CS118" s="32">
        <f t="shared" si="54"/>
        <v>1</v>
      </c>
      <c r="CT118" s="32">
        <f t="shared" si="55"/>
        <v>0.5</v>
      </c>
      <c r="CU118" s="32">
        <f t="shared" si="56"/>
        <v>1</v>
      </c>
      <c r="CV118" s="32" t="e">
        <f t="shared" si="57"/>
        <v>#N/A</v>
      </c>
      <c r="CW118">
        <f t="array" ref="CW118">MAX(IF(ISERROR(CN118:CV118),,CN118:CV118))</f>
        <v>1</v>
      </c>
      <c r="CX118">
        <f t="shared" si="37"/>
        <v>2</v>
      </c>
      <c r="CY118">
        <f t="shared" si="58"/>
        <v>-1</v>
      </c>
      <c r="CZ118">
        <f t="shared" si="60"/>
        <v>38</v>
      </c>
    </row>
    <row r="119" spans="1:106" x14ac:dyDescent="0.3">
      <c r="A119">
        <v>118</v>
      </c>
      <c r="B119">
        <v>48</v>
      </c>
      <c r="C119" s="35" t="s">
        <v>58</v>
      </c>
      <c r="D119" s="35" t="str">
        <f>VLOOKUP(C119,all_pokemon!$B$2:$C$151,2,FALSE)</f>
        <v>Drowzee</v>
      </c>
      <c r="E119" s="35" t="s">
        <v>318</v>
      </c>
      <c r="F119" s="35" t="s">
        <v>209</v>
      </c>
      <c r="G119" s="35">
        <v>34</v>
      </c>
      <c r="H119" s="36" t="s">
        <v>60</v>
      </c>
      <c r="I119" s="36" t="s">
        <v>87</v>
      </c>
      <c r="J119" s="36" t="s">
        <v>120</v>
      </c>
      <c r="K119" s="36" t="s">
        <v>123</v>
      </c>
      <c r="L119" s="1" t="str">
        <f>VLOOKUP(H119,all_attacks!$B$2:$C$166,2,FALSE)</f>
        <v>Confusion</v>
      </c>
      <c r="M119" s="1" t="str">
        <f>VLOOKUP(I119,all_attacks!$B$2:$C$166,2,FALSE)</f>
        <v>Headbutt</v>
      </c>
      <c r="N119" s="1" t="str">
        <f>VLOOKUP(J119,all_attacks!$B$2:$C$166,2,FALSE)</f>
        <v>Poison Gas</v>
      </c>
      <c r="O119" s="1" t="str">
        <f>VLOOKUP(K119,all_attacks!$B$2:$C$166,2,FALSE)</f>
        <v>Psychic</v>
      </c>
      <c r="P119" t="str">
        <f>VLOOKUP(L119,all_attacks!$C$2:$H$166,2,FALSE)</f>
        <v>Psychic</v>
      </c>
      <c r="Q119" t="str">
        <f>VLOOKUP(M119,all_attacks!$C$2:$H$166,2,FALSE)</f>
        <v>Normal</v>
      </c>
      <c r="R119" t="str">
        <f>VLOOKUP(N119,all_attacks!$C$2:$H$166,2,FALSE)</f>
        <v>Poison</v>
      </c>
      <c r="S119" t="str">
        <f>VLOOKUP(O119,all_attacks!$C$2:$H$166,2,FALSE)</f>
        <v>Psychic</v>
      </c>
      <c r="T119" t="str">
        <f>VLOOKUP(L119,all_attacks!$C$2:$H$166,6,FALSE)</f>
        <v>Psychic</v>
      </c>
      <c r="U119" t="str">
        <f>VLOOKUP(M119,all_attacks!$C$2:$H$166,6,FALSE)</f>
        <v>Normal</v>
      </c>
      <c r="V119" t="str">
        <f>VLOOKUP(N119,all_attacks!$C$2:$H$166,6,FALSE)</f>
        <v>no_type-specific_Damage</v>
      </c>
      <c r="W119" t="str">
        <f>VLOOKUP(O119,all_attacks!$C$2:$H$166,6,FALSE)</f>
        <v>Psychic</v>
      </c>
      <c r="X119" t="s">
        <v>451</v>
      </c>
      <c r="Y119" t="s">
        <v>455</v>
      </c>
      <c r="Z119" t="str">
        <f t="shared" si="59"/>
        <v>PsychicPoison</v>
      </c>
      <c r="AA119" t="str">
        <f t="shared" si="59"/>
        <v>NormalPoison</v>
      </c>
      <c r="AB119" t="str">
        <f t="shared" si="59"/>
        <v>no_type-specific_DamagePoison</v>
      </c>
      <c r="AC119" t="str">
        <f t="shared" si="59"/>
        <v>PsychicPoison</v>
      </c>
      <c r="AD119" t="str">
        <f t="shared" si="38"/>
        <v>PsychicGround</v>
      </c>
      <c r="AE119" t="str">
        <f t="shared" si="38"/>
        <v>NormalGround</v>
      </c>
      <c r="AF119" t="str">
        <f t="shared" si="38"/>
        <v>no_type-specific_DamageGround</v>
      </c>
      <c r="AG119" t="str">
        <f t="shared" si="38"/>
        <v>PsychicGround</v>
      </c>
      <c r="AH119">
        <f>VLOOKUP(Z119,type_factors!$C$1:$D$226,2,FALSE)</f>
        <v>2</v>
      </c>
      <c r="AI119">
        <f>VLOOKUP(AA119,type_factors!$C$1:$D$226,2,FALSE)</f>
        <v>1</v>
      </c>
      <c r="AJ119" t="e">
        <f>VLOOKUP(AB119,type_factors!$C$1:$D$226,2,FALSE)</f>
        <v>#N/A</v>
      </c>
      <c r="AK119">
        <f>VLOOKUP(AC119,type_factors!$C$1:$D$226,2,FALSE)</f>
        <v>2</v>
      </c>
      <c r="AL119">
        <f>VLOOKUP(AD119,type_factors!$C$1:$D$226,2,FALSE)</f>
        <v>1</v>
      </c>
      <c r="AM119">
        <f>VLOOKUP(AE119,type_factors!$C$1:$D$226,2,FALSE)</f>
        <v>1</v>
      </c>
      <c r="AN119" t="e">
        <f>VLOOKUP(AF119,type_factors!$C$1:$D$226,2,FALSE)</f>
        <v>#N/A</v>
      </c>
      <c r="AO119">
        <f>VLOOKUP(AG119,type_factors!$C$1:$D$226,2,FALSE)</f>
        <v>1</v>
      </c>
      <c r="AP119">
        <f t="shared" si="39"/>
        <v>2</v>
      </c>
      <c r="AQ119">
        <f t="shared" si="39"/>
        <v>1</v>
      </c>
      <c r="AR119" t="e">
        <f t="shared" si="39"/>
        <v>#N/A</v>
      </c>
      <c r="AS119">
        <f t="shared" si="39"/>
        <v>2</v>
      </c>
      <c r="AT119">
        <f t="array" ref="AT119">MAX(IF(ISERROR(AP119:AS119),IF(ISERROR(AH119:AK119),,AH119:AK119),AP119:AS119))</f>
        <v>2</v>
      </c>
      <c r="AU119" t="s">
        <v>421</v>
      </c>
      <c r="AV119" t="s">
        <v>451</v>
      </c>
      <c r="AW119" t="s">
        <v>453</v>
      </c>
      <c r="AX119" t="s">
        <v>447</v>
      </c>
      <c r="AY119" t="s">
        <v>446</v>
      </c>
      <c r="AZ119" t="s">
        <v>456</v>
      </c>
      <c r="BA119" t="s">
        <v>450</v>
      </c>
      <c r="BB119" t="s">
        <v>455</v>
      </c>
      <c r="BC119" t="s">
        <v>209</v>
      </c>
      <c r="BD119" t="str">
        <f t="shared" si="63"/>
        <v>NormalPsychic</v>
      </c>
      <c r="BE119" t="str">
        <f t="shared" si="64"/>
        <v>PoisonPsychic</v>
      </c>
      <c r="BF119" t="str">
        <f t="shared" si="65"/>
        <v>WaterPsychic</v>
      </c>
      <c r="BG119" t="str">
        <f t="shared" si="43"/>
        <v>ElectricPsychic</v>
      </c>
      <c r="BH119" t="str">
        <f t="shared" si="44"/>
        <v>IcePsychic</v>
      </c>
      <c r="BI119" t="str">
        <f t="shared" si="45"/>
        <v>RockPsychic</v>
      </c>
      <c r="BJ119" t="str">
        <f t="shared" si="46"/>
        <v>FightingPsychic</v>
      </c>
      <c r="BK119" t="str">
        <f t="shared" si="47"/>
        <v>GroundPsychic</v>
      </c>
      <c r="BL119" t="str">
        <f t="shared" si="48"/>
        <v>NAPsychic</v>
      </c>
      <c r="BM119" t="str">
        <f t="shared" si="66"/>
        <v>NormalNA</v>
      </c>
      <c r="BN119" t="str">
        <f t="shared" si="50"/>
        <v>PoisonNA</v>
      </c>
      <c r="BO119" t="str">
        <f t="shared" si="51"/>
        <v>WaterNA</v>
      </c>
      <c r="BP119" t="str">
        <f t="shared" si="52"/>
        <v>ElectricNA</v>
      </c>
      <c r="BQ119" t="str">
        <f t="shared" si="62"/>
        <v>IceNA</v>
      </c>
      <c r="BR119" t="str">
        <f t="shared" si="62"/>
        <v>RockNA</v>
      </c>
      <c r="BS119" t="str">
        <f t="shared" si="62"/>
        <v>FightingNA</v>
      </c>
      <c r="BT119" t="str">
        <f t="shared" si="61"/>
        <v>GroundNA</v>
      </c>
      <c r="BU119" t="str">
        <f t="shared" si="61"/>
        <v>NANA</v>
      </c>
      <c r="BV119" s="31">
        <f>VLOOKUP(BD119,type_factors!$C$2:$D$226,2,FALSE)</f>
        <v>1</v>
      </c>
      <c r="BW119" s="31">
        <f>VLOOKUP(BE119,type_factors!$C$2:$D$226,2,FALSE)</f>
        <v>1</v>
      </c>
      <c r="BX119" s="31">
        <f>VLOOKUP(BF119,type_factors!$C$2:$D$226,2,FALSE)</f>
        <v>1</v>
      </c>
      <c r="BY119" s="31">
        <f>VLOOKUP(BG119,type_factors!$C$2:$D$226,2,FALSE)</f>
        <v>1</v>
      </c>
      <c r="BZ119" s="31">
        <f>VLOOKUP(BH119,type_factors!$C$2:$D$226,2,FALSE)</f>
        <v>1</v>
      </c>
      <c r="CA119" s="31">
        <f>VLOOKUP(BI119,type_factors!$C$2:$D$226,2,FALSE)</f>
        <v>1</v>
      </c>
      <c r="CB119" s="31">
        <f>VLOOKUP(BJ119,type_factors!$C$2:$D$226,2,FALSE)</f>
        <v>0.5</v>
      </c>
      <c r="CC119" s="31">
        <f>VLOOKUP(BK119,type_factors!$C$2:$D$226,2,FALSE)</f>
        <v>1</v>
      </c>
      <c r="CD119" s="31" t="e">
        <f>VLOOKUP(BL119,type_factors!$C$2:$D$226,2,FALSE)</f>
        <v>#N/A</v>
      </c>
      <c r="CE119" s="30" t="e">
        <f>VLOOKUP(BM119,type_factors!$C$2:$D$226,2,FALSE)</f>
        <v>#N/A</v>
      </c>
      <c r="CF119" s="30" t="e">
        <f>VLOOKUP(BN119,type_factors!$C$2:$D$226,2,FALSE)</f>
        <v>#N/A</v>
      </c>
      <c r="CG119" s="30" t="e">
        <f>VLOOKUP(BO119,type_factors!$C$2:$D$226,2,FALSE)</f>
        <v>#N/A</v>
      </c>
      <c r="CH119" s="30" t="e">
        <f>VLOOKUP(BP119,type_factors!$C$2:$D$226,2,FALSE)</f>
        <v>#N/A</v>
      </c>
      <c r="CI119" s="30" t="e">
        <f>VLOOKUP(BQ119,type_factors!$C$2:$D$226,2,FALSE)</f>
        <v>#N/A</v>
      </c>
      <c r="CJ119" s="30" t="e">
        <f>VLOOKUP(BR119,type_factors!$C$2:$D$226,2,FALSE)</f>
        <v>#N/A</v>
      </c>
      <c r="CK119" s="30" t="e">
        <f>VLOOKUP(BS119,type_factors!$C$2:$D$226,2,FALSE)</f>
        <v>#N/A</v>
      </c>
      <c r="CL119" s="30" t="e">
        <f>VLOOKUP(BT119,type_factors!$C$2:$D$226,2,FALSE)</f>
        <v>#N/A</v>
      </c>
      <c r="CM119" s="30" t="e">
        <f>VLOOKUP(BU119,type_factors!$C$2:$D$226,2,FALSE)</f>
        <v>#N/A</v>
      </c>
      <c r="CN119" s="32">
        <f t="shared" si="53"/>
        <v>1</v>
      </c>
      <c r="CO119" s="32">
        <f t="shared" si="53"/>
        <v>1</v>
      </c>
      <c r="CP119" s="32">
        <f t="shared" si="53"/>
        <v>1</v>
      </c>
      <c r="CQ119" s="32">
        <f t="shared" si="53"/>
        <v>1</v>
      </c>
      <c r="CR119" s="32">
        <f t="shared" si="36"/>
        <v>1</v>
      </c>
      <c r="CS119" s="32">
        <f t="shared" si="54"/>
        <v>1</v>
      </c>
      <c r="CT119" s="32">
        <f t="shared" si="55"/>
        <v>0.5</v>
      </c>
      <c r="CU119" s="32">
        <f t="shared" si="56"/>
        <v>1</v>
      </c>
      <c r="CV119" s="32" t="e">
        <f t="shared" si="57"/>
        <v>#N/A</v>
      </c>
      <c r="CW119">
        <f t="array" ref="CW119">MAX(IF(ISERROR(CN119:CV119),,CN119:CV119))</f>
        <v>1</v>
      </c>
      <c r="CX119">
        <f t="shared" si="37"/>
        <v>2</v>
      </c>
      <c r="CY119">
        <f t="shared" si="58"/>
        <v>-1</v>
      </c>
      <c r="CZ119">
        <f t="shared" si="60"/>
        <v>37</v>
      </c>
    </row>
    <row r="120" spans="1:106" x14ac:dyDescent="0.3">
      <c r="A120">
        <v>119</v>
      </c>
      <c r="B120">
        <v>48</v>
      </c>
      <c r="C120" s="35" t="s">
        <v>117</v>
      </c>
      <c r="D120" s="35" t="str">
        <f>VLOOKUP(C120,all_pokemon!$B$2:$C$151,2,FALSE)</f>
        <v>Hypno</v>
      </c>
      <c r="E120" s="35" t="s">
        <v>318</v>
      </c>
      <c r="F120" s="35" t="s">
        <v>209</v>
      </c>
      <c r="G120" s="35">
        <v>34</v>
      </c>
      <c r="H120" s="36" t="s">
        <v>35</v>
      </c>
      <c r="I120" s="36" t="s">
        <v>60</v>
      </c>
      <c r="J120" s="36" t="s">
        <v>87</v>
      </c>
      <c r="K120" s="36" t="s">
        <v>120</v>
      </c>
      <c r="L120" s="1" t="str">
        <f>VLOOKUP(H120,all_attacks!$B$2:$C$166,2,FALSE)</f>
        <v>Disable</v>
      </c>
      <c r="M120" s="1" t="str">
        <f>VLOOKUP(I120,all_attacks!$B$2:$C$166,2,FALSE)</f>
        <v>Confusion</v>
      </c>
      <c r="N120" s="1" t="str">
        <f>VLOOKUP(J120,all_attacks!$B$2:$C$166,2,FALSE)</f>
        <v>Headbutt</v>
      </c>
      <c r="O120" s="1" t="str">
        <f>VLOOKUP(K120,all_attacks!$B$2:$C$166,2,FALSE)</f>
        <v>Poison Gas</v>
      </c>
      <c r="P120" t="str">
        <f>VLOOKUP(L120,all_attacks!$C$2:$H$166,2,FALSE)</f>
        <v>Normal</v>
      </c>
      <c r="Q120" t="str">
        <f>VLOOKUP(M120,all_attacks!$C$2:$H$166,2,FALSE)</f>
        <v>Psychic</v>
      </c>
      <c r="R120" t="str">
        <f>VLOOKUP(N120,all_attacks!$C$2:$H$166,2,FALSE)</f>
        <v>Normal</v>
      </c>
      <c r="S120" t="str">
        <f>VLOOKUP(O120,all_attacks!$C$2:$H$166,2,FALSE)</f>
        <v>Poison</v>
      </c>
      <c r="T120" t="str">
        <f>VLOOKUP(L120,all_attacks!$C$2:$H$166,6,FALSE)</f>
        <v>no_type-specific_Damage</v>
      </c>
      <c r="U120" t="str">
        <f>VLOOKUP(M120,all_attacks!$C$2:$H$166,6,FALSE)</f>
        <v>Psychic</v>
      </c>
      <c r="V120" t="str">
        <f>VLOOKUP(N120,all_attacks!$C$2:$H$166,6,FALSE)</f>
        <v>Normal</v>
      </c>
      <c r="W120" t="str">
        <f>VLOOKUP(O120,all_attacks!$C$2:$H$166,6,FALSE)</f>
        <v>no_type-specific_Damage</v>
      </c>
      <c r="X120" t="s">
        <v>451</v>
      </c>
      <c r="Y120" t="s">
        <v>455</v>
      </c>
      <c r="Z120" t="str">
        <f t="shared" si="59"/>
        <v>no_type-specific_DamagePoison</v>
      </c>
      <c r="AA120" t="str">
        <f t="shared" si="59"/>
        <v>PsychicPoison</v>
      </c>
      <c r="AB120" t="str">
        <f t="shared" si="59"/>
        <v>NormalPoison</v>
      </c>
      <c r="AC120" t="str">
        <f t="shared" si="59"/>
        <v>no_type-specific_DamagePoison</v>
      </c>
      <c r="AD120" t="str">
        <f t="shared" si="38"/>
        <v>no_type-specific_DamageGround</v>
      </c>
      <c r="AE120" t="str">
        <f t="shared" si="38"/>
        <v>PsychicGround</v>
      </c>
      <c r="AF120" t="str">
        <f t="shared" si="38"/>
        <v>NormalGround</v>
      </c>
      <c r="AG120" t="str">
        <f t="shared" si="38"/>
        <v>no_type-specific_DamageGround</v>
      </c>
      <c r="AH120" t="e">
        <f>VLOOKUP(Z120,type_factors!$C$1:$D$226,2,FALSE)</f>
        <v>#N/A</v>
      </c>
      <c r="AI120">
        <f>VLOOKUP(AA120,type_factors!$C$1:$D$226,2,FALSE)</f>
        <v>2</v>
      </c>
      <c r="AJ120">
        <f>VLOOKUP(AB120,type_factors!$C$1:$D$226,2,FALSE)</f>
        <v>1</v>
      </c>
      <c r="AK120" t="e">
        <f>VLOOKUP(AC120,type_factors!$C$1:$D$226,2,FALSE)</f>
        <v>#N/A</v>
      </c>
      <c r="AL120" t="e">
        <f>VLOOKUP(AD120,type_factors!$C$1:$D$226,2,FALSE)</f>
        <v>#N/A</v>
      </c>
      <c r="AM120">
        <f>VLOOKUP(AE120,type_factors!$C$1:$D$226,2,FALSE)</f>
        <v>1</v>
      </c>
      <c r="AN120">
        <f>VLOOKUP(AF120,type_factors!$C$1:$D$226,2,FALSE)</f>
        <v>1</v>
      </c>
      <c r="AO120" t="e">
        <f>VLOOKUP(AG120,type_factors!$C$1:$D$226,2,FALSE)</f>
        <v>#N/A</v>
      </c>
      <c r="AP120" t="e">
        <f t="shared" si="39"/>
        <v>#N/A</v>
      </c>
      <c r="AQ120">
        <f t="shared" si="39"/>
        <v>2</v>
      </c>
      <c r="AR120">
        <f t="shared" si="39"/>
        <v>1</v>
      </c>
      <c r="AS120" t="e">
        <f t="shared" si="39"/>
        <v>#N/A</v>
      </c>
      <c r="AT120">
        <f t="array" ref="AT120">MAX(IF(ISERROR(AP120:AS120),IF(ISERROR(AH120:AK120),,AH120:AK120),AP120:AS120))</f>
        <v>2</v>
      </c>
      <c r="AU120" t="s">
        <v>421</v>
      </c>
      <c r="AV120" t="s">
        <v>451</v>
      </c>
      <c r="AW120" t="s">
        <v>453</v>
      </c>
      <c r="AX120" t="s">
        <v>447</v>
      </c>
      <c r="AY120" t="s">
        <v>446</v>
      </c>
      <c r="AZ120" t="s">
        <v>456</v>
      </c>
      <c r="BA120" t="s">
        <v>450</v>
      </c>
      <c r="BB120" t="s">
        <v>455</v>
      </c>
      <c r="BC120" t="s">
        <v>209</v>
      </c>
      <c r="BD120" t="str">
        <f t="shared" si="63"/>
        <v>NormalPsychic</v>
      </c>
      <c r="BE120" t="str">
        <f t="shared" si="64"/>
        <v>PoisonPsychic</v>
      </c>
      <c r="BF120" t="str">
        <f t="shared" si="65"/>
        <v>WaterPsychic</v>
      </c>
      <c r="BG120" t="str">
        <f t="shared" si="43"/>
        <v>ElectricPsychic</v>
      </c>
      <c r="BH120" t="str">
        <f t="shared" si="44"/>
        <v>IcePsychic</v>
      </c>
      <c r="BI120" t="str">
        <f t="shared" si="45"/>
        <v>RockPsychic</v>
      </c>
      <c r="BJ120" t="str">
        <f t="shared" si="46"/>
        <v>FightingPsychic</v>
      </c>
      <c r="BK120" t="str">
        <f t="shared" si="47"/>
        <v>GroundPsychic</v>
      </c>
      <c r="BL120" t="str">
        <f t="shared" si="48"/>
        <v>NAPsychic</v>
      </c>
      <c r="BM120" t="str">
        <f t="shared" si="66"/>
        <v>NormalNA</v>
      </c>
      <c r="BN120" t="str">
        <f t="shared" si="50"/>
        <v>PoisonNA</v>
      </c>
      <c r="BO120" t="str">
        <f t="shared" si="51"/>
        <v>WaterNA</v>
      </c>
      <c r="BP120" t="str">
        <f t="shared" si="52"/>
        <v>ElectricNA</v>
      </c>
      <c r="BQ120" t="str">
        <f t="shared" si="62"/>
        <v>IceNA</v>
      </c>
      <c r="BR120" t="str">
        <f t="shared" si="62"/>
        <v>RockNA</v>
      </c>
      <c r="BS120" t="str">
        <f t="shared" si="62"/>
        <v>FightingNA</v>
      </c>
      <c r="BT120" t="str">
        <f t="shared" si="61"/>
        <v>GroundNA</v>
      </c>
      <c r="BU120" t="str">
        <f t="shared" si="61"/>
        <v>NANA</v>
      </c>
      <c r="BV120" s="31">
        <f>VLOOKUP(BD120,type_factors!$C$2:$D$226,2,FALSE)</f>
        <v>1</v>
      </c>
      <c r="BW120" s="31">
        <f>VLOOKUP(BE120,type_factors!$C$2:$D$226,2,FALSE)</f>
        <v>1</v>
      </c>
      <c r="BX120" s="31">
        <f>VLOOKUP(BF120,type_factors!$C$2:$D$226,2,FALSE)</f>
        <v>1</v>
      </c>
      <c r="BY120" s="31">
        <f>VLOOKUP(BG120,type_factors!$C$2:$D$226,2,FALSE)</f>
        <v>1</v>
      </c>
      <c r="BZ120" s="31">
        <f>VLOOKUP(BH120,type_factors!$C$2:$D$226,2,FALSE)</f>
        <v>1</v>
      </c>
      <c r="CA120" s="31">
        <f>VLOOKUP(BI120,type_factors!$C$2:$D$226,2,FALSE)</f>
        <v>1</v>
      </c>
      <c r="CB120" s="31">
        <f>VLOOKUP(BJ120,type_factors!$C$2:$D$226,2,FALSE)</f>
        <v>0.5</v>
      </c>
      <c r="CC120" s="31">
        <f>VLOOKUP(BK120,type_factors!$C$2:$D$226,2,FALSE)</f>
        <v>1</v>
      </c>
      <c r="CD120" s="31" t="e">
        <f>VLOOKUP(BL120,type_factors!$C$2:$D$226,2,FALSE)</f>
        <v>#N/A</v>
      </c>
      <c r="CE120" s="30" t="e">
        <f>VLOOKUP(BM120,type_factors!$C$2:$D$226,2,FALSE)</f>
        <v>#N/A</v>
      </c>
      <c r="CF120" s="30" t="e">
        <f>VLOOKUP(BN120,type_factors!$C$2:$D$226,2,FALSE)</f>
        <v>#N/A</v>
      </c>
      <c r="CG120" s="30" t="e">
        <f>VLOOKUP(BO120,type_factors!$C$2:$D$226,2,FALSE)</f>
        <v>#N/A</v>
      </c>
      <c r="CH120" s="30" t="e">
        <f>VLOOKUP(BP120,type_factors!$C$2:$D$226,2,FALSE)</f>
        <v>#N/A</v>
      </c>
      <c r="CI120" s="30" t="e">
        <f>VLOOKUP(BQ120,type_factors!$C$2:$D$226,2,FALSE)</f>
        <v>#N/A</v>
      </c>
      <c r="CJ120" s="30" t="e">
        <f>VLOOKUP(BR120,type_factors!$C$2:$D$226,2,FALSE)</f>
        <v>#N/A</v>
      </c>
      <c r="CK120" s="30" t="e">
        <f>VLOOKUP(BS120,type_factors!$C$2:$D$226,2,FALSE)</f>
        <v>#N/A</v>
      </c>
      <c r="CL120" s="30" t="e">
        <f>VLOOKUP(BT120,type_factors!$C$2:$D$226,2,FALSE)</f>
        <v>#N/A</v>
      </c>
      <c r="CM120" s="30" t="e">
        <f>VLOOKUP(BU120,type_factors!$C$2:$D$226,2,FALSE)</f>
        <v>#N/A</v>
      </c>
      <c r="CN120" s="32">
        <f t="shared" si="53"/>
        <v>1</v>
      </c>
      <c r="CO120" s="32">
        <f t="shared" si="53"/>
        <v>1</v>
      </c>
      <c r="CP120" s="32">
        <f t="shared" si="53"/>
        <v>1</v>
      </c>
      <c r="CQ120" s="32">
        <f t="shared" si="53"/>
        <v>1</v>
      </c>
      <c r="CR120" s="32">
        <f t="shared" si="36"/>
        <v>1</v>
      </c>
      <c r="CS120" s="32">
        <f t="shared" si="54"/>
        <v>1</v>
      </c>
      <c r="CT120" s="32">
        <f t="shared" si="55"/>
        <v>0.5</v>
      </c>
      <c r="CU120" s="32">
        <f t="shared" si="56"/>
        <v>1</v>
      </c>
      <c r="CV120" s="32" t="e">
        <f t="shared" si="57"/>
        <v>#N/A</v>
      </c>
      <c r="CW120">
        <f t="array" ref="CW120">MAX(IF(ISERROR(CN120:CV120),,CN120:CV120))</f>
        <v>1</v>
      </c>
      <c r="CX120">
        <f t="shared" si="37"/>
        <v>2</v>
      </c>
      <c r="CY120">
        <f t="shared" si="58"/>
        <v>-1</v>
      </c>
      <c r="CZ120">
        <f t="shared" si="60"/>
        <v>36</v>
      </c>
    </row>
    <row r="121" spans="1:106" x14ac:dyDescent="0.3">
      <c r="A121">
        <v>120</v>
      </c>
      <c r="B121">
        <v>49</v>
      </c>
      <c r="C121" s="35" t="s">
        <v>33</v>
      </c>
      <c r="D121" s="35" t="str">
        <f>VLOOKUP(C121,all_pokemon!$B$2:$C$151,2,FALSE)</f>
        <v>Koffing</v>
      </c>
      <c r="E121" s="35" t="s">
        <v>451</v>
      </c>
      <c r="F121" s="35" t="s">
        <v>209</v>
      </c>
      <c r="G121" s="35">
        <v>37</v>
      </c>
      <c r="H121" s="36" t="s">
        <v>12</v>
      </c>
      <c r="I121" s="36" t="s">
        <v>36</v>
      </c>
      <c r="J121" s="36" t="s">
        <v>125</v>
      </c>
      <c r="K121" s="36" t="s">
        <v>124</v>
      </c>
      <c r="L121" s="1" t="str">
        <f>VLOOKUP(H121,all_attacks!$B$2:$C$166,2,FALSE)</f>
        <v>Tackle</v>
      </c>
      <c r="M121" s="1" t="str">
        <f>VLOOKUP(I121,all_attacks!$B$2:$C$166,2,FALSE)</f>
        <v>Smog</v>
      </c>
      <c r="N121" s="1" t="str">
        <f>VLOOKUP(J121,all_attacks!$B$2:$C$166,2,FALSE)</f>
        <v>Sludge</v>
      </c>
      <c r="O121" s="1" t="str">
        <f>VLOOKUP(K121,all_attacks!$B$2:$C$166,2,FALSE)</f>
        <v>Smokescreen</v>
      </c>
      <c r="P121" t="str">
        <f>VLOOKUP(L121,all_attacks!$C$2:$H$166,2,FALSE)</f>
        <v>Normal</v>
      </c>
      <c r="Q121" t="str">
        <f>VLOOKUP(M121,all_attacks!$C$2:$H$166,2,FALSE)</f>
        <v>Poison</v>
      </c>
      <c r="R121" t="str">
        <f>VLOOKUP(N121,all_attacks!$C$2:$H$166,2,FALSE)</f>
        <v>Poison</v>
      </c>
      <c r="S121" t="str">
        <f>VLOOKUP(O121,all_attacks!$C$2:$H$166,2,FALSE)</f>
        <v>Normal</v>
      </c>
      <c r="T121" t="str">
        <f>VLOOKUP(L121,all_attacks!$C$2:$H$166,6,FALSE)</f>
        <v>Normal</v>
      </c>
      <c r="U121" t="str">
        <f>VLOOKUP(M121,all_attacks!$C$2:$H$166,6,FALSE)</f>
        <v>Poison</v>
      </c>
      <c r="V121" t="str">
        <f>VLOOKUP(N121,all_attacks!$C$2:$H$166,6,FALSE)</f>
        <v>Poison</v>
      </c>
      <c r="W121" t="str">
        <f>VLOOKUP(O121,all_attacks!$C$2:$H$166,6,FALSE)</f>
        <v>no_type-specific_Damage</v>
      </c>
      <c r="X121" t="s">
        <v>451</v>
      </c>
      <c r="Y121" t="s">
        <v>455</v>
      </c>
      <c r="Z121" t="str">
        <f t="shared" si="59"/>
        <v>NormalPoison</v>
      </c>
      <c r="AA121" t="str">
        <f t="shared" si="59"/>
        <v>PoisonPoison</v>
      </c>
      <c r="AB121" t="str">
        <f t="shared" si="59"/>
        <v>PoisonPoison</v>
      </c>
      <c r="AC121" t="str">
        <f t="shared" si="59"/>
        <v>no_type-specific_DamagePoison</v>
      </c>
      <c r="AD121" t="str">
        <f t="shared" si="38"/>
        <v>NormalGround</v>
      </c>
      <c r="AE121" t="str">
        <f t="shared" si="38"/>
        <v>PoisonGround</v>
      </c>
      <c r="AF121" t="str">
        <f t="shared" si="38"/>
        <v>PoisonGround</v>
      </c>
      <c r="AG121" t="str">
        <f t="shared" si="38"/>
        <v>no_type-specific_DamageGround</v>
      </c>
      <c r="AH121">
        <f>VLOOKUP(Z121,type_factors!$C$1:$D$226,2,FALSE)</f>
        <v>1</v>
      </c>
      <c r="AI121">
        <f>VLOOKUP(AA121,type_factors!$C$1:$D$226,2,FALSE)</f>
        <v>0.5</v>
      </c>
      <c r="AJ121">
        <f>VLOOKUP(AB121,type_factors!$C$1:$D$226,2,FALSE)</f>
        <v>0.5</v>
      </c>
      <c r="AK121" t="e">
        <f>VLOOKUP(AC121,type_factors!$C$1:$D$226,2,FALSE)</f>
        <v>#N/A</v>
      </c>
      <c r="AL121">
        <f>VLOOKUP(AD121,type_factors!$C$1:$D$226,2,FALSE)</f>
        <v>1</v>
      </c>
      <c r="AM121">
        <f>VLOOKUP(AE121,type_factors!$C$1:$D$226,2,FALSE)</f>
        <v>0.5</v>
      </c>
      <c r="AN121">
        <f>VLOOKUP(AF121,type_factors!$C$1:$D$226,2,FALSE)</f>
        <v>0.5</v>
      </c>
      <c r="AO121" t="e">
        <f>VLOOKUP(AG121,type_factors!$C$1:$D$226,2,FALSE)</f>
        <v>#N/A</v>
      </c>
      <c r="AP121">
        <f t="shared" si="39"/>
        <v>1</v>
      </c>
      <c r="AQ121">
        <f t="shared" si="39"/>
        <v>0.25</v>
      </c>
      <c r="AR121">
        <f t="shared" si="39"/>
        <v>0.25</v>
      </c>
      <c r="AS121" t="e">
        <f t="shared" si="39"/>
        <v>#N/A</v>
      </c>
      <c r="AT121">
        <f t="array" ref="AT121">MAX(IF(ISERROR(AP121:AS121),IF(ISERROR(AH121:AK121),,AH121:AK121),AP121:AS121))</f>
        <v>1</v>
      </c>
      <c r="AU121" t="s">
        <v>421</v>
      </c>
      <c r="AV121" t="s">
        <v>451</v>
      </c>
      <c r="AW121" t="s">
        <v>453</v>
      </c>
      <c r="AX121" t="s">
        <v>447</v>
      </c>
      <c r="AY121" t="s">
        <v>446</v>
      </c>
      <c r="AZ121" t="s">
        <v>456</v>
      </c>
      <c r="BA121" t="s">
        <v>450</v>
      </c>
      <c r="BB121" t="s">
        <v>455</v>
      </c>
      <c r="BC121" t="s">
        <v>209</v>
      </c>
      <c r="BD121" t="str">
        <f t="shared" si="63"/>
        <v>NormalPoison</v>
      </c>
      <c r="BE121" t="str">
        <f t="shared" si="64"/>
        <v>PoisonPoison</v>
      </c>
      <c r="BF121" t="str">
        <f t="shared" si="65"/>
        <v>WaterPoison</v>
      </c>
      <c r="BG121" t="str">
        <f t="shared" si="43"/>
        <v>ElectricPoison</v>
      </c>
      <c r="BH121" t="str">
        <f t="shared" si="44"/>
        <v>IcePoison</v>
      </c>
      <c r="BI121" t="str">
        <f t="shared" si="45"/>
        <v>RockPoison</v>
      </c>
      <c r="BJ121" t="str">
        <f t="shared" si="46"/>
        <v>FightingPoison</v>
      </c>
      <c r="BK121" t="str">
        <f t="shared" si="47"/>
        <v>GroundPoison</v>
      </c>
      <c r="BL121" t="str">
        <f t="shared" si="48"/>
        <v>NAPoison</v>
      </c>
      <c r="BM121" t="str">
        <f t="shared" si="66"/>
        <v>NormalNA</v>
      </c>
      <c r="BN121" t="str">
        <f t="shared" si="50"/>
        <v>PoisonNA</v>
      </c>
      <c r="BO121" t="str">
        <f t="shared" si="51"/>
        <v>WaterNA</v>
      </c>
      <c r="BP121" t="str">
        <f t="shared" si="52"/>
        <v>ElectricNA</v>
      </c>
      <c r="BQ121" t="str">
        <f t="shared" si="62"/>
        <v>IceNA</v>
      </c>
      <c r="BR121" t="str">
        <f t="shared" si="62"/>
        <v>RockNA</v>
      </c>
      <c r="BS121" t="str">
        <f t="shared" si="62"/>
        <v>FightingNA</v>
      </c>
      <c r="BT121" t="str">
        <f t="shared" si="61"/>
        <v>GroundNA</v>
      </c>
      <c r="BU121" t="str">
        <f t="shared" si="61"/>
        <v>NANA</v>
      </c>
      <c r="BV121" s="31">
        <f>VLOOKUP(BD121,type_factors!$C$2:$D$226,2,FALSE)</f>
        <v>1</v>
      </c>
      <c r="BW121" s="31">
        <f>VLOOKUP(BE121,type_factors!$C$2:$D$226,2,FALSE)</f>
        <v>0.5</v>
      </c>
      <c r="BX121" s="31">
        <f>VLOOKUP(BF121,type_factors!$C$2:$D$226,2,FALSE)</f>
        <v>1</v>
      </c>
      <c r="BY121" s="31">
        <f>VLOOKUP(BG121,type_factors!$C$2:$D$226,2,FALSE)</f>
        <v>1</v>
      </c>
      <c r="BZ121" s="31">
        <f>VLOOKUP(BH121,type_factors!$C$2:$D$226,2,FALSE)</f>
        <v>1</v>
      </c>
      <c r="CA121" s="31">
        <f>VLOOKUP(BI121,type_factors!$C$2:$D$226,2,FALSE)</f>
        <v>1</v>
      </c>
      <c r="CB121" s="31">
        <f>VLOOKUP(BJ121,type_factors!$C$2:$D$226,2,FALSE)</f>
        <v>0.5</v>
      </c>
      <c r="CC121" s="31">
        <f>VLOOKUP(BK121,type_factors!$C$2:$D$226,2,FALSE)</f>
        <v>2</v>
      </c>
      <c r="CD121" s="31" t="e">
        <f>VLOOKUP(BL121,type_factors!$C$2:$D$226,2,FALSE)</f>
        <v>#N/A</v>
      </c>
      <c r="CE121" s="30" t="e">
        <f>VLOOKUP(BM121,type_factors!$C$2:$D$226,2,FALSE)</f>
        <v>#N/A</v>
      </c>
      <c r="CF121" s="30" t="e">
        <f>VLOOKUP(BN121,type_factors!$C$2:$D$226,2,FALSE)</f>
        <v>#N/A</v>
      </c>
      <c r="CG121" s="30" t="e">
        <f>VLOOKUP(BO121,type_factors!$C$2:$D$226,2,FALSE)</f>
        <v>#N/A</v>
      </c>
      <c r="CH121" s="30" t="e">
        <f>VLOOKUP(BP121,type_factors!$C$2:$D$226,2,FALSE)</f>
        <v>#N/A</v>
      </c>
      <c r="CI121" s="30" t="e">
        <f>VLOOKUP(BQ121,type_factors!$C$2:$D$226,2,FALSE)</f>
        <v>#N/A</v>
      </c>
      <c r="CJ121" s="30" t="e">
        <f>VLOOKUP(BR121,type_factors!$C$2:$D$226,2,FALSE)</f>
        <v>#N/A</v>
      </c>
      <c r="CK121" s="30" t="e">
        <f>VLOOKUP(BS121,type_factors!$C$2:$D$226,2,FALSE)</f>
        <v>#N/A</v>
      </c>
      <c r="CL121" s="30" t="e">
        <f>VLOOKUP(BT121,type_factors!$C$2:$D$226,2,FALSE)</f>
        <v>#N/A</v>
      </c>
      <c r="CM121" s="30" t="e">
        <f>VLOOKUP(BU121,type_factors!$C$2:$D$226,2,FALSE)</f>
        <v>#N/A</v>
      </c>
      <c r="CN121" s="32">
        <f t="shared" si="53"/>
        <v>1</v>
      </c>
      <c r="CO121" s="32">
        <f t="shared" si="53"/>
        <v>0.5</v>
      </c>
      <c r="CP121" s="32">
        <f t="shared" si="53"/>
        <v>1</v>
      </c>
      <c r="CQ121" s="32">
        <f t="shared" si="53"/>
        <v>1</v>
      </c>
      <c r="CR121" s="32">
        <f t="shared" si="36"/>
        <v>1</v>
      </c>
      <c r="CS121" s="32">
        <f t="shared" si="54"/>
        <v>1</v>
      </c>
      <c r="CT121" s="32">
        <f t="shared" si="55"/>
        <v>0.5</v>
      </c>
      <c r="CU121" s="32">
        <f t="shared" si="56"/>
        <v>2</v>
      </c>
      <c r="CV121" s="32" t="e">
        <f t="shared" si="57"/>
        <v>#N/A</v>
      </c>
      <c r="CW121">
        <f t="array" ref="CW121">MAX(IF(ISERROR(CN121:CV121),,CN121:CV121))</f>
        <v>2</v>
      </c>
      <c r="CX121">
        <f t="shared" si="37"/>
        <v>1</v>
      </c>
      <c r="CY121">
        <f t="shared" si="58"/>
        <v>1</v>
      </c>
      <c r="CZ121">
        <f t="shared" si="60"/>
        <v>37</v>
      </c>
    </row>
    <row r="122" spans="1:106" x14ac:dyDescent="0.3">
      <c r="A122">
        <v>121</v>
      </c>
      <c r="B122">
        <v>49</v>
      </c>
      <c r="C122" s="35" t="s">
        <v>118</v>
      </c>
      <c r="D122" s="35" t="str">
        <f>VLOOKUP(C122,all_pokemon!$B$2:$C$151,2,FALSE)</f>
        <v>Muk</v>
      </c>
      <c r="E122" s="35" t="s">
        <v>451</v>
      </c>
      <c r="F122" s="35" t="s">
        <v>209</v>
      </c>
      <c r="G122" s="35">
        <v>39</v>
      </c>
      <c r="H122" s="36" t="s">
        <v>35</v>
      </c>
      <c r="I122" s="36" t="s">
        <v>120</v>
      </c>
      <c r="J122" s="36" t="s">
        <v>126</v>
      </c>
      <c r="K122" s="36" t="s">
        <v>125</v>
      </c>
      <c r="L122" s="1" t="str">
        <f>VLOOKUP(H122,all_attacks!$B$2:$C$166,2,FALSE)</f>
        <v>Disable</v>
      </c>
      <c r="M122" s="1" t="str">
        <f>VLOOKUP(I122,all_attacks!$B$2:$C$166,2,FALSE)</f>
        <v>Poison Gas</v>
      </c>
      <c r="N122" s="1" t="str">
        <f>VLOOKUP(J122,all_attacks!$B$2:$C$166,2,FALSE)</f>
        <v>Minimize</v>
      </c>
      <c r="O122" s="1" t="str">
        <f>VLOOKUP(K122,all_attacks!$B$2:$C$166,2,FALSE)</f>
        <v>Sludge</v>
      </c>
      <c r="P122" t="str">
        <f>VLOOKUP(L122,all_attacks!$C$2:$H$166,2,FALSE)</f>
        <v>Normal</v>
      </c>
      <c r="Q122" t="str">
        <f>VLOOKUP(M122,all_attacks!$C$2:$H$166,2,FALSE)</f>
        <v>Poison</v>
      </c>
      <c r="R122" t="str">
        <f>VLOOKUP(N122,all_attacks!$C$2:$H$166,2,FALSE)</f>
        <v>Normal</v>
      </c>
      <c r="S122" t="str">
        <f>VLOOKUP(O122,all_attacks!$C$2:$H$166,2,FALSE)</f>
        <v>Poison</v>
      </c>
      <c r="T122" t="str">
        <f>VLOOKUP(L122,all_attacks!$C$2:$H$166,6,FALSE)</f>
        <v>no_type-specific_Damage</v>
      </c>
      <c r="U122" t="str">
        <f>VLOOKUP(M122,all_attacks!$C$2:$H$166,6,FALSE)</f>
        <v>no_type-specific_Damage</v>
      </c>
      <c r="V122" t="str">
        <f>VLOOKUP(N122,all_attacks!$C$2:$H$166,6,FALSE)</f>
        <v>no_type-specific_Damage</v>
      </c>
      <c r="W122" t="str">
        <f>VLOOKUP(O122,all_attacks!$C$2:$H$166,6,FALSE)</f>
        <v>Poison</v>
      </c>
      <c r="X122" t="s">
        <v>451</v>
      </c>
      <c r="Y122" t="s">
        <v>455</v>
      </c>
      <c r="Z122" t="str">
        <f t="shared" si="59"/>
        <v>no_type-specific_DamagePoison</v>
      </c>
      <c r="AA122" t="str">
        <f t="shared" si="59"/>
        <v>no_type-specific_DamagePoison</v>
      </c>
      <c r="AB122" t="str">
        <f t="shared" si="59"/>
        <v>no_type-specific_DamagePoison</v>
      </c>
      <c r="AC122" t="str">
        <f t="shared" si="59"/>
        <v>PoisonPoison</v>
      </c>
      <c r="AD122" t="str">
        <f t="shared" si="38"/>
        <v>no_type-specific_DamageGround</v>
      </c>
      <c r="AE122" t="str">
        <f t="shared" si="38"/>
        <v>no_type-specific_DamageGround</v>
      </c>
      <c r="AF122" t="str">
        <f t="shared" si="38"/>
        <v>no_type-specific_DamageGround</v>
      </c>
      <c r="AG122" t="str">
        <f t="shared" si="38"/>
        <v>PoisonGround</v>
      </c>
      <c r="AH122" t="e">
        <f>VLOOKUP(Z122,type_factors!$C$1:$D$226,2,FALSE)</f>
        <v>#N/A</v>
      </c>
      <c r="AI122" t="e">
        <f>VLOOKUP(AA122,type_factors!$C$1:$D$226,2,FALSE)</f>
        <v>#N/A</v>
      </c>
      <c r="AJ122" t="e">
        <f>VLOOKUP(AB122,type_factors!$C$1:$D$226,2,FALSE)</f>
        <v>#N/A</v>
      </c>
      <c r="AK122">
        <f>VLOOKUP(AC122,type_factors!$C$1:$D$226,2,FALSE)</f>
        <v>0.5</v>
      </c>
      <c r="AL122" t="e">
        <f>VLOOKUP(AD122,type_factors!$C$1:$D$226,2,FALSE)</f>
        <v>#N/A</v>
      </c>
      <c r="AM122" t="e">
        <f>VLOOKUP(AE122,type_factors!$C$1:$D$226,2,FALSE)</f>
        <v>#N/A</v>
      </c>
      <c r="AN122" t="e">
        <f>VLOOKUP(AF122,type_factors!$C$1:$D$226,2,FALSE)</f>
        <v>#N/A</v>
      </c>
      <c r="AO122">
        <f>VLOOKUP(AG122,type_factors!$C$1:$D$226,2,FALSE)</f>
        <v>0.5</v>
      </c>
      <c r="AP122" t="e">
        <f t="shared" si="39"/>
        <v>#N/A</v>
      </c>
      <c r="AQ122" t="e">
        <f t="shared" si="39"/>
        <v>#N/A</v>
      </c>
      <c r="AR122" t="e">
        <f t="shared" si="39"/>
        <v>#N/A</v>
      </c>
      <c r="AS122">
        <f t="shared" si="39"/>
        <v>0.25</v>
      </c>
      <c r="AT122">
        <f t="array" ref="AT122">MAX(IF(ISERROR(AP122:AS122),IF(ISERROR(AH122:AK122),,AH122:AK122),AP122:AS122))</f>
        <v>0.25</v>
      </c>
      <c r="AU122" t="s">
        <v>421</v>
      </c>
      <c r="AV122" t="s">
        <v>451</v>
      </c>
      <c r="AW122" t="s">
        <v>453</v>
      </c>
      <c r="AX122" t="s">
        <v>447</v>
      </c>
      <c r="AY122" t="s">
        <v>446</v>
      </c>
      <c r="AZ122" t="s">
        <v>456</v>
      </c>
      <c r="BA122" t="s">
        <v>450</v>
      </c>
      <c r="BB122" t="s">
        <v>455</v>
      </c>
      <c r="BC122" t="s">
        <v>209</v>
      </c>
      <c r="BD122" t="str">
        <f t="shared" si="63"/>
        <v>NormalPoison</v>
      </c>
      <c r="BE122" t="str">
        <f t="shared" si="64"/>
        <v>PoisonPoison</v>
      </c>
      <c r="BF122" t="str">
        <f t="shared" si="65"/>
        <v>WaterPoison</v>
      </c>
      <c r="BG122" t="str">
        <f t="shared" si="43"/>
        <v>ElectricPoison</v>
      </c>
      <c r="BH122" t="str">
        <f t="shared" si="44"/>
        <v>IcePoison</v>
      </c>
      <c r="BI122" t="str">
        <f t="shared" si="45"/>
        <v>RockPoison</v>
      </c>
      <c r="BJ122" t="str">
        <f t="shared" si="46"/>
        <v>FightingPoison</v>
      </c>
      <c r="BK122" t="str">
        <f t="shared" si="47"/>
        <v>GroundPoison</v>
      </c>
      <c r="BL122" t="str">
        <f t="shared" si="48"/>
        <v>NAPoison</v>
      </c>
      <c r="BM122" t="str">
        <f t="shared" si="66"/>
        <v>NormalNA</v>
      </c>
      <c r="BN122" t="str">
        <f t="shared" si="50"/>
        <v>PoisonNA</v>
      </c>
      <c r="BO122" t="str">
        <f t="shared" si="51"/>
        <v>WaterNA</v>
      </c>
      <c r="BP122" t="str">
        <f t="shared" si="52"/>
        <v>ElectricNA</v>
      </c>
      <c r="BQ122" t="str">
        <f t="shared" si="62"/>
        <v>IceNA</v>
      </c>
      <c r="BR122" t="str">
        <f t="shared" si="62"/>
        <v>RockNA</v>
      </c>
      <c r="BS122" t="str">
        <f t="shared" si="62"/>
        <v>FightingNA</v>
      </c>
      <c r="BT122" t="str">
        <f t="shared" si="61"/>
        <v>GroundNA</v>
      </c>
      <c r="BU122" t="str">
        <f t="shared" si="61"/>
        <v>NANA</v>
      </c>
      <c r="BV122" s="31">
        <f>VLOOKUP(BD122,type_factors!$C$2:$D$226,2,FALSE)</f>
        <v>1</v>
      </c>
      <c r="BW122" s="31">
        <f>VLOOKUP(BE122,type_factors!$C$2:$D$226,2,FALSE)</f>
        <v>0.5</v>
      </c>
      <c r="BX122" s="31">
        <f>VLOOKUP(BF122,type_factors!$C$2:$D$226,2,FALSE)</f>
        <v>1</v>
      </c>
      <c r="BY122" s="31">
        <f>VLOOKUP(BG122,type_factors!$C$2:$D$226,2,FALSE)</f>
        <v>1</v>
      </c>
      <c r="BZ122" s="31">
        <f>VLOOKUP(BH122,type_factors!$C$2:$D$226,2,FALSE)</f>
        <v>1</v>
      </c>
      <c r="CA122" s="31">
        <f>VLOOKUP(BI122,type_factors!$C$2:$D$226,2,FALSE)</f>
        <v>1</v>
      </c>
      <c r="CB122" s="31">
        <f>VLOOKUP(BJ122,type_factors!$C$2:$D$226,2,FALSE)</f>
        <v>0.5</v>
      </c>
      <c r="CC122" s="31">
        <f>VLOOKUP(BK122,type_factors!$C$2:$D$226,2,FALSE)</f>
        <v>2</v>
      </c>
      <c r="CD122" s="31" t="e">
        <f>VLOOKUP(BL122,type_factors!$C$2:$D$226,2,FALSE)</f>
        <v>#N/A</v>
      </c>
      <c r="CE122" s="30" t="e">
        <f>VLOOKUP(BM122,type_factors!$C$2:$D$226,2,FALSE)</f>
        <v>#N/A</v>
      </c>
      <c r="CF122" s="30" t="e">
        <f>VLOOKUP(BN122,type_factors!$C$2:$D$226,2,FALSE)</f>
        <v>#N/A</v>
      </c>
      <c r="CG122" s="30" t="e">
        <f>VLOOKUP(BO122,type_factors!$C$2:$D$226,2,FALSE)</f>
        <v>#N/A</v>
      </c>
      <c r="CH122" s="30" t="e">
        <f>VLOOKUP(BP122,type_factors!$C$2:$D$226,2,FALSE)</f>
        <v>#N/A</v>
      </c>
      <c r="CI122" s="30" t="e">
        <f>VLOOKUP(BQ122,type_factors!$C$2:$D$226,2,FALSE)</f>
        <v>#N/A</v>
      </c>
      <c r="CJ122" s="30" t="e">
        <f>VLOOKUP(BR122,type_factors!$C$2:$D$226,2,FALSE)</f>
        <v>#N/A</v>
      </c>
      <c r="CK122" s="30" t="e">
        <f>VLOOKUP(BS122,type_factors!$C$2:$D$226,2,FALSE)</f>
        <v>#N/A</v>
      </c>
      <c r="CL122" s="30" t="e">
        <f>VLOOKUP(BT122,type_factors!$C$2:$D$226,2,FALSE)</f>
        <v>#N/A</v>
      </c>
      <c r="CM122" s="30" t="e">
        <f>VLOOKUP(BU122,type_factors!$C$2:$D$226,2,FALSE)</f>
        <v>#N/A</v>
      </c>
      <c r="CN122" s="32">
        <f t="shared" si="53"/>
        <v>1</v>
      </c>
      <c r="CO122" s="32">
        <f t="shared" si="53"/>
        <v>0.5</v>
      </c>
      <c r="CP122" s="32">
        <f t="shared" si="53"/>
        <v>1</v>
      </c>
      <c r="CQ122" s="32">
        <f t="shared" si="53"/>
        <v>1</v>
      </c>
      <c r="CR122" s="32">
        <f t="shared" si="36"/>
        <v>1</v>
      </c>
      <c r="CS122" s="32">
        <f t="shared" si="54"/>
        <v>1</v>
      </c>
      <c r="CT122" s="32">
        <f t="shared" si="55"/>
        <v>0.5</v>
      </c>
      <c r="CU122" s="32">
        <f t="shared" si="56"/>
        <v>2</v>
      </c>
      <c r="CV122" s="32" t="e">
        <f t="shared" si="57"/>
        <v>#N/A</v>
      </c>
      <c r="CW122">
        <f t="array" ref="CW122">MAX(IF(ISERROR(CN122:CV122),,CN122:CV122))</f>
        <v>2</v>
      </c>
      <c r="CX122">
        <f t="shared" si="37"/>
        <v>0.25</v>
      </c>
      <c r="CY122">
        <f t="shared" si="58"/>
        <v>1.75</v>
      </c>
      <c r="CZ122">
        <f t="shared" si="60"/>
        <v>38.75</v>
      </c>
    </row>
    <row r="123" spans="1:106" x14ac:dyDescent="0.3">
      <c r="A123">
        <v>122</v>
      </c>
      <c r="B123">
        <v>49</v>
      </c>
      <c r="C123" s="35" t="s">
        <v>33</v>
      </c>
      <c r="D123" s="35" t="str">
        <f>VLOOKUP(C123,all_pokemon!$B$2:$C$151,2,FALSE)</f>
        <v>Koffing</v>
      </c>
      <c r="E123" s="35" t="s">
        <v>451</v>
      </c>
      <c r="F123" s="35" t="s">
        <v>209</v>
      </c>
      <c r="G123" s="35">
        <v>37</v>
      </c>
      <c r="H123" s="36" t="s">
        <v>12</v>
      </c>
      <c r="I123" s="36" t="s">
        <v>36</v>
      </c>
      <c r="J123" s="36" t="s">
        <v>125</v>
      </c>
      <c r="K123" s="36" t="s">
        <v>124</v>
      </c>
      <c r="L123" s="1" t="str">
        <f>VLOOKUP(H123,all_attacks!$B$2:$C$166,2,FALSE)</f>
        <v>Tackle</v>
      </c>
      <c r="M123" s="1" t="str">
        <f>VLOOKUP(I123,all_attacks!$B$2:$C$166,2,FALSE)</f>
        <v>Smog</v>
      </c>
      <c r="N123" s="1" t="str">
        <f>VLOOKUP(J123,all_attacks!$B$2:$C$166,2,FALSE)</f>
        <v>Sludge</v>
      </c>
      <c r="O123" s="1" t="str">
        <f>VLOOKUP(K123,all_attacks!$B$2:$C$166,2,FALSE)</f>
        <v>Smokescreen</v>
      </c>
      <c r="P123" t="str">
        <f>VLOOKUP(L123,all_attacks!$C$2:$H$166,2,FALSE)</f>
        <v>Normal</v>
      </c>
      <c r="Q123" t="str">
        <f>VLOOKUP(M123,all_attacks!$C$2:$H$166,2,FALSE)</f>
        <v>Poison</v>
      </c>
      <c r="R123" t="str">
        <f>VLOOKUP(N123,all_attacks!$C$2:$H$166,2,FALSE)</f>
        <v>Poison</v>
      </c>
      <c r="S123" t="str">
        <f>VLOOKUP(O123,all_attacks!$C$2:$H$166,2,FALSE)</f>
        <v>Normal</v>
      </c>
      <c r="T123" t="str">
        <f>VLOOKUP(L123,all_attacks!$C$2:$H$166,6,FALSE)</f>
        <v>Normal</v>
      </c>
      <c r="U123" t="str">
        <f>VLOOKUP(M123,all_attacks!$C$2:$H$166,6,FALSE)</f>
        <v>Poison</v>
      </c>
      <c r="V123" t="str">
        <f>VLOOKUP(N123,all_attacks!$C$2:$H$166,6,FALSE)</f>
        <v>Poison</v>
      </c>
      <c r="W123" t="str">
        <f>VLOOKUP(O123,all_attacks!$C$2:$H$166,6,FALSE)</f>
        <v>no_type-specific_Damage</v>
      </c>
      <c r="X123" t="s">
        <v>451</v>
      </c>
      <c r="Y123" t="s">
        <v>455</v>
      </c>
      <c r="Z123" t="str">
        <f t="shared" si="59"/>
        <v>NormalPoison</v>
      </c>
      <c r="AA123" t="str">
        <f t="shared" si="59"/>
        <v>PoisonPoison</v>
      </c>
      <c r="AB123" t="str">
        <f t="shared" si="59"/>
        <v>PoisonPoison</v>
      </c>
      <c r="AC123" t="str">
        <f t="shared" si="59"/>
        <v>no_type-specific_DamagePoison</v>
      </c>
      <c r="AD123" t="str">
        <f t="shared" si="38"/>
        <v>NormalGround</v>
      </c>
      <c r="AE123" t="str">
        <f t="shared" si="38"/>
        <v>PoisonGround</v>
      </c>
      <c r="AF123" t="str">
        <f t="shared" si="38"/>
        <v>PoisonGround</v>
      </c>
      <c r="AG123" t="str">
        <f t="shared" si="38"/>
        <v>no_type-specific_DamageGround</v>
      </c>
      <c r="AH123">
        <f>VLOOKUP(Z123,type_factors!$C$1:$D$226,2,FALSE)</f>
        <v>1</v>
      </c>
      <c r="AI123">
        <f>VLOOKUP(AA123,type_factors!$C$1:$D$226,2,FALSE)</f>
        <v>0.5</v>
      </c>
      <c r="AJ123">
        <f>VLOOKUP(AB123,type_factors!$C$1:$D$226,2,FALSE)</f>
        <v>0.5</v>
      </c>
      <c r="AK123" t="e">
        <f>VLOOKUP(AC123,type_factors!$C$1:$D$226,2,FALSE)</f>
        <v>#N/A</v>
      </c>
      <c r="AL123">
        <f>VLOOKUP(AD123,type_factors!$C$1:$D$226,2,FALSE)</f>
        <v>1</v>
      </c>
      <c r="AM123">
        <f>VLOOKUP(AE123,type_factors!$C$1:$D$226,2,FALSE)</f>
        <v>0.5</v>
      </c>
      <c r="AN123">
        <f>VLOOKUP(AF123,type_factors!$C$1:$D$226,2,FALSE)</f>
        <v>0.5</v>
      </c>
      <c r="AO123" t="e">
        <f>VLOOKUP(AG123,type_factors!$C$1:$D$226,2,FALSE)</f>
        <v>#N/A</v>
      </c>
      <c r="AP123">
        <f t="shared" si="39"/>
        <v>1</v>
      </c>
      <c r="AQ123">
        <f t="shared" si="39"/>
        <v>0.25</v>
      </c>
      <c r="AR123">
        <f t="shared" si="39"/>
        <v>0.25</v>
      </c>
      <c r="AS123" t="e">
        <f t="shared" si="39"/>
        <v>#N/A</v>
      </c>
      <c r="AT123">
        <f t="array" ref="AT123">MAX(IF(ISERROR(AP123:AS123),IF(ISERROR(AH123:AK123),,AH123:AK123),AP123:AS123))</f>
        <v>1</v>
      </c>
      <c r="AU123" t="s">
        <v>421</v>
      </c>
      <c r="AV123" t="s">
        <v>451</v>
      </c>
      <c r="AW123" t="s">
        <v>453</v>
      </c>
      <c r="AX123" t="s">
        <v>447</v>
      </c>
      <c r="AY123" t="s">
        <v>446</v>
      </c>
      <c r="AZ123" t="s">
        <v>456</v>
      </c>
      <c r="BA123" t="s">
        <v>450</v>
      </c>
      <c r="BB123" t="s">
        <v>455</v>
      </c>
      <c r="BC123" t="s">
        <v>209</v>
      </c>
      <c r="BD123" t="str">
        <f t="shared" si="63"/>
        <v>NormalPoison</v>
      </c>
      <c r="BE123" t="str">
        <f t="shared" si="64"/>
        <v>PoisonPoison</v>
      </c>
      <c r="BF123" t="str">
        <f t="shared" si="65"/>
        <v>WaterPoison</v>
      </c>
      <c r="BG123" t="str">
        <f t="shared" si="43"/>
        <v>ElectricPoison</v>
      </c>
      <c r="BH123" t="str">
        <f t="shared" si="44"/>
        <v>IcePoison</v>
      </c>
      <c r="BI123" t="str">
        <f t="shared" si="45"/>
        <v>RockPoison</v>
      </c>
      <c r="BJ123" t="str">
        <f t="shared" si="46"/>
        <v>FightingPoison</v>
      </c>
      <c r="BK123" t="str">
        <f t="shared" si="47"/>
        <v>GroundPoison</v>
      </c>
      <c r="BL123" t="str">
        <f t="shared" si="48"/>
        <v>NAPoison</v>
      </c>
      <c r="BM123" t="str">
        <f t="shared" si="66"/>
        <v>NormalNA</v>
      </c>
      <c r="BN123" t="str">
        <f t="shared" si="50"/>
        <v>PoisonNA</v>
      </c>
      <c r="BO123" t="str">
        <f t="shared" si="51"/>
        <v>WaterNA</v>
      </c>
      <c r="BP123" t="str">
        <f t="shared" si="52"/>
        <v>ElectricNA</v>
      </c>
      <c r="BQ123" t="str">
        <f t="shared" si="62"/>
        <v>IceNA</v>
      </c>
      <c r="BR123" t="str">
        <f t="shared" si="62"/>
        <v>RockNA</v>
      </c>
      <c r="BS123" t="str">
        <f t="shared" si="62"/>
        <v>FightingNA</v>
      </c>
      <c r="BT123" t="str">
        <f t="shared" si="61"/>
        <v>GroundNA</v>
      </c>
      <c r="BU123" t="str">
        <f t="shared" si="61"/>
        <v>NANA</v>
      </c>
      <c r="BV123" s="31">
        <f>VLOOKUP(BD123,type_factors!$C$2:$D$226,2,FALSE)</f>
        <v>1</v>
      </c>
      <c r="BW123" s="31">
        <f>VLOOKUP(BE123,type_factors!$C$2:$D$226,2,FALSE)</f>
        <v>0.5</v>
      </c>
      <c r="BX123" s="31">
        <f>VLOOKUP(BF123,type_factors!$C$2:$D$226,2,FALSE)</f>
        <v>1</v>
      </c>
      <c r="BY123" s="31">
        <f>VLOOKUP(BG123,type_factors!$C$2:$D$226,2,FALSE)</f>
        <v>1</v>
      </c>
      <c r="BZ123" s="31">
        <f>VLOOKUP(BH123,type_factors!$C$2:$D$226,2,FALSE)</f>
        <v>1</v>
      </c>
      <c r="CA123" s="31">
        <f>VLOOKUP(BI123,type_factors!$C$2:$D$226,2,FALSE)</f>
        <v>1</v>
      </c>
      <c r="CB123" s="31">
        <f>VLOOKUP(BJ123,type_factors!$C$2:$D$226,2,FALSE)</f>
        <v>0.5</v>
      </c>
      <c r="CC123" s="31">
        <f>VLOOKUP(BK123,type_factors!$C$2:$D$226,2,FALSE)</f>
        <v>2</v>
      </c>
      <c r="CD123" s="31" t="e">
        <f>VLOOKUP(BL123,type_factors!$C$2:$D$226,2,FALSE)</f>
        <v>#N/A</v>
      </c>
      <c r="CE123" s="30" t="e">
        <f>VLOOKUP(BM123,type_factors!$C$2:$D$226,2,FALSE)</f>
        <v>#N/A</v>
      </c>
      <c r="CF123" s="30" t="e">
        <f>VLOOKUP(BN123,type_factors!$C$2:$D$226,2,FALSE)</f>
        <v>#N/A</v>
      </c>
      <c r="CG123" s="30" t="e">
        <f>VLOOKUP(BO123,type_factors!$C$2:$D$226,2,FALSE)</f>
        <v>#N/A</v>
      </c>
      <c r="CH123" s="30" t="e">
        <f>VLOOKUP(BP123,type_factors!$C$2:$D$226,2,FALSE)</f>
        <v>#N/A</v>
      </c>
      <c r="CI123" s="30" t="e">
        <f>VLOOKUP(BQ123,type_factors!$C$2:$D$226,2,FALSE)</f>
        <v>#N/A</v>
      </c>
      <c r="CJ123" s="30" t="e">
        <f>VLOOKUP(BR123,type_factors!$C$2:$D$226,2,FALSE)</f>
        <v>#N/A</v>
      </c>
      <c r="CK123" s="30" t="e">
        <f>VLOOKUP(BS123,type_factors!$C$2:$D$226,2,FALSE)</f>
        <v>#N/A</v>
      </c>
      <c r="CL123" s="30" t="e">
        <f>VLOOKUP(BT123,type_factors!$C$2:$D$226,2,FALSE)</f>
        <v>#N/A</v>
      </c>
      <c r="CM123" s="30" t="e">
        <f>VLOOKUP(BU123,type_factors!$C$2:$D$226,2,FALSE)</f>
        <v>#N/A</v>
      </c>
      <c r="CN123" s="32">
        <f t="shared" si="53"/>
        <v>1</v>
      </c>
      <c r="CO123" s="32">
        <f t="shared" si="53"/>
        <v>0.5</v>
      </c>
      <c r="CP123" s="32">
        <f t="shared" si="53"/>
        <v>1</v>
      </c>
      <c r="CQ123" s="32">
        <f t="shared" si="53"/>
        <v>1</v>
      </c>
      <c r="CR123" s="32">
        <f t="shared" si="36"/>
        <v>1</v>
      </c>
      <c r="CS123" s="32">
        <f t="shared" si="54"/>
        <v>1</v>
      </c>
      <c r="CT123" s="32">
        <f t="shared" si="55"/>
        <v>0.5</v>
      </c>
      <c r="CU123" s="32">
        <f t="shared" si="56"/>
        <v>2</v>
      </c>
      <c r="CV123" s="32" t="e">
        <f t="shared" si="57"/>
        <v>#N/A</v>
      </c>
      <c r="CW123">
        <f t="array" ref="CW123">MAX(IF(ISERROR(CN123:CV123),,CN123:CV123))</f>
        <v>2</v>
      </c>
      <c r="CX123">
        <f t="shared" si="37"/>
        <v>1</v>
      </c>
      <c r="CY123">
        <f t="shared" si="58"/>
        <v>1</v>
      </c>
      <c r="CZ123">
        <f t="shared" si="60"/>
        <v>39.75</v>
      </c>
    </row>
    <row r="124" spans="1:106" x14ac:dyDescent="0.3">
      <c r="A124">
        <v>123</v>
      </c>
      <c r="B124">
        <v>49</v>
      </c>
      <c r="C124" s="35" t="s">
        <v>119</v>
      </c>
      <c r="D124" s="35" t="str">
        <f>VLOOKUP(C124,all_pokemon!$B$2:$C$151,2,FALSE)</f>
        <v>Weezing</v>
      </c>
      <c r="E124" s="35" t="s">
        <v>451</v>
      </c>
      <c r="F124" s="35" t="s">
        <v>209</v>
      </c>
      <c r="G124" s="35">
        <v>43</v>
      </c>
      <c r="H124" s="36" t="s">
        <v>36</v>
      </c>
      <c r="I124" s="36" t="s">
        <v>125</v>
      </c>
      <c r="J124" s="36" t="s">
        <v>127</v>
      </c>
      <c r="K124" s="36" t="s">
        <v>128</v>
      </c>
      <c r="L124" s="1" t="str">
        <f>VLOOKUP(H124,all_attacks!$B$2:$C$166,2,FALSE)</f>
        <v>Smog</v>
      </c>
      <c r="M124" s="1" t="str">
        <f>VLOOKUP(I124,all_attacks!$B$2:$C$166,2,FALSE)</f>
        <v>Sludge</v>
      </c>
      <c r="N124" s="1" t="str">
        <f>VLOOKUP(J124,all_attacks!$B$2:$C$166,2,FALSE)</f>
        <v>Toxic</v>
      </c>
      <c r="O124" s="1" t="str">
        <f>VLOOKUP(K124,all_attacks!$B$2:$C$166,2,FALSE)</f>
        <v>Self-Destruct</v>
      </c>
      <c r="P124" t="str">
        <f>VLOOKUP(L124,all_attacks!$C$2:$H$166,2,FALSE)</f>
        <v>Poison</v>
      </c>
      <c r="Q124" t="str">
        <f>VLOOKUP(M124,all_attacks!$C$2:$H$166,2,FALSE)</f>
        <v>Poison</v>
      </c>
      <c r="R124" t="str">
        <f>VLOOKUP(N124,all_attacks!$C$2:$H$166,2,FALSE)</f>
        <v>Poison</v>
      </c>
      <c r="S124" t="str">
        <f>VLOOKUP(O124,all_attacks!$C$2:$H$166,2,FALSE)</f>
        <v>Normal</v>
      </c>
      <c r="T124" t="str">
        <f>VLOOKUP(L124,all_attacks!$C$2:$H$166,6,FALSE)</f>
        <v>Poison</v>
      </c>
      <c r="U124" t="str">
        <f>VLOOKUP(M124,all_attacks!$C$2:$H$166,6,FALSE)</f>
        <v>Poison</v>
      </c>
      <c r="V124" t="str">
        <f>VLOOKUP(N124,all_attacks!$C$2:$H$166,6,FALSE)</f>
        <v>no_type-specific_Damage</v>
      </c>
      <c r="W124" t="str">
        <f>VLOOKUP(O124,all_attacks!$C$2:$H$166,6,FALSE)</f>
        <v>Normal</v>
      </c>
      <c r="X124" t="s">
        <v>451</v>
      </c>
      <c r="Y124" t="s">
        <v>455</v>
      </c>
      <c r="Z124" t="str">
        <f t="shared" si="59"/>
        <v>PoisonPoison</v>
      </c>
      <c r="AA124" t="str">
        <f t="shared" si="59"/>
        <v>PoisonPoison</v>
      </c>
      <c r="AB124" t="str">
        <f t="shared" si="59"/>
        <v>no_type-specific_DamagePoison</v>
      </c>
      <c r="AC124" t="str">
        <f t="shared" si="59"/>
        <v>NormalPoison</v>
      </c>
      <c r="AD124" t="str">
        <f t="shared" si="38"/>
        <v>PoisonGround</v>
      </c>
      <c r="AE124" t="str">
        <f t="shared" si="38"/>
        <v>PoisonGround</v>
      </c>
      <c r="AF124" t="str">
        <f t="shared" si="38"/>
        <v>no_type-specific_DamageGround</v>
      </c>
      <c r="AG124" t="str">
        <f t="shared" si="38"/>
        <v>NormalGround</v>
      </c>
      <c r="AH124">
        <f>VLOOKUP(Z124,type_factors!$C$1:$D$226,2,FALSE)</f>
        <v>0.5</v>
      </c>
      <c r="AI124">
        <f>VLOOKUP(AA124,type_factors!$C$1:$D$226,2,FALSE)</f>
        <v>0.5</v>
      </c>
      <c r="AJ124" t="e">
        <f>VLOOKUP(AB124,type_factors!$C$1:$D$226,2,FALSE)</f>
        <v>#N/A</v>
      </c>
      <c r="AK124">
        <f>VLOOKUP(AC124,type_factors!$C$1:$D$226,2,FALSE)</f>
        <v>1</v>
      </c>
      <c r="AL124">
        <f>VLOOKUP(AD124,type_factors!$C$1:$D$226,2,FALSE)</f>
        <v>0.5</v>
      </c>
      <c r="AM124">
        <f>VLOOKUP(AE124,type_factors!$C$1:$D$226,2,FALSE)</f>
        <v>0.5</v>
      </c>
      <c r="AN124" t="e">
        <f>VLOOKUP(AF124,type_factors!$C$1:$D$226,2,FALSE)</f>
        <v>#N/A</v>
      </c>
      <c r="AO124">
        <f>VLOOKUP(AG124,type_factors!$C$1:$D$226,2,FALSE)</f>
        <v>1</v>
      </c>
      <c r="AP124">
        <f t="shared" si="39"/>
        <v>0.25</v>
      </c>
      <c r="AQ124">
        <f t="shared" si="39"/>
        <v>0.25</v>
      </c>
      <c r="AR124" t="e">
        <f t="shared" si="39"/>
        <v>#N/A</v>
      </c>
      <c r="AS124">
        <f t="shared" si="39"/>
        <v>1</v>
      </c>
      <c r="AT124">
        <f t="array" ref="AT124">MAX(IF(ISERROR(AP124:AS124),IF(ISERROR(AH124:AK124),,AH124:AK124),AP124:AS124))</f>
        <v>1</v>
      </c>
      <c r="AU124" t="s">
        <v>421</v>
      </c>
      <c r="AV124" t="s">
        <v>451</v>
      </c>
      <c r="AW124" t="s">
        <v>453</v>
      </c>
      <c r="AX124" t="s">
        <v>447</v>
      </c>
      <c r="AY124" t="s">
        <v>446</v>
      </c>
      <c r="AZ124" t="s">
        <v>456</v>
      </c>
      <c r="BA124" t="s">
        <v>450</v>
      </c>
      <c r="BB124" t="s">
        <v>455</v>
      </c>
      <c r="BC124" t="s">
        <v>209</v>
      </c>
      <c r="BD124" t="str">
        <f t="shared" si="63"/>
        <v>NormalPoison</v>
      </c>
      <c r="BE124" t="str">
        <f t="shared" si="64"/>
        <v>PoisonPoison</v>
      </c>
      <c r="BF124" t="str">
        <f t="shared" si="65"/>
        <v>WaterPoison</v>
      </c>
      <c r="BG124" t="str">
        <f t="shared" si="43"/>
        <v>ElectricPoison</v>
      </c>
      <c r="BH124" t="str">
        <f t="shared" si="44"/>
        <v>IcePoison</v>
      </c>
      <c r="BI124" t="str">
        <f t="shared" si="45"/>
        <v>RockPoison</v>
      </c>
      <c r="BJ124" t="str">
        <f t="shared" si="46"/>
        <v>FightingPoison</v>
      </c>
      <c r="BK124" t="str">
        <f t="shared" si="47"/>
        <v>GroundPoison</v>
      </c>
      <c r="BL124" t="str">
        <f t="shared" si="48"/>
        <v>NAPoison</v>
      </c>
      <c r="BM124" t="str">
        <f t="shared" si="66"/>
        <v>NormalNA</v>
      </c>
      <c r="BN124" t="str">
        <f t="shared" si="50"/>
        <v>PoisonNA</v>
      </c>
      <c r="BO124" t="str">
        <f t="shared" si="51"/>
        <v>WaterNA</v>
      </c>
      <c r="BP124" t="str">
        <f t="shared" si="52"/>
        <v>ElectricNA</v>
      </c>
      <c r="BQ124" t="str">
        <f t="shared" si="62"/>
        <v>IceNA</v>
      </c>
      <c r="BR124" t="str">
        <f t="shared" si="62"/>
        <v>RockNA</v>
      </c>
      <c r="BS124" t="str">
        <f t="shared" si="62"/>
        <v>FightingNA</v>
      </c>
      <c r="BT124" t="str">
        <f t="shared" si="61"/>
        <v>GroundNA</v>
      </c>
      <c r="BU124" t="str">
        <f t="shared" si="61"/>
        <v>NANA</v>
      </c>
      <c r="BV124" s="31">
        <f>VLOOKUP(BD124,type_factors!$C$2:$D$226,2,FALSE)</f>
        <v>1</v>
      </c>
      <c r="BW124" s="31">
        <f>VLOOKUP(BE124,type_factors!$C$2:$D$226,2,FALSE)</f>
        <v>0.5</v>
      </c>
      <c r="BX124" s="31">
        <f>VLOOKUP(BF124,type_factors!$C$2:$D$226,2,FALSE)</f>
        <v>1</v>
      </c>
      <c r="BY124" s="31">
        <f>VLOOKUP(BG124,type_factors!$C$2:$D$226,2,FALSE)</f>
        <v>1</v>
      </c>
      <c r="BZ124" s="31">
        <f>VLOOKUP(BH124,type_factors!$C$2:$D$226,2,FALSE)</f>
        <v>1</v>
      </c>
      <c r="CA124" s="31">
        <f>VLOOKUP(BI124,type_factors!$C$2:$D$226,2,FALSE)</f>
        <v>1</v>
      </c>
      <c r="CB124" s="31">
        <f>VLOOKUP(BJ124,type_factors!$C$2:$D$226,2,FALSE)</f>
        <v>0.5</v>
      </c>
      <c r="CC124" s="31">
        <f>VLOOKUP(BK124,type_factors!$C$2:$D$226,2,FALSE)</f>
        <v>2</v>
      </c>
      <c r="CD124" s="31" t="e">
        <f>VLOOKUP(BL124,type_factors!$C$2:$D$226,2,FALSE)</f>
        <v>#N/A</v>
      </c>
      <c r="CE124" s="30" t="e">
        <f>VLOOKUP(BM124,type_factors!$C$2:$D$226,2,FALSE)</f>
        <v>#N/A</v>
      </c>
      <c r="CF124" s="30" t="e">
        <f>VLOOKUP(BN124,type_factors!$C$2:$D$226,2,FALSE)</f>
        <v>#N/A</v>
      </c>
      <c r="CG124" s="30" t="e">
        <f>VLOOKUP(BO124,type_factors!$C$2:$D$226,2,FALSE)</f>
        <v>#N/A</v>
      </c>
      <c r="CH124" s="30" t="e">
        <f>VLOOKUP(BP124,type_factors!$C$2:$D$226,2,FALSE)</f>
        <v>#N/A</v>
      </c>
      <c r="CI124" s="30" t="e">
        <f>VLOOKUP(BQ124,type_factors!$C$2:$D$226,2,FALSE)</f>
        <v>#N/A</v>
      </c>
      <c r="CJ124" s="30" t="e">
        <f>VLOOKUP(BR124,type_factors!$C$2:$D$226,2,FALSE)</f>
        <v>#N/A</v>
      </c>
      <c r="CK124" s="30" t="e">
        <f>VLOOKUP(BS124,type_factors!$C$2:$D$226,2,FALSE)</f>
        <v>#N/A</v>
      </c>
      <c r="CL124" s="30" t="e">
        <f>VLOOKUP(BT124,type_factors!$C$2:$D$226,2,FALSE)</f>
        <v>#N/A</v>
      </c>
      <c r="CM124" s="30" t="e">
        <f>VLOOKUP(BU124,type_factors!$C$2:$D$226,2,FALSE)</f>
        <v>#N/A</v>
      </c>
      <c r="CN124" s="32">
        <f t="shared" si="53"/>
        <v>1</v>
      </c>
      <c r="CO124" s="32">
        <f t="shared" si="53"/>
        <v>0.5</v>
      </c>
      <c r="CP124" s="32">
        <f t="shared" si="53"/>
        <v>1</v>
      </c>
      <c r="CQ124" s="32">
        <f t="shared" si="53"/>
        <v>1</v>
      </c>
      <c r="CR124" s="32">
        <f t="shared" si="36"/>
        <v>1</v>
      </c>
      <c r="CS124" s="32">
        <f t="shared" si="54"/>
        <v>1</v>
      </c>
      <c r="CT124" s="32">
        <f t="shared" si="55"/>
        <v>0.5</v>
      </c>
      <c r="CU124" s="32">
        <f t="shared" si="56"/>
        <v>2</v>
      </c>
      <c r="CV124" s="32" t="e">
        <f t="shared" si="57"/>
        <v>#N/A</v>
      </c>
      <c r="CW124">
        <f t="array" ref="CW124">MAX(IF(ISERROR(CN124:CV124),,CN124:CV124))</f>
        <v>2</v>
      </c>
      <c r="CX124">
        <f t="shared" si="37"/>
        <v>1</v>
      </c>
      <c r="CY124">
        <f t="shared" si="58"/>
        <v>1</v>
      </c>
      <c r="CZ124">
        <f t="shared" si="60"/>
        <v>40.75</v>
      </c>
    </row>
    <row r="125" spans="1:106" x14ac:dyDescent="0.3">
      <c r="A125">
        <v>124</v>
      </c>
      <c r="B125">
        <v>50</v>
      </c>
      <c r="C125" s="35" t="s">
        <v>108</v>
      </c>
      <c r="D125" s="35" t="str">
        <f>VLOOKUP(C125,all_pokemon!$B$2:$C$151,2,FALSE)</f>
        <v>Exeggcute</v>
      </c>
      <c r="E125" s="35" t="s">
        <v>449</v>
      </c>
      <c r="F125" s="35" t="s">
        <v>318</v>
      </c>
      <c r="G125" s="35">
        <v>26</v>
      </c>
      <c r="H125" s="36" t="s">
        <v>196</v>
      </c>
      <c r="I125" s="36" t="s">
        <v>59</v>
      </c>
      <c r="J125" s="36" t="s">
        <v>150</v>
      </c>
      <c r="K125" s="36" t="s">
        <v>209</v>
      </c>
      <c r="L125" s="1" t="str">
        <f>VLOOKUP(H125,all_attacks!$B$2:$C$166,2,FALSE)</f>
        <v>Barrage</v>
      </c>
      <c r="M125" s="1" t="str">
        <f>VLOOKUP(I125,all_attacks!$B$2:$C$166,2,FALSE)</f>
        <v>Hypnosis</v>
      </c>
      <c r="N125" s="1" t="str">
        <f>VLOOKUP(J125,all_attacks!$B$2:$C$166,2,FALSE)</f>
        <v>Reflect</v>
      </c>
      <c r="O125" s="1" t="e">
        <f>VLOOKUP(K125,all_attacks!$B$2:$C$166,2,FALSE)</f>
        <v>#N/A</v>
      </c>
      <c r="P125" t="str">
        <f>VLOOKUP(L125,all_attacks!$C$2:$H$166,2,FALSE)</f>
        <v>Normal</v>
      </c>
      <c r="Q125" t="str">
        <f>VLOOKUP(M125,all_attacks!$C$2:$H$166,2,FALSE)</f>
        <v>Psychic</v>
      </c>
      <c r="R125" t="str">
        <f>VLOOKUP(N125,all_attacks!$C$2:$H$166,2,FALSE)</f>
        <v>Psychic</v>
      </c>
      <c r="S125" t="e">
        <f>VLOOKUP(O125,all_attacks!$C$2:$H$166,2,FALSE)</f>
        <v>#N/A</v>
      </c>
      <c r="T125" t="str">
        <f>VLOOKUP(L125,all_attacks!$C$2:$H$166,6,FALSE)</f>
        <v>Normal</v>
      </c>
      <c r="U125" t="str">
        <f>VLOOKUP(M125,all_attacks!$C$2:$H$166,6,FALSE)</f>
        <v>no_type-specific_Damage</v>
      </c>
      <c r="V125" t="str">
        <f>VLOOKUP(N125,all_attacks!$C$2:$H$166,6,FALSE)</f>
        <v>no_type-specific_Damage</v>
      </c>
      <c r="W125" t="e">
        <f>VLOOKUP(O125,all_attacks!$C$2:$H$166,6,FALSE)</f>
        <v>#N/A</v>
      </c>
      <c r="X125" t="s">
        <v>451</v>
      </c>
      <c r="Y125" t="s">
        <v>455</v>
      </c>
      <c r="Z125" t="str">
        <f t="shared" si="59"/>
        <v>NormalPoison</v>
      </c>
      <c r="AA125" t="str">
        <f t="shared" si="59"/>
        <v>no_type-specific_DamagePoison</v>
      </c>
      <c r="AB125" t="str">
        <f t="shared" si="59"/>
        <v>no_type-specific_DamagePoison</v>
      </c>
      <c r="AC125" t="e">
        <f t="shared" si="59"/>
        <v>#N/A</v>
      </c>
      <c r="AD125" t="str">
        <f t="shared" si="38"/>
        <v>NormalGround</v>
      </c>
      <c r="AE125" t="str">
        <f t="shared" si="38"/>
        <v>no_type-specific_DamageGround</v>
      </c>
      <c r="AF125" t="str">
        <f t="shared" si="38"/>
        <v>no_type-specific_DamageGround</v>
      </c>
      <c r="AG125" t="e">
        <f t="shared" si="38"/>
        <v>#N/A</v>
      </c>
      <c r="AH125">
        <f>VLOOKUP(Z125,type_factors!$C$1:$D$226,2,FALSE)</f>
        <v>1</v>
      </c>
      <c r="AI125" t="e">
        <f>VLOOKUP(AA125,type_factors!$C$1:$D$226,2,FALSE)</f>
        <v>#N/A</v>
      </c>
      <c r="AJ125" t="e">
        <f>VLOOKUP(AB125,type_factors!$C$1:$D$226,2,FALSE)</f>
        <v>#N/A</v>
      </c>
      <c r="AK125" t="e">
        <f>VLOOKUP(AC125,type_factors!$C$1:$D$226,2,FALSE)</f>
        <v>#N/A</v>
      </c>
      <c r="AL125">
        <f>VLOOKUP(AD125,type_factors!$C$1:$D$226,2,FALSE)</f>
        <v>1</v>
      </c>
      <c r="AM125" t="e">
        <f>VLOOKUP(AE125,type_factors!$C$1:$D$226,2,FALSE)</f>
        <v>#N/A</v>
      </c>
      <c r="AN125" t="e">
        <f>VLOOKUP(AF125,type_factors!$C$1:$D$226,2,FALSE)</f>
        <v>#N/A</v>
      </c>
      <c r="AO125" t="e">
        <f>VLOOKUP(AG125,type_factors!$C$1:$D$226,2,FALSE)</f>
        <v>#N/A</v>
      </c>
      <c r="AP125">
        <f t="shared" si="39"/>
        <v>1</v>
      </c>
      <c r="AQ125" t="e">
        <f t="shared" si="39"/>
        <v>#N/A</v>
      </c>
      <c r="AR125" t="e">
        <f t="shared" si="39"/>
        <v>#N/A</v>
      </c>
      <c r="AS125" t="e">
        <f t="shared" si="39"/>
        <v>#N/A</v>
      </c>
      <c r="AT125">
        <f t="array" ref="AT125">MAX(IF(ISERROR(AP125:AS125),IF(ISERROR(AH125:AK125),,AH125:AK125),AP125:AS125))</f>
        <v>1</v>
      </c>
      <c r="AU125" t="s">
        <v>421</v>
      </c>
      <c r="AV125" t="s">
        <v>451</v>
      </c>
      <c r="AW125" t="s">
        <v>453</v>
      </c>
      <c r="AX125" t="s">
        <v>447</v>
      </c>
      <c r="AY125" t="s">
        <v>446</v>
      </c>
      <c r="AZ125" t="s">
        <v>456</v>
      </c>
      <c r="BA125" t="s">
        <v>450</v>
      </c>
      <c r="BB125" t="s">
        <v>455</v>
      </c>
      <c r="BC125" t="s">
        <v>209</v>
      </c>
      <c r="BD125" t="str">
        <f t="shared" si="63"/>
        <v>NormalGrass</v>
      </c>
      <c r="BE125" t="str">
        <f t="shared" si="64"/>
        <v>PoisonGrass</v>
      </c>
      <c r="BF125" t="str">
        <f t="shared" si="65"/>
        <v>WaterGrass</v>
      </c>
      <c r="BG125" t="str">
        <f t="shared" si="43"/>
        <v>ElectricGrass</v>
      </c>
      <c r="BH125" t="str">
        <f t="shared" si="44"/>
        <v>IceGrass</v>
      </c>
      <c r="BI125" t="str">
        <f t="shared" si="45"/>
        <v>RockGrass</v>
      </c>
      <c r="BJ125" t="str">
        <f t="shared" si="46"/>
        <v>FightingGrass</v>
      </c>
      <c r="BK125" t="str">
        <f t="shared" si="47"/>
        <v>GroundGrass</v>
      </c>
      <c r="BL125" t="str">
        <f t="shared" si="48"/>
        <v>NAGrass</v>
      </c>
      <c r="BM125" t="str">
        <f t="shared" si="66"/>
        <v>NormalPsychic</v>
      </c>
      <c r="BN125" t="str">
        <f t="shared" si="50"/>
        <v>PoisonPsychic</v>
      </c>
      <c r="BO125" t="str">
        <f t="shared" si="51"/>
        <v>WaterPsychic</v>
      </c>
      <c r="BP125" t="str">
        <f t="shared" si="52"/>
        <v>ElectricPsychic</v>
      </c>
      <c r="BQ125" t="str">
        <f t="shared" si="62"/>
        <v>IcePsychic</v>
      </c>
      <c r="BR125" t="str">
        <f t="shared" si="62"/>
        <v>RockPsychic</v>
      </c>
      <c r="BS125" t="str">
        <f t="shared" si="62"/>
        <v>FightingPsychic</v>
      </c>
      <c r="BT125" t="str">
        <f t="shared" si="61"/>
        <v>GroundPsychic</v>
      </c>
      <c r="BU125" t="str">
        <f t="shared" si="61"/>
        <v>NAPsychic</v>
      </c>
      <c r="BV125" s="31">
        <f>VLOOKUP(BD125,type_factors!$C$2:$D$226,2,FALSE)</f>
        <v>1</v>
      </c>
      <c r="BW125" s="31">
        <f>VLOOKUP(BE125,type_factors!$C$2:$D$226,2,FALSE)</f>
        <v>2</v>
      </c>
      <c r="BX125" s="31">
        <f>VLOOKUP(BF125,type_factors!$C$2:$D$226,2,FALSE)</f>
        <v>0.5</v>
      </c>
      <c r="BY125" s="31">
        <f>VLOOKUP(BG125,type_factors!$C$2:$D$226,2,FALSE)</f>
        <v>0.5</v>
      </c>
      <c r="BZ125" s="31">
        <f>VLOOKUP(BH125,type_factors!$C$2:$D$226,2,FALSE)</f>
        <v>2</v>
      </c>
      <c r="CA125" s="31">
        <f>VLOOKUP(BI125,type_factors!$C$2:$D$226,2,FALSE)</f>
        <v>1</v>
      </c>
      <c r="CB125" s="31">
        <f>VLOOKUP(BJ125,type_factors!$C$2:$D$226,2,FALSE)</f>
        <v>1</v>
      </c>
      <c r="CC125" s="31">
        <f>VLOOKUP(BK125,type_factors!$C$2:$D$226,2,FALSE)</f>
        <v>0.5</v>
      </c>
      <c r="CD125" s="31" t="e">
        <f>VLOOKUP(BL125,type_factors!$C$2:$D$226,2,FALSE)</f>
        <v>#N/A</v>
      </c>
      <c r="CE125" s="30">
        <f>VLOOKUP(BM125,type_factors!$C$2:$D$226,2,FALSE)</f>
        <v>1</v>
      </c>
      <c r="CF125" s="30">
        <f>VLOOKUP(BN125,type_factors!$C$2:$D$226,2,FALSE)</f>
        <v>1</v>
      </c>
      <c r="CG125" s="30">
        <f>VLOOKUP(BO125,type_factors!$C$2:$D$226,2,FALSE)</f>
        <v>1</v>
      </c>
      <c r="CH125" s="30">
        <f>VLOOKUP(BP125,type_factors!$C$2:$D$226,2,FALSE)</f>
        <v>1</v>
      </c>
      <c r="CI125" s="30">
        <f>VLOOKUP(BQ125,type_factors!$C$2:$D$226,2,FALSE)</f>
        <v>1</v>
      </c>
      <c r="CJ125" s="30">
        <f>VLOOKUP(BR125,type_factors!$C$2:$D$226,2,FALSE)</f>
        <v>1</v>
      </c>
      <c r="CK125" s="30">
        <f>VLOOKUP(BS125,type_factors!$C$2:$D$226,2,FALSE)</f>
        <v>0.5</v>
      </c>
      <c r="CL125" s="30">
        <f>VLOOKUP(BT125,type_factors!$C$2:$D$226,2,FALSE)</f>
        <v>1</v>
      </c>
      <c r="CM125" s="30" t="e">
        <f>VLOOKUP(BU125,type_factors!$C$2:$D$226,2,FALSE)</f>
        <v>#N/A</v>
      </c>
      <c r="CN125" s="32">
        <f t="shared" si="53"/>
        <v>1</v>
      </c>
      <c r="CO125" s="32">
        <f t="shared" si="53"/>
        <v>2</v>
      </c>
      <c r="CP125" s="32">
        <f t="shared" si="53"/>
        <v>0.5</v>
      </c>
      <c r="CQ125" s="32">
        <f t="shared" si="53"/>
        <v>0.5</v>
      </c>
      <c r="CR125" s="32">
        <f t="shared" si="36"/>
        <v>2</v>
      </c>
      <c r="CS125" s="32">
        <f t="shared" si="54"/>
        <v>1</v>
      </c>
      <c r="CT125" s="32">
        <f t="shared" si="55"/>
        <v>0.5</v>
      </c>
      <c r="CU125" s="32">
        <f t="shared" si="56"/>
        <v>0.5</v>
      </c>
      <c r="CV125" s="32" t="e">
        <f t="shared" si="57"/>
        <v>#N/A</v>
      </c>
      <c r="CW125">
        <f t="array" ref="CW125">MAX(IF(ISERROR(CN125:CV125),,CN125:CV125))</f>
        <v>2</v>
      </c>
      <c r="CX125">
        <f t="shared" si="37"/>
        <v>1</v>
      </c>
      <c r="CY125">
        <f t="shared" si="58"/>
        <v>1</v>
      </c>
      <c r="CZ125">
        <f t="shared" si="60"/>
        <v>41.75</v>
      </c>
    </row>
    <row r="126" spans="1:106" x14ac:dyDescent="0.3">
      <c r="A126">
        <v>125</v>
      </c>
      <c r="B126">
        <v>51</v>
      </c>
      <c r="C126" s="35" t="s">
        <v>197</v>
      </c>
      <c r="D126" s="35" t="str">
        <f>VLOOKUP(C126,all_pokemon!$B$2:$C$151,2,FALSE)</f>
        <v>Victreebel</v>
      </c>
      <c r="E126" s="35" t="s">
        <v>449</v>
      </c>
      <c r="F126" s="35" t="s">
        <v>451</v>
      </c>
      <c r="G126" s="35">
        <v>29</v>
      </c>
      <c r="H126" s="36" t="s">
        <v>138</v>
      </c>
      <c r="I126" s="36" t="s">
        <v>22</v>
      </c>
      <c r="J126" s="36" t="s">
        <v>79</v>
      </c>
      <c r="K126" s="36" t="s">
        <v>82</v>
      </c>
      <c r="L126" s="1" t="str">
        <f>VLOOKUP(H126,all_attacks!$B$2:$C$166,2,FALSE)</f>
        <v>Razor Leaf</v>
      </c>
      <c r="M126" s="1" t="str">
        <f>VLOOKUP(I126,all_attacks!$B$2:$C$166,2,FALSE)</f>
        <v>Wrap</v>
      </c>
      <c r="N126" s="1" t="str">
        <f>VLOOKUP(J126,all_attacks!$B$2:$C$166,2,FALSE)</f>
        <v>Poison Powder</v>
      </c>
      <c r="O126" s="1" t="str">
        <f>VLOOKUP(K126,all_attacks!$B$2:$C$166,2,FALSE)</f>
        <v>Sleep Powder</v>
      </c>
      <c r="P126" t="str">
        <f>VLOOKUP(L126,all_attacks!$C$2:$H$166,2,FALSE)</f>
        <v>Grass</v>
      </c>
      <c r="Q126" t="str">
        <f>VLOOKUP(M126,all_attacks!$C$2:$H$166,2,FALSE)</f>
        <v>Normal</v>
      </c>
      <c r="R126" t="str">
        <f>VLOOKUP(N126,all_attacks!$C$2:$H$166,2,FALSE)</f>
        <v>Poison</v>
      </c>
      <c r="S126" t="str">
        <f>VLOOKUP(O126,all_attacks!$C$2:$H$166,2,FALSE)</f>
        <v>Grass</v>
      </c>
      <c r="T126" t="str">
        <f>VLOOKUP(L126,all_attacks!$C$2:$H$166,6,FALSE)</f>
        <v>Grass</v>
      </c>
      <c r="U126" t="str">
        <f>VLOOKUP(M126,all_attacks!$C$2:$H$166,6,FALSE)</f>
        <v>Normal</v>
      </c>
      <c r="V126" t="str">
        <f>VLOOKUP(N126,all_attacks!$C$2:$H$166,6,FALSE)</f>
        <v>no_type-specific_Damage</v>
      </c>
      <c r="W126" t="str">
        <f>VLOOKUP(O126,all_attacks!$C$2:$H$166,6,FALSE)</f>
        <v>no_type-specific_Damage</v>
      </c>
      <c r="X126" t="s">
        <v>451</v>
      </c>
      <c r="Y126" t="s">
        <v>455</v>
      </c>
      <c r="Z126" t="str">
        <f t="shared" si="59"/>
        <v>GrassPoison</v>
      </c>
      <c r="AA126" t="str">
        <f t="shared" si="59"/>
        <v>NormalPoison</v>
      </c>
      <c r="AB126" t="str">
        <f t="shared" si="59"/>
        <v>no_type-specific_DamagePoison</v>
      </c>
      <c r="AC126" t="str">
        <f t="shared" si="59"/>
        <v>no_type-specific_DamagePoison</v>
      </c>
      <c r="AD126" t="str">
        <f t="shared" si="38"/>
        <v>GrassGround</v>
      </c>
      <c r="AE126" t="str">
        <f t="shared" si="38"/>
        <v>NormalGround</v>
      </c>
      <c r="AF126" t="str">
        <f t="shared" si="38"/>
        <v>no_type-specific_DamageGround</v>
      </c>
      <c r="AG126" t="str">
        <f t="shared" si="38"/>
        <v>no_type-specific_DamageGround</v>
      </c>
      <c r="AH126">
        <f>VLOOKUP(Z126,type_factors!$C$1:$D$226,2,FALSE)</f>
        <v>0.5</v>
      </c>
      <c r="AI126">
        <f>VLOOKUP(AA126,type_factors!$C$1:$D$226,2,FALSE)</f>
        <v>1</v>
      </c>
      <c r="AJ126" t="e">
        <f>VLOOKUP(AB126,type_factors!$C$1:$D$226,2,FALSE)</f>
        <v>#N/A</v>
      </c>
      <c r="AK126" t="e">
        <f>VLOOKUP(AC126,type_factors!$C$1:$D$226,2,FALSE)</f>
        <v>#N/A</v>
      </c>
      <c r="AL126">
        <f>VLOOKUP(AD126,type_factors!$C$1:$D$226,2,FALSE)</f>
        <v>2</v>
      </c>
      <c r="AM126">
        <f>VLOOKUP(AE126,type_factors!$C$1:$D$226,2,FALSE)</f>
        <v>1</v>
      </c>
      <c r="AN126" t="e">
        <f>VLOOKUP(AF126,type_factors!$C$1:$D$226,2,FALSE)</f>
        <v>#N/A</v>
      </c>
      <c r="AO126" t="e">
        <f>VLOOKUP(AG126,type_factors!$C$1:$D$226,2,FALSE)</f>
        <v>#N/A</v>
      </c>
      <c r="AP126">
        <f t="shared" si="39"/>
        <v>1</v>
      </c>
      <c r="AQ126">
        <f t="shared" si="39"/>
        <v>1</v>
      </c>
      <c r="AR126" t="e">
        <f t="shared" si="39"/>
        <v>#N/A</v>
      </c>
      <c r="AS126" t="e">
        <f t="shared" si="39"/>
        <v>#N/A</v>
      </c>
      <c r="AT126">
        <f t="array" ref="AT126">MAX(IF(ISERROR(AP126:AS126),IF(ISERROR(AH126:AK126),,AH126:AK126),AP126:AS126))</f>
        <v>1</v>
      </c>
      <c r="AU126" t="s">
        <v>421</v>
      </c>
      <c r="AV126" t="s">
        <v>451</v>
      </c>
      <c r="AW126" t="s">
        <v>453</v>
      </c>
      <c r="AX126" t="s">
        <v>447</v>
      </c>
      <c r="AY126" t="s">
        <v>446</v>
      </c>
      <c r="AZ126" t="s">
        <v>456</v>
      </c>
      <c r="BA126" t="s">
        <v>450</v>
      </c>
      <c r="BB126" t="s">
        <v>455</v>
      </c>
      <c r="BC126" t="s">
        <v>209</v>
      </c>
      <c r="BD126" t="str">
        <f t="shared" si="63"/>
        <v>NormalGrass</v>
      </c>
      <c r="BE126" t="str">
        <f t="shared" si="64"/>
        <v>PoisonGrass</v>
      </c>
      <c r="BF126" t="str">
        <f t="shared" si="65"/>
        <v>WaterGrass</v>
      </c>
      <c r="BG126" t="str">
        <f t="shared" si="43"/>
        <v>ElectricGrass</v>
      </c>
      <c r="BH126" t="str">
        <f t="shared" si="44"/>
        <v>IceGrass</v>
      </c>
      <c r="BI126" t="str">
        <f t="shared" si="45"/>
        <v>RockGrass</v>
      </c>
      <c r="BJ126" t="str">
        <f t="shared" si="46"/>
        <v>FightingGrass</v>
      </c>
      <c r="BK126" t="str">
        <f t="shared" si="47"/>
        <v>GroundGrass</v>
      </c>
      <c r="BL126" t="str">
        <f t="shared" si="48"/>
        <v>NAGrass</v>
      </c>
      <c r="BM126" t="str">
        <f t="shared" si="66"/>
        <v>NormalPoison</v>
      </c>
      <c r="BN126" t="str">
        <f t="shared" si="50"/>
        <v>PoisonPoison</v>
      </c>
      <c r="BO126" t="str">
        <f t="shared" si="51"/>
        <v>WaterPoison</v>
      </c>
      <c r="BP126" t="str">
        <f t="shared" si="52"/>
        <v>ElectricPoison</v>
      </c>
      <c r="BQ126" t="str">
        <f t="shared" si="62"/>
        <v>IcePoison</v>
      </c>
      <c r="BR126" t="str">
        <f t="shared" si="62"/>
        <v>RockPoison</v>
      </c>
      <c r="BS126" t="str">
        <f t="shared" si="62"/>
        <v>FightingPoison</v>
      </c>
      <c r="BT126" t="str">
        <f t="shared" si="61"/>
        <v>GroundPoison</v>
      </c>
      <c r="BU126" t="str">
        <f t="shared" si="61"/>
        <v>NAPoison</v>
      </c>
      <c r="BV126" s="31">
        <f>VLOOKUP(BD126,type_factors!$C$2:$D$226,2,FALSE)</f>
        <v>1</v>
      </c>
      <c r="BW126" s="31">
        <f>VLOOKUP(BE126,type_factors!$C$2:$D$226,2,FALSE)</f>
        <v>2</v>
      </c>
      <c r="BX126" s="31">
        <f>VLOOKUP(BF126,type_factors!$C$2:$D$226,2,FALSE)</f>
        <v>0.5</v>
      </c>
      <c r="BY126" s="31">
        <f>VLOOKUP(BG126,type_factors!$C$2:$D$226,2,FALSE)</f>
        <v>0.5</v>
      </c>
      <c r="BZ126" s="31">
        <f>VLOOKUP(BH126,type_factors!$C$2:$D$226,2,FALSE)</f>
        <v>2</v>
      </c>
      <c r="CA126" s="31">
        <f>VLOOKUP(BI126,type_factors!$C$2:$D$226,2,FALSE)</f>
        <v>1</v>
      </c>
      <c r="CB126" s="31">
        <f>VLOOKUP(BJ126,type_factors!$C$2:$D$226,2,FALSE)</f>
        <v>1</v>
      </c>
      <c r="CC126" s="31">
        <f>VLOOKUP(BK126,type_factors!$C$2:$D$226,2,FALSE)</f>
        <v>0.5</v>
      </c>
      <c r="CD126" s="31" t="e">
        <f>VLOOKUP(BL126,type_factors!$C$2:$D$226,2,FALSE)</f>
        <v>#N/A</v>
      </c>
      <c r="CE126" s="30">
        <f>VLOOKUP(BM126,type_factors!$C$2:$D$226,2,FALSE)</f>
        <v>1</v>
      </c>
      <c r="CF126" s="30">
        <f>VLOOKUP(BN126,type_factors!$C$2:$D$226,2,FALSE)</f>
        <v>0.5</v>
      </c>
      <c r="CG126" s="30">
        <f>VLOOKUP(BO126,type_factors!$C$2:$D$226,2,FALSE)</f>
        <v>1</v>
      </c>
      <c r="CH126" s="30">
        <f>VLOOKUP(BP126,type_factors!$C$2:$D$226,2,FALSE)</f>
        <v>1</v>
      </c>
      <c r="CI126" s="30">
        <f>VLOOKUP(BQ126,type_factors!$C$2:$D$226,2,FALSE)</f>
        <v>1</v>
      </c>
      <c r="CJ126" s="30">
        <f>VLOOKUP(BR126,type_factors!$C$2:$D$226,2,FALSE)</f>
        <v>1</v>
      </c>
      <c r="CK126" s="30">
        <f>VLOOKUP(BS126,type_factors!$C$2:$D$226,2,FALSE)</f>
        <v>0.5</v>
      </c>
      <c r="CL126" s="30">
        <f>VLOOKUP(BT126,type_factors!$C$2:$D$226,2,FALSE)</f>
        <v>2</v>
      </c>
      <c r="CM126" s="30" t="e">
        <f>VLOOKUP(BU126,type_factors!$C$2:$D$226,2,FALSE)</f>
        <v>#N/A</v>
      </c>
      <c r="CN126" s="32">
        <f t="shared" si="53"/>
        <v>1</v>
      </c>
      <c r="CO126" s="32">
        <f t="shared" si="53"/>
        <v>1</v>
      </c>
      <c r="CP126" s="32">
        <f t="shared" si="53"/>
        <v>0.5</v>
      </c>
      <c r="CQ126" s="32">
        <f t="shared" si="53"/>
        <v>0.5</v>
      </c>
      <c r="CR126" s="32">
        <f t="shared" ref="CR126:CR177" si="67">IF(AND(ISNUMBER(BZ126),ISNUMBER(CI126)),BZ126*CI126,BZ126)</f>
        <v>2</v>
      </c>
      <c r="CS126" s="32">
        <f t="shared" si="54"/>
        <v>1</v>
      </c>
      <c r="CT126" s="32">
        <f t="shared" si="55"/>
        <v>0.5</v>
      </c>
      <c r="CU126" s="32">
        <f t="shared" si="56"/>
        <v>1</v>
      </c>
      <c r="CV126" s="32" t="e">
        <f t="shared" si="57"/>
        <v>#N/A</v>
      </c>
      <c r="CW126">
        <f t="array" ref="CW126">MAX(IF(ISERROR(CN126:CV126),,CN126:CV126))</f>
        <v>2</v>
      </c>
      <c r="CX126">
        <f t="shared" si="37"/>
        <v>1</v>
      </c>
      <c r="CY126">
        <f t="shared" si="58"/>
        <v>1</v>
      </c>
      <c r="CZ126">
        <f t="shared" si="60"/>
        <v>42.75</v>
      </c>
      <c r="DB126" t="s">
        <v>194</v>
      </c>
    </row>
    <row r="127" spans="1:106" x14ac:dyDescent="0.3">
      <c r="A127">
        <v>126</v>
      </c>
      <c r="B127">
        <v>51</v>
      </c>
      <c r="C127" s="35" t="s">
        <v>198</v>
      </c>
      <c r="D127" s="35" t="str">
        <f>VLOOKUP(C127,all_pokemon!$B$2:$C$151,2,FALSE)</f>
        <v>Tangela</v>
      </c>
      <c r="E127" s="35" t="s">
        <v>449</v>
      </c>
      <c r="F127" s="35" t="s">
        <v>209</v>
      </c>
      <c r="G127" s="35">
        <v>24</v>
      </c>
      <c r="H127" s="36" t="s">
        <v>199</v>
      </c>
      <c r="I127" s="36" t="s">
        <v>51</v>
      </c>
      <c r="J127" s="36" t="s">
        <v>209</v>
      </c>
      <c r="K127" s="36" t="s">
        <v>209</v>
      </c>
      <c r="L127" s="1" t="str">
        <f>VLOOKUP(H127,all_attacks!$B$2:$C$166,2,FALSE)</f>
        <v>Constrict</v>
      </c>
      <c r="M127" s="1" t="str">
        <f>VLOOKUP(I127,all_attacks!$B$2:$C$166,2,FALSE)</f>
        <v>Bind</v>
      </c>
      <c r="N127" s="1" t="e">
        <f>VLOOKUP(J127,all_attacks!$B$2:$C$166,2,FALSE)</f>
        <v>#N/A</v>
      </c>
      <c r="O127" s="1" t="e">
        <f>VLOOKUP(K127,all_attacks!$B$2:$C$166,2,FALSE)</f>
        <v>#N/A</v>
      </c>
      <c r="P127" t="str">
        <f>VLOOKUP(L127,all_attacks!$C$2:$H$166,2,FALSE)</f>
        <v>Normal</v>
      </c>
      <c r="Q127" t="str">
        <f>VLOOKUP(M127,all_attacks!$C$2:$H$166,2,FALSE)</f>
        <v>Normal</v>
      </c>
      <c r="R127" t="e">
        <f>VLOOKUP(N127,all_attacks!$C$2:$H$166,2,FALSE)</f>
        <v>#N/A</v>
      </c>
      <c r="S127" t="e">
        <f>VLOOKUP(O127,all_attacks!$C$2:$H$166,2,FALSE)</f>
        <v>#N/A</v>
      </c>
      <c r="T127" t="str">
        <f>VLOOKUP(L127,all_attacks!$C$2:$H$166,6,FALSE)</f>
        <v>Normal</v>
      </c>
      <c r="U127" t="str">
        <f>VLOOKUP(M127,all_attacks!$C$2:$H$166,6,FALSE)</f>
        <v>Normal</v>
      </c>
      <c r="V127" t="e">
        <f>VLOOKUP(N127,all_attacks!$C$2:$H$166,6,FALSE)</f>
        <v>#N/A</v>
      </c>
      <c r="W127" t="e">
        <f>VLOOKUP(O127,all_attacks!$C$2:$H$166,6,FALSE)</f>
        <v>#N/A</v>
      </c>
      <c r="X127" t="s">
        <v>451</v>
      </c>
      <c r="Y127" t="s">
        <v>455</v>
      </c>
      <c r="Z127" t="str">
        <f t="shared" si="59"/>
        <v>NormalPoison</v>
      </c>
      <c r="AA127" t="str">
        <f t="shared" si="59"/>
        <v>NormalPoison</v>
      </c>
      <c r="AB127" t="e">
        <f t="shared" si="59"/>
        <v>#N/A</v>
      </c>
      <c r="AC127" t="e">
        <f t="shared" si="59"/>
        <v>#N/A</v>
      </c>
      <c r="AD127" t="str">
        <f t="shared" si="38"/>
        <v>NormalGround</v>
      </c>
      <c r="AE127" t="str">
        <f t="shared" si="38"/>
        <v>NormalGround</v>
      </c>
      <c r="AF127" t="e">
        <f t="shared" si="38"/>
        <v>#N/A</v>
      </c>
      <c r="AG127" t="e">
        <f t="shared" si="38"/>
        <v>#N/A</v>
      </c>
      <c r="AH127">
        <f>VLOOKUP(Z127,type_factors!$C$1:$D$226,2,FALSE)</f>
        <v>1</v>
      </c>
      <c r="AI127">
        <f>VLOOKUP(AA127,type_factors!$C$1:$D$226,2,FALSE)</f>
        <v>1</v>
      </c>
      <c r="AJ127" t="e">
        <f>VLOOKUP(AB127,type_factors!$C$1:$D$226,2,FALSE)</f>
        <v>#N/A</v>
      </c>
      <c r="AK127" t="e">
        <f>VLOOKUP(AC127,type_factors!$C$1:$D$226,2,FALSE)</f>
        <v>#N/A</v>
      </c>
      <c r="AL127">
        <f>VLOOKUP(AD127,type_factors!$C$1:$D$226,2,FALSE)</f>
        <v>1</v>
      </c>
      <c r="AM127">
        <f>VLOOKUP(AE127,type_factors!$C$1:$D$226,2,FALSE)</f>
        <v>1</v>
      </c>
      <c r="AN127" t="e">
        <f>VLOOKUP(AF127,type_factors!$C$1:$D$226,2,FALSE)</f>
        <v>#N/A</v>
      </c>
      <c r="AO127" t="e">
        <f>VLOOKUP(AG127,type_factors!$C$1:$D$226,2,FALSE)</f>
        <v>#N/A</v>
      </c>
      <c r="AP127">
        <f t="shared" si="39"/>
        <v>1</v>
      </c>
      <c r="AQ127">
        <f t="shared" si="39"/>
        <v>1</v>
      </c>
      <c r="AR127" t="e">
        <f t="shared" si="39"/>
        <v>#N/A</v>
      </c>
      <c r="AS127" t="e">
        <f t="shared" si="39"/>
        <v>#N/A</v>
      </c>
      <c r="AT127">
        <f t="array" ref="AT127">MAX(IF(ISERROR(AP127:AS127),IF(ISERROR(AH127:AK127),,AH127:AK127),AP127:AS127))</f>
        <v>1</v>
      </c>
      <c r="AU127" t="s">
        <v>421</v>
      </c>
      <c r="AV127" t="s">
        <v>451</v>
      </c>
      <c r="AW127" t="s">
        <v>453</v>
      </c>
      <c r="AX127" t="s">
        <v>447</v>
      </c>
      <c r="AY127" t="s">
        <v>446</v>
      </c>
      <c r="AZ127" t="s">
        <v>456</v>
      </c>
      <c r="BA127" t="s">
        <v>450</v>
      </c>
      <c r="BB127" t="s">
        <v>455</v>
      </c>
      <c r="BC127" t="s">
        <v>209</v>
      </c>
      <c r="BD127" t="str">
        <f t="shared" si="63"/>
        <v>NormalGrass</v>
      </c>
      <c r="BE127" t="str">
        <f t="shared" si="64"/>
        <v>PoisonGrass</v>
      </c>
      <c r="BF127" t="str">
        <f t="shared" si="65"/>
        <v>WaterGrass</v>
      </c>
      <c r="BG127" t="str">
        <f t="shared" si="43"/>
        <v>ElectricGrass</v>
      </c>
      <c r="BH127" t="str">
        <f t="shared" si="44"/>
        <v>IceGrass</v>
      </c>
      <c r="BI127" t="str">
        <f t="shared" si="45"/>
        <v>RockGrass</v>
      </c>
      <c r="BJ127" t="str">
        <f t="shared" si="46"/>
        <v>FightingGrass</v>
      </c>
      <c r="BK127" t="str">
        <f t="shared" si="47"/>
        <v>GroundGrass</v>
      </c>
      <c r="BL127" t="str">
        <f t="shared" si="48"/>
        <v>NAGrass</v>
      </c>
      <c r="BM127" t="str">
        <f t="shared" si="66"/>
        <v>NormalNA</v>
      </c>
      <c r="BN127" t="str">
        <f t="shared" si="50"/>
        <v>PoisonNA</v>
      </c>
      <c r="BO127" t="str">
        <f t="shared" si="51"/>
        <v>WaterNA</v>
      </c>
      <c r="BP127" t="str">
        <f t="shared" si="52"/>
        <v>ElectricNA</v>
      </c>
      <c r="BQ127" t="str">
        <f t="shared" si="62"/>
        <v>IceNA</v>
      </c>
      <c r="BR127" t="str">
        <f t="shared" si="62"/>
        <v>RockNA</v>
      </c>
      <c r="BS127" t="str">
        <f t="shared" si="62"/>
        <v>FightingNA</v>
      </c>
      <c r="BT127" t="str">
        <f t="shared" si="61"/>
        <v>GroundNA</v>
      </c>
      <c r="BU127" t="str">
        <f t="shared" si="61"/>
        <v>NANA</v>
      </c>
      <c r="BV127" s="31">
        <f>VLOOKUP(BD127,type_factors!$C$2:$D$226,2,FALSE)</f>
        <v>1</v>
      </c>
      <c r="BW127" s="31">
        <f>VLOOKUP(BE127,type_factors!$C$2:$D$226,2,FALSE)</f>
        <v>2</v>
      </c>
      <c r="BX127" s="31">
        <f>VLOOKUP(BF127,type_factors!$C$2:$D$226,2,FALSE)</f>
        <v>0.5</v>
      </c>
      <c r="BY127" s="31">
        <f>VLOOKUP(BG127,type_factors!$C$2:$D$226,2,FALSE)</f>
        <v>0.5</v>
      </c>
      <c r="BZ127" s="31">
        <f>VLOOKUP(BH127,type_factors!$C$2:$D$226,2,FALSE)</f>
        <v>2</v>
      </c>
      <c r="CA127" s="31">
        <f>VLOOKUP(BI127,type_factors!$C$2:$D$226,2,FALSE)</f>
        <v>1</v>
      </c>
      <c r="CB127" s="31">
        <f>VLOOKUP(BJ127,type_factors!$C$2:$D$226,2,FALSE)</f>
        <v>1</v>
      </c>
      <c r="CC127" s="31">
        <f>VLOOKUP(BK127,type_factors!$C$2:$D$226,2,FALSE)</f>
        <v>0.5</v>
      </c>
      <c r="CD127" s="31" t="e">
        <f>VLOOKUP(BL127,type_factors!$C$2:$D$226,2,FALSE)</f>
        <v>#N/A</v>
      </c>
      <c r="CE127" s="30" t="e">
        <f>VLOOKUP(BM127,type_factors!$C$2:$D$226,2,FALSE)</f>
        <v>#N/A</v>
      </c>
      <c r="CF127" s="30" t="e">
        <f>VLOOKUP(BN127,type_factors!$C$2:$D$226,2,FALSE)</f>
        <v>#N/A</v>
      </c>
      <c r="CG127" s="30" t="e">
        <f>VLOOKUP(BO127,type_factors!$C$2:$D$226,2,FALSE)</f>
        <v>#N/A</v>
      </c>
      <c r="CH127" s="30" t="e">
        <f>VLOOKUP(BP127,type_factors!$C$2:$D$226,2,FALSE)</f>
        <v>#N/A</v>
      </c>
      <c r="CI127" s="30" t="e">
        <f>VLOOKUP(BQ127,type_factors!$C$2:$D$226,2,FALSE)</f>
        <v>#N/A</v>
      </c>
      <c r="CJ127" s="30" t="e">
        <f>VLOOKUP(BR127,type_factors!$C$2:$D$226,2,FALSE)</f>
        <v>#N/A</v>
      </c>
      <c r="CK127" s="30" t="e">
        <f>VLOOKUP(BS127,type_factors!$C$2:$D$226,2,FALSE)</f>
        <v>#N/A</v>
      </c>
      <c r="CL127" s="30" t="e">
        <f>VLOOKUP(BT127,type_factors!$C$2:$D$226,2,FALSE)</f>
        <v>#N/A</v>
      </c>
      <c r="CM127" s="30" t="e">
        <f>VLOOKUP(BU127,type_factors!$C$2:$D$226,2,FALSE)</f>
        <v>#N/A</v>
      </c>
      <c r="CN127" s="32">
        <f t="shared" si="53"/>
        <v>1</v>
      </c>
      <c r="CO127" s="32">
        <f t="shared" si="53"/>
        <v>2</v>
      </c>
      <c r="CP127" s="32">
        <f t="shared" si="53"/>
        <v>0.5</v>
      </c>
      <c r="CQ127" s="32">
        <f t="shared" si="53"/>
        <v>0.5</v>
      </c>
      <c r="CR127" s="32">
        <f t="shared" si="67"/>
        <v>2</v>
      </c>
      <c r="CS127" s="32">
        <f t="shared" si="54"/>
        <v>1</v>
      </c>
      <c r="CT127" s="32">
        <f t="shared" si="55"/>
        <v>1</v>
      </c>
      <c r="CU127" s="32">
        <f t="shared" si="56"/>
        <v>0.5</v>
      </c>
      <c r="CV127" s="32" t="e">
        <f t="shared" si="57"/>
        <v>#N/A</v>
      </c>
      <c r="CW127">
        <f t="array" ref="CW127">MAX(IF(ISERROR(CN127:CV127),,CN127:CV127))</f>
        <v>2</v>
      </c>
      <c r="CX127">
        <f t="shared" si="37"/>
        <v>1</v>
      </c>
      <c r="CY127">
        <f t="shared" si="58"/>
        <v>1</v>
      </c>
      <c r="CZ127">
        <f t="shared" si="60"/>
        <v>43.75</v>
      </c>
    </row>
    <row r="128" spans="1:106" x14ac:dyDescent="0.3">
      <c r="A128">
        <v>127</v>
      </c>
      <c r="B128">
        <v>51</v>
      </c>
      <c r="C128" s="35" t="s">
        <v>200</v>
      </c>
      <c r="D128" s="35" t="str">
        <f>VLOOKUP(C128,all_pokemon!$B$2:$C$151,2,FALSE)</f>
        <v>Vileplume</v>
      </c>
      <c r="E128" s="35" t="s">
        <v>449</v>
      </c>
      <c r="F128" s="35" t="s">
        <v>451</v>
      </c>
      <c r="G128" s="35">
        <v>29</v>
      </c>
      <c r="H128" s="36" t="s">
        <v>201</v>
      </c>
      <c r="I128" s="36" t="s">
        <v>79</v>
      </c>
      <c r="J128" s="36" t="s">
        <v>172</v>
      </c>
      <c r="K128" s="36" t="s">
        <v>82</v>
      </c>
      <c r="L128" s="1" t="str">
        <f>VLOOKUP(H128,all_attacks!$B$2:$C$166,2,FALSE)</f>
        <v>Petal Dance</v>
      </c>
      <c r="M128" s="1" t="str">
        <f>VLOOKUP(I128,all_attacks!$B$2:$C$166,2,FALSE)</f>
        <v>Poison Powder</v>
      </c>
      <c r="N128" s="1" t="str">
        <f>VLOOKUP(J128,all_attacks!$B$2:$C$166,2,FALSE)</f>
        <v>Mega Drain</v>
      </c>
      <c r="O128" s="1" t="str">
        <f>VLOOKUP(K128,all_attacks!$B$2:$C$166,2,FALSE)</f>
        <v>Sleep Powder</v>
      </c>
      <c r="P128" t="str">
        <f>VLOOKUP(L128,all_attacks!$C$2:$H$166,2,FALSE)</f>
        <v>Grass</v>
      </c>
      <c r="Q128" t="str">
        <f>VLOOKUP(M128,all_attacks!$C$2:$H$166,2,FALSE)</f>
        <v>Poison</v>
      </c>
      <c r="R128" t="str">
        <f>VLOOKUP(N128,all_attacks!$C$2:$H$166,2,FALSE)</f>
        <v>Grass</v>
      </c>
      <c r="S128" t="str">
        <f>VLOOKUP(O128,all_attacks!$C$2:$H$166,2,FALSE)</f>
        <v>Grass</v>
      </c>
      <c r="T128" t="str">
        <f>VLOOKUP(L128,all_attacks!$C$2:$H$166,6,FALSE)</f>
        <v>Grass</v>
      </c>
      <c r="U128" t="str">
        <f>VLOOKUP(M128,all_attacks!$C$2:$H$166,6,FALSE)</f>
        <v>no_type-specific_Damage</v>
      </c>
      <c r="V128" t="str">
        <f>VLOOKUP(N128,all_attacks!$C$2:$H$166,6,FALSE)</f>
        <v>Grass</v>
      </c>
      <c r="W128" t="str">
        <f>VLOOKUP(O128,all_attacks!$C$2:$H$166,6,FALSE)</f>
        <v>no_type-specific_Damage</v>
      </c>
      <c r="X128" t="s">
        <v>451</v>
      </c>
      <c r="Y128" t="s">
        <v>455</v>
      </c>
      <c r="Z128" t="str">
        <f t="shared" si="59"/>
        <v>GrassPoison</v>
      </c>
      <c r="AA128" t="str">
        <f t="shared" si="59"/>
        <v>no_type-specific_DamagePoison</v>
      </c>
      <c r="AB128" t="str">
        <f t="shared" si="59"/>
        <v>GrassPoison</v>
      </c>
      <c r="AC128" t="str">
        <f t="shared" si="59"/>
        <v>no_type-specific_DamagePoison</v>
      </c>
      <c r="AD128" t="str">
        <f t="shared" si="38"/>
        <v>GrassGround</v>
      </c>
      <c r="AE128" t="str">
        <f t="shared" si="38"/>
        <v>no_type-specific_DamageGround</v>
      </c>
      <c r="AF128" t="str">
        <f t="shared" si="38"/>
        <v>GrassGround</v>
      </c>
      <c r="AG128" t="str">
        <f t="shared" si="38"/>
        <v>no_type-specific_DamageGround</v>
      </c>
      <c r="AH128">
        <f>VLOOKUP(Z128,type_factors!$C$1:$D$226,2,FALSE)</f>
        <v>0.5</v>
      </c>
      <c r="AI128" t="e">
        <f>VLOOKUP(AA128,type_factors!$C$1:$D$226,2,FALSE)</f>
        <v>#N/A</v>
      </c>
      <c r="AJ128">
        <f>VLOOKUP(AB128,type_factors!$C$1:$D$226,2,FALSE)</f>
        <v>0.5</v>
      </c>
      <c r="AK128" t="e">
        <f>VLOOKUP(AC128,type_factors!$C$1:$D$226,2,FALSE)</f>
        <v>#N/A</v>
      </c>
      <c r="AL128">
        <f>VLOOKUP(AD128,type_factors!$C$1:$D$226,2,FALSE)</f>
        <v>2</v>
      </c>
      <c r="AM128" t="e">
        <f>VLOOKUP(AE128,type_factors!$C$1:$D$226,2,FALSE)</f>
        <v>#N/A</v>
      </c>
      <c r="AN128">
        <f>VLOOKUP(AF128,type_factors!$C$1:$D$226,2,FALSE)</f>
        <v>2</v>
      </c>
      <c r="AO128" t="e">
        <f>VLOOKUP(AG128,type_factors!$C$1:$D$226,2,FALSE)</f>
        <v>#N/A</v>
      </c>
      <c r="AP128">
        <f t="shared" si="39"/>
        <v>1</v>
      </c>
      <c r="AQ128" t="e">
        <f t="shared" si="39"/>
        <v>#N/A</v>
      </c>
      <c r="AR128">
        <f t="shared" si="39"/>
        <v>1</v>
      </c>
      <c r="AS128" t="e">
        <f t="shared" si="39"/>
        <v>#N/A</v>
      </c>
      <c r="AT128">
        <f t="array" ref="AT128">MAX(IF(ISERROR(AP128:AS128),IF(ISERROR(AH128:AK128),,AH128:AK128),AP128:AS128))</f>
        <v>1</v>
      </c>
      <c r="AU128" t="s">
        <v>421</v>
      </c>
      <c r="AV128" t="s">
        <v>451</v>
      </c>
      <c r="AW128" t="s">
        <v>453</v>
      </c>
      <c r="AX128" t="s">
        <v>447</v>
      </c>
      <c r="AY128" t="s">
        <v>446</v>
      </c>
      <c r="AZ128" t="s">
        <v>456</v>
      </c>
      <c r="BA128" t="s">
        <v>450</v>
      </c>
      <c r="BB128" t="s">
        <v>455</v>
      </c>
      <c r="BC128" t="s">
        <v>209</v>
      </c>
      <c r="BD128" t="str">
        <f t="shared" si="63"/>
        <v>NormalGrass</v>
      </c>
      <c r="BE128" t="str">
        <f t="shared" si="64"/>
        <v>PoisonGrass</v>
      </c>
      <c r="BF128" t="str">
        <f t="shared" si="65"/>
        <v>WaterGrass</v>
      </c>
      <c r="BG128" t="str">
        <f t="shared" si="43"/>
        <v>ElectricGrass</v>
      </c>
      <c r="BH128" t="str">
        <f t="shared" si="44"/>
        <v>IceGrass</v>
      </c>
      <c r="BI128" t="str">
        <f t="shared" si="45"/>
        <v>RockGrass</v>
      </c>
      <c r="BJ128" t="str">
        <f t="shared" si="46"/>
        <v>FightingGrass</v>
      </c>
      <c r="BK128" t="str">
        <f t="shared" si="47"/>
        <v>GroundGrass</v>
      </c>
      <c r="BL128" t="str">
        <f t="shared" si="48"/>
        <v>NAGrass</v>
      </c>
      <c r="BM128" t="str">
        <f t="shared" si="66"/>
        <v>NormalPoison</v>
      </c>
      <c r="BN128" t="str">
        <f t="shared" si="50"/>
        <v>PoisonPoison</v>
      </c>
      <c r="BO128" t="str">
        <f t="shared" si="51"/>
        <v>WaterPoison</v>
      </c>
      <c r="BP128" t="str">
        <f t="shared" si="52"/>
        <v>ElectricPoison</v>
      </c>
      <c r="BQ128" t="str">
        <f t="shared" si="62"/>
        <v>IcePoison</v>
      </c>
      <c r="BR128" t="str">
        <f t="shared" si="62"/>
        <v>RockPoison</v>
      </c>
      <c r="BS128" t="str">
        <f t="shared" si="62"/>
        <v>FightingPoison</v>
      </c>
      <c r="BT128" t="str">
        <f t="shared" si="61"/>
        <v>GroundPoison</v>
      </c>
      <c r="BU128" t="str">
        <f t="shared" si="61"/>
        <v>NAPoison</v>
      </c>
      <c r="BV128" s="31">
        <f>VLOOKUP(BD128,type_factors!$C$2:$D$226,2,FALSE)</f>
        <v>1</v>
      </c>
      <c r="BW128" s="31">
        <f>VLOOKUP(BE128,type_factors!$C$2:$D$226,2,FALSE)</f>
        <v>2</v>
      </c>
      <c r="BX128" s="31">
        <f>VLOOKUP(BF128,type_factors!$C$2:$D$226,2,FALSE)</f>
        <v>0.5</v>
      </c>
      <c r="BY128" s="31">
        <f>VLOOKUP(BG128,type_factors!$C$2:$D$226,2,FALSE)</f>
        <v>0.5</v>
      </c>
      <c r="BZ128" s="31">
        <f>VLOOKUP(BH128,type_factors!$C$2:$D$226,2,FALSE)</f>
        <v>2</v>
      </c>
      <c r="CA128" s="31">
        <f>VLOOKUP(BI128,type_factors!$C$2:$D$226,2,FALSE)</f>
        <v>1</v>
      </c>
      <c r="CB128" s="31">
        <f>VLOOKUP(BJ128,type_factors!$C$2:$D$226,2,FALSE)</f>
        <v>1</v>
      </c>
      <c r="CC128" s="31">
        <f>VLOOKUP(BK128,type_factors!$C$2:$D$226,2,FALSE)</f>
        <v>0.5</v>
      </c>
      <c r="CD128" s="31" t="e">
        <f>VLOOKUP(BL128,type_factors!$C$2:$D$226,2,FALSE)</f>
        <v>#N/A</v>
      </c>
      <c r="CE128" s="30">
        <f>VLOOKUP(BM128,type_factors!$C$2:$D$226,2,FALSE)</f>
        <v>1</v>
      </c>
      <c r="CF128" s="30">
        <f>VLOOKUP(BN128,type_factors!$C$2:$D$226,2,FALSE)</f>
        <v>0.5</v>
      </c>
      <c r="CG128" s="30">
        <f>VLOOKUP(BO128,type_factors!$C$2:$D$226,2,FALSE)</f>
        <v>1</v>
      </c>
      <c r="CH128" s="30">
        <f>VLOOKUP(BP128,type_factors!$C$2:$D$226,2,FALSE)</f>
        <v>1</v>
      </c>
      <c r="CI128" s="30">
        <f>VLOOKUP(BQ128,type_factors!$C$2:$D$226,2,FALSE)</f>
        <v>1</v>
      </c>
      <c r="CJ128" s="30">
        <f>VLOOKUP(BR128,type_factors!$C$2:$D$226,2,FALSE)</f>
        <v>1</v>
      </c>
      <c r="CK128" s="30">
        <f>VLOOKUP(BS128,type_factors!$C$2:$D$226,2,FALSE)</f>
        <v>0.5</v>
      </c>
      <c r="CL128" s="30">
        <f>VLOOKUP(BT128,type_factors!$C$2:$D$226,2,FALSE)</f>
        <v>2</v>
      </c>
      <c r="CM128" s="30" t="e">
        <f>VLOOKUP(BU128,type_factors!$C$2:$D$226,2,FALSE)</f>
        <v>#N/A</v>
      </c>
      <c r="CN128" s="32">
        <f t="shared" si="53"/>
        <v>1</v>
      </c>
      <c r="CO128" s="32">
        <f t="shared" si="53"/>
        <v>1</v>
      </c>
      <c r="CP128" s="32">
        <f t="shared" si="53"/>
        <v>0.5</v>
      </c>
      <c r="CQ128" s="32">
        <f t="shared" si="53"/>
        <v>0.5</v>
      </c>
      <c r="CR128" s="32">
        <f t="shared" si="67"/>
        <v>2</v>
      </c>
      <c r="CS128" s="32">
        <f t="shared" si="54"/>
        <v>1</v>
      </c>
      <c r="CT128" s="32">
        <f t="shared" si="55"/>
        <v>0.5</v>
      </c>
      <c r="CU128" s="32">
        <f t="shared" si="56"/>
        <v>1</v>
      </c>
      <c r="CV128" s="32" t="e">
        <f t="shared" si="57"/>
        <v>#N/A</v>
      </c>
      <c r="CW128">
        <f t="array" ref="CW128">MAX(IF(ISERROR(CN128:CV128),,CN128:CV128))</f>
        <v>2</v>
      </c>
      <c r="CX128">
        <f t="shared" si="37"/>
        <v>1</v>
      </c>
      <c r="CY128">
        <f t="shared" si="58"/>
        <v>1</v>
      </c>
      <c r="CZ128">
        <f t="shared" si="60"/>
        <v>44.75</v>
      </c>
    </row>
    <row r="129" spans="1:106" x14ac:dyDescent="0.3">
      <c r="A129">
        <v>128</v>
      </c>
      <c r="B129">
        <v>52</v>
      </c>
      <c r="C129" s="35" t="s">
        <v>96</v>
      </c>
      <c r="D129" s="35" t="str">
        <f>VLOOKUP(C129,all_pokemon!$B$2:$C$151,2,FALSE)</f>
        <v>Growlithe</v>
      </c>
      <c r="E129" s="35" t="s">
        <v>445</v>
      </c>
      <c r="F129" s="35" t="s">
        <v>209</v>
      </c>
      <c r="G129" s="35">
        <v>42</v>
      </c>
      <c r="H129" s="36" t="s">
        <v>89</v>
      </c>
      <c r="I129" s="36" t="s">
        <v>23</v>
      </c>
      <c r="J129" s="36" t="s">
        <v>137</v>
      </c>
      <c r="K129" s="36" t="s">
        <v>151</v>
      </c>
      <c r="L129" s="1" t="str">
        <f>VLOOKUP(H129,all_attacks!$B$2:$C$166,2,FALSE)</f>
        <v>Ember</v>
      </c>
      <c r="M129" s="1" t="str">
        <f>VLOOKUP(I129,all_attacks!$B$2:$C$166,2,FALSE)</f>
        <v>Leer</v>
      </c>
      <c r="N129" s="1" t="str">
        <f>VLOOKUP(J129,all_attacks!$B$2:$C$166,2,FALSE)</f>
        <v>Take Down</v>
      </c>
      <c r="O129" s="1" t="str">
        <f>VLOOKUP(K129,all_attacks!$B$2:$C$166,2,FALSE)</f>
        <v>Agility</v>
      </c>
      <c r="P129" t="str">
        <f>VLOOKUP(L129,all_attacks!$C$2:$H$166,2,FALSE)</f>
        <v>Fire</v>
      </c>
      <c r="Q129" t="str">
        <f>VLOOKUP(M129,all_attacks!$C$2:$H$166,2,FALSE)</f>
        <v>Normal</v>
      </c>
      <c r="R129" t="str">
        <f>VLOOKUP(N129,all_attacks!$C$2:$H$166,2,FALSE)</f>
        <v>Normal</v>
      </c>
      <c r="S129" t="str">
        <f>VLOOKUP(O129,all_attacks!$C$2:$H$166,2,FALSE)</f>
        <v>Psychic</v>
      </c>
      <c r="T129" t="str">
        <f>VLOOKUP(L129,all_attacks!$C$2:$H$166,6,FALSE)</f>
        <v>Fire</v>
      </c>
      <c r="U129" t="str">
        <f>VLOOKUP(M129,all_attacks!$C$2:$H$166,6,FALSE)</f>
        <v>no_type-specific_Damage</v>
      </c>
      <c r="V129" t="str">
        <f>VLOOKUP(N129,all_attacks!$C$2:$H$166,6,FALSE)</f>
        <v>Normal</v>
      </c>
      <c r="W129" t="str">
        <f>VLOOKUP(O129,all_attacks!$C$2:$H$166,6,FALSE)</f>
        <v>no_type-specific_Damage</v>
      </c>
      <c r="X129" t="s">
        <v>451</v>
      </c>
      <c r="Y129" t="s">
        <v>455</v>
      </c>
      <c r="Z129" t="str">
        <f t="shared" si="59"/>
        <v>FirePoison</v>
      </c>
      <c r="AA129" t="str">
        <f t="shared" si="59"/>
        <v>no_type-specific_DamagePoison</v>
      </c>
      <c r="AB129" t="str">
        <f t="shared" si="59"/>
        <v>NormalPoison</v>
      </c>
      <c r="AC129" t="str">
        <f t="shared" si="59"/>
        <v>no_type-specific_DamagePoison</v>
      </c>
      <c r="AD129" t="str">
        <f t="shared" si="38"/>
        <v>FireGround</v>
      </c>
      <c r="AE129" t="str">
        <f t="shared" si="38"/>
        <v>no_type-specific_DamageGround</v>
      </c>
      <c r="AF129" t="str">
        <f t="shared" si="38"/>
        <v>NormalGround</v>
      </c>
      <c r="AG129" t="str">
        <f t="shared" si="38"/>
        <v>no_type-specific_DamageGround</v>
      </c>
      <c r="AH129">
        <f>VLOOKUP(Z129,type_factors!$C$1:$D$226,2,FALSE)</f>
        <v>1</v>
      </c>
      <c r="AI129" t="e">
        <f>VLOOKUP(AA129,type_factors!$C$1:$D$226,2,FALSE)</f>
        <v>#N/A</v>
      </c>
      <c r="AJ129">
        <f>VLOOKUP(AB129,type_factors!$C$1:$D$226,2,FALSE)</f>
        <v>1</v>
      </c>
      <c r="AK129" t="e">
        <f>VLOOKUP(AC129,type_factors!$C$1:$D$226,2,FALSE)</f>
        <v>#N/A</v>
      </c>
      <c r="AL129">
        <f>VLOOKUP(AD129,type_factors!$C$1:$D$226,2,FALSE)</f>
        <v>1</v>
      </c>
      <c r="AM129" t="e">
        <f>VLOOKUP(AE129,type_factors!$C$1:$D$226,2,FALSE)</f>
        <v>#N/A</v>
      </c>
      <c r="AN129">
        <f>VLOOKUP(AF129,type_factors!$C$1:$D$226,2,FALSE)</f>
        <v>1</v>
      </c>
      <c r="AO129" t="e">
        <f>VLOOKUP(AG129,type_factors!$C$1:$D$226,2,FALSE)</f>
        <v>#N/A</v>
      </c>
      <c r="AP129">
        <f t="shared" si="39"/>
        <v>1</v>
      </c>
      <c r="AQ129" t="e">
        <f t="shared" si="39"/>
        <v>#N/A</v>
      </c>
      <c r="AR129">
        <f t="shared" si="39"/>
        <v>1</v>
      </c>
      <c r="AS129" t="e">
        <f t="shared" si="39"/>
        <v>#N/A</v>
      </c>
      <c r="AT129">
        <f t="array" ref="AT129">MAX(IF(ISERROR(AP129:AS129),IF(ISERROR(AH129:AK129),,AH129:AK129),AP129:AS129))</f>
        <v>1</v>
      </c>
      <c r="AU129" t="s">
        <v>421</v>
      </c>
      <c r="AV129" t="s">
        <v>451</v>
      </c>
      <c r="AW129" t="s">
        <v>453</v>
      </c>
      <c r="AX129" t="s">
        <v>447</v>
      </c>
      <c r="AY129" t="s">
        <v>446</v>
      </c>
      <c r="AZ129" t="s">
        <v>456</v>
      </c>
      <c r="BA129" t="s">
        <v>450</v>
      </c>
      <c r="BB129" t="s">
        <v>455</v>
      </c>
      <c r="BC129" t="s">
        <v>209</v>
      </c>
      <c r="BD129" t="str">
        <f t="shared" si="63"/>
        <v>NormalFire</v>
      </c>
      <c r="BE129" t="str">
        <f t="shared" si="64"/>
        <v>PoisonFire</v>
      </c>
      <c r="BF129" t="str">
        <f t="shared" si="65"/>
        <v>WaterFire</v>
      </c>
      <c r="BG129" t="str">
        <f t="shared" si="43"/>
        <v>ElectricFire</v>
      </c>
      <c r="BH129" t="str">
        <f t="shared" si="44"/>
        <v>IceFire</v>
      </c>
      <c r="BI129" t="str">
        <f t="shared" si="45"/>
        <v>RockFire</v>
      </c>
      <c r="BJ129" t="str">
        <f t="shared" si="46"/>
        <v>FightingFire</v>
      </c>
      <c r="BK129" t="str">
        <f t="shared" si="47"/>
        <v>GroundFire</v>
      </c>
      <c r="BL129" t="str">
        <f t="shared" si="48"/>
        <v>NAFire</v>
      </c>
      <c r="BM129" t="str">
        <f t="shared" si="66"/>
        <v>NormalNA</v>
      </c>
      <c r="BN129" t="str">
        <f t="shared" si="50"/>
        <v>PoisonNA</v>
      </c>
      <c r="BO129" t="str">
        <f t="shared" si="51"/>
        <v>WaterNA</v>
      </c>
      <c r="BP129" t="str">
        <f t="shared" si="52"/>
        <v>ElectricNA</v>
      </c>
      <c r="BQ129" t="str">
        <f t="shared" si="62"/>
        <v>IceNA</v>
      </c>
      <c r="BR129" t="str">
        <f t="shared" si="62"/>
        <v>RockNA</v>
      </c>
      <c r="BS129" t="str">
        <f t="shared" si="62"/>
        <v>FightingNA</v>
      </c>
      <c r="BT129" t="str">
        <f t="shared" si="61"/>
        <v>GroundNA</v>
      </c>
      <c r="BU129" t="str">
        <f t="shared" si="61"/>
        <v>NANA</v>
      </c>
      <c r="BV129" s="31">
        <f>VLOOKUP(BD129,type_factors!$C$2:$D$226,2,FALSE)</f>
        <v>1</v>
      </c>
      <c r="BW129" s="31">
        <f>VLOOKUP(BE129,type_factors!$C$2:$D$226,2,FALSE)</f>
        <v>1</v>
      </c>
      <c r="BX129" s="31">
        <f>VLOOKUP(BF129,type_factors!$C$2:$D$226,2,FALSE)</f>
        <v>2</v>
      </c>
      <c r="BY129" s="31">
        <f>VLOOKUP(BG129,type_factors!$C$2:$D$226,2,FALSE)</f>
        <v>1</v>
      </c>
      <c r="BZ129" s="31">
        <f>VLOOKUP(BH129,type_factors!$C$2:$D$226,2,FALSE)</f>
        <v>1</v>
      </c>
      <c r="CA129" s="31">
        <f>VLOOKUP(BI129,type_factors!$C$2:$D$226,2,FALSE)</f>
        <v>2</v>
      </c>
      <c r="CB129" s="31">
        <f>VLOOKUP(BJ129,type_factors!$C$2:$D$226,2,FALSE)</f>
        <v>1</v>
      </c>
      <c r="CC129" s="31">
        <f>VLOOKUP(BK129,type_factors!$C$2:$D$226,2,FALSE)</f>
        <v>2</v>
      </c>
      <c r="CD129" s="31" t="e">
        <f>VLOOKUP(BL129,type_factors!$C$2:$D$226,2,FALSE)</f>
        <v>#N/A</v>
      </c>
      <c r="CE129" s="30" t="e">
        <f>VLOOKUP(BM129,type_factors!$C$2:$D$226,2,FALSE)</f>
        <v>#N/A</v>
      </c>
      <c r="CF129" s="30" t="e">
        <f>VLOOKUP(BN129,type_factors!$C$2:$D$226,2,FALSE)</f>
        <v>#N/A</v>
      </c>
      <c r="CG129" s="30" t="e">
        <f>VLOOKUP(BO129,type_factors!$C$2:$D$226,2,FALSE)</f>
        <v>#N/A</v>
      </c>
      <c r="CH129" s="30" t="e">
        <f>VLOOKUP(BP129,type_factors!$C$2:$D$226,2,FALSE)</f>
        <v>#N/A</v>
      </c>
      <c r="CI129" s="30" t="e">
        <f>VLOOKUP(BQ129,type_factors!$C$2:$D$226,2,FALSE)</f>
        <v>#N/A</v>
      </c>
      <c r="CJ129" s="30" t="e">
        <f>VLOOKUP(BR129,type_factors!$C$2:$D$226,2,FALSE)</f>
        <v>#N/A</v>
      </c>
      <c r="CK129" s="30" t="e">
        <f>VLOOKUP(BS129,type_factors!$C$2:$D$226,2,FALSE)</f>
        <v>#N/A</v>
      </c>
      <c r="CL129" s="30" t="e">
        <f>VLOOKUP(BT129,type_factors!$C$2:$D$226,2,FALSE)</f>
        <v>#N/A</v>
      </c>
      <c r="CM129" s="30" t="e">
        <f>VLOOKUP(BU129,type_factors!$C$2:$D$226,2,FALSE)</f>
        <v>#N/A</v>
      </c>
      <c r="CN129" s="32">
        <f t="shared" si="53"/>
        <v>1</v>
      </c>
      <c r="CO129" s="32">
        <f t="shared" si="53"/>
        <v>1</v>
      </c>
      <c r="CP129" s="32">
        <f t="shared" si="53"/>
        <v>2</v>
      </c>
      <c r="CQ129" s="32">
        <f t="shared" si="53"/>
        <v>1</v>
      </c>
      <c r="CR129" s="32">
        <f t="shared" si="67"/>
        <v>1</v>
      </c>
      <c r="CS129" s="32">
        <f t="shared" si="54"/>
        <v>2</v>
      </c>
      <c r="CT129" s="32">
        <f t="shared" si="55"/>
        <v>1</v>
      </c>
      <c r="CU129" s="32">
        <f t="shared" si="56"/>
        <v>2</v>
      </c>
      <c r="CV129" s="32" t="e">
        <f t="shared" si="57"/>
        <v>#N/A</v>
      </c>
      <c r="CW129">
        <f t="array" ref="CW129">MAX(IF(ISERROR(CN129:CV129),,CN129:CV129))</f>
        <v>2</v>
      </c>
      <c r="CX129">
        <f t="shared" si="37"/>
        <v>1</v>
      </c>
      <c r="CY129">
        <f t="shared" si="58"/>
        <v>1</v>
      </c>
      <c r="CZ129">
        <f t="shared" si="60"/>
        <v>45.75</v>
      </c>
      <c r="DB129" t="s">
        <v>194</v>
      </c>
    </row>
    <row r="130" spans="1:106" x14ac:dyDescent="0.3">
      <c r="A130">
        <v>129</v>
      </c>
      <c r="B130">
        <v>52</v>
      </c>
      <c r="C130" s="35" t="s">
        <v>141</v>
      </c>
      <c r="D130" s="35" t="str">
        <f>VLOOKUP(C130,all_pokemon!$B$2:$C$151,2,FALSE)</f>
        <v>Ponyta</v>
      </c>
      <c r="E130" s="35" t="s">
        <v>445</v>
      </c>
      <c r="F130" s="35" t="s">
        <v>209</v>
      </c>
      <c r="G130" s="35">
        <v>40</v>
      </c>
      <c r="H130" s="36" t="s">
        <v>20</v>
      </c>
      <c r="I130" s="36" t="s">
        <v>140</v>
      </c>
      <c r="J130" s="36" t="s">
        <v>6</v>
      </c>
      <c r="K130" s="36" t="s">
        <v>152</v>
      </c>
      <c r="L130" s="1" t="str">
        <f>VLOOKUP(H130,all_attacks!$B$2:$C$166,2,FALSE)</f>
        <v>Tail Whip</v>
      </c>
      <c r="M130" s="1" t="str">
        <f>VLOOKUP(I130,all_attacks!$B$2:$C$166,2,FALSE)</f>
        <v>Stomp</v>
      </c>
      <c r="N130" s="1" t="str">
        <f>VLOOKUP(J130,all_attacks!$B$2:$C$166,2,FALSE)</f>
        <v>Growl</v>
      </c>
      <c r="O130" s="1" t="str">
        <f>VLOOKUP(K130,all_attacks!$B$2:$C$166,2,FALSE)</f>
        <v>Fire Spin</v>
      </c>
      <c r="P130" t="str">
        <f>VLOOKUP(L130,all_attacks!$C$2:$H$166,2,FALSE)</f>
        <v>Normal</v>
      </c>
      <c r="Q130" t="str">
        <f>VLOOKUP(M130,all_attacks!$C$2:$H$166,2,FALSE)</f>
        <v>Normal</v>
      </c>
      <c r="R130" t="str">
        <f>VLOOKUP(N130,all_attacks!$C$2:$H$166,2,FALSE)</f>
        <v>Normal</v>
      </c>
      <c r="S130" t="str">
        <f>VLOOKUP(O130,all_attacks!$C$2:$H$166,2,FALSE)</f>
        <v>Fire</v>
      </c>
      <c r="T130" t="str">
        <f>VLOOKUP(L130,all_attacks!$C$2:$H$166,6,FALSE)</f>
        <v>no_type-specific_Damage</v>
      </c>
      <c r="U130" t="str">
        <f>VLOOKUP(M130,all_attacks!$C$2:$H$166,6,FALSE)</f>
        <v>Normal</v>
      </c>
      <c r="V130" t="str">
        <f>VLOOKUP(N130,all_attacks!$C$2:$H$166,6,FALSE)</f>
        <v>no_type-specific_Damage</v>
      </c>
      <c r="W130" t="str">
        <f>VLOOKUP(O130,all_attacks!$C$2:$H$166,6,FALSE)</f>
        <v>Fire</v>
      </c>
      <c r="X130" t="s">
        <v>451</v>
      </c>
      <c r="Y130" t="s">
        <v>455</v>
      </c>
      <c r="Z130" t="str">
        <f t="shared" si="59"/>
        <v>no_type-specific_DamagePoison</v>
      </c>
      <c r="AA130" t="str">
        <f t="shared" si="59"/>
        <v>NormalPoison</v>
      </c>
      <c r="AB130" t="str">
        <f t="shared" si="59"/>
        <v>no_type-specific_DamagePoison</v>
      </c>
      <c r="AC130" t="str">
        <f t="shared" si="59"/>
        <v>FirePoison</v>
      </c>
      <c r="AD130" t="str">
        <f t="shared" si="38"/>
        <v>no_type-specific_DamageGround</v>
      </c>
      <c r="AE130" t="str">
        <f t="shared" si="38"/>
        <v>NormalGround</v>
      </c>
      <c r="AF130" t="str">
        <f t="shared" si="38"/>
        <v>no_type-specific_DamageGround</v>
      </c>
      <c r="AG130" t="str">
        <f t="shared" ref="AG130:AG177" si="68">W130&amp;$Y130</f>
        <v>FireGround</v>
      </c>
      <c r="AH130" t="e">
        <f>VLOOKUP(Z130,type_factors!$C$1:$D$226,2,FALSE)</f>
        <v>#N/A</v>
      </c>
      <c r="AI130">
        <f>VLOOKUP(AA130,type_factors!$C$1:$D$226,2,FALSE)</f>
        <v>1</v>
      </c>
      <c r="AJ130" t="e">
        <f>VLOOKUP(AB130,type_factors!$C$1:$D$226,2,FALSE)</f>
        <v>#N/A</v>
      </c>
      <c r="AK130">
        <f>VLOOKUP(AC130,type_factors!$C$1:$D$226,2,FALSE)</f>
        <v>1</v>
      </c>
      <c r="AL130" t="e">
        <f>VLOOKUP(AD130,type_factors!$C$1:$D$226,2,FALSE)</f>
        <v>#N/A</v>
      </c>
      <c r="AM130">
        <f>VLOOKUP(AE130,type_factors!$C$1:$D$226,2,FALSE)</f>
        <v>1</v>
      </c>
      <c r="AN130" t="e">
        <f>VLOOKUP(AF130,type_factors!$C$1:$D$226,2,FALSE)</f>
        <v>#N/A</v>
      </c>
      <c r="AO130">
        <f>VLOOKUP(AG130,type_factors!$C$1:$D$226,2,FALSE)</f>
        <v>1</v>
      </c>
      <c r="AP130" t="e">
        <f t="shared" si="39"/>
        <v>#N/A</v>
      </c>
      <c r="AQ130">
        <f t="shared" si="39"/>
        <v>1</v>
      </c>
      <c r="AR130" t="e">
        <f t="shared" si="39"/>
        <v>#N/A</v>
      </c>
      <c r="AS130">
        <f t="shared" ref="AS130:AS177" si="69">AK130*AO130</f>
        <v>1</v>
      </c>
      <c r="AT130">
        <f t="array" ref="AT130">MAX(IF(ISERROR(AP130:AS130),IF(ISERROR(AH130:AK130),,AH130:AK130),AP130:AS130))</f>
        <v>1</v>
      </c>
      <c r="AU130" t="s">
        <v>421</v>
      </c>
      <c r="AV130" t="s">
        <v>451</v>
      </c>
      <c r="AW130" t="s">
        <v>453</v>
      </c>
      <c r="AX130" t="s">
        <v>447</v>
      </c>
      <c r="AY130" t="s">
        <v>446</v>
      </c>
      <c r="AZ130" t="s">
        <v>456</v>
      </c>
      <c r="BA130" t="s">
        <v>450</v>
      </c>
      <c r="BB130" t="s">
        <v>455</v>
      </c>
      <c r="BC130" t="s">
        <v>209</v>
      </c>
      <c r="BD130" t="str">
        <f t="shared" si="63"/>
        <v>NormalFire</v>
      </c>
      <c r="BE130" t="str">
        <f t="shared" si="64"/>
        <v>PoisonFire</v>
      </c>
      <c r="BF130" t="str">
        <f t="shared" si="65"/>
        <v>WaterFire</v>
      </c>
      <c r="BG130" t="str">
        <f t="shared" si="43"/>
        <v>ElectricFire</v>
      </c>
      <c r="BH130" t="str">
        <f t="shared" si="44"/>
        <v>IceFire</v>
      </c>
      <c r="BI130" t="str">
        <f t="shared" si="45"/>
        <v>RockFire</v>
      </c>
      <c r="BJ130" t="str">
        <f t="shared" si="46"/>
        <v>FightingFire</v>
      </c>
      <c r="BK130" t="str">
        <f t="shared" si="47"/>
        <v>GroundFire</v>
      </c>
      <c r="BL130" t="str">
        <f t="shared" si="48"/>
        <v>NAFire</v>
      </c>
      <c r="BM130" t="str">
        <f t="shared" si="66"/>
        <v>NormalNA</v>
      </c>
      <c r="BN130" t="str">
        <f t="shared" si="50"/>
        <v>PoisonNA</v>
      </c>
      <c r="BO130" t="str">
        <f t="shared" si="51"/>
        <v>WaterNA</v>
      </c>
      <c r="BP130" t="str">
        <f t="shared" si="52"/>
        <v>ElectricNA</v>
      </c>
      <c r="BQ130" t="str">
        <f t="shared" si="62"/>
        <v>IceNA</v>
      </c>
      <c r="BR130" t="str">
        <f t="shared" si="62"/>
        <v>RockNA</v>
      </c>
      <c r="BS130" t="str">
        <f t="shared" si="62"/>
        <v>FightingNA</v>
      </c>
      <c r="BT130" t="str">
        <f t="shared" si="61"/>
        <v>GroundNA</v>
      </c>
      <c r="BU130" t="str">
        <f t="shared" si="61"/>
        <v>NANA</v>
      </c>
      <c r="BV130" s="31">
        <f>VLOOKUP(BD130,type_factors!$C$2:$D$226,2,FALSE)</f>
        <v>1</v>
      </c>
      <c r="BW130" s="31">
        <f>VLOOKUP(BE130,type_factors!$C$2:$D$226,2,FALSE)</f>
        <v>1</v>
      </c>
      <c r="BX130" s="31">
        <f>VLOOKUP(BF130,type_factors!$C$2:$D$226,2,FALSE)</f>
        <v>2</v>
      </c>
      <c r="BY130" s="31">
        <f>VLOOKUP(BG130,type_factors!$C$2:$D$226,2,FALSE)</f>
        <v>1</v>
      </c>
      <c r="BZ130" s="31">
        <f>VLOOKUP(BH130,type_factors!$C$2:$D$226,2,FALSE)</f>
        <v>1</v>
      </c>
      <c r="CA130" s="31">
        <f>VLOOKUP(BI130,type_factors!$C$2:$D$226,2,FALSE)</f>
        <v>2</v>
      </c>
      <c r="CB130" s="31">
        <f>VLOOKUP(BJ130,type_factors!$C$2:$D$226,2,FALSE)</f>
        <v>1</v>
      </c>
      <c r="CC130" s="31">
        <f>VLOOKUP(BK130,type_factors!$C$2:$D$226,2,FALSE)</f>
        <v>2</v>
      </c>
      <c r="CD130" s="31" t="e">
        <f>VLOOKUP(BL130,type_factors!$C$2:$D$226,2,FALSE)</f>
        <v>#N/A</v>
      </c>
      <c r="CE130" s="30" t="e">
        <f>VLOOKUP(BM130,type_factors!$C$2:$D$226,2,FALSE)</f>
        <v>#N/A</v>
      </c>
      <c r="CF130" s="30" t="e">
        <f>VLOOKUP(BN130,type_factors!$C$2:$D$226,2,FALSE)</f>
        <v>#N/A</v>
      </c>
      <c r="CG130" s="30" t="e">
        <f>VLOOKUP(BO130,type_factors!$C$2:$D$226,2,FALSE)</f>
        <v>#N/A</v>
      </c>
      <c r="CH130" s="30" t="e">
        <f>VLOOKUP(BP130,type_factors!$C$2:$D$226,2,FALSE)</f>
        <v>#N/A</v>
      </c>
      <c r="CI130" s="30" t="e">
        <f>VLOOKUP(BQ130,type_factors!$C$2:$D$226,2,FALSE)</f>
        <v>#N/A</v>
      </c>
      <c r="CJ130" s="30" t="e">
        <f>VLOOKUP(BR130,type_factors!$C$2:$D$226,2,FALSE)</f>
        <v>#N/A</v>
      </c>
      <c r="CK130" s="30" t="e">
        <f>VLOOKUP(BS130,type_factors!$C$2:$D$226,2,FALSE)</f>
        <v>#N/A</v>
      </c>
      <c r="CL130" s="30" t="e">
        <f>VLOOKUP(BT130,type_factors!$C$2:$D$226,2,FALSE)</f>
        <v>#N/A</v>
      </c>
      <c r="CM130" s="30" t="e">
        <f>VLOOKUP(BU130,type_factors!$C$2:$D$226,2,FALSE)</f>
        <v>#N/A</v>
      </c>
      <c r="CN130" s="32">
        <f t="shared" si="53"/>
        <v>1</v>
      </c>
      <c r="CO130" s="32">
        <f t="shared" si="53"/>
        <v>1</v>
      </c>
      <c r="CP130" s="32">
        <f t="shared" si="53"/>
        <v>2</v>
      </c>
      <c r="CQ130" s="32">
        <f t="shared" ref="CQ130:CQ177" si="70">IF(AND(ISNUMBER(BY130),ISNUMBER(CH130)),BY130*CH130,BY130)</f>
        <v>1</v>
      </c>
      <c r="CR130" s="32">
        <f t="shared" si="67"/>
        <v>1</v>
      </c>
      <c r="CS130" s="32">
        <f t="shared" si="54"/>
        <v>2</v>
      </c>
      <c r="CT130" s="32">
        <f t="shared" si="55"/>
        <v>1</v>
      </c>
      <c r="CU130" s="32">
        <f t="shared" si="56"/>
        <v>2</v>
      </c>
      <c r="CV130" s="32" t="e">
        <f t="shared" si="57"/>
        <v>#N/A</v>
      </c>
      <c r="CW130">
        <f t="array" ref="CW130">MAX(IF(ISERROR(CN130:CV130),,CN130:CV130))</f>
        <v>2</v>
      </c>
      <c r="CX130">
        <f t="shared" ref="CX130:CX177" si="71">AT130</f>
        <v>1</v>
      </c>
      <c r="CY130">
        <f t="shared" si="58"/>
        <v>1</v>
      </c>
      <c r="CZ130">
        <f t="shared" si="60"/>
        <v>46.75</v>
      </c>
    </row>
    <row r="131" spans="1:106" x14ac:dyDescent="0.3">
      <c r="A131">
        <v>130</v>
      </c>
      <c r="B131">
        <v>52</v>
      </c>
      <c r="C131" s="35" t="s">
        <v>142</v>
      </c>
      <c r="D131" s="35" t="str">
        <f>VLOOKUP(C131,all_pokemon!$B$2:$C$151,2,FALSE)</f>
        <v>Rapidash</v>
      </c>
      <c r="E131" s="35" t="s">
        <v>445</v>
      </c>
      <c r="F131" s="35" t="s">
        <v>209</v>
      </c>
      <c r="G131" s="35">
        <v>42</v>
      </c>
      <c r="H131" s="36" t="s">
        <v>20</v>
      </c>
      <c r="I131" s="36" t="s">
        <v>140</v>
      </c>
      <c r="J131" s="36" t="s">
        <v>6</v>
      </c>
      <c r="K131" s="36" t="s">
        <v>152</v>
      </c>
      <c r="L131" s="1" t="str">
        <f>VLOOKUP(H131,all_attacks!$B$2:$C$166,2,FALSE)</f>
        <v>Tail Whip</v>
      </c>
      <c r="M131" s="1" t="str">
        <f>VLOOKUP(I131,all_attacks!$B$2:$C$166,2,FALSE)</f>
        <v>Stomp</v>
      </c>
      <c r="N131" s="1" t="str">
        <f>VLOOKUP(J131,all_attacks!$B$2:$C$166,2,FALSE)</f>
        <v>Growl</v>
      </c>
      <c r="O131" s="1" t="str">
        <f>VLOOKUP(K131,all_attacks!$B$2:$C$166,2,FALSE)</f>
        <v>Fire Spin</v>
      </c>
      <c r="P131" t="str">
        <f>VLOOKUP(L131,all_attacks!$C$2:$H$166,2,FALSE)</f>
        <v>Normal</v>
      </c>
      <c r="Q131" t="str">
        <f>VLOOKUP(M131,all_attacks!$C$2:$H$166,2,FALSE)</f>
        <v>Normal</v>
      </c>
      <c r="R131" t="str">
        <f>VLOOKUP(N131,all_attacks!$C$2:$H$166,2,FALSE)</f>
        <v>Normal</v>
      </c>
      <c r="S131" t="str">
        <f>VLOOKUP(O131,all_attacks!$C$2:$H$166,2,FALSE)</f>
        <v>Fire</v>
      </c>
      <c r="T131" t="str">
        <f>VLOOKUP(L131,all_attacks!$C$2:$H$166,6,FALSE)</f>
        <v>no_type-specific_Damage</v>
      </c>
      <c r="U131" t="str">
        <f>VLOOKUP(M131,all_attacks!$C$2:$H$166,6,FALSE)</f>
        <v>Normal</v>
      </c>
      <c r="V131" t="str">
        <f>VLOOKUP(N131,all_attacks!$C$2:$H$166,6,FALSE)</f>
        <v>no_type-specific_Damage</v>
      </c>
      <c r="W131" t="str">
        <f>VLOOKUP(O131,all_attacks!$C$2:$H$166,6,FALSE)</f>
        <v>Fire</v>
      </c>
      <c r="X131" t="s">
        <v>451</v>
      </c>
      <c r="Y131" t="s">
        <v>455</v>
      </c>
      <c r="Z131" t="str">
        <f t="shared" si="59"/>
        <v>no_type-specific_DamagePoison</v>
      </c>
      <c r="AA131" t="str">
        <f t="shared" si="59"/>
        <v>NormalPoison</v>
      </c>
      <c r="AB131" t="str">
        <f t="shared" si="59"/>
        <v>no_type-specific_DamagePoison</v>
      </c>
      <c r="AC131" t="str">
        <f t="shared" ref="AC131:AC177" si="72">W131&amp;$X131</f>
        <v>FirePoison</v>
      </c>
      <c r="AD131" t="str">
        <f t="shared" ref="AD131:AF177" si="73">T131&amp;$Y131</f>
        <v>no_type-specific_DamageGround</v>
      </c>
      <c r="AE131" t="str">
        <f t="shared" si="73"/>
        <v>NormalGround</v>
      </c>
      <c r="AF131" t="str">
        <f t="shared" si="73"/>
        <v>no_type-specific_DamageGround</v>
      </c>
      <c r="AG131" t="str">
        <f t="shared" si="68"/>
        <v>FireGround</v>
      </c>
      <c r="AH131" t="e">
        <f>VLOOKUP(Z131,type_factors!$C$1:$D$226,2,FALSE)</f>
        <v>#N/A</v>
      </c>
      <c r="AI131">
        <f>VLOOKUP(AA131,type_factors!$C$1:$D$226,2,FALSE)</f>
        <v>1</v>
      </c>
      <c r="AJ131" t="e">
        <f>VLOOKUP(AB131,type_factors!$C$1:$D$226,2,FALSE)</f>
        <v>#N/A</v>
      </c>
      <c r="AK131">
        <f>VLOOKUP(AC131,type_factors!$C$1:$D$226,2,FALSE)</f>
        <v>1</v>
      </c>
      <c r="AL131" t="e">
        <f>VLOOKUP(AD131,type_factors!$C$1:$D$226,2,FALSE)</f>
        <v>#N/A</v>
      </c>
      <c r="AM131">
        <f>VLOOKUP(AE131,type_factors!$C$1:$D$226,2,FALSE)</f>
        <v>1</v>
      </c>
      <c r="AN131" t="e">
        <f>VLOOKUP(AF131,type_factors!$C$1:$D$226,2,FALSE)</f>
        <v>#N/A</v>
      </c>
      <c r="AO131">
        <f>VLOOKUP(AG131,type_factors!$C$1:$D$226,2,FALSE)</f>
        <v>1</v>
      </c>
      <c r="AP131" t="e">
        <f t="shared" ref="AP131:AR177" si="74">AH131*AL131</f>
        <v>#N/A</v>
      </c>
      <c r="AQ131">
        <f t="shared" si="74"/>
        <v>1</v>
      </c>
      <c r="AR131" t="e">
        <f t="shared" si="74"/>
        <v>#N/A</v>
      </c>
      <c r="AS131">
        <f t="shared" si="69"/>
        <v>1</v>
      </c>
      <c r="AT131">
        <f t="array" ref="AT131">MAX(IF(ISERROR(AP131:AS131),IF(ISERROR(AH131:AK131),,AH131:AK131),AP131:AS131))</f>
        <v>1</v>
      </c>
      <c r="AU131" t="s">
        <v>421</v>
      </c>
      <c r="AV131" t="s">
        <v>451</v>
      </c>
      <c r="AW131" t="s">
        <v>453</v>
      </c>
      <c r="AX131" t="s">
        <v>447</v>
      </c>
      <c r="AY131" t="s">
        <v>446</v>
      </c>
      <c r="AZ131" t="s">
        <v>456</v>
      </c>
      <c r="BA131" t="s">
        <v>450</v>
      </c>
      <c r="BB131" t="s">
        <v>455</v>
      </c>
      <c r="BC131" t="s">
        <v>209</v>
      </c>
      <c r="BD131" t="str">
        <f t="shared" ref="BD131:BD162" si="75">AU131&amp;$E131</f>
        <v>NormalFire</v>
      </c>
      <c r="BE131" t="str">
        <f t="shared" ref="BE131:BE162" si="76">AV131&amp;$E131</f>
        <v>PoisonFire</v>
      </c>
      <c r="BF131" t="str">
        <f t="shared" ref="BF131:BF162" si="77">AW131&amp;$E131</f>
        <v>WaterFire</v>
      </c>
      <c r="BG131" t="str">
        <f t="shared" ref="BG131:BG177" si="78">AX131&amp;$E131</f>
        <v>ElectricFire</v>
      </c>
      <c r="BH131" t="str">
        <f t="shared" ref="BH131:BH177" si="79">AY131&amp;$E131</f>
        <v>IceFire</v>
      </c>
      <c r="BI131" t="str">
        <f t="shared" ref="BI131:BI177" si="80">AZ131&amp;$E131</f>
        <v>RockFire</v>
      </c>
      <c r="BJ131" t="str">
        <f t="shared" ref="BJ131:BJ177" si="81">BA131&amp;$E131</f>
        <v>FightingFire</v>
      </c>
      <c r="BK131" t="str">
        <f t="shared" ref="BK131:BK177" si="82">BB131&amp;$E131</f>
        <v>GroundFire</v>
      </c>
      <c r="BL131" t="str">
        <f t="shared" ref="BL131:BL177" si="83">BC131&amp;$E131</f>
        <v>NAFire</v>
      </c>
      <c r="BM131" t="str">
        <f t="shared" ref="BM131:BM162" si="84">AU131&amp;$F131</f>
        <v>NormalNA</v>
      </c>
      <c r="BN131" t="str">
        <f t="shared" ref="BN131:BN177" si="85">AV131&amp;$F131</f>
        <v>PoisonNA</v>
      </c>
      <c r="BO131" t="str">
        <f t="shared" ref="BO131:BO177" si="86">AW131&amp;$F131</f>
        <v>WaterNA</v>
      </c>
      <c r="BP131" t="str">
        <f t="shared" ref="BP131:BP177" si="87">AX131&amp;$F131</f>
        <v>ElectricNA</v>
      </c>
      <c r="BQ131" t="str">
        <f t="shared" si="62"/>
        <v>IceNA</v>
      </c>
      <c r="BR131" t="str">
        <f t="shared" si="62"/>
        <v>RockNA</v>
      </c>
      <c r="BS131" t="str">
        <f t="shared" si="62"/>
        <v>FightingNA</v>
      </c>
      <c r="BT131" t="str">
        <f t="shared" si="61"/>
        <v>GroundNA</v>
      </c>
      <c r="BU131" t="str">
        <f t="shared" si="61"/>
        <v>NANA</v>
      </c>
      <c r="BV131" s="31">
        <f>VLOOKUP(BD131,type_factors!$C$2:$D$226,2,FALSE)</f>
        <v>1</v>
      </c>
      <c r="BW131" s="31">
        <f>VLOOKUP(BE131,type_factors!$C$2:$D$226,2,FALSE)</f>
        <v>1</v>
      </c>
      <c r="BX131" s="31">
        <f>VLOOKUP(BF131,type_factors!$C$2:$D$226,2,FALSE)</f>
        <v>2</v>
      </c>
      <c r="BY131" s="31">
        <f>VLOOKUP(BG131,type_factors!$C$2:$D$226,2,FALSE)</f>
        <v>1</v>
      </c>
      <c r="BZ131" s="31">
        <f>VLOOKUP(BH131,type_factors!$C$2:$D$226,2,FALSE)</f>
        <v>1</v>
      </c>
      <c r="CA131" s="31">
        <f>VLOOKUP(BI131,type_factors!$C$2:$D$226,2,FALSE)</f>
        <v>2</v>
      </c>
      <c r="CB131" s="31">
        <f>VLOOKUP(BJ131,type_factors!$C$2:$D$226,2,FALSE)</f>
        <v>1</v>
      </c>
      <c r="CC131" s="31">
        <f>VLOOKUP(BK131,type_factors!$C$2:$D$226,2,FALSE)</f>
        <v>2</v>
      </c>
      <c r="CD131" s="31" t="e">
        <f>VLOOKUP(BL131,type_factors!$C$2:$D$226,2,FALSE)</f>
        <v>#N/A</v>
      </c>
      <c r="CE131" s="30" t="e">
        <f>VLOOKUP(BM131,type_factors!$C$2:$D$226,2,FALSE)</f>
        <v>#N/A</v>
      </c>
      <c r="CF131" s="30" t="e">
        <f>VLOOKUP(BN131,type_factors!$C$2:$D$226,2,FALSE)</f>
        <v>#N/A</v>
      </c>
      <c r="CG131" s="30" t="e">
        <f>VLOOKUP(BO131,type_factors!$C$2:$D$226,2,FALSE)</f>
        <v>#N/A</v>
      </c>
      <c r="CH131" s="30" t="e">
        <f>VLOOKUP(BP131,type_factors!$C$2:$D$226,2,FALSE)</f>
        <v>#N/A</v>
      </c>
      <c r="CI131" s="30" t="e">
        <f>VLOOKUP(BQ131,type_factors!$C$2:$D$226,2,FALSE)</f>
        <v>#N/A</v>
      </c>
      <c r="CJ131" s="30" t="e">
        <f>VLOOKUP(BR131,type_factors!$C$2:$D$226,2,FALSE)</f>
        <v>#N/A</v>
      </c>
      <c r="CK131" s="30" t="e">
        <f>VLOOKUP(BS131,type_factors!$C$2:$D$226,2,FALSE)</f>
        <v>#N/A</v>
      </c>
      <c r="CL131" s="30" t="e">
        <f>VLOOKUP(BT131,type_factors!$C$2:$D$226,2,FALSE)</f>
        <v>#N/A</v>
      </c>
      <c r="CM131" s="30" t="e">
        <f>VLOOKUP(BU131,type_factors!$C$2:$D$226,2,FALSE)</f>
        <v>#N/A</v>
      </c>
      <c r="CN131" s="32">
        <f t="shared" ref="CN131:CP177" si="88">IF(AND(ISNUMBER(BV131),ISNUMBER(CE131)),BV131*CE131,BV131)</f>
        <v>1</v>
      </c>
      <c r="CO131" s="32">
        <f t="shared" si="88"/>
        <v>1</v>
      </c>
      <c r="CP131" s="32">
        <f t="shared" si="88"/>
        <v>2</v>
      </c>
      <c r="CQ131" s="32">
        <f t="shared" si="70"/>
        <v>1</v>
      </c>
      <c r="CR131" s="32">
        <f t="shared" si="67"/>
        <v>1</v>
      </c>
      <c r="CS131" s="32">
        <f t="shared" ref="CS131:CS177" si="89">IF(AND(ISNUMBER(CA131),ISNUMBER(CJ131)),CA131*CJ131,CA131)</f>
        <v>2</v>
      </c>
      <c r="CT131" s="32">
        <f t="shared" ref="CT131:CV177" si="90">IF(AND(ISNUMBER(CB131),ISNUMBER(CK131)),CB131*CK131,CB131)</f>
        <v>1</v>
      </c>
      <c r="CU131" s="32">
        <f t="shared" si="90"/>
        <v>2</v>
      </c>
      <c r="CV131" s="32" t="e">
        <f t="shared" si="90"/>
        <v>#N/A</v>
      </c>
      <c r="CW131">
        <f t="array" ref="CW131">MAX(IF(ISERROR(CN131:CV131),,CN131:CV131))</f>
        <v>2</v>
      </c>
      <c r="CX131">
        <f t="shared" si="71"/>
        <v>1</v>
      </c>
      <c r="CY131">
        <f t="shared" ref="CY131:CY177" si="91">CW131-CX131</f>
        <v>1</v>
      </c>
      <c r="CZ131">
        <f t="shared" si="60"/>
        <v>47.75</v>
      </c>
    </row>
    <row r="132" spans="1:106" x14ac:dyDescent="0.3">
      <c r="A132">
        <v>131</v>
      </c>
      <c r="B132">
        <v>52</v>
      </c>
      <c r="C132" s="35" t="s">
        <v>143</v>
      </c>
      <c r="D132" s="35" t="str">
        <f>VLOOKUP(C132,all_pokemon!$B$2:$C$151,2,FALSE)</f>
        <v>Arcanine</v>
      </c>
      <c r="E132" s="35" t="s">
        <v>445</v>
      </c>
      <c r="F132" s="35" t="s">
        <v>209</v>
      </c>
      <c r="G132" s="35">
        <v>47</v>
      </c>
      <c r="H132" s="36" t="s">
        <v>98</v>
      </c>
      <c r="I132" s="36" t="s">
        <v>89</v>
      </c>
      <c r="J132" s="36" t="s">
        <v>153</v>
      </c>
      <c r="K132" s="36" t="s">
        <v>137</v>
      </c>
      <c r="L132" s="1" t="str">
        <f>VLOOKUP(H132,all_attacks!$B$2:$C$166,2,FALSE)</f>
        <v>Roar</v>
      </c>
      <c r="M132" s="1" t="str">
        <f>VLOOKUP(I132,all_attacks!$B$2:$C$166,2,FALSE)</f>
        <v>Ember</v>
      </c>
      <c r="N132" s="1" t="str">
        <f>VLOOKUP(J132,all_attacks!$B$2:$C$166,2,FALSE)</f>
        <v>Fire Blast</v>
      </c>
      <c r="O132" s="1" t="str">
        <f>VLOOKUP(K132,all_attacks!$B$2:$C$166,2,FALSE)</f>
        <v>Take Down</v>
      </c>
      <c r="P132" t="str">
        <f>VLOOKUP(L132,all_attacks!$C$2:$H$166,2,FALSE)</f>
        <v>Normal</v>
      </c>
      <c r="Q132" t="str">
        <f>VLOOKUP(M132,all_attacks!$C$2:$H$166,2,FALSE)</f>
        <v>Fire</v>
      </c>
      <c r="R132" t="str">
        <f>VLOOKUP(N132,all_attacks!$C$2:$H$166,2,FALSE)</f>
        <v>Fire</v>
      </c>
      <c r="S132" t="str">
        <f>VLOOKUP(O132,all_attacks!$C$2:$H$166,2,FALSE)</f>
        <v>Normal</v>
      </c>
      <c r="T132" t="str">
        <f>VLOOKUP(L132,all_attacks!$C$2:$H$166,6,FALSE)</f>
        <v>no_type-specific_Damage</v>
      </c>
      <c r="U132" t="str">
        <f>VLOOKUP(M132,all_attacks!$C$2:$H$166,6,FALSE)</f>
        <v>Fire</v>
      </c>
      <c r="V132" t="str">
        <f>VLOOKUP(N132,all_attacks!$C$2:$H$166,6,FALSE)</f>
        <v>Fire</v>
      </c>
      <c r="W132" t="str">
        <f>VLOOKUP(O132,all_attacks!$C$2:$H$166,6,FALSE)</f>
        <v>Normal</v>
      </c>
      <c r="X132" t="s">
        <v>451</v>
      </c>
      <c r="Y132" t="s">
        <v>455</v>
      </c>
      <c r="Z132" t="str">
        <f t="shared" ref="Z132:AB177" si="92">T132&amp;$X132</f>
        <v>no_type-specific_DamagePoison</v>
      </c>
      <c r="AA132" t="str">
        <f t="shared" si="92"/>
        <v>FirePoison</v>
      </c>
      <c r="AB132" t="str">
        <f t="shared" si="92"/>
        <v>FirePoison</v>
      </c>
      <c r="AC132" t="str">
        <f t="shared" si="72"/>
        <v>NormalPoison</v>
      </c>
      <c r="AD132" t="str">
        <f t="shared" si="73"/>
        <v>no_type-specific_DamageGround</v>
      </c>
      <c r="AE132" t="str">
        <f t="shared" si="73"/>
        <v>FireGround</v>
      </c>
      <c r="AF132" t="str">
        <f t="shared" si="73"/>
        <v>FireGround</v>
      </c>
      <c r="AG132" t="str">
        <f t="shared" si="68"/>
        <v>NormalGround</v>
      </c>
      <c r="AH132" t="e">
        <f>VLOOKUP(Z132,type_factors!$C$1:$D$226,2,FALSE)</f>
        <v>#N/A</v>
      </c>
      <c r="AI132">
        <f>VLOOKUP(AA132,type_factors!$C$1:$D$226,2,FALSE)</f>
        <v>1</v>
      </c>
      <c r="AJ132">
        <f>VLOOKUP(AB132,type_factors!$C$1:$D$226,2,FALSE)</f>
        <v>1</v>
      </c>
      <c r="AK132">
        <f>VLOOKUP(AC132,type_factors!$C$1:$D$226,2,FALSE)</f>
        <v>1</v>
      </c>
      <c r="AL132" t="e">
        <f>VLOOKUP(AD132,type_factors!$C$1:$D$226,2,FALSE)</f>
        <v>#N/A</v>
      </c>
      <c r="AM132">
        <f>VLOOKUP(AE132,type_factors!$C$1:$D$226,2,FALSE)</f>
        <v>1</v>
      </c>
      <c r="AN132">
        <f>VLOOKUP(AF132,type_factors!$C$1:$D$226,2,FALSE)</f>
        <v>1</v>
      </c>
      <c r="AO132">
        <f>VLOOKUP(AG132,type_factors!$C$1:$D$226,2,FALSE)</f>
        <v>1</v>
      </c>
      <c r="AP132" t="e">
        <f t="shared" si="74"/>
        <v>#N/A</v>
      </c>
      <c r="AQ132">
        <f t="shared" si="74"/>
        <v>1</v>
      </c>
      <c r="AR132">
        <f t="shared" si="74"/>
        <v>1</v>
      </c>
      <c r="AS132">
        <f t="shared" si="69"/>
        <v>1</v>
      </c>
      <c r="AT132">
        <f t="array" ref="AT132">MAX(IF(ISERROR(AP132:AS132),IF(ISERROR(AH132:AK132),,AH132:AK132),AP132:AS132))</f>
        <v>1</v>
      </c>
      <c r="AU132" t="s">
        <v>421</v>
      </c>
      <c r="AV132" t="s">
        <v>451</v>
      </c>
      <c r="AW132" t="s">
        <v>453</v>
      </c>
      <c r="AX132" t="s">
        <v>447</v>
      </c>
      <c r="AY132" t="s">
        <v>446</v>
      </c>
      <c r="AZ132" t="s">
        <v>456</v>
      </c>
      <c r="BA132" t="s">
        <v>450</v>
      </c>
      <c r="BB132" t="s">
        <v>455</v>
      </c>
      <c r="BC132" t="s">
        <v>209</v>
      </c>
      <c r="BD132" t="str">
        <f t="shared" si="75"/>
        <v>NormalFire</v>
      </c>
      <c r="BE132" t="str">
        <f t="shared" si="76"/>
        <v>PoisonFire</v>
      </c>
      <c r="BF132" t="str">
        <f t="shared" si="77"/>
        <v>WaterFire</v>
      </c>
      <c r="BG132" t="str">
        <f t="shared" si="78"/>
        <v>ElectricFire</v>
      </c>
      <c r="BH132" t="str">
        <f t="shared" si="79"/>
        <v>IceFire</v>
      </c>
      <c r="BI132" t="str">
        <f t="shared" si="80"/>
        <v>RockFire</v>
      </c>
      <c r="BJ132" t="str">
        <f t="shared" si="81"/>
        <v>FightingFire</v>
      </c>
      <c r="BK132" t="str">
        <f t="shared" si="82"/>
        <v>GroundFire</v>
      </c>
      <c r="BL132" t="str">
        <f t="shared" si="83"/>
        <v>NAFire</v>
      </c>
      <c r="BM132" t="str">
        <f t="shared" si="84"/>
        <v>NormalNA</v>
      </c>
      <c r="BN132" t="str">
        <f t="shared" si="85"/>
        <v>PoisonNA</v>
      </c>
      <c r="BO132" t="str">
        <f t="shared" si="86"/>
        <v>WaterNA</v>
      </c>
      <c r="BP132" t="str">
        <f t="shared" si="87"/>
        <v>ElectricNA</v>
      </c>
      <c r="BQ132" t="str">
        <f t="shared" si="62"/>
        <v>IceNA</v>
      </c>
      <c r="BR132" t="str">
        <f t="shared" si="62"/>
        <v>RockNA</v>
      </c>
      <c r="BS132" t="str">
        <f t="shared" si="62"/>
        <v>FightingNA</v>
      </c>
      <c r="BT132" t="str">
        <f t="shared" si="61"/>
        <v>GroundNA</v>
      </c>
      <c r="BU132" t="str">
        <f t="shared" si="61"/>
        <v>NANA</v>
      </c>
      <c r="BV132" s="31">
        <f>VLOOKUP(BD132,type_factors!$C$2:$D$226,2,FALSE)</f>
        <v>1</v>
      </c>
      <c r="BW132" s="31">
        <f>VLOOKUP(BE132,type_factors!$C$2:$D$226,2,FALSE)</f>
        <v>1</v>
      </c>
      <c r="BX132" s="31">
        <f>VLOOKUP(BF132,type_factors!$C$2:$D$226,2,FALSE)</f>
        <v>2</v>
      </c>
      <c r="BY132" s="31">
        <f>VLOOKUP(BG132,type_factors!$C$2:$D$226,2,FALSE)</f>
        <v>1</v>
      </c>
      <c r="BZ132" s="31">
        <f>VLOOKUP(BH132,type_factors!$C$2:$D$226,2,FALSE)</f>
        <v>1</v>
      </c>
      <c r="CA132" s="31">
        <f>VLOOKUP(BI132,type_factors!$C$2:$D$226,2,FALSE)</f>
        <v>2</v>
      </c>
      <c r="CB132" s="31">
        <f>VLOOKUP(BJ132,type_factors!$C$2:$D$226,2,FALSE)</f>
        <v>1</v>
      </c>
      <c r="CC132" s="31">
        <f>VLOOKUP(BK132,type_factors!$C$2:$D$226,2,FALSE)</f>
        <v>2</v>
      </c>
      <c r="CD132" s="31" t="e">
        <f>VLOOKUP(BL132,type_factors!$C$2:$D$226,2,FALSE)</f>
        <v>#N/A</v>
      </c>
      <c r="CE132" s="30" t="e">
        <f>VLOOKUP(BM132,type_factors!$C$2:$D$226,2,FALSE)</f>
        <v>#N/A</v>
      </c>
      <c r="CF132" s="30" t="e">
        <f>VLOOKUP(BN132,type_factors!$C$2:$D$226,2,FALSE)</f>
        <v>#N/A</v>
      </c>
      <c r="CG132" s="30" t="e">
        <f>VLOOKUP(BO132,type_factors!$C$2:$D$226,2,FALSE)</f>
        <v>#N/A</v>
      </c>
      <c r="CH132" s="30" t="e">
        <f>VLOOKUP(BP132,type_factors!$C$2:$D$226,2,FALSE)</f>
        <v>#N/A</v>
      </c>
      <c r="CI132" s="30" t="e">
        <f>VLOOKUP(BQ132,type_factors!$C$2:$D$226,2,FALSE)</f>
        <v>#N/A</v>
      </c>
      <c r="CJ132" s="30" t="e">
        <f>VLOOKUP(BR132,type_factors!$C$2:$D$226,2,FALSE)</f>
        <v>#N/A</v>
      </c>
      <c r="CK132" s="30" t="e">
        <f>VLOOKUP(BS132,type_factors!$C$2:$D$226,2,FALSE)</f>
        <v>#N/A</v>
      </c>
      <c r="CL132" s="30" t="e">
        <f>VLOOKUP(BT132,type_factors!$C$2:$D$226,2,FALSE)</f>
        <v>#N/A</v>
      </c>
      <c r="CM132" s="30" t="e">
        <f>VLOOKUP(BU132,type_factors!$C$2:$D$226,2,FALSE)</f>
        <v>#N/A</v>
      </c>
      <c r="CN132" s="32">
        <f t="shared" si="88"/>
        <v>1</v>
      </c>
      <c r="CO132" s="32">
        <f t="shared" si="88"/>
        <v>1</v>
      </c>
      <c r="CP132" s="32">
        <f t="shared" si="88"/>
        <v>2</v>
      </c>
      <c r="CQ132" s="32">
        <f t="shared" si="70"/>
        <v>1</v>
      </c>
      <c r="CR132" s="32">
        <f t="shared" si="67"/>
        <v>1</v>
      </c>
      <c r="CS132" s="32">
        <f t="shared" si="89"/>
        <v>2</v>
      </c>
      <c r="CT132" s="32">
        <f t="shared" si="90"/>
        <v>1</v>
      </c>
      <c r="CU132" s="32">
        <f t="shared" si="90"/>
        <v>2</v>
      </c>
      <c r="CV132" s="32" t="e">
        <f t="shared" si="90"/>
        <v>#N/A</v>
      </c>
      <c r="CW132">
        <f t="array" ref="CW132">MAX(IF(ISERROR(CN132:CV132),,CN132:CV132))</f>
        <v>2</v>
      </c>
      <c r="CX132">
        <f t="shared" si="71"/>
        <v>1</v>
      </c>
      <c r="CY132">
        <f t="shared" si="91"/>
        <v>1</v>
      </c>
      <c r="CZ132">
        <f t="shared" ref="CZ132:CZ177" si="93">CZ131+CY132</f>
        <v>48.75</v>
      </c>
    </row>
    <row r="133" spans="1:106" x14ac:dyDescent="0.3">
      <c r="A133">
        <v>132</v>
      </c>
      <c r="B133">
        <v>53</v>
      </c>
      <c r="C133" s="35" t="s">
        <v>71</v>
      </c>
      <c r="D133" s="35" t="str">
        <f>VLOOKUP(C133,all_pokemon!$B$2:$C$151,2,FALSE)</f>
        <v>Kadabra</v>
      </c>
      <c r="E133" s="35" t="s">
        <v>318</v>
      </c>
      <c r="F133" s="35" t="s">
        <v>209</v>
      </c>
      <c r="G133" s="35">
        <v>38</v>
      </c>
      <c r="H133" s="36" t="s">
        <v>35</v>
      </c>
      <c r="I133" s="36" t="s">
        <v>121</v>
      </c>
      <c r="J133" s="36" t="s">
        <v>122</v>
      </c>
      <c r="K133" s="36" t="s">
        <v>123</v>
      </c>
      <c r="L133" s="1" t="str">
        <f>VLOOKUP(H133,all_attacks!$B$2:$C$166,2,FALSE)</f>
        <v>Disable</v>
      </c>
      <c r="M133" s="1" t="str">
        <f>VLOOKUP(I133,all_attacks!$B$2:$C$166,2,FALSE)</f>
        <v>Psybeam</v>
      </c>
      <c r="N133" s="1" t="str">
        <f>VLOOKUP(J133,all_attacks!$B$2:$C$166,2,FALSE)</f>
        <v>Recover</v>
      </c>
      <c r="O133" s="1" t="str">
        <f>VLOOKUP(K133,all_attacks!$B$2:$C$166,2,FALSE)</f>
        <v>Psychic</v>
      </c>
      <c r="P133" t="str">
        <f>VLOOKUP(L133,all_attacks!$C$2:$H$166,2,FALSE)</f>
        <v>Normal</v>
      </c>
      <c r="Q133" t="str">
        <f>VLOOKUP(M133,all_attacks!$C$2:$H$166,2,FALSE)</f>
        <v>Psychic</v>
      </c>
      <c r="R133" t="str">
        <f>VLOOKUP(N133,all_attacks!$C$2:$H$166,2,FALSE)</f>
        <v>Normal</v>
      </c>
      <c r="S133" t="str">
        <f>VLOOKUP(O133,all_attacks!$C$2:$H$166,2,FALSE)</f>
        <v>Psychic</v>
      </c>
      <c r="T133" t="str">
        <f>VLOOKUP(L133,all_attacks!$C$2:$H$166,6,FALSE)</f>
        <v>no_type-specific_Damage</v>
      </c>
      <c r="U133" t="str">
        <f>VLOOKUP(M133,all_attacks!$C$2:$H$166,6,FALSE)</f>
        <v>Psychic</v>
      </c>
      <c r="V133" t="str">
        <f>VLOOKUP(N133,all_attacks!$C$2:$H$166,6,FALSE)</f>
        <v>no_type-specific_Damage</v>
      </c>
      <c r="W133" t="str">
        <f>VLOOKUP(O133,all_attacks!$C$2:$H$166,6,FALSE)</f>
        <v>Psychic</v>
      </c>
      <c r="X133" t="s">
        <v>451</v>
      </c>
      <c r="Y133" t="s">
        <v>455</v>
      </c>
      <c r="Z133" t="str">
        <f t="shared" si="92"/>
        <v>no_type-specific_DamagePoison</v>
      </c>
      <c r="AA133" t="str">
        <f t="shared" si="92"/>
        <v>PsychicPoison</v>
      </c>
      <c r="AB133" t="str">
        <f t="shared" si="92"/>
        <v>no_type-specific_DamagePoison</v>
      </c>
      <c r="AC133" t="str">
        <f t="shared" si="72"/>
        <v>PsychicPoison</v>
      </c>
      <c r="AD133" t="str">
        <f t="shared" si="73"/>
        <v>no_type-specific_DamageGround</v>
      </c>
      <c r="AE133" t="str">
        <f t="shared" si="73"/>
        <v>PsychicGround</v>
      </c>
      <c r="AF133" t="str">
        <f t="shared" si="73"/>
        <v>no_type-specific_DamageGround</v>
      </c>
      <c r="AG133" t="str">
        <f t="shared" si="68"/>
        <v>PsychicGround</v>
      </c>
      <c r="AH133" t="e">
        <f>VLOOKUP(Z133,type_factors!$C$1:$D$226,2,FALSE)</f>
        <v>#N/A</v>
      </c>
      <c r="AI133">
        <f>VLOOKUP(AA133,type_factors!$C$1:$D$226,2,FALSE)</f>
        <v>2</v>
      </c>
      <c r="AJ133" t="e">
        <f>VLOOKUP(AB133,type_factors!$C$1:$D$226,2,FALSE)</f>
        <v>#N/A</v>
      </c>
      <c r="AK133">
        <f>VLOOKUP(AC133,type_factors!$C$1:$D$226,2,FALSE)</f>
        <v>2</v>
      </c>
      <c r="AL133" t="e">
        <f>VLOOKUP(AD133,type_factors!$C$1:$D$226,2,FALSE)</f>
        <v>#N/A</v>
      </c>
      <c r="AM133">
        <f>VLOOKUP(AE133,type_factors!$C$1:$D$226,2,FALSE)</f>
        <v>1</v>
      </c>
      <c r="AN133" t="e">
        <f>VLOOKUP(AF133,type_factors!$C$1:$D$226,2,FALSE)</f>
        <v>#N/A</v>
      </c>
      <c r="AO133">
        <f>VLOOKUP(AG133,type_factors!$C$1:$D$226,2,FALSE)</f>
        <v>1</v>
      </c>
      <c r="AP133" t="e">
        <f t="shared" si="74"/>
        <v>#N/A</v>
      </c>
      <c r="AQ133">
        <f t="shared" si="74"/>
        <v>2</v>
      </c>
      <c r="AR133" t="e">
        <f t="shared" si="74"/>
        <v>#N/A</v>
      </c>
      <c r="AS133">
        <f t="shared" si="69"/>
        <v>2</v>
      </c>
      <c r="AT133">
        <f t="array" ref="AT133">MAX(IF(ISERROR(AP133:AS133),IF(ISERROR(AH133:AK133),,AH133:AK133),AP133:AS133))</f>
        <v>2</v>
      </c>
      <c r="AU133" t="s">
        <v>421</v>
      </c>
      <c r="AV133" t="s">
        <v>451</v>
      </c>
      <c r="AW133" t="s">
        <v>453</v>
      </c>
      <c r="AX133" t="s">
        <v>447</v>
      </c>
      <c r="AY133" t="s">
        <v>446</v>
      </c>
      <c r="AZ133" t="s">
        <v>456</v>
      </c>
      <c r="BA133" t="s">
        <v>450</v>
      </c>
      <c r="BB133" t="s">
        <v>455</v>
      </c>
      <c r="BC133" t="s">
        <v>445</v>
      </c>
      <c r="BD133" t="str">
        <f t="shared" si="75"/>
        <v>NormalPsychic</v>
      </c>
      <c r="BE133" t="str">
        <f t="shared" si="76"/>
        <v>PoisonPsychic</v>
      </c>
      <c r="BF133" t="str">
        <f t="shared" si="77"/>
        <v>WaterPsychic</v>
      </c>
      <c r="BG133" t="str">
        <f t="shared" si="78"/>
        <v>ElectricPsychic</v>
      </c>
      <c r="BH133" t="str">
        <f t="shared" si="79"/>
        <v>IcePsychic</v>
      </c>
      <c r="BI133" t="str">
        <f t="shared" si="80"/>
        <v>RockPsychic</v>
      </c>
      <c r="BJ133" t="str">
        <f t="shared" si="81"/>
        <v>FightingPsychic</v>
      </c>
      <c r="BK133" t="str">
        <f t="shared" si="82"/>
        <v>GroundPsychic</v>
      </c>
      <c r="BL133" t="str">
        <f t="shared" si="83"/>
        <v>FirePsychic</v>
      </c>
      <c r="BM133" t="str">
        <f t="shared" si="84"/>
        <v>NormalNA</v>
      </c>
      <c r="BN133" t="str">
        <f t="shared" si="85"/>
        <v>PoisonNA</v>
      </c>
      <c r="BO133" t="str">
        <f t="shared" si="86"/>
        <v>WaterNA</v>
      </c>
      <c r="BP133" t="str">
        <f t="shared" si="87"/>
        <v>ElectricNA</v>
      </c>
      <c r="BQ133" t="str">
        <f t="shared" si="62"/>
        <v>IceNA</v>
      </c>
      <c r="BR133" t="str">
        <f t="shared" si="62"/>
        <v>RockNA</v>
      </c>
      <c r="BS133" t="str">
        <f t="shared" si="62"/>
        <v>FightingNA</v>
      </c>
      <c r="BT133" t="str">
        <f t="shared" si="61"/>
        <v>GroundNA</v>
      </c>
      <c r="BU133" t="str">
        <f t="shared" si="61"/>
        <v>FireNA</v>
      </c>
      <c r="BV133" s="31">
        <f>VLOOKUP(BD133,type_factors!$C$2:$D$226,2,FALSE)</f>
        <v>1</v>
      </c>
      <c r="BW133" s="31">
        <f>VLOOKUP(BE133,type_factors!$C$2:$D$226,2,FALSE)</f>
        <v>1</v>
      </c>
      <c r="BX133" s="31">
        <f>VLOOKUP(BF133,type_factors!$C$2:$D$226,2,FALSE)</f>
        <v>1</v>
      </c>
      <c r="BY133" s="31">
        <f>VLOOKUP(BG133,type_factors!$C$2:$D$226,2,FALSE)</f>
        <v>1</v>
      </c>
      <c r="BZ133" s="31">
        <f>VLOOKUP(BH133,type_factors!$C$2:$D$226,2,FALSE)</f>
        <v>1</v>
      </c>
      <c r="CA133" s="31">
        <f>VLOOKUP(BI133,type_factors!$C$2:$D$226,2,FALSE)</f>
        <v>1</v>
      </c>
      <c r="CB133" s="31">
        <f>VLOOKUP(BJ133,type_factors!$C$2:$D$226,2,FALSE)</f>
        <v>0.5</v>
      </c>
      <c r="CC133" s="31">
        <f>VLOOKUP(BK133,type_factors!$C$2:$D$226,2,FALSE)</f>
        <v>1</v>
      </c>
      <c r="CD133" s="31">
        <f>VLOOKUP(BL133,type_factors!$C$2:$D$226,2,FALSE)</f>
        <v>1</v>
      </c>
      <c r="CE133" s="30" t="e">
        <f>VLOOKUP(BM133,type_factors!$C$2:$D$226,2,FALSE)</f>
        <v>#N/A</v>
      </c>
      <c r="CF133" s="30" t="e">
        <f>VLOOKUP(BN133,type_factors!$C$2:$D$226,2,FALSE)</f>
        <v>#N/A</v>
      </c>
      <c r="CG133" s="30" t="e">
        <f>VLOOKUP(BO133,type_factors!$C$2:$D$226,2,FALSE)</f>
        <v>#N/A</v>
      </c>
      <c r="CH133" s="30" t="e">
        <f>VLOOKUP(BP133,type_factors!$C$2:$D$226,2,FALSE)</f>
        <v>#N/A</v>
      </c>
      <c r="CI133" s="30" t="e">
        <f>VLOOKUP(BQ133,type_factors!$C$2:$D$226,2,FALSE)</f>
        <v>#N/A</v>
      </c>
      <c r="CJ133" s="30" t="e">
        <f>VLOOKUP(BR133,type_factors!$C$2:$D$226,2,FALSE)</f>
        <v>#N/A</v>
      </c>
      <c r="CK133" s="30" t="e">
        <f>VLOOKUP(BS133,type_factors!$C$2:$D$226,2,FALSE)</f>
        <v>#N/A</v>
      </c>
      <c r="CL133" s="30" t="e">
        <f>VLOOKUP(BT133,type_factors!$C$2:$D$226,2,FALSE)</f>
        <v>#N/A</v>
      </c>
      <c r="CM133" s="30" t="e">
        <f>VLOOKUP(BU133,type_factors!$C$2:$D$226,2,FALSE)</f>
        <v>#N/A</v>
      </c>
      <c r="CN133" s="32">
        <f t="shared" si="88"/>
        <v>1</v>
      </c>
      <c r="CO133" s="32">
        <f t="shared" si="88"/>
        <v>1</v>
      </c>
      <c r="CP133" s="32">
        <f t="shared" si="88"/>
        <v>1</v>
      </c>
      <c r="CQ133" s="32">
        <f t="shared" si="70"/>
        <v>1</v>
      </c>
      <c r="CR133" s="32">
        <f t="shared" si="67"/>
        <v>1</v>
      </c>
      <c r="CS133" s="32">
        <f t="shared" si="89"/>
        <v>1</v>
      </c>
      <c r="CT133" s="32">
        <f t="shared" si="90"/>
        <v>0.5</v>
      </c>
      <c r="CU133" s="32">
        <f t="shared" si="90"/>
        <v>1</v>
      </c>
      <c r="CV133" s="32">
        <f t="shared" si="90"/>
        <v>1</v>
      </c>
      <c r="CW133">
        <f t="array" ref="CW133">MAX(IF(ISERROR(CN133:CV133),,CN133:CV133))</f>
        <v>1</v>
      </c>
      <c r="CX133">
        <f t="shared" si="71"/>
        <v>2</v>
      </c>
      <c r="CY133">
        <f t="shared" si="91"/>
        <v>-1</v>
      </c>
      <c r="CZ133">
        <f t="shared" si="93"/>
        <v>47.75</v>
      </c>
      <c r="DB133" t="s">
        <v>194</v>
      </c>
    </row>
    <row r="134" spans="1:106" x14ac:dyDescent="0.3">
      <c r="A134">
        <v>133</v>
      </c>
      <c r="B134">
        <v>53</v>
      </c>
      <c r="C134" s="35" t="s">
        <v>144</v>
      </c>
      <c r="D134" s="35" t="str">
        <f>VLOOKUP(C134,all_pokemon!$B$2:$C$151,2,FALSE)</f>
        <v>Mr. Mime</v>
      </c>
      <c r="E134" s="35" t="s">
        <v>318</v>
      </c>
      <c r="F134" s="35" t="s">
        <v>209</v>
      </c>
      <c r="G134" s="35">
        <v>37</v>
      </c>
      <c r="H134" s="36" t="s">
        <v>60</v>
      </c>
      <c r="I134" s="36" t="s">
        <v>146</v>
      </c>
      <c r="J134" s="36" t="s">
        <v>147</v>
      </c>
      <c r="K134" s="36" t="s">
        <v>148</v>
      </c>
      <c r="L134" s="1" t="str">
        <f>VLOOKUP(H134,all_attacks!$B$2:$C$166,2,FALSE)</f>
        <v>Confusion</v>
      </c>
      <c r="M134" s="1" t="str">
        <f>VLOOKUP(I134,all_attacks!$B$2:$C$166,2,FALSE)</f>
        <v>Barrier</v>
      </c>
      <c r="N134" s="1" t="str">
        <f>VLOOKUP(J134,all_attacks!$B$2:$C$166,2,FALSE)</f>
        <v>Light Screen</v>
      </c>
      <c r="O134" s="1" t="str">
        <f>VLOOKUP(K134,all_attacks!$B$2:$C$166,2,FALSE)</f>
        <v>Double Slap</v>
      </c>
      <c r="P134" t="str">
        <f>VLOOKUP(L134,all_attacks!$C$2:$H$166,2,FALSE)</f>
        <v>Psychic</v>
      </c>
      <c r="Q134" t="str">
        <f>VLOOKUP(M134,all_attacks!$C$2:$H$166,2,FALSE)</f>
        <v>Psychic</v>
      </c>
      <c r="R134" t="str">
        <f>VLOOKUP(N134,all_attacks!$C$2:$H$166,2,FALSE)</f>
        <v>Psychic</v>
      </c>
      <c r="S134" t="str">
        <f>VLOOKUP(O134,all_attacks!$C$2:$H$166,2,FALSE)</f>
        <v>Normal</v>
      </c>
      <c r="T134" t="str">
        <f>VLOOKUP(L134,all_attacks!$C$2:$H$166,6,FALSE)</f>
        <v>Psychic</v>
      </c>
      <c r="U134" t="str">
        <f>VLOOKUP(M134,all_attacks!$C$2:$H$166,6,FALSE)</f>
        <v>no_type-specific_Damage</v>
      </c>
      <c r="V134" t="str">
        <f>VLOOKUP(N134,all_attacks!$C$2:$H$166,6,FALSE)</f>
        <v>no_type-specific_Damage</v>
      </c>
      <c r="W134" t="str">
        <f>VLOOKUP(O134,all_attacks!$C$2:$H$166,6,FALSE)</f>
        <v>Normal</v>
      </c>
      <c r="X134" t="s">
        <v>451</v>
      </c>
      <c r="Y134" t="s">
        <v>455</v>
      </c>
      <c r="Z134" t="str">
        <f t="shared" si="92"/>
        <v>PsychicPoison</v>
      </c>
      <c r="AA134" t="str">
        <f t="shared" si="92"/>
        <v>no_type-specific_DamagePoison</v>
      </c>
      <c r="AB134" t="str">
        <f t="shared" si="92"/>
        <v>no_type-specific_DamagePoison</v>
      </c>
      <c r="AC134" t="str">
        <f t="shared" si="72"/>
        <v>NormalPoison</v>
      </c>
      <c r="AD134" t="str">
        <f t="shared" si="73"/>
        <v>PsychicGround</v>
      </c>
      <c r="AE134" t="str">
        <f t="shared" si="73"/>
        <v>no_type-specific_DamageGround</v>
      </c>
      <c r="AF134" t="str">
        <f t="shared" si="73"/>
        <v>no_type-specific_DamageGround</v>
      </c>
      <c r="AG134" t="str">
        <f t="shared" si="68"/>
        <v>NormalGround</v>
      </c>
      <c r="AH134">
        <f>VLOOKUP(Z134,type_factors!$C$1:$D$226,2,FALSE)</f>
        <v>2</v>
      </c>
      <c r="AI134" t="e">
        <f>VLOOKUP(AA134,type_factors!$C$1:$D$226,2,FALSE)</f>
        <v>#N/A</v>
      </c>
      <c r="AJ134" t="e">
        <f>VLOOKUP(AB134,type_factors!$C$1:$D$226,2,FALSE)</f>
        <v>#N/A</v>
      </c>
      <c r="AK134">
        <f>VLOOKUP(AC134,type_factors!$C$1:$D$226,2,FALSE)</f>
        <v>1</v>
      </c>
      <c r="AL134">
        <f>VLOOKUP(AD134,type_factors!$C$1:$D$226,2,FALSE)</f>
        <v>1</v>
      </c>
      <c r="AM134" t="e">
        <f>VLOOKUP(AE134,type_factors!$C$1:$D$226,2,FALSE)</f>
        <v>#N/A</v>
      </c>
      <c r="AN134" t="e">
        <f>VLOOKUP(AF134,type_factors!$C$1:$D$226,2,FALSE)</f>
        <v>#N/A</v>
      </c>
      <c r="AO134">
        <f>VLOOKUP(AG134,type_factors!$C$1:$D$226,2,FALSE)</f>
        <v>1</v>
      </c>
      <c r="AP134">
        <f t="shared" si="74"/>
        <v>2</v>
      </c>
      <c r="AQ134" t="e">
        <f t="shared" si="74"/>
        <v>#N/A</v>
      </c>
      <c r="AR134" t="e">
        <f t="shared" si="74"/>
        <v>#N/A</v>
      </c>
      <c r="AS134">
        <f t="shared" si="69"/>
        <v>1</v>
      </c>
      <c r="AT134">
        <f t="array" ref="AT134">MAX(IF(ISERROR(AP134:AS134),IF(ISERROR(AH134:AK134),,AH134:AK134),AP134:AS134))</f>
        <v>2</v>
      </c>
      <c r="AU134" t="s">
        <v>421</v>
      </c>
      <c r="AV134" t="s">
        <v>451</v>
      </c>
      <c r="AW134" t="s">
        <v>453</v>
      </c>
      <c r="AX134" t="s">
        <v>447</v>
      </c>
      <c r="AY134" t="s">
        <v>446</v>
      </c>
      <c r="AZ134" t="s">
        <v>456</v>
      </c>
      <c r="BA134" t="s">
        <v>450</v>
      </c>
      <c r="BB134" t="s">
        <v>455</v>
      </c>
      <c r="BC134" t="s">
        <v>445</v>
      </c>
      <c r="BD134" t="str">
        <f t="shared" si="75"/>
        <v>NormalPsychic</v>
      </c>
      <c r="BE134" t="str">
        <f t="shared" si="76"/>
        <v>PoisonPsychic</v>
      </c>
      <c r="BF134" t="str">
        <f t="shared" si="77"/>
        <v>WaterPsychic</v>
      </c>
      <c r="BG134" t="str">
        <f t="shared" si="78"/>
        <v>ElectricPsychic</v>
      </c>
      <c r="BH134" t="str">
        <f t="shared" si="79"/>
        <v>IcePsychic</v>
      </c>
      <c r="BI134" t="str">
        <f t="shared" si="80"/>
        <v>RockPsychic</v>
      </c>
      <c r="BJ134" t="str">
        <f t="shared" si="81"/>
        <v>FightingPsychic</v>
      </c>
      <c r="BK134" t="str">
        <f t="shared" si="82"/>
        <v>GroundPsychic</v>
      </c>
      <c r="BL134" t="str">
        <f t="shared" si="83"/>
        <v>FirePsychic</v>
      </c>
      <c r="BM134" t="str">
        <f t="shared" si="84"/>
        <v>NormalNA</v>
      </c>
      <c r="BN134" t="str">
        <f t="shared" si="85"/>
        <v>PoisonNA</v>
      </c>
      <c r="BO134" t="str">
        <f t="shared" si="86"/>
        <v>WaterNA</v>
      </c>
      <c r="BP134" t="str">
        <f t="shared" si="87"/>
        <v>ElectricNA</v>
      </c>
      <c r="BQ134" t="str">
        <f t="shared" si="62"/>
        <v>IceNA</v>
      </c>
      <c r="BR134" t="str">
        <f t="shared" si="62"/>
        <v>RockNA</v>
      </c>
      <c r="BS134" t="str">
        <f t="shared" si="62"/>
        <v>FightingNA</v>
      </c>
      <c r="BT134" t="str">
        <f t="shared" si="61"/>
        <v>GroundNA</v>
      </c>
      <c r="BU134" t="str">
        <f t="shared" si="61"/>
        <v>FireNA</v>
      </c>
      <c r="BV134" s="31">
        <f>VLOOKUP(BD134,type_factors!$C$2:$D$226,2,FALSE)</f>
        <v>1</v>
      </c>
      <c r="BW134" s="31">
        <f>VLOOKUP(BE134,type_factors!$C$2:$D$226,2,FALSE)</f>
        <v>1</v>
      </c>
      <c r="BX134" s="31">
        <f>VLOOKUP(BF134,type_factors!$C$2:$D$226,2,FALSE)</f>
        <v>1</v>
      </c>
      <c r="BY134" s="31">
        <f>VLOOKUP(BG134,type_factors!$C$2:$D$226,2,FALSE)</f>
        <v>1</v>
      </c>
      <c r="BZ134" s="31">
        <f>VLOOKUP(BH134,type_factors!$C$2:$D$226,2,FALSE)</f>
        <v>1</v>
      </c>
      <c r="CA134" s="31">
        <f>VLOOKUP(BI134,type_factors!$C$2:$D$226,2,FALSE)</f>
        <v>1</v>
      </c>
      <c r="CB134" s="31">
        <f>VLOOKUP(BJ134,type_factors!$C$2:$D$226,2,FALSE)</f>
        <v>0.5</v>
      </c>
      <c r="CC134" s="31">
        <f>VLOOKUP(BK134,type_factors!$C$2:$D$226,2,FALSE)</f>
        <v>1</v>
      </c>
      <c r="CD134" s="31">
        <f>VLOOKUP(BL134,type_factors!$C$2:$D$226,2,FALSE)</f>
        <v>1</v>
      </c>
      <c r="CE134" s="30" t="e">
        <f>VLOOKUP(BM134,type_factors!$C$2:$D$226,2,FALSE)</f>
        <v>#N/A</v>
      </c>
      <c r="CF134" s="30" t="e">
        <f>VLOOKUP(BN134,type_factors!$C$2:$D$226,2,FALSE)</f>
        <v>#N/A</v>
      </c>
      <c r="CG134" s="30" t="e">
        <f>VLOOKUP(BO134,type_factors!$C$2:$D$226,2,FALSE)</f>
        <v>#N/A</v>
      </c>
      <c r="CH134" s="30" t="e">
        <f>VLOOKUP(BP134,type_factors!$C$2:$D$226,2,FALSE)</f>
        <v>#N/A</v>
      </c>
      <c r="CI134" s="30" t="e">
        <f>VLOOKUP(BQ134,type_factors!$C$2:$D$226,2,FALSE)</f>
        <v>#N/A</v>
      </c>
      <c r="CJ134" s="30" t="e">
        <f>VLOOKUP(BR134,type_factors!$C$2:$D$226,2,FALSE)</f>
        <v>#N/A</v>
      </c>
      <c r="CK134" s="30" t="e">
        <f>VLOOKUP(BS134,type_factors!$C$2:$D$226,2,FALSE)</f>
        <v>#N/A</v>
      </c>
      <c r="CL134" s="30" t="e">
        <f>VLOOKUP(BT134,type_factors!$C$2:$D$226,2,FALSE)</f>
        <v>#N/A</v>
      </c>
      <c r="CM134" s="30" t="e">
        <f>VLOOKUP(BU134,type_factors!$C$2:$D$226,2,FALSE)</f>
        <v>#N/A</v>
      </c>
      <c r="CN134" s="32">
        <f t="shared" si="88"/>
        <v>1</v>
      </c>
      <c r="CO134" s="32">
        <f t="shared" si="88"/>
        <v>1</v>
      </c>
      <c r="CP134" s="32">
        <f t="shared" si="88"/>
        <v>1</v>
      </c>
      <c r="CQ134" s="32">
        <f t="shared" si="70"/>
        <v>1</v>
      </c>
      <c r="CR134" s="32">
        <f t="shared" si="67"/>
        <v>1</v>
      </c>
      <c r="CS134" s="32">
        <f t="shared" si="89"/>
        <v>1</v>
      </c>
      <c r="CT134" s="32">
        <f t="shared" si="90"/>
        <v>0.5</v>
      </c>
      <c r="CU134" s="32">
        <f t="shared" si="90"/>
        <v>1</v>
      </c>
      <c r="CV134" s="32">
        <f t="shared" si="90"/>
        <v>1</v>
      </c>
      <c r="CW134">
        <f t="array" ref="CW134">MAX(IF(ISERROR(CN134:CV134),,CN134:CV134))</f>
        <v>1</v>
      </c>
      <c r="CX134">
        <f t="shared" si="71"/>
        <v>2</v>
      </c>
      <c r="CY134">
        <f t="shared" si="91"/>
        <v>-1</v>
      </c>
      <c r="CZ134">
        <f t="shared" si="93"/>
        <v>46.75</v>
      </c>
      <c r="DB134" t="s">
        <v>458</v>
      </c>
    </row>
    <row r="135" spans="1:106" x14ac:dyDescent="0.3">
      <c r="A135">
        <v>134</v>
      </c>
      <c r="B135">
        <v>53</v>
      </c>
      <c r="C135" s="35" t="s">
        <v>145</v>
      </c>
      <c r="D135" s="35" t="str">
        <f>VLOOKUP(C135,all_pokemon!$B$2:$C$151,2,FALSE)</f>
        <v>Venomoth</v>
      </c>
      <c r="E135" s="35" t="s">
        <v>452</v>
      </c>
      <c r="F135" s="35" t="s">
        <v>451</v>
      </c>
      <c r="G135" s="35">
        <v>38</v>
      </c>
      <c r="H135" s="36" t="s">
        <v>79</v>
      </c>
      <c r="I135" s="36" t="s">
        <v>29</v>
      </c>
      <c r="J135" s="36" t="s">
        <v>80</v>
      </c>
      <c r="K135" s="36" t="s">
        <v>121</v>
      </c>
      <c r="L135" s="1" t="str">
        <f>VLOOKUP(H135,all_attacks!$B$2:$C$166,2,FALSE)</f>
        <v>Poison Powder</v>
      </c>
      <c r="M135" s="1" t="str">
        <f>VLOOKUP(I135,all_attacks!$B$2:$C$166,2,FALSE)</f>
        <v>Leech Life</v>
      </c>
      <c r="N135" s="1" t="str">
        <f>VLOOKUP(J135,all_attacks!$B$2:$C$166,2,FALSE)</f>
        <v>Stun Spore</v>
      </c>
      <c r="O135" s="1" t="str">
        <f>VLOOKUP(K135,all_attacks!$B$2:$C$166,2,FALSE)</f>
        <v>Psybeam</v>
      </c>
      <c r="P135" t="str">
        <f>VLOOKUP(L135,all_attacks!$C$2:$H$166,2,FALSE)</f>
        <v>Poison</v>
      </c>
      <c r="Q135" t="str">
        <f>VLOOKUP(M135,all_attacks!$C$2:$H$166,2,FALSE)</f>
        <v>Bug</v>
      </c>
      <c r="R135" t="str">
        <f>VLOOKUP(N135,all_attacks!$C$2:$H$166,2,FALSE)</f>
        <v>Grass</v>
      </c>
      <c r="S135" t="str">
        <f>VLOOKUP(O135,all_attacks!$C$2:$H$166,2,FALSE)</f>
        <v>Psychic</v>
      </c>
      <c r="T135" t="str">
        <f>VLOOKUP(L135,all_attacks!$C$2:$H$166,6,FALSE)</f>
        <v>no_type-specific_Damage</v>
      </c>
      <c r="U135" t="str">
        <f>VLOOKUP(M135,all_attacks!$C$2:$H$166,6,FALSE)</f>
        <v>Bug</v>
      </c>
      <c r="V135" t="str">
        <f>VLOOKUP(N135,all_attacks!$C$2:$H$166,6,FALSE)</f>
        <v>no_type-specific_Damage</v>
      </c>
      <c r="W135" t="str">
        <f>VLOOKUP(O135,all_attacks!$C$2:$H$166,6,FALSE)</f>
        <v>Psychic</v>
      </c>
      <c r="X135" t="s">
        <v>451</v>
      </c>
      <c r="Y135" t="s">
        <v>455</v>
      </c>
      <c r="Z135" t="str">
        <f t="shared" si="92"/>
        <v>no_type-specific_DamagePoison</v>
      </c>
      <c r="AA135" t="str">
        <f t="shared" si="92"/>
        <v>BugPoison</v>
      </c>
      <c r="AB135" t="str">
        <f t="shared" si="92"/>
        <v>no_type-specific_DamagePoison</v>
      </c>
      <c r="AC135" t="str">
        <f t="shared" si="72"/>
        <v>PsychicPoison</v>
      </c>
      <c r="AD135" t="str">
        <f t="shared" si="73"/>
        <v>no_type-specific_DamageGround</v>
      </c>
      <c r="AE135" t="str">
        <f t="shared" si="73"/>
        <v>BugGround</v>
      </c>
      <c r="AF135" t="str">
        <f t="shared" si="73"/>
        <v>no_type-specific_DamageGround</v>
      </c>
      <c r="AG135" t="str">
        <f t="shared" si="68"/>
        <v>PsychicGround</v>
      </c>
      <c r="AH135" t="e">
        <f>VLOOKUP(Z135,type_factors!$C$1:$D$226,2,FALSE)</f>
        <v>#N/A</v>
      </c>
      <c r="AI135">
        <f>VLOOKUP(AA135,type_factors!$C$1:$D$226,2,FALSE)</f>
        <v>2</v>
      </c>
      <c r="AJ135" t="e">
        <f>VLOOKUP(AB135,type_factors!$C$1:$D$226,2,FALSE)</f>
        <v>#N/A</v>
      </c>
      <c r="AK135">
        <f>VLOOKUP(AC135,type_factors!$C$1:$D$226,2,FALSE)</f>
        <v>2</v>
      </c>
      <c r="AL135" t="e">
        <f>VLOOKUP(AD135,type_factors!$C$1:$D$226,2,FALSE)</f>
        <v>#N/A</v>
      </c>
      <c r="AM135">
        <f>VLOOKUP(AE135,type_factors!$C$1:$D$226,2,FALSE)</f>
        <v>1</v>
      </c>
      <c r="AN135" t="e">
        <f>VLOOKUP(AF135,type_factors!$C$1:$D$226,2,FALSE)</f>
        <v>#N/A</v>
      </c>
      <c r="AO135">
        <f>VLOOKUP(AG135,type_factors!$C$1:$D$226,2,FALSE)</f>
        <v>1</v>
      </c>
      <c r="AP135" t="e">
        <f t="shared" si="74"/>
        <v>#N/A</v>
      </c>
      <c r="AQ135">
        <f t="shared" si="74"/>
        <v>2</v>
      </c>
      <c r="AR135" t="e">
        <f t="shared" si="74"/>
        <v>#N/A</v>
      </c>
      <c r="AS135">
        <f t="shared" si="69"/>
        <v>2</v>
      </c>
      <c r="AT135">
        <f t="array" ref="AT135">MAX(IF(ISERROR(AP135:AS135),IF(ISERROR(AH135:AK135),,AH135:AK135),AP135:AS135))</f>
        <v>2</v>
      </c>
      <c r="AU135" t="s">
        <v>421</v>
      </c>
      <c r="AV135" t="s">
        <v>451</v>
      </c>
      <c r="AW135" t="s">
        <v>453</v>
      </c>
      <c r="AX135" t="s">
        <v>447</v>
      </c>
      <c r="AY135" t="s">
        <v>446</v>
      </c>
      <c r="AZ135" t="s">
        <v>456</v>
      </c>
      <c r="BA135" t="s">
        <v>450</v>
      </c>
      <c r="BB135" t="s">
        <v>455</v>
      </c>
      <c r="BC135" t="s">
        <v>445</v>
      </c>
      <c r="BD135" t="str">
        <f t="shared" si="75"/>
        <v>NormalBug</v>
      </c>
      <c r="BE135" t="str">
        <f t="shared" si="76"/>
        <v>PoisonBug</v>
      </c>
      <c r="BF135" t="str">
        <f t="shared" si="77"/>
        <v>WaterBug</v>
      </c>
      <c r="BG135" t="str">
        <f t="shared" si="78"/>
        <v>ElectricBug</v>
      </c>
      <c r="BH135" t="str">
        <f t="shared" si="79"/>
        <v>IceBug</v>
      </c>
      <c r="BI135" t="str">
        <f t="shared" si="80"/>
        <v>RockBug</v>
      </c>
      <c r="BJ135" t="str">
        <f t="shared" si="81"/>
        <v>FightingBug</v>
      </c>
      <c r="BK135" t="str">
        <f t="shared" si="82"/>
        <v>GroundBug</v>
      </c>
      <c r="BL135" t="str">
        <f t="shared" si="83"/>
        <v>FireBug</v>
      </c>
      <c r="BM135" t="str">
        <f t="shared" si="84"/>
        <v>NormalPoison</v>
      </c>
      <c r="BN135" t="str">
        <f t="shared" si="85"/>
        <v>PoisonPoison</v>
      </c>
      <c r="BO135" t="str">
        <f t="shared" si="86"/>
        <v>WaterPoison</v>
      </c>
      <c r="BP135" t="str">
        <f t="shared" si="87"/>
        <v>ElectricPoison</v>
      </c>
      <c r="BQ135" t="str">
        <f t="shared" si="62"/>
        <v>IcePoison</v>
      </c>
      <c r="BR135" t="str">
        <f t="shared" si="62"/>
        <v>RockPoison</v>
      </c>
      <c r="BS135" t="str">
        <f t="shared" si="62"/>
        <v>FightingPoison</v>
      </c>
      <c r="BT135" t="str">
        <f t="shared" si="61"/>
        <v>GroundPoison</v>
      </c>
      <c r="BU135" t="str">
        <f t="shared" si="61"/>
        <v>FirePoison</v>
      </c>
      <c r="BV135" s="31">
        <f>VLOOKUP(BD135,type_factors!$C$2:$D$226,2,FALSE)</f>
        <v>1</v>
      </c>
      <c r="BW135" s="31">
        <f>VLOOKUP(BE135,type_factors!$C$2:$D$226,2,FALSE)</f>
        <v>2</v>
      </c>
      <c r="BX135" s="31">
        <f>VLOOKUP(BF135,type_factors!$C$2:$D$226,2,FALSE)</f>
        <v>1</v>
      </c>
      <c r="BY135" s="31">
        <f>VLOOKUP(BG135,type_factors!$C$2:$D$226,2,FALSE)</f>
        <v>1</v>
      </c>
      <c r="BZ135" s="31">
        <f>VLOOKUP(BH135,type_factors!$C$2:$D$226,2,FALSE)</f>
        <v>1</v>
      </c>
      <c r="CA135" s="31">
        <f>VLOOKUP(BI135,type_factors!$C$2:$D$226,2,FALSE)</f>
        <v>2</v>
      </c>
      <c r="CB135" s="31">
        <f>VLOOKUP(BJ135,type_factors!$C$2:$D$226,2,FALSE)</f>
        <v>0.5</v>
      </c>
      <c r="CC135" s="31">
        <f>VLOOKUP(BK135,type_factors!$C$2:$D$226,2,FALSE)</f>
        <v>0.5</v>
      </c>
      <c r="CD135" s="31">
        <f>VLOOKUP(BL135,type_factors!$C$2:$D$226,2,FALSE)</f>
        <v>2</v>
      </c>
      <c r="CE135" s="30">
        <f>VLOOKUP(BM135,type_factors!$C$2:$D$226,2,FALSE)</f>
        <v>1</v>
      </c>
      <c r="CF135" s="30">
        <f>VLOOKUP(BN135,type_factors!$C$2:$D$226,2,FALSE)</f>
        <v>0.5</v>
      </c>
      <c r="CG135" s="30">
        <f>VLOOKUP(BO135,type_factors!$C$2:$D$226,2,FALSE)</f>
        <v>1</v>
      </c>
      <c r="CH135" s="30">
        <f>VLOOKUP(BP135,type_factors!$C$2:$D$226,2,FALSE)</f>
        <v>1</v>
      </c>
      <c r="CI135" s="30">
        <f>VLOOKUP(BQ135,type_factors!$C$2:$D$226,2,FALSE)</f>
        <v>1</v>
      </c>
      <c r="CJ135" s="30">
        <f>VLOOKUP(BR135,type_factors!$C$2:$D$226,2,FALSE)</f>
        <v>1</v>
      </c>
      <c r="CK135" s="30">
        <f>VLOOKUP(BS135,type_factors!$C$2:$D$226,2,FALSE)</f>
        <v>0.5</v>
      </c>
      <c r="CL135" s="30">
        <f>VLOOKUP(BT135,type_factors!$C$2:$D$226,2,FALSE)</f>
        <v>2</v>
      </c>
      <c r="CM135" s="30">
        <f>VLOOKUP(BU135,type_factors!$C$2:$D$226,2,FALSE)</f>
        <v>1</v>
      </c>
      <c r="CN135" s="32">
        <f t="shared" si="88"/>
        <v>1</v>
      </c>
      <c r="CO135" s="32">
        <f t="shared" si="88"/>
        <v>1</v>
      </c>
      <c r="CP135" s="32">
        <f t="shared" si="88"/>
        <v>1</v>
      </c>
      <c r="CQ135" s="32">
        <f t="shared" si="70"/>
        <v>1</v>
      </c>
      <c r="CR135" s="32">
        <f t="shared" si="67"/>
        <v>1</v>
      </c>
      <c r="CS135" s="32">
        <f t="shared" si="89"/>
        <v>2</v>
      </c>
      <c r="CT135" s="32">
        <f t="shared" si="90"/>
        <v>0.25</v>
      </c>
      <c r="CU135" s="32">
        <f t="shared" si="90"/>
        <v>1</v>
      </c>
      <c r="CV135" s="32">
        <f t="shared" si="90"/>
        <v>2</v>
      </c>
      <c r="CW135">
        <f t="array" ref="CW135">MAX(IF(ISERROR(CN135:CV135),,CN135:CV135))</f>
        <v>2</v>
      </c>
      <c r="CX135">
        <f t="shared" si="71"/>
        <v>2</v>
      </c>
      <c r="CY135">
        <f t="shared" si="91"/>
        <v>0</v>
      </c>
      <c r="CZ135">
        <f t="shared" si="93"/>
        <v>46.75</v>
      </c>
    </row>
    <row r="136" spans="1:106" x14ac:dyDescent="0.3">
      <c r="A136">
        <v>135</v>
      </c>
      <c r="B136">
        <v>53</v>
      </c>
      <c r="C136" s="35" t="s">
        <v>134</v>
      </c>
      <c r="D136" s="35" t="str">
        <f>VLOOKUP(C136,all_pokemon!$B$2:$C$151,2,FALSE)</f>
        <v>Alakazam</v>
      </c>
      <c r="E136" s="35" t="s">
        <v>318</v>
      </c>
      <c r="F136" s="35" t="s">
        <v>209</v>
      </c>
      <c r="G136" s="35">
        <v>43</v>
      </c>
      <c r="H136" s="36" t="s">
        <v>121</v>
      </c>
      <c r="I136" s="36" t="s">
        <v>122</v>
      </c>
      <c r="J136" s="36" t="s">
        <v>149</v>
      </c>
      <c r="K136" s="36" t="s">
        <v>150</v>
      </c>
      <c r="L136" s="1" t="str">
        <f>VLOOKUP(H136,all_attacks!$B$2:$C$166,2,FALSE)</f>
        <v>Psybeam</v>
      </c>
      <c r="M136" s="1" t="str">
        <f>VLOOKUP(I136,all_attacks!$B$2:$C$166,2,FALSE)</f>
        <v>Recover</v>
      </c>
      <c r="N136" s="1" t="str">
        <f>VLOOKUP(J136,all_attacks!$B$2:$C$166,2,FALSE)</f>
        <v>Psywave</v>
      </c>
      <c r="O136" s="1" t="str">
        <f>VLOOKUP(K136,all_attacks!$B$2:$C$166,2,FALSE)</f>
        <v>Reflect</v>
      </c>
      <c r="P136" t="str">
        <f>VLOOKUP(L136,all_attacks!$C$2:$H$166,2,FALSE)</f>
        <v>Psychic</v>
      </c>
      <c r="Q136" t="str">
        <f>VLOOKUP(M136,all_attacks!$C$2:$H$166,2,FALSE)</f>
        <v>Normal</v>
      </c>
      <c r="R136" t="str">
        <f>VLOOKUP(N136,all_attacks!$C$2:$H$166,2,FALSE)</f>
        <v>Psychic</v>
      </c>
      <c r="S136" t="str">
        <f>VLOOKUP(O136,all_attacks!$C$2:$H$166,2,FALSE)</f>
        <v>Psychic</v>
      </c>
      <c r="T136" t="str">
        <f>VLOOKUP(L136,all_attacks!$C$2:$H$166,6,FALSE)</f>
        <v>Psychic</v>
      </c>
      <c r="U136" t="str">
        <f>VLOOKUP(M136,all_attacks!$C$2:$H$166,6,FALSE)</f>
        <v>no_type-specific_Damage</v>
      </c>
      <c r="V136" t="str">
        <f>VLOOKUP(N136,all_attacks!$C$2:$H$166,6,FALSE)</f>
        <v>no_type-specific_Damage</v>
      </c>
      <c r="W136" t="str">
        <f>VLOOKUP(O136,all_attacks!$C$2:$H$166,6,FALSE)</f>
        <v>no_type-specific_Damage</v>
      </c>
      <c r="X136" t="s">
        <v>451</v>
      </c>
      <c r="Y136" t="s">
        <v>455</v>
      </c>
      <c r="Z136" t="str">
        <f t="shared" si="92"/>
        <v>PsychicPoison</v>
      </c>
      <c r="AA136" t="str">
        <f t="shared" si="92"/>
        <v>no_type-specific_DamagePoison</v>
      </c>
      <c r="AB136" t="str">
        <f t="shared" si="92"/>
        <v>no_type-specific_DamagePoison</v>
      </c>
      <c r="AC136" t="str">
        <f t="shared" si="72"/>
        <v>no_type-specific_DamagePoison</v>
      </c>
      <c r="AD136" t="str">
        <f t="shared" si="73"/>
        <v>PsychicGround</v>
      </c>
      <c r="AE136" t="str">
        <f t="shared" si="73"/>
        <v>no_type-specific_DamageGround</v>
      </c>
      <c r="AF136" t="str">
        <f t="shared" si="73"/>
        <v>no_type-specific_DamageGround</v>
      </c>
      <c r="AG136" t="str">
        <f t="shared" si="68"/>
        <v>no_type-specific_DamageGround</v>
      </c>
      <c r="AH136">
        <f>VLOOKUP(Z136,type_factors!$C$1:$D$226,2,FALSE)</f>
        <v>2</v>
      </c>
      <c r="AI136" t="e">
        <f>VLOOKUP(AA136,type_factors!$C$1:$D$226,2,FALSE)</f>
        <v>#N/A</v>
      </c>
      <c r="AJ136" t="e">
        <f>VLOOKUP(AB136,type_factors!$C$1:$D$226,2,FALSE)</f>
        <v>#N/A</v>
      </c>
      <c r="AK136" t="e">
        <f>VLOOKUP(AC136,type_factors!$C$1:$D$226,2,FALSE)</f>
        <v>#N/A</v>
      </c>
      <c r="AL136">
        <f>VLOOKUP(AD136,type_factors!$C$1:$D$226,2,FALSE)</f>
        <v>1</v>
      </c>
      <c r="AM136" t="e">
        <f>VLOOKUP(AE136,type_factors!$C$1:$D$226,2,FALSE)</f>
        <v>#N/A</v>
      </c>
      <c r="AN136" t="e">
        <f>VLOOKUP(AF136,type_factors!$C$1:$D$226,2,FALSE)</f>
        <v>#N/A</v>
      </c>
      <c r="AO136" t="e">
        <f>VLOOKUP(AG136,type_factors!$C$1:$D$226,2,FALSE)</f>
        <v>#N/A</v>
      </c>
      <c r="AP136">
        <f t="shared" si="74"/>
        <v>2</v>
      </c>
      <c r="AQ136" t="e">
        <f t="shared" si="74"/>
        <v>#N/A</v>
      </c>
      <c r="AR136" t="e">
        <f t="shared" si="74"/>
        <v>#N/A</v>
      </c>
      <c r="AS136" t="e">
        <f t="shared" si="69"/>
        <v>#N/A</v>
      </c>
      <c r="AT136">
        <f t="array" ref="AT136">MAX(IF(ISERROR(AP136:AS136),IF(ISERROR(AH136:AK136),,AH136:AK136),AP136:AS136))</f>
        <v>2</v>
      </c>
      <c r="AU136" t="s">
        <v>421</v>
      </c>
      <c r="AV136" t="s">
        <v>451</v>
      </c>
      <c r="AW136" t="s">
        <v>453</v>
      </c>
      <c r="AX136" t="s">
        <v>447</v>
      </c>
      <c r="AY136" t="s">
        <v>446</v>
      </c>
      <c r="AZ136" t="s">
        <v>456</v>
      </c>
      <c r="BA136" t="s">
        <v>450</v>
      </c>
      <c r="BB136" t="s">
        <v>455</v>
      </c>
      <c r="BC136" t="s">
        <v>445</v>
      </c>
      <c r="BD136" t="str">
        <f t="shared" si="75"/>
        <v>NormalPsychic</v>
      </c>
      <c r="BE136" t="str">
        <f t="shared" si="76"/>
        <v>PoisonPsychic</v>
      </c>
      <c r="BF136" t="str">
        <f t="shared" si="77"/>
        <v>WaterPsychic</v>
      </c>
      <c r="BG136" t="str">
        <f t="shared" si="78"/>
        <v>ElectricPsychic</v>
      </c>
      <c r="BH136" t="str">
        <f t="shared" si="79"/>
        <v>IcePsychic</v>
      </c>
      <c r="BI136" t="str">
        <f t="shared" si="80"/>
        <v>RockPsychic</v>
      </c>
      <c r="BJ136" t="str">
        <f t="shared" si="81"/>
        <v>FightingPsychic</v>
      </c>
      <c r="BK136" t="str">
        <f t="shared" si="82"/>
        <v>GroundPsychic</v>
      </c>
      <c r="BL136" t="str">
        <f t="shared" si="83"/>
        <v>FirePsychic</v>
      </c>
      <c r="BM136" t="str">
        <f t="shared" si="84"/>
        <v>NormalNA</v>
      </c>
      <c r="BN136" t="str">
        <f t="shared" si="85"/>
        <v>PoisonNA</v>
      </c>
      <c r="BO136" t="str">
        <f t="shared" si="86"/>
        <v>WaterNA</v>
      </c>
      <c r="BP136" t="str">
        <f t="shared" si="87"/>
        <v>ElectricNA</v>
      </c>
      <c r="BQ136" t="str">
        <f t="shared" si="62"/>
        <v>IceNA</v>
      </c>
      <c r="BR136" t="str">
        <f t="shared" si="62"/>
        <v>RockNA</v>
      </c>
      <c r="BS136" t="str">
        <f t="shared" si="62"/>
        <v>FightingNA</v>
      </c>
      <c r="BT136" t="str">
        <f t="shared" si="61"/>
        <v>GroundNA</v>
      </c>
      <c r="BU136" t="str">
        <f t="shared" si="61"/>
        <v>FireNA</v>
      </c>
      <c r="BV136" s="31">
        <f>VLOOKUP(BD136,type_factors!$C$2:$D$226,2,FALSE)</f>
        <v>1</v>
      </c>
      <c r="BW136" s="31">
        <f>VLOOKUP(BE136,type_factors!$C$2:$D$226,2,FALSE)</f>
        <v>1</v>
      </c>
      <c r="BX136" s="31">
        <f>VLOOKUP(BF136,type_factors!$C$2:$D$226,2,FALSE)</f>
        <v>1</v>
      </c>
      <c r="BY136" s="31">
        <f>VLOOKUP(BG136,type_factors!$C$2:$D$226,2,FALSE)</f>
        <v>1</v>
      </c>
      <c r="BZ136" s="31">
        <f>VLOOKUP(BH136,type_factors!$C$2:$D$226,2,FALSE)</f>
        <v>1</v>
      </c>
      <c r="CA136" s="31">
        <f>VLOOKUP(BI136,type_factors!$C$2:$D$226,2,FALSE)</f>
        <v>1</v>
      </c>
      <c r="CB136" s="31">
        <f>VLOOKUP(BJ136,type_factors!$C$2:$D$226,2,FALSE)</f>
        <v>0.5</v>
      </c>
      <c r="CC136" s="31">
        <f>VLOOKUP(BK136,type_factors!$C$2:$D$226,2,FALSE)</f>
        <v>1</v>
      </c>
      <c r="CD136" s="31">
        <f>VLOOKUP(BL136,type_factors!$C$2:$D$226,2,FALSE)</f>
        <v>1</v>
      </c>
      <c r="CE136" s="30" t="e">
        <f>VLOOKUP(BM136,type_factors!$C$2:$D$226,2,FALSE)</f>
        <v>#N/A</v>
      </c>
      <c r="CF136" s="30" t="e">
        <f>VLOOKUP(BN136,type_factors!$C$2:$D$226,2,FALSE)</f>
        <v>#N/A</v>
      </c>
      <c r="CG136" s="30" t="e">
        <f>VLOOKUP(BO136,type_factors!$C$2:$D$226,2,FALSE)</f>
        <v>#N/A</v>
      </c>
      <c r="CH136" s="30" t="e">
        <f>VLOOKUP(BP136,type_factors!$C$2:$D$226,2,FALSE)</f>
        <v>#N/A</v>
      </c>
      <c r="CI136" s="30" t="e">
        <f>VLOOKUP(BQ136,type_factors!$C$2:$D$226,2,FALSE)</f>
        <v>#N/A</v>
      </c>
      <c r="CJ136" s="30" t="e">
        <f>VLOOKUP(BR136,type_factors!$C$2:$D$226,2,FALSE)</f>
        <v>#N/A</v>
      </c>
      <c r="CK136" s="30" t="e">
        <f>VLOOKUP(BS136,type_factors!$C$2:$D$226,2,FALSE)</f>
        <v>#N/A</v>
      </c>
      <c r="CL136" s="30" t="e">
        <f>VLOOKUP(BT136,type_factors!$C$2:$D$226,2,FALSE)</f>
        <v>#N/A</v>
      </c>
      <c r="CM136" s="30" t="e">
        <f>VLOOKUP(BU136,type_factors!$C$2:$D$226,2,FALSE)</f>
        <v>#N/A</v>
      </c>
      <c r="CN136" s="32">
        <f t="shared" si="88"/>
        <v>1</v>
      </c>
      <c r="CO136" s="32">
        <f t="shared" si="88"/>
        <v>1</v>
      </c>
      <c r="CP136" s="32">
        <f t="shared" si="88"/>
        <v>1</v>
      </c>
      <c r="CQ136" s="32">
        <f t="shared" si="70"/>
        <v>1</v>
      </c>
      <c r="CR136" s="32">
        <f t="shared" si="67"/>
        <v>1</v>
      </c>
      <c r="CS136" s="32">
        <f t="shared" si="89"/>
        <v>1</v>
      </c>
      <c r="CT136" s="32">
        <f t="shared" si="90"/>
        <v>0.5</v>
      </c>
      <c r="CU136" s="32">
        <f t="shared" si="90"/>
        <v>1</v>
      </c>
      <c r="CV136" s="32">
        <f t="shared" si="90"/>
        <v>1</v>
      </c>
      <c r="CW136">
        <f t="array" ref="CW136">MAX(IF(ISERROR(CN136:CV136),,CN136:CV136))</f>
        <v>1</v>
      </c>
      <c r="CX136">
        <f t="shared" si="71"/>
        <v>2</v>
      </c>
      <c r="CY136">
        <f t="shared" si="91"/>
        <v>-1</v>
      </c>
      <c r="CZ136">
        <f t="shared" si="93"/>
        <v>45.75</v>
      </c>
    </row>
    <row r="137" spans="1:106" x14ac:dyDescent="0.3">
      <c r="A137">
        <v>136</v>
      </c>
      <c r="B137">
        <v>54</v>
      </c>
      <c r="C137" s="35" t="s">
        <v>102</v>
      </c>
      <c r="D137" s="35" t="str">
        <f>VLOOKUP(C137,all_pokemon!$B$2:$C$151,2,FALSE)</f>
        <v>Rhyhorn</v>
      </c>
      <c r="E137" s="35" t="s">
        <v>455</v>
      </c>
      <c r="F137" s="35" t="s">
        <v>456</v>
      </c>
      <c r="G137" s="35">
        <v>43</v>
      </c>
      <c r="H137" s="36" t="s">
        <v>53</v>
      </c>
      <c r="I137" s="36" t="s">
        <v>140</v>
      </c>
      <c r="J137" s="36" t="s">
        <v>20</v>
      </c>
      <c r="K137" s="36" t="s">
        <v>68</v>
      </c>
      <c r="L137" s="1" t="str">
        <f>VLOOKUP(H137,all_attacks!$B$2:$C$166,2,FALSE)</f>
        <v>Horn Attack</v>
      </c>
      <c r="M137" s="1" t="str">
        <f>VLOOKUP(I137,all_attacks!$B$2:$C$166,2,FALSE)</f>
        <v>Stomp</v>
      </c>
      <c r="N137" s="1" t="str">
        <f>VLOOKUP(J137,all_attacks!$B$2:$C$166,2,FALSE)</f>
        <v>Tail Whip</v>
      </c>
      <c r="O137" s="1" t="str">
        <f>VLOOKUP(K137,all_attacks!$B$2:$C$166,2,FALSE)</f>
        <v>Fury Attack</v>
      </c>
      <c r="P137" t="str">
        <f>VLOOKUP(L137,all_attacks!$C$2:$H$166,2,FALSE)</f>
        <v>Normal</v>
      </c>
      <c r="Q137" t="str">
        <f>VLOOKUP(M137,all_attacks!$C$2:$H$166,2,FALSE)</f>
        <v>Normal</v>
      </c>
      <c r="R137" t="str">
        <f>VLOOKUP(N137,all_attacks!$C$2:$H$166,2,FALSE)</f>
        <v>Normal</v>
      </c>
      <c r="S137" t="str">
        <f>VLOOKUP(O137,all_attacks!$C$2:$H$166,2,FALSE)</f>
        <v>Normal</v>
      </c>
      <c r="T137" t="str">
        <f>VLOOKUP(L137,all_attacks!$C$2:$H$166,6,FALSE)</f>
        <v>Normal</v>
      </c>
      <c r="U137" t="str">
        <f>VLOOKUP(M137,all_attacks!$C$2:$H$166,6,FALSE)</f>
        <v>Normal</v>
      </c>
      <c r="V137" t="str">
        <f>VLOOKUP(N137,all_attacks!$C$2:$H$166,6,FALSE)</f>
        <v>no_type-specific_Damage</v>
      </c>
      <c r="W137" t="str">
        <f>VLOOKUP(O137,all_attacks!$C$2:$H$166,6,FALSE)</f>
        <v>Normal</v>
      </c>
      <c r="X137" t="s">
        <v>451</v>
      </c>
      <c r="Y137" t="s">
        <v>455</v>
      </c>
      <c r="Z137" t="str">
        <f t="shared" si="92"/>
        <v>NormalPoison</v>
      </c>
      <c r="AA137" t="str">
        <f t="shared" si="92"/>
        <v>NormalPoison</v>
      </c>
      <c r="AB137" t="str">
        <f t="shared" si="92"/>
        <v>no_type-specific_DamagePoison</v>
      </c>
      <c r="AC137" t="str">
        <f t="shared" si="72"/>
        <v>NormalPoison</v>
      </c>
      <c r="AD137" t="str">
        <f t="shared" si="73"/>
        <v>NormalGround</v>
      </c>
      <c r="AE137" t="str">
        <f t="shared" si="73"/>
        <v>NormalGround</v>
      </c>
      <c r="AF137" t="str">
        <f t="shared" si="73"/>
        <v>no_type-specific_DamageGround</v>
      </c>
      <c r="AG137" t="str">
        <f t="shared" si="68"/>
        <v>NormalGround</v>
      </c>
      <c r="AH137">
        <f>VLOOKUP(Z137,type_factors!$C$1:$D$226,2,FALSE)</f>
        <v>1</v>
      </c>
      <c r="AI137">
        <f>VLOOKUP(AA137,type_factors!$C$1:$D$226,2,FALSE)</f>
        <v>1</v>
      </c>
      <c r="AJ137" t="e">
        <f>VLOOKUP(AB137,type_factors!$C$1:$D$226,2,FALSE)</f>
        <v>#N/A</v>
      </c>
      <c r="AK137">
        <f>VLOOKUP(AC137,type_factors!$C$1:$D$226,2,FALSE)</f>
        <v>1</v>
      </c>
      <c r="AL137">
        <f>VLOOKUP(AD137,type_factors!$C$1:$D$226,2,FALSE)</f>
        <v>1</v>
      </c>
      <c r="AM137">
        <f>VLOOKUP(AE137,type_factors!$C$1:$D$226,2,FALSE)</f>
        <v>1</v>
      </c>
      <c r="AN137" t="e">
        <f>VLOOKUP(AF137,type_factors!$C$1:$D$226,2,FALSE)</f>
        <v>#N/A</v>
      </c>
      <c r="AO137">
        <f>VLOOKUP(AG137,type_factors!$C$1:$D$226,2,FALSE)</f>
        <v>1</v>
      </c>
      <c r="AP137">
        <f t="shared" si="74"/>
        <v>1</v>
      </c>
      <c r="AQ137">
        <f t="shared" si="74"/>
        <v>1</v>
      </c>
      <c r="AR137" t="e">
        <f t="shared" si="74"/>
        <v>#N/A</v>
      </c>
      <c r="AS137">
        <f t="shared" si="69"/>
        <v>1</v>
      </c>
      <c r="AT137">
        <f t="array" ref="AT137">MAX(IF(ISERROR(AP137:AS137),IF(ISERROR(AH137:AK137),,AH137:AK137),AP137:AS137))</f>
        <v>1</v>
      </c>
      <c r="AU137" t="s">
        <v>421</v>
      </c>
      <c r="AV137" t="s">
        <v>451</v>
      </c>
      <c r="AW137" t="s">
        <v>453</v>
      </c>
      <c r="AX137" t="s">
        <v>447</v>
      </c>
      <c r="AY137" t="s">
        <v>446</v>
      </c>
      <c r="AZ137" t="s">
        <v>456</v>
      </c>
      <c r="BA137" t="s">
        <v>450</v>
      </c>
      <c r="BB137" t="s">
        <v>455</v>
      </c>
      <c r="BC137" t="s">
        <v>445</v>
      </c>
      <c r="BD137" t="str">
        <f t="shared" si="75"/>
        <v>NormalGround</v>
      </c>
      <c r="BE137" t="str">
        <f t="shared" si="76"/>
        <v>PoisonGround</v>
      </c>
      <c r="BF137" t="str">
        <f t="shared" si="77"/>
        <v>WaterGround</v>
      </c>
      <c r="BG137" t="str">
        <f t="shared" si="78"/>
        <v>ElectricGround</v>
      </c>
      <c r="BH137" t="str">
        <f t="shared" si="79"/>
        <v>IceGround</v>
      </c>
      <c r="BI137" t="str">
        <f t="shared" si="80"/>
        <v>RockGround</v>
      </c>
      <c r="BJ137" t="str">
        <f t="shared" si="81"/>
        <v>FightingGround</v>
      </c>
      <c r="BK137" t="str">
        <f t="shared" si="82"/>
        <v>GroundGround</v>
      </c>
      <c r="BL137" t="str">
        <f t="shared" si="83"/>
        <v>FireGround</v>
      </c>
      <c r="BM137" t="str">
        <f t="shared" si="84"/>
        <v>NormalRock</v>
      </c>
      <c r="BN137" t="str">
        <f t="shared" si="85"/>
        <v>PoisonRock</v>
      </c>
      <c r="BO137" t="str">
        <f t="shared" si="86"/>
        <v>WaterRock</v>
      </c>
      <c r="BP137" t="str">
        <f t="shared" si="87"/>
        <v>ElectricRock</v>
      </c>
      <c r="BQ137" t="str">
        <f t="shared" si="62"/>
        <v>IceRock</v>
      </c>
      <c r="BR137" t="str">
        <f t="shared" si="62"/>
        <v>RockRock</v>
      </c>
      <c r="BS137" t="str">
        <f t="shared" si="62"/>
        <v>FightingRock</v>
      </c>
      <c r="BT137" t="str">
        <f t="shared" si="61"/>
        <v>GroundRock</v>
      </c>
      <c r="BU137" t="str">
        <f t="shared" si="61"/>
        <v>FireRock</v>
      </c>
      <c r="BV137" s="31">
        <f>VLOOKUP(BD137,type_factors!$C$2:$D$226,2,FALSE)</f>
        <v>1</v>
      </c>
      <c r="BW137" s="31">
        <f>VLOOKUP(BE137,type_factors!$C$2:$D$226,2,FALSE)</f>
        <v>0.5</v>
      </c>
      <c r="BX137" s="31">
        <f>VLOOKUP(BF137,type_factors!$C$2:$D$226,2,FALSE)</f>
        <v>2</v>
      </c>
      <c r="BY137" s="31">
        <f>VLOOKUP(BG137,type_factors!$C$2:$D$226,2,FALSE)</f>
        <v>0</v>
      </c>
      <c r="BZ137" s="31">
        <f>VLOOKUP(BH137,type_factors!$C$2:$D$226,2,FALSE)</f>
        <v>2</v>
      </c>
      <c r="CA137" s="31">
        <f>VLOOKUP(BI137,type_factors!$C$2:$D$226,2,FALSE)</f>
        <v>0.5</v>
      </c>
      <c r="CB137" s="31">
        <f>VLOOKUP(BJ137,type_factors!$C$2:$D$226,2,FALSE)</f>
        <v>1</v>
      </c>
      <c r="CC137" s="31">
        <f>VLOOKUP(BK137,type_factors!$C$2:$D$226,2,FALSE)</f>
        <v>1</v>
      </c>
      <c r="CD137" s="31">
        <f>VLOOKUP(BL137,type_factors!$C$2:$D$226,2,FALSE)</f>
        <v>1</v>
      </c>
      <c r="CE137" s="30">
        <f>VLOOKUP(BM137,type_factors!$C$2:$D$226,2,FALSE)</f>
        <v>0.5</v>
      </c>
      <c r="CF137" s="30">
        <f>VLOOKUP(BN137,type_factors!$C$2:$D$226,2,FALSE)</f>
        <v>0.5</v>
      </c>
      <c r="CG137" s="30">
        <f>VLOOKUP(BO137,type_factors!$C$2:$D$226,2,FALSE)</f>
        <v>2</v>
      </c>
      <c r="CH137" s="30">
        <f>VLOOKUP(BP137,type_factors!$C$2:$D$226,2,FALSE)</f>
        <v>1</v>
      </c>
      <c r="CI137" s="30">
        <f>VLOOKUP(BQ137,type_factors!$C$2:$D$226,2,FALSE)</f>
        <v>1</v>
      </c>
      <c r="CJ137" s="30">
        <f>VLOOKUP(BR137,type_factors!$C$2:$D$226,2,FALSE)</f>
        <v>1</v>
      </c>
      <c r="CK137" s="30">
        <f>VLOOKUP(BS137,type_factors!$C$2:$D$226,2,FALSE)</f>
        <v>2</v>
      </c>
      <c r="CL137" s="30">
        <f>VLOOKUP(BT137,type_factors!$C$2:$D$226,2,FALSE)</f>
        <v>2</v>
      </c>
      <c r="CM137" s="30">
        <f>VLOOKUP(BU137,type_factors!$C$2:$D$226,2,FALSE)</f>
        <v>0.5</v>
      </c>
      <c r="CN137" s="32">
        <f t="shared" si="88"/>
        <v>0.5</v>
      </c>
      <c r="CO137" s="32">
        <f t="shared" si="88"/>
        <v>0.25</v>
      </c>
      <c r="CP137" s="32">
        <f t="shared" si="88"/>
        <v>4</v>
      </c>
      <c r="CQ137" s="32">
        <f t="shared" si="70"/>
        <v>0</v>
      </c>
      <c r="CR137" s="32">
        <f t="shared" si="67"/>
        <v>2</v>
      </c>
      <c r="CS137" s="32">
        <f t="shared" si="89"/>
        <v>0.5</v>
      </c>
      <c r="CT137" s="32">
        <f t="shared" si="90"/>
        <v>2</v>
      </c>
      <c r="CU137" s="32">
        <f t="shared" si="90"/>
        <v>2</v>
      </c>
      <c r="CV137" s="32">
        <f t="shared" si="90"/>
        <v>0.5</v>
      </c>
      <c r="CW137">
        <f t="array" ref="CW137">MAX(IF(ISERROR(CN137:CV137),,CN137:CV137))</f>
        <v>4</v>
      </c>
      <c r="CX137">
        <f t="shared" si="71"/>
        <v>1</v>
      </c>
      <c r="CY137">
        <f t="shared" si="91"/>
        <v>3</v>
      </c>
      <c r="CZ137">
        <f t="shared" si="93"/>
        <v>48.75</v>
      </c>
    </row>
    <row r="138" spans="1:106" x14ac:dyDescent="0.3">
      <c r="A138">
        <v>137</v>
      </c>
      <c r="B138">
        <v>55</v>
      </c>
      <c r="C138" s="35" t="s">
        <v>539</v>
      </c>
      <c r="D138" s="35" t="str">
        <f>VLOOKUP(C138,all_pokemon!$B$2:$C$151,2,FALSE)</f>
        <v>Machoke</v>
      </c>
      <c r="E138" s="35" t="s">
        <v>450</v>
      </c>
      <c r="F138" s="35" t="s">
        <v>209</v>
      </c>
      <c r="G138" s="35">
        <v>38</v>
      </c>
      <c r="H138" s="36" t="s">
        <v>49</v>
      </c>
      <c r="I138" s="36" t="s">
        <v>206</v>
      </c>
      <c r="J138" s="36" t="s">
        <v>23</v>
      </c>
      <c r="K138" s="36" t="s">
        <v>116</v>
      </c>
      <c r="L138" s="1" t="str">
        <f>VLOOKUP(H138,all_attacks!$B$2:$C$166,2,FALSE)</f>
        <v>Karate Chop</v>
      </c>
      <c r="M138" s="1" t="str">
        <f>VLOOKUP(I138,all_attacks!$B$2:$C$166,2,FALSE)</f>
        <v>Low Kick</v>
      </c>
      <c r="N138" s="1" t="str">
        <f>VLOOKUP(J138,all_attacks!$B$2:$C$166,2,FALSE)</f>
        <v>Leer</v>
      </c>
      <c r="O138" s="1" t="str">
        <f>VLOOKUP(K138,all_attacks!$B$2:$C$166,2,FALSE)</f>
        <v>Focus Energy</v>
      </c>
      <c r="P138" t="str">
        <f>VLOOKUP(L138,all_attacks!$C$2:$H$166,2,FALSE)</f>
        <v>Normal</v>
      </c>
      <c r="Q138" t="str">
        <f>VLOOKUP(M138,all_attacks!$C$2:$H$166,2,FALSE)</f>
        <v>Fighting</v>
      </c>
      <c r="R138" t="str">
        <f>VLOOKUP(N138,all_attacks!$C$2:$H$166,2,FALSE)</f>
        <v>Normal</v>
      </c>
      <c r="S138" t="str">
        <f>VLOOKUP(O138,all_attacks!$C$2:$H$166,2,FALSE)</f>
        <v>Normal</v>
      </c>
      <c r="T138" t="str">
        <f>VLOOKUP(L138,all_attacks!$C$2:$H$166,6,FALSE)</f>
        <v>Normal</v>
      </c>
      <c r="U138" t="str">
        <f>VLOOKUP(M138,all_attacks!$C$2:$H$166,6,FALSE)</f>
        <v>Fighting</v>
      </c>
      <c r="V138" t="str">
        <f>VLOOKUP(N138,all_attacks!$C$2:$H$166,6,FALSE)</f>
        <v>no_type-specific_Damage</v>
      </c>
      <c r="W138" t="str">
        <f>VLOOKUP(O138,all_attacks!$C$2:$H$166,6,FALSE)</f>
        <v>no_type-specific_Damage</v>
      </c>
      <c r="X138" t="s">
        <v>451</v>
      </c>
      <c r="Y138" t="s">
        <v>455</v>
      </c>
      <c r="Z138" t="str">
        <f t="shared" si="92"/>
        <v>NormalPoison</v>
      </c>
      <c r="AA138" t="str">
        <f t="shared" si="92"/>
        <v>FightingPoison</v>
      </c>
      <c r="AB138" t="str">
        <f t="shared" si="92"/>
        <v>no_type-specific_DamagePoison</v>
      </c>
      <c r="AC138" t="str">
        <f t="shared" si="72"/>
        <v>no_type-specific_DamagePoison</v>
      </c>
      <c r="AD138" t="str">
        <f t="shared" si="73"/>
        <v>NormalGround</v>
      </c>
      <c r="AE138" t="str">
        <f t="shared" si="73"/>
        <v>FightingGround</v>
      </c>
      <c r="AF138" t="str">
        <f t="shared" si="73"/>
        <v>no_type-specific_DamageGround</v>
      </c>
      <c r="AG138" t="str">
        <f t="shared" si="68"/>
        <v>no_type-specific_DamageGround</v>
      </c>
      <c r="AH138">
        <f>VLOOKUP(Z138,type_factors!$C$1:$D$226,2,FALSE)</f>
        <v>1</v>
      </c>
      <c r="AI138">
        <f>VLOOKUP(AA138,type_factors!$C$1:$D$226,2,FALSE)</f>
        <v>0.5</v>
      </c>
      <c r="AJ138" t="e">
        <f>VLOOKUP(AB138,type_factors!$C$1:$D$226,2,FALSE)</f>
        <v>#N/A</v>
      </c>
      <c r="AK138" t="e">
        <f>VLOOKUP(AC138,type_factors!$C$1:$D$226,2,FALSE)</f>
        <v>#N/A</v>
      </c>
      <c r="AL138">
        <f>VLOOKUP(AD138,type_factors!$C$1:$D$226,2,FALSE)</f>
        <v>1</v>
      </c>
      <c r="AM138">
        <f>VLOOKUP(AE138,type_factors!$C$1:$D$226,2,FALSE)</f>
        <v>1</v>
      </c>
      <c r="AN138" t="e">
        <f>VLOOKUP(AF138,type_factors!$C$1:$D$226,2,FALSE)</f>
        <v>#N/A</v>
      </c>
      <c r="AO138" t="e">
        <f>VLOOKUP(AG138,type_factors!$C$1:$D$226,2,FALSE)</f>
        <v>#N/A</v>
      </c>
      <c r="AP138">
        <f t="shared" si="74"/>
        <v>1</v>
      </c>
      <c r="AQ138">
        <f t="shared" si="74"/>
        <v>0.5</v>
      </c>
      <c r="AR138" t="e">
        <f t="shared" si="74"/>
        <v>#N/A</v>
      </c>
      <c r="AS138" t="e">
        <f t="shared" si="69"/>
        <v>#N/A</v>
      </c>
      <c r="AT138">
        <f t="array" ref="AT138">MAX(IF(ISERROR(AP138:AS138),IF(ISERROR(AH138:AK138),,AH138:AK138),AP138:AS138))</f>
        <v>1</v>
      </c>
      <c r="AU138" t="s">
        <v>421</v>
      </c>
      <c r="AV138" t="s">
        <v>451</v>
      </c>
      <c r="AW138" t="s">
        <v>453</v>
      </c>
      <c r="AX138" t="s">
        <v>447</v>
      </c>
      <c r="AY138" t="s">
        <v>446</v>
      </c>
      <c r="AZ138" t="s">
        <v>456</v>
      </c>
      <c r="BA138" t="s">
        <v>450</v>
      </c>
      <c r="BB138" t="s">
        <v>455</v>
      </c>
      <c r="BC138" t="s">
        <v>445</v>
      </c>
      <c r="BD138" t="str">
        <f t="shared" si="75"/>
        <v>NormalFighting</v>
      </c>
      <c r="BE138" t="str">
        <f t="shared" si="76"/>
        <v>PoisonFighting</v>
      </c>
      <c r="BF138" t="str">
        <f t="shared" si="77"/>
        <v>WaterFighting</v>
      </c>
      <c r="BG138" t="str">
        <f t="shared" si="78"/>
        <v>ElectricFighting</v>
      </c>
      <c r="BH138" t="str">
        <f t="shared" si="79"/>
        <v>IceFighting</v>
      </c>
      <c r="BI138" t="str">
        <f t="shared" si="80"/>
        <v>RockFighting</v>
      </c>
      <c r="BJ138" t="str">
        <f t="shared" si="81"/>
        <v>FightingFighting</v>
      </c>
      <c r="BK138" t="str">
        <f t="shared" si="82"/>
        <v>GroundFighting</v>
      </c>
      <c r="BL138" t="str">
        <f t="shared" si="83"/>
        <v>FireFighting</v>
      </c>
      <c r="BM138" t="str">
        <f t="shared" si="84"/>
        <v>NormalNA</v>
      </c>
      <c r="BN138" t="str">
        <f t="shared" si="85"/>
        <v>PoisonNA</v>
      </c>
      <c r="BO138" t="str">
        <f t="shared" si="86"/>
        <v>WaterNA</v>
      </c>
      <c r="BP138" t="str">
        <f t="shared" si="87"/>
        <v>ElectricNA</v>
      </c>
      <c r="BQ138" t="str">
        <f t="shared" si="62"/>
        <v>IceNA</v>
      </c>
      <c r="BR138" t="str">
        <f t="shared" si="62"/>
        <v>RockNA</v>
      </c>
      <c r="BS138" t="str">
        <f t="shared" si="62"/>
        <v>FightingNA</v>
      </c>
      <c r="BT138" t="str">
        <f t="shared" si="61"/>
        <v>GroundNA</v>
      </c>
      <c r="BU138" t="str">
        <f t="shared" si="61"/>
        <v>FireNA</v>
      </c>
      <c r="BV138" s="31">
        <f>VLOOKUP(BD138,type_factors!$C$2:$D$226,2,FALSE)</f>
        <v>1</v>
      </c>
      <c r="BW138" s="31">
        <f>VLOOKUP(BE138,type_factors!$C$2:$D$226,2,FALSE)</f>
        <v>1</v>
      </c>
      <c r="BX138" s="31">
        <f>VLOOKUP(BF138,type_factors!$C$2:$D$226,2,FALSE)</f>
        <v>1</v>
      </c>
      <c r="BY138" s="31">
        <f>VLOOKUP(BG138,type_factors!$C$2:$D$226,2,FALSE)</f>
        <v>1</v>
      </c>
      <c r="BZ138" s="31">
        <f>VLOOKUP(BH138,type_factors!$C$2:$D$226,2,FALSE)</f>
        <v>1</v>
      </c>
      <c r="CA138" s="31">
        <f>VLOOKUP(BI138,type_factors!$C$2:$D$226,2,FALSE)</f>
        <v>0.5</v>
      </c>
      <c r="CB138" s="31">
        <f>VLOOKUP(BJ138,type_factors!$C$2:$D$226,2,FALSE)</f>
        <v>1</v>
      </c>
      <c r="CC138" s="31">
        <f>VLOOKUP(BK138,type_factors!$C$2:$D$226,2,FALSE)</f>
        <v>1</v>
      </c>
      <c r="CD138" s="31">
        <f>VLOOKUP(BL138,type_factors!$C$2:$D$226,2,FALSE)</f>
        <v>1</v>
      </c>
      <c r="CE138" s="30" t="e">
        <f>VLOOKUP(BM138,type_factors!$C$2:$D$226,2,FALSE)</f>
        <v>#N/A</v>
      </c>
      <c r="CF138" s="30" t="e">
        <f>VLOOKUP(BN138,type_factors!$C$2:$D$226,2,FALSE)</f>
        <v>#N/A</v>
      </c>
      <c r="CG138" s="30" t="e">
        <f>VLOOKUP(BO138,type_factors!$C$2:$D$226,2,FALSE)</f>
        <v>#N/A</v>
      </c>
      <c r="CH138" s="30" t="e">
        <f>VLOOKUP(BP138,type_factors!$C$2:$D$226,2,FALSE)</f>
        <v>#N/A</v>
      </c>
      <c r="CI138" s="30" t="e">
        <f>VLOOKUP(BQ138,type_factors!$C$2:$D$226,2,FALSE)</f>
        <v>#N/A</v>
      </c>
      <c r="CJ138" s="30" t="e">
        <f>VLOOKUP(BR138,type_factors!$C$2:$D$226,2,FALSE)</f>
        <v>#N/A</v>
      </c>
      <c r="CK138" s="30" t="e">
        <f>VLOOKUP(BS138,type_factors!$C$2:$D$226,2,FALSE)</f>
        <v>#N/A</v>
      </c>
      <c r="CL138" s="30" t="e">
        <f>VLOOKUP(BT138,type_factors!$C$2:$D$226,2,FALSE)</f>
        <v>#N/A</v>
      </c>
      <c r="CM138" s="30" t="e">
        <f>VLOOKUP(BU138,type_factors!$C$2:$D$226,2,FALSE)</f>
        <v>#N/A</v>
      </c>
      <c r="CN138" s="32">
        <f t="shared" si="88"/>
        <v>1</v>
      </c>
      <c r="CO138" s="32">
        <f t="shared" si="88"/>
        <v>1</v>
      </c>
      <c r="CP138" s="32">
        <f t="shared" si="88"/>
        <v>1</v>
      </c>
      <c r="CQ138" s="32">
        <f t="shared" si="70"/>
        <v>1</v>
      </c>
      <c r="CR138" s="32">
        <f t="shared" si="67"/>
        <v>1</v>
      </c>
      <c r="CS138" s="32">
        <f t="shared" si="89"/>
        <v>0.5</v>
      </c>
      <c r="CT138" s="32">
        <f t="shared" si="90"/>
        <v>1</v>
      </c>
      <c r="CU138" s="32">
        <f t="shared" si="90"/>
        <v>1</v>
      </c>
      <c r="CV138" s="32">
        <f t="shared" si="90"/>
        <v>1</v>
      </c>
      <c r="CW138">
        <f t="array" ref="CW138">MAX(IF(ISERROR(CN138:CV138),,CN138:CV138))</f>
        <v>1</v>
      </c>
      <c r="CX138">
        <f t="shared" si="71"/>
        <v>1</v>
      </c>
      <c r="CY138">
        <f t="shared" si="91"/>
        <v>0</v>
      </c>
      <c r="CZ138">
        <f t="shared" si="93"/>
        <v>48.75</v>
      </c>
    </row>
    <row r="139" spans="1:106" x14ac:dyDescent="0.3">
      <c r="A139">
        <v>138</v>
      </c>
      <c r="B139">
        <v>55</v>
      </c>
      <c r="C139" s="35" t="s">
        <v>54</v>
      </c>
      <c r="D139" s="35" t="str">
        <f>VLOOKUP(C139,all_pokemon!$B$2:$C$151,2,FALSE)</f>
        <v>Machop</v>
      </c>
      <c r="E139" s="35" t="s">
        <v>450</v>
      </c>
      <c r="F139" s="35" t="s">
        <v>209</v>
      </c>
      <c r="G139" s="35">
        <v>38</v>
      </c>
      <c r="H139" s="36" t="s">
        <v>49</v>
      </c>
      <c r="I139" s="36" t="s">
        <v>206</v>
      </c>
      <c r="J139" s="36" t="s">
        <v>23</v>
      </c>
      <c r="K139" s="36" t="s">
        <v>116</v>
      </c>
      <c r="L139" s="1" t="str">
        <f>VLOOKUP(H139,all_attacks!$B$2:$C$166,2,FALSE)</f>
        <v>Karate Chop</v>
      </c>
      <c r="M139" s="1" t="str">
        <f>VLOOKUP(I139,all_attacks!$B$2:$C$166,2,FALSE)</f>
        <v>Low Kick</v>
      </c>
      <c r="N139" s="1" t="str">
        <f>VLOOKUP(J139,all_attacks!$B$2:$C$166,2,FALSE)</f>
        <v>Leer</v>
      </c>
      <c r="O139" s="1" t="str">
        <f>VLOOKUP(K139,all_attacks!$B$2:$C$166,2,FALSE)</f>
        <v>Focus Energy</v>
      </c>
      <c r="P139" t="str">
        <f>VLOOKUP(L139,all_attacks!$C$2:$H$166,2,FALSE)</f>
        <v>Normal</v>
      </c>
      <c r="Q139" t="str">
        <f>VLOOKUP(M139,all_attacks!$C$2:$H$166,2,FALSE)</f>
        <v>Fighting</v>
      </c>
      <c r="R139" t="str">
        <f>VLOOKUP(N139,all_attacks!$C$2:$H$166,2,FALSE)</f>
        <v>Normal</v>
      </c>
      <c r="S139" t="str">
        <f>VLOOKUP(O139,all_attacks!$C$2:$H$166,2,FALSE)</f>
        <v>Normal</v>
      </c>
      <c r="T139" t="str">
        <f>VLOOKUP(L139,all_attacks!$C$2:$H$166,6,FALSE)</f>
        <v>Normal</v>
      </c>
      <c r="U139" t="str">
        <f>VLOOKUP(M139,all_attacks!$C$2:$H$166,6,FALSE)</f>
        <v>Fighting</v>
      </c>
      <c r="V139" t="str">
        <f>VLOOKUP(N139,all_attacks!$C$2:$H$166,6,FALSE)</f>
        <v>no_type-specific_Damage</v>
      </c>
      <c r="W139" t="str">
        <f>VLOOKUP(O139,all_attacks!$C$2:$H$166,6,FALSE)</f>
        <v>no_type-specific_Damage</v>
      </c>
      <c r="X139" t="s">
        <v>451</v>
      </c>
      <c r="Y139" t="s">
        <v>455</v>
      </c>
      <c r="Z139" t="str">
        <f t="shared" si="92"/>
        <v>NormalPoison</v>
      </c>
      <c r="AA139" t="str">
        <f t="shared" si="92"/>
        <v>FightingPoison</v>
      </c>
      <c r="AB139" t="str">
        <f t="shared" si="92"/>
        <v>no_type-specific_DamagePoison</v>
      </c>
      <c r="AC139" t="str">
        <f t="shared" si="72"/>
        <v>no_type-specific_DamagePoison</v>
      </c>
      <c r="AD139" t="str">
        <f t="shared" si="73"/>
        <v>NormalGround</v>
      </c>
      <c r="AE139" t="str">
        <f t="shared" si="73"/>
        <v>FightingGround</v>
      </c>
      <c r="AF139" t="str">
        <f t="shared" si="73"/>
        <v>no_type-specific_DamageGround</v>
      </c>
      <c r="AG139" t="str">
        <f t="shared" si="68"/>
        <v>no_type-specific_DamageGround</v>
      </c>
      <c r="AH139">
        <f>VLOOKUP(Z139,type_factors!$C$1:$D$226,2,FALSE)</f>
        <v>1</v>
      </c>
      <c r="AI139">
        <f>VLOOKUP(AA139,type_factors!$C$1:$D$226,2,FALSE)</f>
        <v>0.5</v>
      </c>
      <c r="AJ139" t="e">
        <f>VLOOKUP(AB139,type_factors!$C$1:$D$226,2,FALSE)</f>
        <v>#N/A</v>
      </c>
      <c r="AK139" t="e">
        <f>VLOOKUP(AC139,type_factors!$C$1:$D$226,2,FALSE)</f>
        <v>#N/A</v>
      </c>
      <c r="AL139">
        <f>VLOOKUP(AD139,type_factors!$C$1:$D$226,2,FALSE)</f>
        <v>1</v>
      </c>
      <c r="AM139">
        <f>VLOOKUP(AE139,type_factors!$C$1:$D$226,2,FALSE)</f>
        <v>1</v>
      </c>
      <c r="AN139" t="e">
        <f>VLOOKUP(AF139,type_factors!$C$1:$D$226,2,FALSE)</f>
        <v>#N/A</v>
      </c>
      <c r="AO139" t="e">
        <f>VLOOKUP(AG139,type_factors!$C$1:$D$226,2,FALSE)</f>
        <v>#N/A</v>
      </c>
      <c r="AP139">
        <f t="shared" si="74"/>
        <v>1</v>
      </c>
      <c r="AQ139">
        <f t="shared" si="74"/>
        <v>0.5</v>
      </c>
      <c r="AR139" t="e">
        <f t="shared" si="74"/>
        <v>#N/A</v>
      </c>
      <c r="AS139" t="e">
        <f t="shared" si="69"/>
        <v>#N/A</v>
      </c>
      <c r="AT139">
        <f t="array" ref="AT139">MAX(IF(ISERROR(AP139:AS139),IF(ISERROR(AH139:AK139),,AH139:AK139),AP139:AS139))</f>
        <v>1</v>
      </c>
      <c r="AU139" t="s">
        <v>421</v>
      </c>
      <c r="AV139" t="s">
        <v>451</v>
      </c>
      <c r="AW139" t="s">
        <v>453</v>
      </c>
      <c r="AX139" t="s">
        <v>447</v>
      </c>
      <c r="AY139" t="s">
        <v>446</v>
      </c>
      <c r="AZ139" t="s">
        <v>456</v>
      </c>
      <c r="BA139" t="s">
        <v>450</v>
      </c>
      <c r="BB139" t="s">
        <v>455</v>
      </c>
      <c r="BC139" t="s">
        <v>445</v>
      </c>
      <c r="BD139" t="str">
        <f t="shared" si="75"/>
        <v>NormalFighting</v>
      </c>
      <c r="BE139" t="str">
        <f t="shared" si="76"/>
        <v>PoisonFighting</v>
      </c>
      <c r="BF139" t="str">
        <f t="shared" si="77"/>
        <v>WaterFighting</v>
      </c>
      <c r="BG139" t="str">
        <f t="shared" si="78"/>
        <v>ElectricFighting</v>
      </c>
      <c r="BH139" t="str">
        <f t="shared" si="79"/>
        <v>IceFighting</v>
      </c>
      <c r="BI139" t="str">
        <f t="shared" si="80"/>
        <v>RockFighting</v>
      </c>
      <c r="BJ139" t="str">
        <f t="shared" si="81"/>
        <v>FightingFighting</v>
      </c>
      <c r="BK139" t="str">
        <f t="shared" si="82"/>
        <v>GroundFighting</v>
      </c>
      <c r="BL139" t="str">
        <f t="shared" si="83"/>
        <v>FireFighting</v>
      </c>
      <c r="BM139" t="str">
        <f t="shared" si="84"/>
        <v>NormalNA</v>
      </c>
      <c r="BN139" t="str">
        <f t="shared" si="85"/>
        <v>PoisonNA</v>
      </c>
      <c r="BO139" t="str">
        <f t="shared" si="86"/>
        <v>WaterNA</v>
      </c>
      <c r="BP139" t="str">
        <f t="shared" si="87"/>
        <v>ElectricNA</v>
      </c>
      <c r="BQ139" t="str">
        <f t="shared" si="62"/>
        <v>IceNA</v>
      </c>
      <c r="BR139" t="str">
        <f t="shared" si="62"/>
        <v>RockNA</v>
      </c>
      <c r="BS139" t="str">
        <f t="shared" si="62"/>
        <v>FightingNA</v>
      </c>
      <c r="BT139" t="str">
        <f t="shared" si="61"/>
        <v>GroundNA</v>
      </c>
      <c r="BU139" t="str">
        <f t="shared" si="61"/>
        <v>FireNA</v>
      </c>
      <c r="BV139" s="31">
        <f>VLOOKUP(BD139,type_factors!$C$2:$D$226,2,FALSE)</f>
        <v>1</v>
      </c>
      <c r="BW139" s="31">
        <f>VLOOKUP(BE139,type_factors!$C$2:$D$226,2,FALSE)</f>
        <v>1</v>
      </c>
      <c r="BX139" s="31">
        <f>VLOOKUP(BF139,type_factors!$C$2:$D$226,2,FALSE)</f>
        <v>1</v>
      </c>
      <c r="BY139" s="31">
        <f>VLOOKUP(BG139,type_factors!$C$2:$D$226,2,FALSE)</f>
        <v>1</v>
      </c>
      <c r="BZ139" s="31">
        <f>VLOOKUP(BH139,type_factors!$C$2:$D$226,2,FALSE)</f>
        <v>1</v>
      </c>
      <c r="CA139" s="31">
        <f>VLOOKUP(BI139,type_factors!$C$2:$D$226,2,FALSE)</f>
        <v>0.5</v>
      </c>
      <c r="CB139" s="31">
        <f>VLOOKUP(BJ139,type_factors!$C$2:$D$226,2,FALSE)</f>
        <v>1</v>
      </c>
      <c r="CC139" s="31">
        <f>VLOOKUP(BK139,type_factors!$C$2:$D$226,2,FALSE)</f>
        <v>1</v>
      </c>
      <c r="CD139" s="31">
        <f>VLOOKUP(BL139,type_factors!$C$2:$D$226,2,FALSE)</f>
        <v>1</v>
      </c>
      <c r="CE139" s="30" t="e">
        <f>VLOOKUP(BM139,type_factors!$C$2:$D$226,2,FALSE)</f>
        <v>#N/A</v>
      </c>
      <c r="CF139" s="30" t="e">
        <f>VLOOKUP(BN139,type_factors!$C$2:$D$226,2,FALSE)</f>
        <v>#N/A</v>
      </c>
      <c r="CG139" s="30" t="e">
        <f>VLOOKUP(BO139,type_factors!$C$2:$D$226,2,FALSE)</f>
        <v>#N/A</v>
      </c>
      <c r="CH139" s="30" t="e">
        <f>VLOOKUP(BP139,type_factors!$C$2:$D$226,2,FALSE)</f>
        <v>#N/A</v>
      </c>
      <c r="CI139" s="30" t="e">
        <f>VLOOKUP(BQ139,type_factors!$C$2:$D$226,2,FALSE)</f>
        <v>#N/A</v>
      </c>
      <c r="CJ139" s="30" t="e">
        <f>VLOOKUP(BR139,type_factors!$C$2:$D$226,2,FALSE)</f>
        <v>#N/A</v>
      </c>
      <c r="CK139" s="30" t="e">
        <f>VLOOKUP(BS139,type_factors!$C$2:$D$226,2,FALSE)</f>
        <v>#N/A</v>
      </c>
      <c r="CL139" s="30" t="e">
        <f>VLOOKUP(BT139,type_factors!$C$2:$D$226,2,FALSE)</f>
        <v>#N/A</v>
      </c>
      <c r="CM139" s="30" t="e">
        <f>VLOOKUP(BU139,type_factors!$C$2:$D$226,2,FALSE)</f>
        <v>#N/A</v>
      </c>
      <c r="CN139" s="32">
        <f t="shared" si="88"/>
        <v>1</v>
      </c>
      <c r="CO139" s="32">
        <f t="shared" si="88"/>
        <v>1</v>
      </c>
      <c r="CP139" s="32">
        <f t="shared" si="88"/>
        <v>1</v>
      </c>
      <c r="CQ139" s="32">
        <f t="shared" si="70"/>
        <v>1</v>
      </c>
      <c r="CR139" s="32">
        <f t="shared" si="67"/>
        <v>1</v>
      </c>
      <c r="CS139" s="32">
        <f t="shared" si="89"/>
        <v>0.5</v>
      </c>
      <c r="CT139" s="32">
        <f t="shared" si="90"/>
        <v>1</v>
      </c>
      <c r="CU139" s="32">
        <f t="shared" si="90"/>
        <v>1</v>
      </c>
      <c r="CV139" s="32">
        <f t="shared" si="90"/>
        <v>1</v>
      </c>
      <c r="CW139">
        <f t="array" ref="CW139">MAX(IF(ISERROR(CN139:CV139),,CN139:CV139))</f>
        <v>1</v>
      </c>
      <c r="CX139">
        <f t="shared" si="71"/>
        <v>1</v>
      </c>
      <c r="CY139">
        <f t="shared" si="91"/>
        <v>0</v>
      </c>
      <c r="CZ139">
        <f t="shared" si="93"/>
        <v>48.75</v>
      </c>
    </row>
    <row r="140" spans="1:106" x14ac:dyDescent="0.3">
      <c r="A140">
        <v>139</v>
      </c>
      <c r="B140">
        <v>55</v>
      </c>
      <c r="C140" s="35" t="s">
        <v>539</v>
      </c>
      <c r="D140" s="35" t="str">
        <f>VLOOKUP(C140,all_pokemon!$B$2:$C$151,2,FALSE)</f>
        <v>Machoke</v>
      </c>
      <c r="E140" s="35" t="s">
        <v>450</v>
      </c>
      <c r="F140" s="35" t="s">
        <v>209</v>
      </c>
      <c r="G140" s="35">
        <v>38</v>
      </c>
      <c r="H140" s="36" t="s">
        <v>49</v>
      </c>
      <c r="I140" s="36" t="s">
        <v>206</v>
      </c>
      <c r="J140" s="36" t="s">
        <v>23</v>
      </c>
      <c r="K140" s="36" t="s">
        <v>116</v>
      </c>
      <c r="L140" s="1" t="str">
        <f>VLOOKUP(H140,all_attacks!$B$2:$C$166,2,FALSE)</f>
        <v>Karate Chop</v>
      </c>
      <c r="M140" s="1" t="str">
        <f>VLOOKUP(I140,all_attacks!$B$2:$C$166,2,FALSE)</f>
        <v>Low Kick</v>
      </c>
      <c r="N140" s="1" t="str">
        <f>VLOOKUP(J140,all_attacks!$B$2:$C$166,2,FALSE)</f>
        <v>Leer</v>
      </c>
      <c r="O140" s="1" t="str">
        <f>VLOOKUP(K140,all_attacks!$B$2:$C$166,2,FALSE)</f>
        <v>Focus Energy</v>
      </c>
      <c r="P140" t="str">
        <f>VLOOKUP(L140,all_attacks!$C$2:$H$166,2,FALSE)</f>
        <v>Normal</v>
      </c>
      <c r="Q140" t="str">
        <f>VLOOKUP(M140,all_attacks!$C$2:$H$166,2,FALSE)</f>
        <v>Fighting</v>
      </c>
      <c r="R140" t="str">
        <f>VLOOKUP(N140,all_attacks!$C$2:$H$166,2,FALSE)</f>
        <v>Normal</v>
      </c>
      <c r="S140" t="str">
        <f>VLOOKUP(O140,all_attacks!$C$2:$H$166,2,FALSE)</f>
        <v>Normal</v>
      </c>
      <c r="T140" t="str">
        <f>VLOOKUP(L140,all_attacks!$C$2:$H$166,6,FALSE)</f>
        <v>Normal</v>
      </c>
      <c r="U140" t="str">
        <f>VLOOKUP(M140,all_attacks!$C$2:$H$166,6,FALSE)</f>
        <v>Fighting</v>
      </c>
      <c r="V140" t="str">
        <f>VLOOKUP(N140,all_attacks!$C$2:$H$166,6,FALSE)</f>
        <v>no_type-specific_Damage</v>
      </c>
      <c r="W140" t="str">
        <f>VLOOKUP(O140,all_attacks!$C$2:$H$166,6,FALSE)</f>
        <v>no_type-specific_Damage</v>
      </c>
      <c r="X140" t="s">
        <v>451</v>
      </c>
      <c r="Y140" t="s">
        <v>455</v>
      </c>
      <c r="Z140" t="str">
        <f t="shared" si="92"/>
        <v>NormalPoison</v>
      </c>
      <c r="AA140" t="str">
        <f t="shared" si="92"/>
        <v>FightingPoison</v>
      </c>
      <c r="AB140" t="str">
        <f t="shared" si="92"/>
        <v>no_type-specific_DamagePoison</v>
      </c>
      <c r="AC140" t="str">
        <f t="shared" si="72"/>
        <v>no_type-specific_DamagePoison</v>
      </c>
      <c r="AD140" t="str">
        <f t="shared" si="73"/>
        <v>NormalGround</v>
      </c>
      <c r="AE140" t="str">
        <f t="shared" si="73"/>
        <v>FightingGround</v>
      </c>
      <c r="AF140" t="str">
        <f t="shared" si="73"/>
        <v>no_type-specific_DamageGround</v>
      </c>
      <c r="AG140" t="str">
        <f t="shared" si="68"/>
        <v>no_type-specific_DamageGround</v>
      </c>
      <c r="AH140">
        <f>VLOOKUP(Z140,type_factors!$C$1:$D$226,2,FALSE)</f>
        <v>1</v>
      </c>
      <c r="AI140">
        <f>VLOOKUP(AA140,type_factors!$C$1:$D$226,2,FALSE)</f>
        <v>0.5</v>
      </c>
      <c r="AJ140" t="e">
        <f>VLOOKUP(AB140,type_factors!$C$1:$D$226,2,FALSE)</f>
        <v>#N/A</v>
      </c>
      <c r="AK140" t="e">
        <f>VLOOKUP(AC140,type_factors!$C$1:$D$226,2,FALSE)</f>
        <v>#N/A</v>
      </c>
      <c r="AL140">
        <f>VLOOKUP(AD140,type_factors!$C$1:$D$226,2,FALSE)</f>
        <v>1</v>
      </c>
      <c r="AM140">
        <f>VLOOKUP(AE140,type_factors!$C$1:$D$226,2,FALSE)</f>
        <v>1</v>
      </c>
      <c r="AN140" t="e">
        <f>VLOOKUP(AF140,type_factors!$C$1:$D$226,2,FALSE)</f>
        <v>#N/A</v>
      </c>
      <c r="AO140" t="e">
        <f>VLOOKUP(AG140,type_factors!$C$1:$D$226,2,FALSE)</f>
        <v>#N/A</v>
      </c>
      <c r="AP140">
        <f t="shared" si="74"/>
        <v>1</v>
      </c>
      <c r="AQ140">
        <f t="shared" si="74"/>
        <v>0.5</v>
      </c>
      <c r="AR140" t="e">
        <f t="shared" si="74"/>
        <v>#N/A</v>
      </c>
      <c r="AS140" t="e">
        <f t="shared" si="69"/>
        <v>#N/A</v>
      </c>
      <c r="AT140">
        <f t="array" ref="AT140">MAX(IF(ISERROR(AP140:AS140),IF(ISERROR(AH140:AK140),,AH140:AK140),AP140:AS140))</f>
        <v>1</v>
      </c>
      <c r="AU140" t="s">
        <v>421</v>
      </c>
      <c r="AV140" t="s">
        <v>451</v>
      </c>
      <c r="AW140" t="s">
        <v>453</v>
      </c>
      <c r="AX140" t="s">
        <v>447</v>
      </c>
      <c r="AY140" t="s">
        <v>446</v>
      </c>
      <c r="AZ140" t="s">
        <v>456</v>
      </c>
      <c r="BA140" t="s">
        <v>450</v>
      </c>
      <c r="BB140" t="s">
        <v>455</v>
      </c>
      <c r="BC140" t="s">
        <v>445</v>
      </c>
      <c r="BD140" t="str">
        <f t="shared" si="75"/>
        <v>NormalFighting</v>
      </c>
      <c r="BE140" t="str">
        <f t="shared" si="76"/>
        <v>PoisonFighting</v>
      </c>
      <c r="BF140" t="str">
        <f t="shared" si="77"/>
        <v>WaterFighting</v>
      </c>
      <c r="BG140" t="str">
        <f t="shared" si="78"/>
        <v>ElectricFighting</v>
      </c>
      <c r="BH140" t="str">
        <f t="shared" si="79"/>
        <v>IceFighting</v>
      </c>
      <c r="BI140" t="str">
        <f t="shared" si="80"/>
        <v>RockFighting</v>
      </c>
      <c r="BJ140" t="str">
        <f t="shared" si="81"/>
        <v>FightingFighting</v>
      </c>
      <c r="BK140" t="str">
        <f t="shared" si="82"/>
        <v>GroundFighting</v>
      </c>
      <c r="BL140" t="str">
        <f t="shared" si="83"/>
        <v>FireFighting</v>
      </c>
      <c r="BM140" t="str">
        <f t="shared" si="84"/>
        <v>NormalNA</v>
      </c>
      <c r="BN140" t="str">
        <f t="shared" si="85"/>
        <v>PoisonNA</v>
      </c>
      <c r="BO140" t="str">
        <f t="shared" si="86"/>
        <v>WaterNA</v>
      </c>
      <c r="BP140" t="str">
        <f t="shared" si="87"/>
        <v>ElectricNA</v>
      </c>
      <c r="BQ140" t="str">
        <f t="shared" si="62"/>
        <v>IceNA</v>
      </c>
      <c r="BR140" t="str">
        <f t="shared" si="62"/>
        <v>RockNA</v>
      </c>
      <c r="BS140" t="str">
        <f t="shared" si="62"/>
        <v>FightingNA</v>
      </c>
      <c r="BT140" t="str">
        <f t="shared" si="61"/>
        <v>GroundNA</v>
      </c>
      <c r="BU140" t="str">
        <f t="shared" si="61"/>
        <v>FireNA</v>
      </c>
      <c r="BV140" s="31">
        <f>VLOOKUP(BD140,type_factors!$C$2:$D$226,2,FALSE)</f>
        <v>1</v>
      </c>
      <c r="BW140" s="31">
        <f>VLOOKUP(BE140,type_factors!$C$2:$D$226,2,FALSE)</f>
        <v>1</v>
      </c>
      <c r="BX140" s="31">
        <f>VLOOKUP(BF140,type_factors!$C$2:$D$226,2,FALSE)</f>
        <v>1</v>
      </c>
      <c r="BY140" s="31">
        <f>VLOOKUP(BG140,type_factors!$C$2:$D$226,2,FALSE)</f>
        <v>1</v>
      </c>
      <c r="BZ140" s="31">
        <f>VLOOKUP(BH140,type_factors!$C$2:$D$226,2,FALSE)</f>
        <v>1</v>
      </c>
      <c r="CA140" s="31">
        <f>VLOOKUP(BI140,type_factors!$C$2:$D$226,2,FALSE)</f>
        <v>0.5</v>
      </c>
      <c r="CB140" s="31">
        <f>VLOOKUP(BJ140,type_factors!$C$2:$D$226,2,FALSE)</f>
        <v>1</v>
      </c>
      <c r="CC140" s="31">
        <f>VLOOKUP(BK140,type_factors!$C$2:$D$226,2,FALSE)</f>
        <v>1</v>
      </c>
      <c r="CD140" s="31">
        <f>VLOOKUP(BL140,type_factors!$C$2:$D$226,2,FALSE)</f>
        <v>1</v>
      </c>
      <c r="CE140" s="30" t="e">
        <f>VLOOKUP(BM140,type_factors!$C$2:$D$226,2,FALSE)</f>
        <v>#N/A</v>
      </c>
      <c r="CF140" s="30" t="e">
        <f>VLOOKUP(BN140,type_factors!$C$2:$D$226,2,FALSE)</f>
        <v>#N/A</v>
      </c>
      <c r="CG140" s="30" t="e">
        <f>VLOOKUP(BO140,type_factors!$C$2:$D$226,2,FALSE)</f>
        <v>#N/A</v>
      </c>
      <c r="CH140" s="30" t="e">
        <f>VLOOKUP(BP140,type_factors!$C$2:$D$226,2,FALSE)</f>
        <v>#N/A</v>
      </c>
      <c r="CI140" s="30" t="e">
        <f>VLOOKUP(BQ140,type_factors!$C$2:$D$226,2,FALSE)</f>
        <v>#N/A</v>
      </c>
      <c r="CJ140" s="30" t="e">
        <f>VLOOKUP(BR140,type_factors!$C$2:$D$226,2,FALSE)</f>
        <v>#N/A</v>
      </c>
      <c r="CK140" s="30" t="e">
        <f>VLOOKUP(BS140,type_factors!$C$2:$D$226,2,FALSE)</f>
        <v>#N/A</v>
      </c>
      <c r="CL140" s="30" t="e">
        <f>VLOOKUP(BT140,type_factors!$C$2:$D$226,2,FALSE)</f>
        <v>#N/A</v>
      </c>
      <c r="CM140" s="30" t="e">
        <f>VLOOKUP(BU140,type_factors!$C$2:$D$226,2,FALSE)</f>
        <v>#N/A</v>
      </c>
      <c r="CN140" s="32">
        <f t="shared" si="88"/>
        <v>1</v>
      </c>
      <c r="CO140" s="32">
        <f t="shared" si="88"/>
        <v>1</v>
      </c>
      <c r="CP140" s="32">
        <f t="shared" si="88"/>
        <v>1</v>
      </c>
      <c r="CQ140" s="32">
        <f t="shared" si="70"/>
        <v>1</v>
      </c>
      <c r="CR140" s="32">
        <f t="shared" si="67"/>
        <v>1</v>
      </c>
      <c r="CS140" s="32">
        <f t="shared" si="89"/>
        <v>0.5</v>
      </c>
      <c r="CT140" s="32">
        <f t="shared" si="90"/>
        <v>1</v>
      </c>
      <c r="CU140" s="32">
        <f t="shared" si="90"/>
        <v>1</v>
      </c>
      <c r="CV140" s="32">
        <f t="shared" si="90"/>
        <v>1</v>
      </c>
      <c r="CW140">
        <f t="array" ref="CW140">MAX(IF(ISERROR(CN140:CV140),,CN140:CV140))</f>
        <v>1</v>
      </c>
      <c r="CX140">
        <f t="shared" si="71"/>
        <v>1</v>
      </c>
      <c r="CY140">
        <f t="shared" si="91"/>
        <v>0</v>
      </c>
      <c r="CZ140">
        <f t="shared" si="93"/>
        <v>48.75</v>
      </c>
    </row>
    <row r="141" spans="1:106" x14ac:dyDescent="0.3">
      <c r="A141">
        <v>140</v>
      </c>
      <c r="B141">
        <v>56</v>
      </c>
      <c r="C141" s="35" t="s">
        <v>102</v>
      </c>
      <c r="D141" s="35" t="str">
        <f>VLOOKUP(C141,all_pokemon!$B$2:$C$151,2,FALSE)</f>
        <v>Rhyhorn</v>
      </c>
      <c r="E141" s="35" t="s">
        <v>455</v>
      </c>
      <c r="F141" s="35" t="s">
        <v>456</v>
      </c>
      <c r="G141" s="35">
        <v>45</v>
      </c>
      <c r="H141" s="36" t="s">
        <v>140</v>
      </c>
      <c r="I141" s="36" t="s">
        <v>20</v>
      </c>
      <c r="J141" s="36" t="s">
        <v>68</v>
      </c>
      <c r="K141" s="36" t="s">
        <v>154</v>
      </c>
      <c r="L141" s="1" t="str">
        <f>VLOOKUP(H141,all_attacks!$B$2:$C$166,2,FALSE)</f>
        <v>Stomp</v>
      </c>
      <c r="M141" s="1" t="str">
        <f>VLOOKUP(I141,all_attacks!$B$2:$C$166,2,FALSE)</f>
        <v>Tail Whip</v>
      </c>
      <c r="N141" s="1" t="str">
        <f>VLOOKUP(J141,all_attacks!$B$2:$C$166,2,FALSE)</f>
        <v>Fury Attack</v>
      </c>
      <c r="O141" s="1" t="str">
        <f>VLOOKUP(K141,all_attacks!$B$2:$C$166,2,FALSE)</f>
        <v>Horn Drill</v>
      </c>
      <c r="P141" t="str">
        <f>VLOOKUP(L141,all_attacks!$C$2:$H$166,2,FALSE)</f>
        <v>Normal</v>
      </c>
      <c r="Q141" t="str">
        <f>VLOOKUP(M141,all_attacks!$C$2:$H$166,2,FALSE)</f>
        <v>Normal</v>
      </c>
      <c r="R141" t="str">
        <f>VLOOKUP(N141,all_attacks!$C$2:$H$166,2,FALSE)</f>
        <v>Normal</v>
      </c>
      <c r="S141" t="str">
        <f>VLOOKUP(O141,all_attacks!$C$2:$H$166,2,FALSE)</f>
        <v>Normal</v>
      </c>
      <c r="T141" t="str">
        <f>VLOOKUP(L141,all_attacks!$C$2:$H$166,6,FALSE)</f>
        <v>Normal</v>
      </c>
      <c r="U141" t="str">
        <f>VLOOKUP(M141,all_attacks!$C$2:$H$166,6,FALSE)</f>
        <v>no_type-specific_Damage</v>
      </c>
      <c r="V141" t="str">
        <f>VLOOKUP(N141,all_attacks!$C$2:$H$166,6,FALSE)</f>
        <v>Normal</v>
      </c>
      <c r="W141" t="str">
        <f>VLOOKUP(O141,all_attacks!$C$2:$H$166,6,FALSE)</f>
        <v>no_type-specific_Damage</v>
      </c>
      <c r="X141" t="s">
        <v>451</v>
      </c>
      <c r="Y141" t="s">
        <v>455</v>
      </c>
      <c r="Z141" t="str">
        <f t="shared" si="92"/>
        <v>NormalPoison</v>
      </c>
      <c r="AA141" t="str">
        <f t="shared" si="92"/>
        <v>no_type-specific_DamagePoison</v>
      </c>
      <c r="AB141" t="str">
        <f t="shared" si="92"/>
        <v>NormalPoison</v>
      </c>
      <c r="AC141" t="str">
        <f t="shared" si="72"/>
        <v>no_type-specific_DamagePoison</v>
      </c>
      <c r="AD141" t="str">
        <f t="shared" si="73"/>
        <v>NormalGround</v>
      </c>
      <c r="AE141" t="str">
        <f t="shared" si="73"/>
        <v>no_type-specific_DamageGround</v>
      </c>
      <c r="AF141" t="str">
        <f t="shared" si="73"/>
        <v>NormalGround</v>
      </c>
      <c r="AG141" t="str">
        <f t="shared" si="68"/>
        <v>no_type-specific_DamageGround</v>
      </c>
      <c r="AH141">
        <f>VLOOKUP(Z141,type_factors!$C$1:$D$226,2,FALSE)</f>
        <v>1</v>
      </c>
      <c r="AI141" t="e">
        <f>VLOOKUP(AA141,type_factors!$C$1:$D$226,2,FALSE)</f>
        <v>#N/A</v>
      </c>
      <c r="AJ141">
        <f>VLOOKUP(AB141,type_factors!$C$1:$D$226,2,FALSE)</f>
        <v>1</v>
      </c>
      <c r="AK141" t="e">
        <f>VLOOKUP(AC141,type_factors!$C$1:$D$226,2,FALSE)</f>
        <v>#N/A</v>
      </c>
      <c r="AL141">
        <f>VLOOKUP(AD141,type_factors!$C$1:$D$226,2,FALSE)</f>
        <v>1</v>
      </c>
      <c r="AM141" t="e">
        <f>VLOOKUP(AE141,type_factors!$C$1:$D$226,2,FALSE)</f>
        <v>#N/A</v>
      </c>
      <c r="AN141">
        <f>VLOOKUP(AF141,type_factors!$C$1:$D$226,2,FALSE)</f>
        <v>1</v>
      </c>
      <c r="AO141" t="e">
        <f>VLOOKUP(AG141,type_factors!$C$1:$D$226,2,FALSE)</f>
        <v>#N/A</v>
      </c>
      <c r="AP141">
        <f t="shared" si="74"/>
        <v>1</v>
      </c>
      <c r="AQ141" t="e">
        <f t="shared" si="74"/>
        <v>#N/A</v>
      </c>
      <c r="AR141">
        <f t="shared" si="74"/>
        <v>1</v>
      </c>
      <c r="AS141" t="e">
        <f t="shared" si="69"/>
        <v>#N/A</v>
      </c>
      <c r="AT141">
        <f t="array" ref="AT141">MAX(IF(ISERROR(AP141:AS141),IF(ISERROR(AH141:AK141),,AH141:AK141),AP141:AS141))</f>
        <v>1</v>
      </c>
      <c r="AU141" t="s">
        <v>421</v>
      </c>
      <c r="AV141" t="s">
        <v>451</v>
      </c>
      <c r="AW141" t="s">
        <v>453</v>
      </c>
      <c r="AX141" t="s">
        <v>447</v>
      </c>
      <c r="AY141" t="s">
        <v>446</v>
      </c>
      <c r="AZ141" t="s">
        <v>456</v>
      </c>
      <c r="BA141" t="s">
        <v>450</v>
      </c>
      <c r="BB141" t="s">
        <v>455</v>
      </c>
      <c r="BC141" t="s">
        <v>445</v>
      </c>
      <c r="BD141" t="str">
        <f t="shared" si="75"/>
        <v>NormalGround</v>
      </c>
      <c r="BE141" t="str">
        <f t="shared" si="76"/>
        <v>PoisonGround</v>
      </c>
      <c r="BF141" t="str">
        <f t="shared" si="77"/>
        <v>WaterGround</v>
      </c>
      <c r="BG141" t="str">
        <f t="shared" si="78"/>
        <v>ElectricGround</v>
      </c>
      <c r="BH141" t="str">
        <f t="shared" si="79"/>
        <v>IceGround</v>
      </c>
      <c r="BI141" t="str">
        <f t="shared" si="80"/>
        <v>RockGround</v>
      </c>
      <c r="BJ141" t="str">
        <f t="shared" si="81"/>
        <v>FightingGround</v>
      </c>
      <c r="BK141" t="str">
        <f t="shared" si="82"/>
        <v>GroundGround</v>
      </c>
      <c r="BL141" t="str">
        <f t="shared" si="83"/>
        <v>FireGround</v>
      </c>
      <c r="BM141" t="str">
        <f t="shared" si="84"/>
        <v>NormalRock</v>
      </c>
      <c r="BN141" t="str">
        <f t="shared" si="85"/>
        <v>PoisonRock</v>
      </c>
      <c r="BO141" t="str">
        <f t="shared" si="86"/>
        <v>WaterRock</v>
      </c>
      <c r="BP141" t="str">
        <f t="shared" si="87"/>
        <v>ElectricRock</v>
      </c>
      <c r="BQ141" t="str">
        <f t="shared" si="62"/>
        <v>IceRock</v>
      </c>
      <c r="BR141" t="str">
        <f t="shared" si="62"/>
        <v>RockRock</v>
      </c>
      <c r="BS141" t="str">
        <f t="shared" si="62"/>
        <v>FightingRock</v>
      </c>
      <c r="BT141" t="str">
        <f t="shared" si="61"/>
        <v>GroundRock</v>
      </c>
      <c r="BU141" t="str">
        <f t="shared" si="61"/>
        <v>FireRock</v>
      </c>
      <c r="BV141" s="31">
        <f>VLOOKUP(BD141,type_factors!$C$2:$D$226,2,FALSE)</f>
        <v>1</v>
      </c>
      <c r="BW141" s="31">
        <f>VLOOKUP(BE141,type_factors!$C$2:$D$226,2,FALSE)</f>
        <v>0.5</v>
      </c>
      <c r="BX141" s="31">
        <f>VLOOKUP(BF141,type_factors!$C$2:$D$226,2,FALSE)</f>
        <v>2</v>
      </c>
      <c r="BY141" s="31">
        <f>VLOOKUP(BG141,type_factors!$C$2:$D$226,2,FALSE)</f>
        <v>0</v>
      </c>
      <c r="BZ141" s="31">
        <f>VLOOKUP(BH141,type_factors!$C$2:$D$226,2,FALSE)</f>
        <v>2</v>
      </c>
      <c r="CA141" s="31">
        <f>VLOOKUP(BI141,type_factors!$C$2:$D$226,2,FALSE)</f>
        <v>0.5</v>
      </c>
      <c r="CB141" s="31">
        <f>VLOOKUP(BJ141,type_factors!$C$2:$D$226,2,FALSE)</f>
        <v>1</v>
      </c>
      <c r="CC141" s="31">
        <f>VLOOKUP(BK141,type_factors!$C$2:$D$226,2,FALSE)</f>
        <v>1</v>
      </c>
      <c r="CD141" s="31">
        <f>VLOOKUP(BL141,type_factors!$C$2:$D$226,2,FALSE)</f>
        <v>1</v>
      </c>
      <c r="CE141" s="30">
        <f>VLOOKUP(BM141,type_factors!$C$2:$D$226,2,FALSE)</f>
        <v>0.5</v>
      </c>
      <c r="CF141" s="30">
        <f>VLOOKUP(BN141,type_factors!$C$2:$D$226,2,FALSE)</f>
        <v>0.5</v>
      </c>
      <c r="CG141" s="30">
        <f>VLOOKUP(BO141,type_factors!$C$2:$D$226,2,FALSE)</f>
        <v>2</v>
      </c>
      <c r="CH141" s="30">
        <f>VLOOKUP(BP141,type_factors!$C$2:$D$226,2,FALSE)</f>
        <v>1</v>
      </c>
      <c r="CI141" s="30">
        <f>VLOOKUP(BQ141,type_factors!$C$2:$D$226,2,FALSE)</f>
        <v>1</v>
      </c>
      <c r="CJ141" s="30">
        <f>VLOOKUP(BR141,type_factors!$C$2:$D$226,2,FALSE)</f>
        <v>1</v>
      </c>
      <c r="CK141" s="30">
        <f>VLOOKUP(BS141,type_factors!$C$2:$D$226,2,FALSE)</f>
        <v>2</v>
      </c>
      <c r="CL141" s="30">
        <f>VLOOKUP(BT141,type_factors!$C$2:$D$226,2,FALSE)</f>
        <v>2</v>
      </c>
      <c r="CM141" s="30">
        <f>VLOOKUP(BU141,type_factors!$C$2:$D$226,2,FALSE)</f>
        <v>0.5</v>
      </c>
      <c r="CN141" s="32">
        <f t="shared" si="88"/>
        <v>0.5</v>
      </c>
      <c r="CO141" s="32">
        <f t="shared" si="88"/>
        <v>0.25</v>
      </c>
      <c r="CP141" s="32">
        <f t="shared" si="88"/>
        <v>4</v>
      </c>
      <c r="CQ141" s="32">
        <f t="shared" si="70"/>
        <v>0</v>
      </c>
      <c r="CR141" s="32">
        <f t="shared" si="67"/>
        <v>2</v>
      </c>
      <c r="CS141" s="32">
        <f t="shared" si="89"/>
        <v>0.5</v>
      </c>
      <c r="CT141" s="32">
        <f t="shared" si="90"/>
        <v>2</v>
      </c>
      <c r="CU141" s="32">
        <f t="shared" si="90"/>
        <v>2</v>
      </c>
      <c r="CV141" s="32">
        <f t="shared" si="90"/>
        <v>0.5</v>
      </c>
      <c r="CW141">
        <f t="array" ref="CW141">MAX(IF(ISERROR(CN141:CV141),,CN141:CV141))</f>
        <v>4</v>
      </c>
      <c r="CX141">
        <f t="shared" si="71"/>
        <v>1</v>
      </c>
      <c r="CY141">
        <f t="shared" si="91"/>
        <v>3</v>
      </c>
      <c r="CZ141">
        <f t="shared" si="93"/>
        <v>51.75</v>
      </c>
      <c r="DB141" t="s">
        <v>194</v>
      </c>
    </row>
    <row r="142" spans="1:106" x14ac:dyDescent="0.3">
      <c r="A142">
        <v>141</v>
      </c>
      <c r="B142">
        <v>56</v>
      </c>
      <c r="C142" s="35" t="s">
        <v>204</v>
      </c>
      <c r="D142" s="35" t="str">
        <f>VLOOKUP(C142,all_pokemon!$B$2:$C$151,2,FALSE)</f>
        <v>Dugtrio</v>
      </c>
      <c r="E142" s="35" t="s">
        <v>455</v>
      </c>
      <c r="F142" s="35" t="s">
        <v>209</v>
      </c>
      <c r="G142" s="35">
        <v>42</v>
      </c>
      <c r="H142" s="36" t="s">
        <v>6</v>
      </c>
      <c r="I142" s="36" t="s">
        <v>207</v>
      </c>
      <c r="J142" s="36" t="s">
        <v>42</v>
      </c>
      <c r="K142" s="36" t="s">
        <v>105</v>
      </c>
      <c r="L142" s="1" t="str">
        <f>VLOOKUP(H142,all_attacks!$B$2:$C$166,2,FALSE)</f>
        <v>Growl</v>
      </c>
      <c r="M142" s="1" t="str">
        <f>VLOOKUP(I142,all_attacks!$B$2:$C$166,2,FALSE)</f>
        <v>Dig</v>
      </c>
      <c r="N142" s="1" t="str">
        <f>VLOOKUP(J142,all_attacks!$B$2:$C$166,2,FALSE)</f>
        <v>Sand Attack</v>
      </c>
      <c r="O142" s="1" t="str">
        <f>VLOOKUP(K142,all_attacks!$B$2:$C$166,2,FALSE)</f>
        <v>Slash</v>
      </c>
      <c r="P142" t="str">
        <f>VLOOKUP(L142,all_attacks!$C$2:$H$166,2,FALSE)</f>
        <v>Normal</v>
      </c>
      <c r="Q142" t="str">
        <f>VLOOKUP(M142,all_attacks!$C$2:$H$166,2,FALSE)</f>
        <v>Ground</v>
      </c>
      <c r="R142" t="str">
        <f>VLOOKUP(N142,all_attacks!$C$2:$H$166,2,FALSE)</f>
        <v>Normal</v>
      </c>
      <c r="S142" t="str">
        <f>VLOOKUP(O142,all_attacks!$C$2:$H$166,2,FALSE)</f>
        <v>Normal</v>
      </c>
      <c r="T142" t="str">
        <f>VLOOKUP(L142,all_attacks!$C$2:$H$166,6,FALSE)</f>
        <v>no_type-specific_Damage</v>
      </c>
      <c r="U142" t="str">
        <f>VLOOKUP(M142,all_attacks!$C$2:$H$166,6,FALSE)</f>
        <v>Ground</v>
      </c>
      <c r="V142" t="str">
        <f>VLOOKUP(N142,all_attacks!$C$2:$H$166,6,FALSE)</f>
        <v>no_type-specific_Damage</v>
      </c>
      <c r="W142" t="str">
        <f>VLOOKUP(O142,all_attacks!$C$2:$H$166,6,FALSE)</f>
        <v>Normal</v>
      </c>
      <c r="X142" t="s">
        <v>451</v>
      </c>
      <c r="Y142" t="s">
        <v>455</v>
      </c>
      <c r="Z142" t="str">
        <f t="shared" si="92"/>
        <v>no_type-specific_DamagePoison</v>
      </c>
      <c r="AA142" t="str">
        <f t="shared" si="92"/>
        <v>GroundPoison</v>
      </c>
      <c r="AB142" t="str">
        <f t="shared" si="92"/>
        <v>no_type-specific_DamagePoison</v>
      </c>
      <c r="AC142" t="str">
        <f t="shared" si="72"/>
        <v>NormalPoison</v>
      </c>
      <c r="AD142" t="str">
        <f t="shared" si="73"/>
        <v>no_type-specific_DamageGround</v>
      </c>
      <c r="AE142" t="str">
        <f t="shared" si="73"/>
        <v>GroundGround</v>
      </c>
      <c r="AF142" t="str">
        <f t="shared" si="73"/>
        <v>no_type-specific_DamageGround</v>
      </c>
      <c r="AG142" t="str">
        <f t="shared" si="68"/>
        <v>NormalGround</v>
      </c>
      <c r="AH142" t="e">
        <f>VLOOKUP(Z142,type_factors!$C$1:$D$226,2,FALSE)</f>
        <v>#N/A</v>
      </c>
      <c r="AI142">
        <f>VLOOKUP(AA142,type_factors!$C$1:$D$226,2,FALSE)</f>
        <v>2</v>
      </c>
      <c r="AJ142" t="e">
        <f>VLOOKUP(AB142,type_factors!$C$1:$D$226,2,FALSE)</f>
        <v>#N/A</v>
      </c>
      <c r="AK142">
        <f>VLOOKUP(AC142,type_factors!$C$1:$D$226,2,FALSE)</f>
        <v>1</v>
      </c>
      <c r="AL142" t="e">
        <f>VLOOKUP(AD142,type_factors!$C$1:$D$226,2,FALSE)</f>
        <v>#N/A</v>
      </c>
      <c r="AM142">
        <f>VLOOKUP(AE142,type_factors!$C$1:$D$226,2,FALSE)</f>
        <v>1</v>
      </c>
      <c r="AN142" t="e">
        <f>VLOOKUP(AF142,type_factors!$C$1:$D$226,2,FALSE)</f>
        <v>#N/A</v>
      </c>
      <c r="AO142">
        <f>VLOOKUP(AG142,type_factors!$C$1:$D$226,2,FALSE)</f>
        <v>1</v>
      </c>
      <c r="AP142" t="e">
        <f t="shared" si="74"/>
        <v>#N/A</v>
      </c>
      <c r="AQ142">
        <f t="shared" si="74"/>
        <v>2</v>
      </c>
      <c r="AR142" t="e">
        <f t="shared" si="74"/>
        <v>#N/A</v>
      </c>
      <c r="AS142">
        <f t="shared" si="69"/>
        <v>1</v>
      </c>
      <c r="AT142">
        <f t="array" ref="AT142">MAX(IF(ISERROR(AP142:AS142),IF(ISERROR(AH142:AK142),,AH142:AK142),AP142:AS142))</f>
        <v>2</v>
      </c>
      <c r="AU142" t="s">
        <v>421</v>
      </c>
      <c r="AV142" t="s">
        <v>451</v>
      </c>
      <c r="AW142" t="s">
        <v>453</v>
      </c>
      <c r="AX142" t="s">
        <v>447</v>
      </c>
      <c r="AY142" t="s">
        <v>446</v>
      </c>
      <c r="AZ142" t="s">
        <v>456</v>
      </c>
      <c r="BA142" t="s">
        <v>450</v>
      </c>
      <c r="BB142" t="s">
        <v>455</v>
      </c>
      <c r="BC142" t="s">
        <v>445</v>
      </c>
      <c r="BD142" t="str">
        <f t="shared" si="75"/>
        <v>NormalGround</v>
      </c>
      <c r="BE142" t="str">
        <f t="shared" si="76"/>
        <v>PoisonGround</v>
      </c>
      <c r="BF142" t="str">
        <f t="shared" si="77"/>
        <v>WaterGround</v>
      </c>
      <c r="BG142" t="str">
        <f t="shared" si="78"/>
        <v>ElectricGround</v>
      </c>
      <c r="BH142" t="str">
        <f t="shared" si="79"/>
        <v>IceGround</v>
      </c>
      <c r="BI142" t="str">
        <f t="shared" si="80"/>
        <v>RockGround</v>
      </c>
      <c r="BJ142" t="str">
        <f t="shared" si="81"/>
        <v>FightingGround</v>
      </c>
      <c r="BK142" t="str">
        <f t="shared" si="82"/>
        <v>GroundGround</v>
      </c>
      <c r="BL142" t="str">
        <f t="shared" si="83"/>
        <v>FireGround</v>
      </c>
      <c r="BM142" t="str">
        <f t="shared" si="84"/>
        <v>NormalNA</v>
      </c>
      <c r="BN142" t="str">
        <f t="shared" si="85"/>
        <v>PoisonNA</v>
      </c>
      <c r="BO142" t="str">
        <f t="shared" si="86"/>
        <v>WaterNA</v>
      </c>
      <c r="BP142" t="str">
        <f t="shared" si="87"/>
        <v>ElectricNA</v>
      </c>
      <c r="BQ142" t="str">
        <f t="shared" si="62"/>
        <v>IceNA</v>
      </c>
      <c r="BR142" t="str">
        <f t="shared" si="62"/>
        <v>RockNA</v>
      </c>
      <c r="BS142" t="str">
        <f t="shared" si="62"/>
        <v>FightingNA</v>
      </c>
      <c r="BT142" t="str">
        <f t="shared" si="61"/>
        <v>GroundNA</v>
      </c>
      <c r="BU142" t="str">
        <f t="shared" si="61"/>
        <v>FireNA</v>
      </c>
      <c r="BV142" s="31">
        <f>VLOOKUP(BD142,type_factors!$C$2:$D$226,2,FALSE)</f>
        <v>1</v>
      </c>
      <c r="BW142" s="31">
        <f>VLOOKUP(BE142,type_factors!$C$2:$D$226,2,FALSE)</f>
        <v>0.5</v>
      </c>
      <c r="BX142" s="31">
        <f>VLOOKUP(BF142,type_factors!$C$2:$D$226,2,FALSE)</f>
        <v>2</v>
      </c>
      <c r="BY142" s="31">
        <f>VLOOKUP(BG142,type_factors!$C$2:$D$226,2,FALSE)</f>
        <v>0</v>
      </c>
      <c r="BZ142" s="31">
        <f>VLOOKUP(BH142,type_factors!$C$2:$D$226,2,FALSE)</f>
        <v>2</v>
      </c>
      <c r="CA142" s="31">
        <f>VLOOKUP(BI142,type_factors!$C$2:$D$226,2,FALSE)</f>
        <v>0.5</v>
      </c>
      <c r="CB142" s="31">
        <f>VLOOKUP(BJ142,type_factors!$C$2:$D$226,2,FALSE)</f>
        <v>1</v>
      </c>
      <c r="CC142" s="31">
        <f>VLOOKUP(BK142,type_factors!$C$2:$D$226,2,FALSE)</f>
        <v>1</v>
      </c>
      <c r="CD142" s="31">
        <f>VLOOKUP(BL142,type_factors!$C$2:$D$226,2,FALSE)</f>
        <v>1</v>
      </c>
      <c r="CE142" s="30" t="e">
        <f>VLOOKUP(BM142,type_factors!$C$2:$D$226,2,FALSE)</f>
        <v>#N/A</v>
      </c>
      <c r="CF142" s="30" t="e">
        <f>VLOOKUP(BN142,type_factors!$C$2:$D$226,2,FALSE)</f>
        <v>#N/A</v>
      </c>
      <c r="CG142" s="30" t="e">
        <f>VLOOKUP(BO142,type_factors!$C$2:$D$226,2,FALSE)</f>
        <v>#N/A</v>
      </c>
      <c r="CH142" s="30" t="e">
        <f>VLOOKUP(BP142,type_factors!$C$2:$D$226,2,FALSE)</f>
        <v>#N/A</v>
      </c>
      <c r="CI142" s="30" t="e">
        <f>VLOOKUP(BQ142,type_factors!$C$2:$D$226,2,FALSE)</f>
        <v>#N/A</v>
      </c>
      <c r="CJ142" s="30" t="e">
        <f>VLOOKUP(BR142,type_factors!$C$2:$D$226,2,FALSE)</f>
        <v>#N/A</v>
      </c>
      <c r="CK142" s="30" t="e">
        <f>VLOOKUP(BS142,type_factors!$C$2:$D$226,2,FALSE)</f>
        <v>#N/A</v>
      </c>
      <c r="CL142" s="30" t="e">
        <f>VLOOKUP(BT142,type_factors!$C$2:$D$226,2,FALSE)</f>
        <v>#N/A</v>
      </c>
      <c r="CM142" s="30" t="e">
        <f>VLOOKUP(BU142,type_factors!$C$2:$D$226,2,FALSE)</f>
        <v>#N/A</v>
      </c>
      <c r="CN142" s="32">
        <f t="shared" si="88"/>
        <v>1</v>
      </c>
      <c r="CO142" s="32">
        <f t="shared" si="88"/>
        <v>0.5</v>
      </c>
      <c r="CP142" s="32">
        <f t="shared" si="88"/>
        <v>2</v>
      </c>
      <c r="CQ142" s="32">
        <f t="shared" si="70"/>
        <v>0</v>
      </c>
      <c r="CR142" s="32">
        <f t="shared" si="67"/>
        <v>2</v>
      </c>
      <c r="CS142" s="32">
        <f t="shared" si="89"/>
        <v>0.5</v>
      </c>
      <c r="CT142" s="32">
        <f t="shared" si="90"/>
        <v>1</v>
      </c>
      <c r="CU142" s="32">
        <f t="shared" si="90"/>
        <v>1</v>
      </c>
      <c r="CV142" s="32">
        <f t="shared" si="90"/>
        <v>1</v>
      </c>
      <c r="CW142">
        <f t="array" ref="CW142">MAX(IF(ISERROR(CN142:CV142),,CN142:CV142))</f>
        <v>2</v>
      </c>
      <c r="CX142">
        <f t="shared" si="71"/>
        <v>2</v>
      </c>
      <c r="CY142">
        <f t="shared" si="91"/>
        <v>0</v>
      </c>
      <c r="CZ142">
        <f t="shared" si="93"/>
        <v>51.75</v>
      </c>
    </row>
    <row r="143" spans="1:106" x14ac:dyDescent="0.3">
      <c r="A143">
        <v>142</v>
      </c>
      <c r="B143">
        <v>56</v>
      </c>
      <c r="C143" s="35" t="s">
        <v>132</v>
      </c>
      <c r="D143" s="35" t="str">
        <f>VLOOKUP(C143,all_pokemon!$B$2:$C$151,2,FALSE)</f>
        <v>Nidoqueen</v>
      </c>
      <c r="E143" s="35" t="s">
        <v>451</v>
      </c>
      <c r="F143" s="35" t="s">
        <v>455</v>
      </c>
      <c r="G143" s="35">
        <v>44</v>
      </c>
      <c r="H143" s="36" t="s">
        <v>5</v>
      </c>
      <c r="I143" s="36" t="s">
        <v>20</v>
      </c>
      <c r="J143" s="36" t="s">
        <v>69</v>
      </c>
      <c r="K143" s="36" t="s">
        <v>9</v>
      </c>
      <c r="L143" s="1" t="str">
        <f>VLOOKUP(H143,all_attacks!$B$2:$C$166,2,FALSE)</f>
        <v>Scratch</v>
      </c>
      <c r="M143" s="1" t="str">
        <f>VLOOKUP(I143,all_attacks!$B$2:$C$166,2,FALSE)</f>
        <v>Tail Whip</v>
      </c>
      <c r="N143" s="1" t="str">
        <f>VLOOKUP(J143,all_attacks!$B$2:$C$166,2,FALSE)</f>
        <v>Body Slam</v>
      </c>
      <c r="O143" s="1" t="str">
        <f>VLOOKUP(K143,all_attacks!$B$2:$C$166,2,FALSE)</f>
        <v>Poison Sting</v>
      </c>
      <c r="P143" t="str">
        <f>VLOOKUP(L143,all_attacks!$C$2:$H$166,2,FALSE)</f>
        <v>Normal</v>
      </c>
      <c r="Q143" t="str">
        <f>VLOOKUP(M143,all_attacks!$C$2:$H$166,2,FALSE)</f>
        <v>Normal</v>
      </c>
      <c r="R143" t="str">
        <f>VLOOKUP(N143,all_attacks!$C$2:$H$166,2,FALSE)</f>
        <v>Normal</v>
      </c>
      <c r="S143" t="str">
        <f>VLOOKUP(O143,all_attacks!$C$2:$H$166,2,FALSE)</f>
        <v>Poison</v>
      </c>
      <c r="T143" t="str">
        <f>VLOOKUP(L143,all_attacks!$C$2:$H$166,6,FALSE)</f>
        <v>Normal</v>
      </c>
      <c r="U143" t="str">
        <f>VLOOKUP(M143,all_attacks!$C$2:$H$166,6,FALSE)</f>
        <v>no_type-specific_Damage</v>
      </c>
      <c r="V143" t="str">
        <f>VLOOKUP(N143,all_attacks!$C$2:$H$166,6,FALSE)</f>
        <v>Normal</v>
      </c>
      <c r="W143" t="str">
        <f>VLOOKUP(O143,all_attacks!$C$2:$H$166,6,FALSE)</f>
        <v>Poison</v>
      </c>
      <c r="X143" t="s">
        <v>451</v>
      </c>
      <c r="Y143" t="s">
        <v>455</v>
      </c>
      <c r="Z143" t="str">
        <f t="shared" si="92"/>
        <v>NormalPoison</v>
      </c>
      <c r="AA143" t="str">
        <f t="shared" si="92"/>
        <v>no_type-specific_DamagePoison</v>
      </c>
      <c r="AB143" t="str">
        <f t="shared" si="92"/>
        <v>NormalPoison</v>
      </c>
      <c r="AC143" t="str">
        <f t="shared" si="72"/>
        <v>PoisonPoison</v>
      </c>
      <c r="AD143" t="str">
        <f t="shared" si="73"/>
        <v>NormalGround</v>
      </c>
      <c r="AE143" t="str">
        <f t="shared" si="73"/>
        <v>no_type-specific_DamageGround</v>
      </c>
      <c r="AF143" t="str">
        <f t="shared" si="73"/>
        <v>NormalGround</v>
      </c>
      <c r="AG143" t="str">
        <f t="shared" si="68"/>
        <v>PoisonGround</v>
      </c>
      <c r="AH143">
        <f>VLOOKUP(Z143,type_factors!$C$1:$D$226,2,FALSE)</f>
        <v>1</v>
      </c>
      <c r="AI143" t="e">
        <f>VLOOKUP(AA143,type_factors!$C$1:$D$226,2,FALSE)</f>
        <v>#N/A</v>
      </c>
      <c r="AJ143">
        <f>VLOOKUP(AB143,type_factors!$C$1:$D$226,2,FALSE)</f>
        <v>1</v>
      </c>
      <c r="AK143">
        <f>VLOOKUP(AC143,type_factors!$C$1:$D$226,2,FALSE)</f>
        <v>0.5</v>
      </c>
      <c r="AL143">
        <f>VLOOKUP(AD143,type_factors!$C$1:$D$226,2,FALSE)</f>
        <v>1</v>
      </c>
      <c r="AM143" t="e">
        <f>VLOOKUP(AE143,type_factors!$C$1:$D$226,2,FALSE)</f>
        <v>#N/A</v>
      </c>
      <c r="AN143">
        <f>VLOOKUP(AF143,type_factors!$C$1:$D$226,2,FALSE)</f>
        <v>1</v>
      </c>
      <c r="AO143">
        <f>VLOOKUP(AG143,type_factors!$C$1:$D$226,2,FALSE)</f>
        <v>0.5</v>
      </c>
      <c r="AP143">
        <f t="shared" si="74"/>
        <v>1</v>
      </c>
      <c r="AQ143" t="e">
        <f t="shared" si="74"/>
        <v>#N/A</v>
      </c>
      <c r="AR143">
        <f t="shared" si="74"/>
        <v>1</v>
      </c>
      <c r="AS143">
        <f t="shared" si="69"/>
        <v>0.25</v>
      </c>
      <c r="AT143">
        <f t="array" ref="AT143">MAX(IF(ISERROR(AP143:AS143),IF(ISERROR(AH143:AK143),,AH143:AK143),AP143:AS143))</f>
        <v>1</v>
      </c>
      <c r="AU143" t="s">
        <v>421</v>
      </c>
      <c r="AV143" t="s">
        <v>451</v>
      </c>
      <c r="AW143" t="s">
        <v>453</v>
      </c>
      <c r="AX143" t="s">
        <v>447</v>
      </c>
      <c r="AY143" t="s">
        <v>446</v>
      </c>
      <c r="AZ143" t="s">
        <v>456</v>
      </c>
      <c r="BA143" t="s">
        <v>450</v>
      </c>
      <c r="BB143" t="s">
        <v>455</v>
      </c>
      <c r="BC143" t="s">
        <v>445</v>
      </c>
      <c r="BD143" t="str">
        <f t="shared" si="75"/>
        <v>NormalPoison</v>
      </c>
      <c r="BE143" t="str">
        <f t="shared" si="76"/>
        <v>PoisonPoison</v>
      </c>
      <c r="BF143" t="str">
        <f t="shared" si="77"/>
        <v>WaterPoison</v>
      </c>
      <c r="BG143" t="str">
        <f t="shared" si="78"/>
        <v>ElectricPoison</v>
      </c>
      <c r="BH143" t="str">
        <f t="shared" si="79"/>
        <v>IcePoison</v>
      </c>
      <c r="BI143" t="str">
        <f t="shared" si="80"/>
        <v>RockPoison</v>
      </c>
      <c r="BJ143" t="str">
        <f t="shared" si="81"/>
        <v>FightingPoison</v>
      </c>
      <c r="BK143" t="str">
        <f t="shared" si="82"/>
        <v>GroundPoison</v>
      </c>
      <c r="BL143" t="str">
        <f t="shared" si="83"/>
        <v>FirePoison</v>
      </c>
      <c r="BM143" t="str">
        <f t="shared" si="84"/>
        <v>NormalGround</v>
      </c>
      <c r="BN143" t="str">
        <f t="shared" si="85"/>
        <v>PoisonGround</v>
      </c>
      <c r="BO143" t="str">
        <f t="shared" si="86"/>
        <v>WaterGround</v>
      </c>
      <c r="BP143" t="str">
        <f t="shared" si="87"/>
        <v>ElectricGround</v>
      </c>
      <c r="BQ143" t="str">
        <f t="shared" si="62"/>
        <v>IceGround</v>
      </c>
      <c r="BR143" t="str">
        <f t="shared" si="62"/>
        <v>RockGround</v>
      </c>
      <c r="BS143" t="str">
        <f t="shared" si="62"/>
        <v>FightingGround</v>
      </c>
      <c r="BT143" t="str">
        <f t="shared" si="61"/>
        <v>GroundGround</v>
      </c>
      <c r="BU143" t="str">
        <f t="shared" si="61"/>
        <v>FireGround</v>
      </c>
      <c r="BV143" s="31">
        <f>VLOOKUP(BD143,type_factors!$C$2:$D$226,2,FALSE)</f>
        <v>1</v>
      </c>
      <c r="BW143" s="31">
        <f>VLOOKUP(BE143,type_factors!$C$2:$D$226,2,FALSE)</f>
        <v>0.5</v>
      </c>
      <c r="BX143" s="31">
        <f>VLOOKUP(BF143,type_factors!$C$2:$D$226,2,FALSE)</f>
        <v>1</v>
      </c>
      <c r="BY143" s="31">
        <f>VLOOKUP(BG143,type_factors!$C$2:$D$226,2,FALSE)</f>
        <v>1</v>
      </c>
      <c r="BZ143" s="31">
        <f>VLOOKUP(BH143,type_factors!$C$2:$D$226,2,FALSE)</f>
        <v>1</v>
      </c>
      <c r="CA143" s="31">
        <f>VLOOKUP(BI143,type_factors!$C$2:$D$226,2,FALSE)</f>
        <v>1</v>
      </c>
      <c r="CB143" s="31">
        <f>VLOOKUP(BJ143,type_factors!$C$2:$D$226,2,FALSE)</f>
        <v>0.5</v>
      </c>
      <c r="CC143" s="31">
        <f>VLOOKUP(BK143,type_factors!$C$2:$D$226,2,FALSE)</f>
        <v>2</v>
      </c>
      <c r="CD143" s="31">
        <f>VLOOKUP(BL143,type_factors!$C$2:$D$226,2,FALSE)</f>
        <v>1</v>
      </c>
      <c r="CE143" s="30">
        <f>VLOOKUP(BM143,type_factors!$C$2:$D$226,2,FALSE)</f>
        <v>1</v>
      </c>
      <c r="CF143" s="30">
        <f>VLOOKUP(BN143,type_factors!$C$2:$D$226,2,FALSE)</f>
        <v>0.5</v>
      </c>
      <c r="CG143" s="30">
        <f>VLOOKUP(BO143,type_factors!$C$2:$D$226,2,FALSE)</f>
        <v>2</v>
      </c>
      <c r="CH143" s="30">
        <f>VLOOKUP(BP143,type_factors!$C$2:$D$226,2,FALSE)</f>
        <v>0</v>
      </c>
      <c r="CI143" s="30">
        <f>VLOOKUP(BQ143,type_factors!$C$2:$D$226,2,FALSE)</f>
        <v>2</v>
      </c>
      <c r="CJ143" s="30">
        <f>VLOOKUP(BR143,type_factors!$C$2:$D$226,2,FALSE)</f>
        <v>0.5</v>
      </c>
      <c r="CK143" s="30">
        <f>VLOOKUP(BS143,type_factors!$C$2:$D$226,2,FALSE)</f>
        <v>1</v>
      </c>
      <c r="CL143" s="30">
        <f>VLOOKUP(BT143,type_factors!$C$2:$D$226,2,FALSE)</f>
        <v>1</v>
      </c>
      <c r="CM143" s="30">
        <f>VLOOKUP(BU143,type_factors!$C$2:$D$226,2,FALSE)</f>
        <v>1</v>
      </c>
      <c r="CN143" s="32">
        <f t="shared" si="88"/>
        <v>1</v>
      </c>
      <c r="CO143" s="32">
        <f t="shared" si="88"/>
        <v>0.25</v>
      </c>
      <c r="CP143" s="32">
        <f t="shared" si="88"/>
        <v>2</v>
      </c>
      <c r="CQ143" s="32">
        <f t="shared" si="70"/>
        <v>0</v>
      </c>
      <c r="CR143" s="32">
        <f t="shared" si="67"/>
        <v>2</v>
      </c>
      <c r="CS143" s="32">
        <f t="shared" si="89"/>
        <v>0.5</v>
      </c>
      <c r="CT143" s="32">
        <f t="shared" si="90"/>
        <v>0.5</v>
      </c>
      <c r="CU143" s="32">
        <f t="shared" si="90"/>
        <v>2</v>
      </c>
      <c r="CV143" s="32">
        <f t="shared" si="90"/>
        <v>1</v>
      </c>
      <c r="CW143">
        <f t="array" ref="CW143">MAX(IF(ISERROR(CN143:CV143),,CN143:CV143))</f>
        <v>2</v>
      </c>
      <c r="CX143">
        <f t="shared" si="71"/>
        <v>1</v>
      </c>
      <c r="CY143">
        <f t="shared" si="91"/>
        <v>1</v>
      </c>
      <c r="CZ143">
        <f t="shared" si="93"/>
        <v>52.75</v>
      </c>
    </row>
    <row r="144" spans="1:106" x14ac:dyDescent="0.3">
      <c r="A144">
        <v>143</v>
      </c>
      <c r="B144">
        <v>56</v>
      </c>
      <c r="C144" s="35" t="s">
        <v>205</v>
      </c>
      <c r="D144" s="35" t="str">
        <f>VLOOKUP(C144,all_pokemon!$B$2:$C$151,2,FALSE)</f>
        <v>Nidoking</v>
      </c>
      <c r="E144" s="35" t="s">
        <v>451</v>
      </c>
      <c r="F144" s="35" t="s">
        <v>455</v>
      </c>
      <c r="G144" s="35">
        <v>45</v>
      </c>
      <c r="H144" s="36" t="s">
        <v>12</v>
      </c>
      <c r="I144" s="36" t="s">
        <v>53</v>
      </c>
      <c r="J144" s="36" t="s">
        <v>9</v>
      </c>
      <c r="K144" s="36" t="s">
        <v>180</v>
      </c>
      <c r="L144" s="1" t="str">
        <f>VLOOKUP(H144,all_attacks!$B$2:$C$166,2,FALSE)</f>
        <v>Tackle</v>
      </c>
      <c r="M144" s="1" t="str">
        <f>VLOOKUP(I144,all_attacks!$B$2:$C$166,2,FALSE)</f>
        <v>Horn Attack</v>
      </c>
      <c r="N144" s="1" t="str">
        <f>VLOOKUP(J144,all_attacks!$B$2:$C$166,2,FALSE)</f>
        <v>Poison Sting</v>
      </c>
      <c r="O144" s="1" t="str">
        <f>VLOOKUP(K144,all_attacks!$B$2:$C$166,2,FALSE)</f>
        <v>Thrash</v>
      </c>
      <c r="P144" t="str">
        <f>VLOOKUP(L144,all_attacks!$C$2:$H$166,2,FALSE)</f>
        <v>Normal</v>
      </c>
      <c r="Q144" t="str">
        <f>VLOOKUP(M144,all_attacks!$C$2:$H$166,2,FALSE)</f>
        <v>Normal</v>
      </c>
      <c r="R144" t="str">
        <f>VLOOKUP(N144,all_attacks!$C$2:$H$166,2,FALSE)</f>
        <v>Poison</v>
      </c>
      <c r="S144" t="str">
        <f>VLOOKUP(O144,all_attacks!$C$2:$H$166,2,FALSE)</f>
        <v>Normal</v>
      </c>
      <c r="T144" t="str">
        <f>VLOOKUP(L144,all_attacks!$C$2:$H$166,6,FALSE)</f>
        <v>Normal</v>
      </c>
      <c r="U144" t="str">
        <f>VLOOKUP(M144,all_attacks!$C$2:$H$166,6,FALSE)</f>
        <v>Normal</v>
      </c>
      <c r="V144" t="str">
        <f>VLOOKUP(N144,all_attacks!$C$2:$H$166,6,FALSE)</f>
        <v>Poison</v>
      </c>
      <c r="W144" t="str">
        <f>VLOOKUP(O144,all_attacks!$C$2:$H$166,6,FALSE)</f>
        <v>Normal</v>
      </c>
      <c r="X144" t="s">
        <v>451</v>
      </c>
      <c r="Y144" t="s">
        <v>455</v>
      </c>
      <c r="Z144" t="str">
        <f t="shared" si="92"/>
        <v>NormalPoison</v>
      </c>
      <c r="AA144" t="str">
        <f t="shared" si="92"/>
        <v>NormalPoison</v>
      </c>
      <c r="AB144" t="str">
        <f t="shared" si="92"/>
        <v>PoisonPoison</v>
      </c>
      <c r="AC144" t="str">
        <f t="shared" si="72"/>
        <v>NormalPoison</v>
      </c>
      <c r="AD144" t="str">
        <f t="shared" si="73"/>
        <v>NormalGround</v>
      </c>
      <c r="AE144" t="str">
        <f t="shared" si="73"/>
        <v>NormalGround</v>
      </c>
      <c r="AF144" t="str">
        <f t="shared" si="73"/>
        <v>PoisonGround</v>
      </c>
      <c r="AG144" t="str">
        <f t="shared" si="68"/>
        <v>NormalGround</v>
      </c>
      <c r="AH144">
        <f>VLOOKUP(Z144,type_factors!$C$1:$D$226,2,FALSE)</f>
        <v>1</v>
      </c>
      <c r="AI144">
        <f>VLOOKUP(AA144,type_factors!$C$1:$D$226,2,FALSE)</f>
        <v>1</v>
      </c>
      <c r="AJ144">
        <f>VLOOKUP(AB144,type_factors!$C$1:$D$226,2,FALSE)</f>
        <v>0.5</v>
      </c>
      <c r="AK144">
        <f>VLOOKUP(AC144,type_factors!$C$1:$D$226,2,FALSE)</f>
        <v>1</v>
      </c>
      <c r="AL144">
        <f>VLOOKUP(AD144,type_factors!$C$1:$D$226,2,FALSE)</f>
        <v>1</v>
      </c>
      <c r="AM144">
        <f>VLOOKUP(AE144,type_factors!$C$1:$D$226,2,FALSE)</f>
        <v>1</v>
      </c>
      <c r="AN144">
        <f>VLOOKUP(AF144,type_factors!$C$1:$D$226,2,FALSE)</f>
        <v>0.5</v>
      </c>
      <c r="AO144">
        <f>VLOOKUP(AG144,type_factors!$C$1:$D$226,2,FALSE)</f>
        <v>1</v>
      </c>
      <c r="AP144">
        <f t="shared" si="74"/>
        <v>1</v>
      </c>
      <c r="AQ144">
        <f t="shared" si="74"/>
        <v>1</v>
      </c>
      <c r="AR144">
        <f t="shared" si="74"/>
        <v>0.25</v>
      </c>
      <c r="AS144">
        <f t="shared" si="69"/>
        <v>1</v>
      </c>
      <c r="AT144">
        <f t="array" ref="AT144">MAX(IF(ISERROR(AP144:AS144),IF(ISERROR(AH144:AK144),,AH144:AK144),AP144:AS144))</f>
        <v>1</v>
      </c>
      <c r="AU144" t="s">
        <v>421</v>
      </c>
      <c r="AV144" t="s">
        <v>451</v>
      </c>
      <c r="AW144" t="s">
        <v>453</v>
      </c>
      <c r="AX144" t="s">
        <v>447</v>
      </c>
      <c r="AY144" t="s">
        <v>446</v>
      </c>
      <c r="AZ144" t="s">
        <v>456</v>
      </c>
      <c r="BA144" t="s">
        <v>450</v>
      </c>
      <c r="BB144" t="s">
        <v>455</v>
      </c>
      <c r="BC144" t="s">
        <v>445</v>
      </c>
      <c r="BD144" t="str">
        <f t="shared" si="75"/>
        <v>NormalPoison</v>
      </c>
      <c r="BE144" t="str">
        <f t="shared" si="76"/>
        <v>PoisonPoison</v>
      </c>
      <c r="BF144" t="str">
        <f t="shared" si="77"/>
        <v>WaterPoison</v>
      </c>
      <c r="BG144" t="str">
        <f t="shared" si="78"/>
        <v>ElectricPoison</v>
      </c>
      <c r="BH144" t="str">
        <f t="shared" si="79"/>
        <v>IcePoison</v>
      </c>
      <c r="BI144" t="str">
        <f t="shared" si="80"/>
        <v>RockPoison</v>
      </c>
      <c r="BJ144" t="str">
        <f t="shared" si="81"/>
        <v>FightingPoison</v>
      </c>
      <c r="BK144" t="str">
        <f t="shared" si="82"/>
        <v>GroundPoison</v>
      </c>
      <c r="BL144" t="str">
        <f t="shared" si="83"/>
        <v>FirePoison</v>
      </c>
      <c r="BM144" t="str">
        <f t="shared" si="84"/>
        <v>NormalGround</v>
      </c>
      <c r="BN144" t="str">
        <f t="shared" si="85"/>
        <v>PoisonGround</v>
      </c>
      <c r="BO144" t="str">
        <f t="shared" si="86"/>
        <v>WaterGround</v>
      </c>
      <c r="BP144" t="str">
        <f t="shared" si="87"/>
        <v>ElectricGround</v>
      </c>
      <c r="BQ144" t="str">
        <f t="shared" si="62"/>
        <v>IceGround</v>
      </c>
      <c r="BR144" t="str">
        <f t="shared" si="62"/>
        <v>RockGround</v>
      </c>
      <c r="BS144" t="str">
        <f t="shared" si="62"/>
        <v>FightingGround</v>
      </c>
      <c r="BT144" t="str">
        <f t="shared" si="61"/>
        <v>GroundGround</v>
      </c>
      <c r="BU144" t="str">
        <f t="shared" si="61"/>
        <v>FireGround</v>
      </c>
      <c r="BV144" s="31">
        <f>VLOOKUP(BD144,type_factors!$C$2:$D$226,2,FALSE)</f>
        <v>1</v>
      </c>
      <c r="BW144" s="31">
        <f>VLOOKUP(BE144,type_factors!$C$2:$D$226,2,FALSE)</f>
        <v>0.5</v>
      </c>
      <c r="BX144" s="31">
        <f>VLOOKUP(BF144,type_factors!$C$2:$D$226,2,FALSE)</f>
        <v>1</v>
      </c>
      <c r="BY144" s="31">
        <f>VLOOKUP(BG144,type_factors!$C$2:$D$226,2,FALSE)</f>
        <v>1</v>
      </c>
      <c r="BZ144" s="31">
        <f>VLOOKUP(BH144,type_factors!$C$2:$D$226,2,FALSE)</f>
        <v>1</v>
      </c>
      <c r="CA144" s="31">
        <f>VLOOKUP(BI144,type_factors!$C$2:$D$226,2,FALSE)</f>
        <v>1</v>
      </c>
      <c r="CB144" s="31">
        <f>VLOOKUP(BJ144,type_factors!$C$2:$D$226,2,FALSE)</f>
        <v>0.5</v>
      </c>
      <c r="CC144" s="31">
        <f>VLOOKUP(BK144,type_factors!$C$2:$D$226,2,FALSE)</f>
        <v>2</v>
      </c>
      <c r="CD144" s="31">
        <f>VLOOKUP(BL144,type_factors!$C$2:$D$226,2,FALSE)</f>
        <v>1</v>
      </c>
      <c r="CE144" s="30">
        <f>VLOOKUP(BM144,type_factors!$C$2:$D$226,2,FALSE)</f>
        <v>1</v>
      </c>
      <c r="CF144" s="30">
        <f>VLOOKUP(BN144,type_factors!$C$2:$D$226,2,FALSE)</f>
        <v>0.5</v>
      </c>
      <c r="CG144" s="30">
        <f>VLOOKUP(BO144,type_factors!$C$2:$D$226,2,FALSE)</f>
        <v>2</v>
      </c>
      <c r="CH144" s="30">
        <f>VLOOKUP(BP144,type_factors!$C$2:$D$226,2,FALSE)</f>
        <v>0</v>
      </c>
      <c r="CI144" s="30">
        <f>VLOOKUP(BQ144,type_factors!$C$2:$D$226,2,FALSE)</f>
        <v>2</v>
      </c>
      <c r="CJ144" s="30">
        <f>VLOOKUP(BR144,type_factors!$C$2:$D$226,2,FALSE)</f>
        <v>0.5</v>
      </c>
      <c r="CK144" s="30">
        <f>VLOOKUP(BS144,type_factors!$C$2:$D$226,2,FALSE)</f>
        <v>1</v>
      </c>
      <c r="CL144" s="30">
        <f>VLOOKUP(BT144,type_factors!$C$2:$D$226,2,FALSE)</f>
        <v>1</v>
      </c>
      <c r="CM144" s="30">
        <f>VLOOKUP(BU144,type_factors!$C$2:$D$226,2,FALSE)</f>
        <v>1</v>
      </c>
      <c r="CN144" s="32">
        <f t="shared" si="88"/>
        <v>1</v>
      </c>
      <c r="CO144" s="32">
        <f t="shared" si="88"/>
        <v>0.25</v>
      </c>
      <c r="CP144" s="32">
        <f t="shared" si="88"/>
        <v>2</v>
      </c>
      <c r="CQ144" s="32">
        <f t="shared" si="70"/>
        <v>0</v>
      </c>
      <c r="CR144" s="32">
        <f t="shared" si="67"/>
        <v>2</v>
      </c>
      <c r="CS144" s="32">
        <f t="shared" si="89"/>
        <v>0.5</v>
      </c>
      <c r="CT144" s="32">
        <f t="shared" si="90"/>
        <v>0.5</v>
      </c>
      <c r="CU144" s="32">
        <f t="shared" si="90"/>
        <v>2</v>
      </c>
      <c r="CV144" s="32">
        <f t="shared" si="90"/>
        <v>1</v>
      </c>
      <c r="CW144">
        <f t="array" ref="CW144">MAX(IF(ISERROR(CN144:CV144),,CN144:CV144))</f>
        <v>2</v>
      </c>
      <c r="CX144">
        <f t="shared" si="71"/>
        <v>1</v>
      </c>
      <c r="CY144">
        <f t="shared" si="91"/>
        <v>1</v>
      </c>
      <c r="CZ144">
        <f t="shared" si="93"/>
        <v>53.75</v>
      </c>
    </row>
    <row r="145" spans="1:106" x14ac:dyDescent="0.3">
      <c r="A145">
        <v>144</v>
      </c>
      <c r="B145">
        <v>56</v>
      </c>
      <c r="C145" s="35" t="s">
        <v>168</v>
      </c>
      <c r="D145" s="35" t="str">
        <f>VLOOKUP(C145,all_pokemon!$B$2:$C$151,2,FALSE)</f>
        <v>Rhydon</v>
      </c>
      <c r="E145" s="35" t="s">
        <v>455</v>
      </c>
      <c r="F145" s="35" t="s">
        <v>456</v>
      </c>
      <c r="G145" s="35">
        <v>50</v>
      </c>
      <c r="H145" s="36" t="s">
        <v>140</v>
      </c>
      <c r="I145" s="36" t="s">
        <v>20</v>
      </c>
      <c r="J145" s="36" t="s">
        <v>188</v>
      </c>
      <c r="K145" s="36" t="s">
        <v>154</v>
      </c>
      <c r="L145" s="1" t="str">
        <f>VLOOKUP(H145,all_attacks!$B$2:$C$166,2,FALSE)</f>
        <v>Stomp</v>
      </c>
      <c r="M145" s="1" t="str">
        <f>VLOOKUP(I145,all_attacks!$B$2:$C$166,2,FALSE)</f>
        <v>Tail Whip</v>
      </c>
      <c r="N145" s="1" t="str">
        <f>VLOOKUP(J145,all_attacks!$B$2:$C$166,2,FALSE)</f>
        <v>Fissure</v>
      </c>
      <c r="O145" s="1" t="str">
        <f>VLOOKUP(K145,all_attacks!$B$2:$C$166,2,FALSE)</f>
        <v>Horn Drill</v>
      </c>
      <c r="P145" t="str">
        <f>VLOOKUP(L145,all_attacks!$C$2:$H$166,2,FALSE)</f>
        <v>Normal</v>
      </c>
      <c r="Q145" t="str">
        <f>VLOOKUP(M145,all_attacks!$C$2:$H$166,2,FALSE)</f>
        <v>Normal</v>
      </c>
      <c r="R145" t="str">
        <f>VLOOKUP(N145,all_attacks!$C$2:$H$166,2,FALSE)</f>
        <v>Ground</v>
      </c>
      <c r="S145" t="str">
        <f>VLOOKUP(O145,all_attacks!$C$2:$H$166,2,FALSE)</f>
        <v>Normal</v>
      </c>
      <c r="T145" t="str">
        <f>VLOOKUP(L145,all_attacks!$C$2:$H$166,6,FALSE)</f>
        <v>Normal</v>
      </c>
      <c r="U145" t="str">
        <f>VLOOKUP(M145,all_attacks!$C$2:$H$166,6,FALSE)</f>
        <v>no_type-specific_Damage</v>
      </c>
      <c r="V145" t="str">
        <f>VLOOKUP(N145,all_attacks!$C$2:$H$166,6,FALSE)</f>
        <v>no_type-specific_Damage</v>
      </c>
      <c r="W145" t="str">
        <f>VLOOKUP(O145,all_attacks!$C$2:$H$166,6,FALSE)</f>
        <v>no_type-specific_Damage</v>
      </c>
      <c r="X145" t="s">
        <v>451</v>
      </c>
      <c r="Y145" t="s">
        <v>455</v>
      </c>
      <c r="Z145" t="str">
        <f t="shared" si="92"/>
        <v>NormalPoison</v>
      </c>
      <c r="AA145" t="str">
        <f t="shared" si="92"/>
        <v>no_type-specific_DamagePoison</v>
      </c>
      <c r="AB145" t="str">
        <f t="shared" si="92"/>
        <v>no_type-specific_DamagePoison</v>
      </c>
      <c r="AC145" t="str">
        <f t="shared" si="72"/>
        <v>no_type-specific_DamagePoison</v>
      </c>
      <c r="AD145" t="str">
        <f t="shared" si="73"/>
        <v>NormalGround</v>
      </c>
      <c r="AE145" t="str">
        <f t="shared" si="73"/>
        <v>no_type-specific_DamageGround</v>
      </c>
      <c r="AF145" t="str">
        <f t="shared" si="73"/>
        <v>no_type-specific_DamageGround</v>
      </c>
      <c r="AG145" t="str">
        <f t="shared" si="68"/>
        <v>no_type-specific_DamageGround</v>
      </c>
      <c r="AH145">
        <f>VLOOKUP(Z145,type_factors!$C$1:$D$226,2,FALSE)</f>
        <v>1</v>
      </c>
      <c r="AI145" t="e">
        <f>VLOOKUP(AA145,type_factors!$C$1:$D$226,2,FALSE)</f>
        <v>#N/A</v>
      </c>
      <c r="AJ145" t="e">
        <f>VLOOKUP(AB145,type_factors!$C$1:$D$226,2,FALSE)</f>
        <v>#N/A</v>
      </c>
      <c r="AK145" t="e">
        <f>VLOOKUP(AC145,type_factors!$C$1:$D$226,2,FALSE)</f>
        <v>#N/A</v>
      </c>
      <c r="AL145">
        <f>VLOOKUP(AD145,type_factors!$C$1:$D$226,2,FALSE)</f>
        <v>1</v>
      </c>
      <c r="AM145" t="e">
        <f>VLOOKUP(AE145,type_factors!$C$1:$D$226,2,FALSE)</f>
        <v>#N/A</v>
      </c>
      <c r="AN145" t="e">
        <f>VLOOKUP(AF145,type_factors!$C$1:$D$226,2,FALSE)</f>
        <v>#N/A</v>
      </c>
      <c r="AO145" t="e">
        <f>VLOOKUP(AG145,type_factors!$C$1:$D$226,2,FALSE)</f>
        <v>#N/A</v>
      </c>
      <c r="AP145">
        <f t="shared" si="74"/>
        <v>1</v>
      </c>
      <c r="AQ145" t="e">
        <f t="shared" si="74"/>
        <v>#N/A</v>
      </c>
      <c r="AR145" t="e">
        <f t="shared" si="74"/>
        <v>#N/A</v>
      </c>
      <c r="AS145" t="e">
        <f t="shared" si="69"/>
        <v>#N/A</v>
      </c>
      <c r="AT145">
        <f t="array" ref="AT145">MAX(IF(ISERROR(AP145:AS145),IF(ISERROR(AH145:AK145),,AH145:AK145),AP145:AS145))</f>
        <v>1</v>
      </c>
      <c r="AU145" t="s">
        <v>421</v>
      </c>
      <c r="AV145" t="s">
        <v>451</v>
      </c>
      <c r="AW145" t="s">
        <v>453</v>
      </c>
      <c r="AX145" t="s">
        <v>447</v>
      </c>
      <c r="AY145" t="s">
        <v>446</v>
      </c>
      <c r="AZ145" t="s">
        <v>456</v>
      </c>
      <c r="BA145" t="s">
        <v>450</v>
      </c>
      <c r="BB145" t="s">
        <v>455</v>
      </c>
      <c r="BC145" t="s">
        <v>445</v>
      </c>
      <c r="BD145" t="str">
        <f t="shared" si="75"/>
        <v>NormalGround</v>
      </c>
      <c r="BE145" t="str">
        <f t="shared" si="76"/>
        <v>PoisonGround</v>
      </c>
      <c r="BF145" t="str">
        <f t="shared" si="77"/>
        <v>WaterGround</v>
      </c>
      <c r="BG145" t="str">
        <f t="shared" si="78"/>
        <v>ElectricGround</v>
      </c>
      <c r="BH145" t="str">
        <f t="shared" si="79"/>
        <v>IceGround</v>
      </c>
      <c r="BI145" t="str">
        <f t="shared" si="80"/>
        <v>RockGround</v>
      </c>
      <c r="BJ145" t="str">
        <f t="shared" si="81"/>
        <v>FightingGround</v>
      </c>
      <c r="BK145" t="str">
        <f t="shared" si="82"/>
        <v>GroundGround</v>
      </c>
      <c r="BL145" t="str">
        <f t="shared" si="83"/>
        <v>FireGround</v>
      </c>
      <c r="BM145" t="str">
        <f t="shared" si="84"/>
        <v>NormalRock</v>
      </c>
      <c r="BN145" t="str">
        <f t="shared" si="85"/>
        <v>PoisonRock</v>
      </c>
      <c r="BO145" t="str">
        <f t="shared" si="86"/>
        <v>WaterRock</v>
      </c>
      <c r="BP145" t="str">
        <f t="shared" si="87"/>
        <v>ElectricRock</v>
      </c>
      <c r="BQ145" t="str">
        <f t="shared" si="62"/>
        <v>IceRock</v>
      </c>
      <c r="BR145" t="str">
        <f t="shared" si="62"/>
        <v>RockRock</v>
      </c>
      <c r="BS145" t="str">
        <f t="shared" si="62"/>
        <v>FightingRock</v>
      </c>
      <c r="BT145" t="str">
        <f t="shared" si="62"/>
        <v>GroundRock</v>
      </c>
      <c r="BU145" t="str">
        <f t="shared" si="62"/>
        <v>FireRock</v>
      </c>
      <c r="BV145" s="31">
        <f>VLOOKUP(BD145,type_factors!$C$2:$D$226,2,FALSE)</f>
        <v>1</v>
      </c>
      <c r="BW145" s="31">
        <f>VLOOKUP(BE145,type_factors!$C$2:$D$226,2,FALSE)</f>
        <v>0.5</v>
      </c>
      <c r="BX145" s="31">
        <f>VLOOKUP(BF145,type_factors!$C$2:$D$226,2,FALSE)</f>
        <v>2</v>
      </c>
      <c r="BY145" s="31">
        <f>VLOOKUP(BG145,type_factors!$C$2:$D$226,2,FALSE)</f>
        <v>0</v>
      </c>
      <c r="BZ145" s="31">
        <f>VLOOKUP(BH145,type_factors!$C$2:$D$226,2,FALSE)</f>
        <v>2</v>
      </c>
      <c r="CA145" s="31">
        <f>VLOOKUP(BI145,type_factors!$C$2:$D$226,2,FALSE)</f>
        <v>0.5</v>
      </c>
      <c r="CB145" s="31">
        <f>VLOOKUP(BJ145,type_factors!$C$2:$D$226,2,FALSE)</f>
        <v>1</v>
      </c>
      <c r="CC145" s="31">
        <f>VLOOKUP(BK145,type_factors!$C$2:$D$226,2,FALSE)</f>
        <v>1</v>
      </c>
      <c r="CD145" s="31">
        <f>VLOOKUP(BL145,type_factors!$C$2:$D$226,2,FALSE)</f>
        <v>1</v>
      </c>
      <c r="CE145" s="30">
        <f>VLOOKUP(BM145,type_factors!$C$2:$D$226,2,FALSE)</f>
        <v>0.5</v>
      </c>
      <c r="CF145" s="30">
        <f>VLOOKUP(BN145,type_factors!$C$2:$D$226,2,FALSE)</f>
        <v>0.5</v>
      </c>
      <c r="CG145" s="30">
        <f>VLOOKUP(BO145,type_factors!$C$2:$D$226,2,FALSE)</f>
        <v>2</v>
      </c>
      <c r="CH145" s="30">
        <f>VLOOKUP(BP145,type_factors!$C$2:$D$226,2,FALSE)</f>
        <v>1</v>
      </c>
      <c r="CI145" s="30">
        <f>VLOOKUP(BQ145,type_factors!$C$2:$D$226,2,FALSE)</f>
        <v>1</v>
      </c>
      <c r="CJ145" s="30">
        <f>VLOOKUP(BR145,type_factors!$C$2:$D$226,2,FALSE)</f>
        <v>1</v>
      </c>
      <c r="CK145" s="30">
        <f>VLOOKUP(BS145,type_factors!$C$2:$D$226,2,FALSE)</f>
        <v>2</v>
      </c>
      <c r="CL145" s="30">
        <f>VLOOKUP(BT145,type_factors!$C$2:$D$226,2,FALSE)</f>
        <v>2</v>
      </c>
      <c r="CM145" s="30">
        <f>VLOOKUP(BU145,type_factors!$C$2:$D$226,2,FALSE)</f>
        <v>0.5</v>
      </c>
      <c r="CN145" s="32">
        <f t="shared" si="88"/>
        <v>0.5</v>
      </c>
      <c r="CO145" s="32">
        <f t="shared" si="88"/>
        <v>0.25</v>
      </c>
      <c r="CP145" s="32">
        <f t="shared" si="88"/>
        <v>4</v>
      </c>
      <c r="CQ145" s="32">
        <f t="shared" si="70"/>
        <v>0</v>
      </c>
      <c r="CR145" s="32">
        <f t="shared" si="67"/>
        <v>2</v>
      </c>
      <c r="CS145" s="32">
        <f t="shared" si="89"/>
        <v>0.5</v>
      </c>
      <c r="CT145" s="32">
        <f t="shared" si="90"/>
        <v>2</v>
      </c>
      <c r="CU145" s="32">
        <f t="shared" si="90"/>
        <v>2</v>
      </c>
      <c r="CV145" s="32">
        <f t="shared" si="90"/>
        <v>0.5</v>
      </c>
      <c r="CW145">
        <f t="array" ref="CW145">MAX(IF(ISERROR(CN145:CV145),,CN145:CV145))</f>
        <v>4</v>
      </c>
      <c r="CX145">
        <f t="shared" si="71"/>
        <v>1</v>
      </c>
      <c r="CY145">
        <f t="shared" si="91"/>
        <v>3</v>
      </c>
      <c r="CZ145">
        <f t="shared" si="93"/>
        <v>56.75</v>
      </c>
    </row>
    <row r="146" spans="1:106" x14ac:dyDescent="0.3">
      <c r="A146">
        <v>145</v>
      </c>
      <c r="B146">
        <v>57</v>
      </c>
      <c r="C146" t="s">
        <v>133</v>
      </c>
      <c r="D146" t="s">
        <v>486</v>
      </c>
      <c r="E146" t="s">
        <v>421</v>
      </c>
      <c r="F146" t="s">
        <v>448</v>
      </c>
      <c r="G146">
        <v>47</v>
      </c>
      <c r="H146" s="1" t="s">
        <v>21</v>
      </c>
      <c r="I146" s="1" t="s">
        <v>94</v>
      </c>
      <c r="J146" s="1" t="s">
        <v>136</v>
      </c>
      <c r="K146" s="1" t="s">
        <v>151</v>
      </c>
      <c r="L146" s="1" t="str">
        <f>VLOOKUP(H146,all_attacks!$B$2:$C$166,2,FALSE)</f>
        <v>Quick Attack</v>
      </c>
      <c r="M146" s="1" t="str">
        <f>VLOOKUP(I146,all_attacks!$B$2:$C$166,2,FALSE)</f>
        <v>Whirlwind</v>
      </c>
      <c r="N146" s="1" t="str">
        <f>VLOOKUP(J146,all_attacks!$B$2:$C$166,2,FALSE)</f>
        <v>Wing Attack</v>
      </c>
      <c r="O146" s="1" t="str">
        <f>VLOOKUP(K146,all_attacks!$B$2:$C$166,2,FALSE)</f>
        <v>Agility</v>
      </c>
      <c r="P146" t="str">
        <f>VLOOKUP(L146,all_attacks!$C$2:$H$166,2,FALSE)</f>
        <v>Normal</v>
      </c>
      <c r="Q146" t="str">
        <f>VLOOKUP(M146,all_attacks!$C$2:$H$166,2,FALSE)</f>
        <v>Normal</v>
      </c>
      <c r="R146" t="str">
        <f>VLOOKUP(N146,all_attacks!$C$2:$H$166,2,FALSE)</f>
        <v>Flying</v>
      </c>
      <c r="S146" t="str">
        <f>VLOOKUP(O146,all_attacks!$C$2:$H$166,2,FALSE)</f>
        <v>Psychic</v>
      </c>
      <c r="T146" t="str">
        <f>VLOOKUP(L146,all_attacks!$C$2:$H$166,6,FALSE)</f>
        <v>Normal</v>
      </c>
      <c r="U146" t="str">
        <f>VLOOKUP(M146,all_attacks!$C$2:$H$166,6,FALSE)</f>
        <v>no_type-specific_Damage</v>
      </c>
      <c r="V146" t="str">
        <f>VLOOKUP(N146,all_attacks!$C$2:$H$166,6,FALSE)</f>
        <v>Flying</v>
      </c>
      <c r="W146" t="str">
        <f>VLOOKUP(O146,all_attacks!$C$2:$H$166,6,FALSE)</f>
        <v>no_type-specific_Damage</v>
      </c>
      <c r="X146" t="s">
        <v>451</v>
      </c>
      <c r="Y146" t="s">
        <v>455</v>
      </c>
      <c r="Z146" t="str">
        <f t="shared" si="92"/>
        <v>NormalPoison</v>
      </c>
      <c r="AA146" t="str">
        <f t="shared" si="92"/>
        <v>no_type-specific_DamagePoison</v>
      </c>
      <c r="AB146" t="str">
        <f t="shared" si="92"/>
        <v>FlyingPoison</v>
      </c>
      <c r="AC146" t="str">
        <f t="shared" si="72"/>
        <v>no_type-specific_DamagePoison</v>
      </c>
      <c r="AD146" t="str">
        <f t="shared" si="73"/>
        <v>NormalGround</v>
      </c>
      <c r="AE146" t="str">
        <f t="shared" si="73"/>
        <v>no_type-specific_DamageGround</v>
      </c>
      <c r="AF146" t="str">
        <f t="shared" si="73"/>
        <v>FlyingGround</v>
      </c>
      <c r="AG146" t="str">
        <f t="shared" si="68"/>
        <v>no_type-specific_DamageGround</v>
      </c>
      <c r="AH146">
        <f>VLOOKUP(Z146,type_factors!$C$1:$D$226,2,FALSE)</f>
        <v>1</v>
      </c>
      <c r="AI146" t="e">
        <f>VLOOKUP(AA146,type_factors!$C$1:$D$226,2,FALSE)</f>
        <v>#N/A</v>
      </c>
      <c r="AJ146">
        <f>VLOOKUP(AB146,type_factors!$C$1:$D$226,2,FALSE)</f>
        <v>1</v>
      </c>
      <c r="AK146" t="e">
        <f>VLOOKUP(AC146,type_factors!$C$1:$D$226,2,FALSE)</f>
        <v>#N/A</v>
      </c>
      <c r="AL146">
        <f>VLOOKUP(AD146,type_factors!$C$1:$D$226,2,FALSE)</f>
        <v>1</v>
      </c>
      <c r="AM146" t="e">
        <f>VLOOKUP(AE146,type_factors!$C$1:$D$226,2,FALSE)</f>
        <v>#N/A</v>
      </c>
      <c r="AN146">
        <f>VLOOKUP(AF146,type_factors!$C$1:$D$226,2,FALSE)</f>
        <v>1</v>
      </c>
      <c r="AO146" t="e">
        <f>VLOOKUP(AG146,type_factors!$C$1:$D$226,2,FALSE)</f>
        <v>#N/A</v>
      </c>
      <c r="AP146">
        <f t="shared" si="74"/>
        <v>1</v>
      </c>
      <c r="AQ146" t="e">
        <f t="shared" si="74"/>
        <v>#N/A</v>
      </c>
      <c r="AR146">
        <f t="shared" si="74"/>
        <v>1</v>
      </c>
      <c r="AS146" t="e">
        <f t="shared" si="69"/>
        <v>#N/A</v>
      </c>
      <c r="AT146">
        <f t="array" ref="AT146">MAX(IF(ISERROR(AP146:AS146),IF(ISERROR(AH146:AK146),,AH146:AK146),AP146:AS146))</f>
        <v>1</v>
      </c>
      <c r="AU146" t="s">
        <v>421</v>
      </c>
      <c r="AV146" t="s">
        <v>451</v>
      </c>
      <c r="AW146" t="s">
        <v>453</v>
      </c>
      <c r="AX146" t="s">
        <v>447</v>
      </c>
      <c r="AY146" t="s">
        <v>446</v>
      </c>
      <c r="AZ146" t="s">
        <v>456</v>
      </c>
      <c r="BA146" t="s">
        <v>450</v>
      </c>
      <c r="BB146" t="s">
        <v>455</v>
      </c>
      <c r="BC146" t="s">
        <v>445</v>
      </c>
      <c r="BD146" t="str">
        <f t="shared" si="75"/>
        <v>NormalNormal</v>
      </c>
      <c r="BE146" t="str">
        <f t="shared" si="76"/>
        <v>PoisonNormal</v>
      </c>
      <c r="BF146" t="str">
        <f t="shared" si="77"/>
        <v>WaterNormal</v>
      </c>
      <c r="BG146" t="str">
        <f t="shared" si="78"/>
        <v>ElectricNormal</v>
      </c>
      <c r="BH146" t="str">
        <f t="shared" si="79"/>
        <v>IceNormal</v>
      </c>
      <c r="BI146" t="str">
        <f t="shared" si="80"/>
        <v>RockNormal</v>
      </c>
      <c r="BJ146" t="str">
        <f t="shared" si="81"/>
        <v>FightingNormal</v>
      </c>
      <c r="BK146" t="str">
        <f t="shared" si="82"/>
        <v>GroundNormal</v>
      </c>
      <c r="BL146" t="str">
        <f t="shared" si="83"/>
        <v>FireNormal</v>
      </c>
      <c r="BM146" t="str">
        <f t="shared" si="84"/>
        <v>NormalFlying</v>
      </c>
      <c r="BN146" t="str">
        <f t="shared" si="85"/>
        <v>PoisonFlying</v>
      </c>
      <c r="BO146" t="str">
        <f t="shared" si="86"/>
        <v>WaterFlying</v>
      </c>
      <c r="BP146" t="str">
        <f t="shared" si="87"/>
        <v>ElectricFlying</v>
      </c>
      <c r="BQ146" t="str">
        <f t="shared" ref="BQ146:BU177" si="94">AY146&amp;$F146</f>
        <v>IceFlying</v>
      </c>
      <c r="BR146" t="str">
        <f t="shared" si="94"/>
        <v>RockFlying</v>
      </c>
      <c r="BS146" t="str">
        <f t="shared" si="94"/>
        <v>FightingFlying</v>
      </c>
      <c r="BT146" t="str">
        <f t="shared" si="94"/>
        <v>GroundFlying</v>
      </c>
      <c r="BU146" t="str">
        <f t="shared" si="94"/>
        <v>FireFlying</v>
      </c>
      <c r="BV146" s="31">
        <f>VLOOKUP(BD146,type_factors!$C$2:$D$226,2,FALSE)</f>
        <v>1</v>
      </c>
      <c r="BW146" s="31">
        <f>VLOOKUP(BE146,type_factors!$C$2:$D$226,2,FALSE)</f>
        <v>1</v>
      </c>
      <c r="BX146" s="31">
        <f>VLOOKUP(BF146,type_factors!$C$2:$D$226,2,FALSE)</f>
        <v>1</v>
      </c>
      <c r="BY146" s="31">
        <f>VLOOKUP(BG146,type_factors!$C$2:$D$226,2,FALSE)</f>
        <v>1</v>
      </c>
      <c r="BZ146" s="31">
        <f>VLOOKUP(BH146,type_factors!$C$2:$D$226,2,FALSE)</f>
        <v>1</v>
      </c>
      <c r="CA146" s="31">
        <f>VLOOKUP(BI146,type_factors!$C$2:$D$226,2,FALSE)</f>
        <v>1</v>
      </c>
      <c r="CB146" s="31">
        <f>VLOOKUP(BJ146,type_factors!$C$2:$D$226,2,FALSE)</f>
        <v>2</v>
      </c>
      <c r="CC146" s="31">
        <f>VLOOKUP(BK146,type_factors!$C$2:$D$226,2,FALSE)</f>
        <v>1</v>
      </c>
      <c r="CD146" s="31">
        <f>VLOOKUP(BL146,type_factors!$C$2:$D$226,2,FALSE)</f>
        <v>1</v>
      </c>
      <c r="CE146" s="30">
        <f>VLOOKUP(BM146,type_factors!$C$2:$D$226,2,FALSE)</f>
        <v>1</v>
      </c>
      <c r="CF146" s="30">
        <f>VLOOKUP(BN146,type_factors!$C$2:$D$226,2,FALSE)</f>
        <v>1</v>
      </c>
      <c r="CG146" s="30">
        <f>VLOOKUP(BO146,type_factors!$C$2:$D$226,2,FALSE)</f>
        <v>1</v>
      </c>
      <c r="CH146" s="30">
        <f>VLOOKUP(BP146,type_factors!$C$2:$D$226,2,FALSE)</f>
        <v>2</v>
      </c>
      <c r="CI146" s="30">
        <f>VLOOKUP(BQ146,type_factors!$C$2:$D$226,2,FALSE)</f>
        <v>2</v>
      </c>
      <c r="CJ146" s="30">
        <f>VLOOKUP(BR146,type_factors!$C$2:$D$226,2,FALSE)</f>
        <v>2</v>
      </c>
      <c r="CK146" s="30">
        <f>VLOOKUP(BS146,type_factors!$C$2:$D$226,2,FALSE)</f>
        <v>0.5</v>
      </c>
      <c r="CL146" s="30">
        <f>VLOOKUP(BT146,type_factors!$C$2:$D$226,2,FALSE)</f>
        <v>0</v>
      </c>
      <c r="CM146" s="30">
        <f>VLOOKUP(BU146,type_factors!$C$2:$D$226,2,FALSE)</f>
        <v>1</v>
      </c>
      <c r="CN146" s="32">
        <f t="shared" si="88"/>
        <v>1</v>
      </c>
      <c r="CO146" s="32">
        <f t="shared" si="88"/>
        <v>1</v>
      </c>
      <c r="CP146" s="32">
        <f t="shared" si="88"/>
        <v>1</v>
      </c>
      <c r="CQ146" s="32">
        <f t="shared" si="70"/>
        <v>2</v>
      </c>
      <c r="CR146" s="32">
        <f t="shared" si="67"/>
        <v>2</v>
      </c>
      <c r="CS146" s="32">
        <f t="shared" si="89"/>
        <v>2</v>
      </c>
      <c r="CT146" s="32">
        <f t="shared" si="90"/>
        <v>1</v>
      </c>
      <c r="CU146" s="32">
        <f t="shared" si="90"/>
        <v>0</v>
      </c>
      <c r="CV146" s="32">
        <f t="shared" si="90"/>
        <v>1</v>
      </c>
      <c r="CW146">
        <f t="array" ref="CW146">MAX(IF(ISERROR(CN146:CV146),,CN146:CV146))</f>
        <v>2</v>
      </c>
      <c r="CX146">
        <f t="shared" si="71"/>
        <v>1</v>
      </c>
      <c r="CY146">
        <f t="shared" si="91"/>
        <v>1</v>
      </c>
      <c r="CZ146">
        <f t="shared" si="93"/>
        <v>57.75</v>
      </c>
      <c r="DB146" t="s">
        <v>195</v>
      </c>
    </row>
    <row r="147" spans="1:106" x14ac:dyDescent="0.3">
      <c r="A147">
        <v>146</v>
      </c>
      <c r="B147">
        <v>57</v>
      </c>
      <c r="C147" t="s">
        <v>102</v>
      </c>
      <c r="D147" t="s">
        <v>594</v>
      </c>
      <c r="E147" t="s">
        <v>455</v>
      </c>
      <c r="F147" t="s">
        <v>456</v>
      </c>
      <c r="G147">
        <v>45</v>
      </c>
      <c r="H147" s="1" t="s">
        <v>140</v>
      </c>
      <c r="I147" s="1" t="s">
        <v>20</v>
      </c>
      <c r="J147" s="1" t="s">
        <v>68</v>
      </c>
      <c r="K147" s="1" t="s">
        <v>154</v>
      </c>
      <c r="L147" s="1" t="str">
        <f>VLOOKUP(H147,all_attacks!$B$2:$C$166,2,FALSE)</f>
        <v>Stomp</v>
      </c>
      <c r="M147" s="1" t="str">
        <f>VLOOKUP(I147,all_attacks!$B$2:$C$166,2,FALSE)</f>
        <v>Tail Whip</v>
      </c>
      <c r="N147" s="1" t="str">
        <f>VLOOKUP(J147,all_attacks!$B$2:$C$166,2,FALSE)</f>
        <v>Fury Attack</v>
      </c>
      <c r="O147" s="1" t="str">
        <f>VLOOKUP(K147,all_attacks!$B$2:$C$166,2,FALSE)</f>
        <v>Horn Drill</v>
      </c>
      <c r="P147" t="str">
        <f>VLOOKUP(L147,all_attacks!$C$2:$H$166,2,FALSE)</f>
        <v>Normal</v>
      </c>
      <c r="Q147" t="str">
        <f>VLOOKUP(M147,all_attacks!$C$2:$H$166,2,FALSE)</f>
        <v>Normal</v>
      </c>
      <c r="R147" t="str">
        <f>VLOOKUP(N147,all_attacks!$C$2:$H$166,2,FALSE)</f>
        <v>Normal</v>
      </c>
      <c r="S147" t="str">
        <f>VLOOKUP(O147,all_attacks!$C$2:$H$166,2,FALSE)</f>
        <v>Normal</v>
      </c>
      <c r="T147" t="str">
        <f>VLOOKUP(L147,all_attacks!$C$2:$H$166,6,FALSE)</f>
        <v>Normal</v>
      </c>
      <c r="U147" t="str">
        <f>VLOOKUP(M147,all_attacks!$C$2:$H$166,6,FALSE)</f>
        <v>no_type-specific_Damage</v>
      </c>
      <c r="V147" t="str">
        <f>VLOOKUP(N147,all_attacks!$C$2:$H$166,6,FALSE)</f>
        <v>Normal</v>
      </c>
      <c r="W147" t="str">
        <f>VLOOKUP(O147,all_attacks!$C$2:$H$166,6,FALSE)</f>
        <v>no_type-specific_Damage</v>
      </c>
      <c r="X147" t="s">
        <v>451</v>
      </c>
      <c r="Y147" t="s">
        <v>455</v>
      </c>
      <c r="Z147" t="str">
        <f t="shared" si="92"/>
        <v>NormalPoison</v>
      </c>
      <c r="AA147" t="str">
        <f t="shared" si="92"/>
        <v>no_type-specific_DamagePoison</v>
      </c>
      <c r="AB147" t="str">
        <f t="shared" si="92"/>
        <v>NormalPoison</v>
      </c>
      <c r="AC147" t="str">
        <f t="shared" si="72"/>
        <v>no_type-specific_DamagePoison</v>
      </c>
      <c r="AD147" t="str">
        <f t="shared" si="73"/>
        <v>NormalGround</v>
      </c>
      <c r="AE147" t="str">
        <f t="shared" si="73"/>
        <v>no_type-specific_DamageGround</v>
      </c>
      <c r="AF147" t="str">
        <f t="shared" si="73"/>
        <v>NormalGround</v>
      </c>
      <c r="AG147" t="str">
        <f t="shared" si="68"/>
        <v>no_type-specific_DamageGround</v>
      </c>
      <c r="AH147">
        <f>VLOOKUP(Z147,type_factors!$C$1:$D$226,2,FALSE)</f>
        <v>1</v>
      </c>
      <c r="AI147" t="e">
        <f>VLOOKUP(AA147,type_factors!$C$1:$D$226,2,FALSE)</f>
        <v>#N/A</v>
      </c>
      <c r="AJ147">
        <f>VLOOKUP(AB147,type_factors!$C$1:$D$226,2,FALSE)</f>
        <v>1</v>
      </c>
      <c r="AK147" t="e">
        <f>VLOOKUP(AC147,type_factors!$C$1:$D$226,2,FALSE)</f>
        <v>#N/A</v>
      </c>
      <c r="AL147">
        <f>VLOOKUP(AD147,type_factors!$C$1:$D$226,2,FALSE)</f>
        <v>1</v>
      </c>
      <c r="AM147" t="e">
        <f>VLOOKUP(AE147,type_factors!$C$1:$D$226,2,FALSE)</f>
        <v>#N/A</v>
      </c>
      <c r="AN147">
        <f>VLOOKUP(AF147,type_factors!$C$1:$D$226,2,FALSE)</f>
        <v>1</v>
      </c>
      <c r="AO147" t="e">
        <f>VLOOKUP(AG147,type_factors!$C$1:$D$226,2,FALSE)</f>
        <v>#N/A</v>
      </c>
      <c r="AP147">
        <f t="shared" si="74"/>
        <v>1</v>
      </c>
      <c r="AQ147" t="e">
        <f t="shared" si="74"/>
        <v>#N/A</v>
      </c>
      <c r="AR147">
        <f t="shared" si="74"/>
        <v>1</v>
      </c>
      <c r="AS147" t="e">
        <f t="shared" si="69"/>
        <v>#N/A</v>
      </c>
      <c r="AT147">
        <f t="array" ref="AT147">MAX(IF(ISERROR(AP147:AS147),IF(ISERROR(AH147:AK147),,AH147:AK147),AP147:AS147))</f>
        <v>1</v>
      </c>
      <c r="AU147" t="s">
        <v>421</v>
      </c>
      <c r="AV147" t="s">
        <v>451</v>
      </c>
      <c r="AW147" t="s">
        <v>453</v>
      </c>
      <c r="AX147" t="s">
        <v>447</v>
      </c>
      <c r="AY147" t="s">
        <v>446</v>
      </c>
      <c r="AZ147" t="s">
        <v>456</v>
      </c>
      <c r="BA147" t="s">
        <v>450</v>
      </c>
      <c r="BB147" t="s">
        <v>455</v>
      </c>
      <c r="BC147" t="s">
        <v>445</v>
      </c>
      <c r="BD147" t="str">
        <f t="shared" si="75"/>
        <v>NormalGround</v>
      </c>
      <c r="BE147" t="str">
        <f t="shared" si="76"/>
        <v>PoisonGround</v>
      </c>
      <c r="BF147" t="str">
        <f t="shared" si="77"/>
        <v>WaterGround</v>
      </c>
      <c r="BG147" t="str">
        <f t="shared" si="78"/>
        <v>ElectricGround</v>
      </c>
      <c r="BH147" t="str">
        <f t="shared" si="79"/>
        <v>IceGround</v>
      </c>
      <c r="BI147" t="str">
        <f t="shared" si="80"/>
        <v>RockGround</v>
      </c>
      <c r="BJ147" t="str">
        <f t="shared" si="81"/>
        <v>FightingGround</v>
      </c>
      <c r="BK147" t="str">
        <f t="shared" si="82"/>
        <v>GroundGround</v>
      </c>
      <c r="BL147" t="str">
        <f t="shared" si="83"/>
        <v>FireGround</v>
      </c>
      <c r="BM147" t="str">
        <f t="shared" si="84"/>
        <v>NormalRock</v>
      </c>
      <c r="BN147" t="str">
        <f t="shared" si="85"/>
        <v>PoisonRock</v>
      </c>
      <c r="BO147" t="str">
        <f t="shared" si="86"/>
        <v>WaterRock</v>
      </c>
      <c r="BP147" t="str">
        <f t="shared" si="87"/>
        <v>ElectricRock</v>
      </c>
      <c r="BQ147" t="str">
        <f t="shared" si="94"/>
        <v>IceRock</v>
      </c>
      <c r="BR147" t="str">
        <f t="shared" si="94"/>
        <v>RockRock</v>
      </c>
      <c r="BS147" t="str">
        <f t="shared" si="94"/>
        <v>FightingRock</v>
      </c>
      <c r="BT147" t="str">
        <f t="shared" si="94"/>
        <v>GroundRock</v>
      </c>
      <c r="BU147" t="str">
        <f t="shared" si="94"/>
        <v>FireRock</v>
      </c>
      <c r="BV147" s="31">
        <f>VLOOKUP(BD147,type_factors!$C$2:$D$226,2,FALSE)</f>
        <v>1</v>
      </c>
      <c r="BW147" s="31">
        <f>VLOOKUP(BE147,type_factors!$C$2:$D$226,2,FALSE)</f>
        <v>0.5</v>
      </c>
      <c r="BX147" s="31">
        <f>VLOOKUP(BF147,type_factors!$C$2:$D$226,2,FALSE)</f>
        <v>2</v>
      </c>
      <c r="BY147" s="31">
        <f>VLOOKUP(BG147,type_factors!$C$2:$D$226,2,FALSE)</f>
        <v>0</v>
      </c>
      <c r="BZ147" s="31">
        <f>VLOOKUP(BH147,type_factors!$C$2:$D$226,2,FALSE)</f>
        <v>2</v>
      </c>
      <c r="CA147" s="31">
        <f>VLOOKUP(BI147,type_factors!$C$2:$D$226,2,FALSE)</f>
        <v>0.5</v>
      </c>
      <c r="CB147" s="31">
        <f>VLOOKUP(BJ147,type_factors!$C$2:$D$226,2,FALSE)</f>
        <v>1</v>
      </c>
      <c r="CC147" s="31">
        <f>VLOOKUP(BK147,type_factors!$C$2:$D$226,2,FALSE)</f>
        <v>1</v>
      </c>
      <c r="CD147" s="31">
        <f>VLOOKUP(BL147,type_factors!$C$2:$D$226,2,FALSE)</f>
        <v>1</v>
      </c>
      <c r="CE147" s="30">
        <f>VLOOKUP(BM147,type_factors!$C$2:$D$226,2,FALSE)</f>
        <v>0.5</v>
      </c>
      <c r="CF147" s="30">
        <f>VLOOKUP(BN147,type_factors!$C$2:$D$226,2,FALSE)</f>
        <v>0.5</v>
      </c>
      <c r="CG147" s="30">
        <f>VLOOKUP(BO147,type_factors!$C$2:$D$226,2,FALSE)</f>
        <v>2</v>
      </c>
      <c r="CH147" s="30">
        <f>VLOOKUP(BP147,type_factors!$C$2:$D$226,2,FALSE)</f>
        <v>1</v>
      </c>
      <c r="CI147" s="30">
        <f>VLOOKUP(BQ147,type_factors!$C$2:$D$226,2,FALSE)</f>
        <v>1</v>
      </c>
      <c r="CJ147" s="30">
        <f>VLOOKUP(BR147,type_factors!$C$2:$D$226,2,FALSE)</f>
        <v>1</v>
      </c>
      <c r="CK147" s="30">
        <f>VLOOKUP(BS147,type_factors!$C$2:$D$226,2,FALSE)</f>
        <v>2</v>
      </c>
      <c r="CL147" s="30">
        <f>VLOOKUP(BT147,type_factors!$C$2:$D$226,2,FALSE)</f>
        <v>2</v>
      </c>
      <c r="CM147" s="30">
        <f>VLOOKUP(BU147,type_factors!$C$2:$D$226,2,FALSE)</f>
        <v>0.5</v>
      </c>
      <c r="CN147" s="32">
        <f t="shared" si="88"/>
        <v>0.5</v>
      </c>
      <c r="CO147" s="32">
        <f t="shared" si="88"/>
        <v>0.25</v>
      </c>
      <c r="CP147" s="32">
        <f t="shared" si="88"/>
        <v>4</v>
      </c>
      <c r="CQ147" s="32">
        <f t="shared" si="70"/>
        <v>0</v>
      </c>
      <c r="CR147" s="32">
        <f t="shared" si="67"/>
        <v>2</v>
      </c>
      <c r="CS147" s="32">
        <f t="shared" si="89"/>
        <v>0.5</v>
      </c>
      <c r="CT147" s="32">
        <f t="shared" si="90"/>
        <v>2</v>
      </c>
      <c r="CU147" s="32">
        <f t="shared" si="90"/>
        <v>2</v>
      </c>
      <c r="CV147" s="32">
        <f t="shared" si="90"/>
        <v>0.5</v>
      </c>
      <c r="CW147">
        <f t="array" ref="CW147">MAX(IF(ISERROR(CN147:CV147),,CN147:CV147))</f>
        <v>4</v>
      </c>
      <c r="CX147">
        <f t="shared" si="71"/>
        <v>1</v>
      </c>
      <c r="CY147">
        <f t="shared" si="91"/>
        <v>3</v>
      </c>
      <c r="CZ147">
        <f t="shared" si="93"/>
        <v>60.75</v>
      </c>
    </row>
    <row r="148" spans="1:106" x14ac:dyDescent="0.3">
      <c r="A148">
        <v>147</v>
      </c>
      <c r="B148">
        <v>57</v>
      </c>
      <c r="C148" t="s">
        <v>109</v>
      </c>
      <c r="D148" t="s">
        <v>618</v>
      </c>
      <c r="E148" t="s">
        <v>453</v>
      </c>
      <c r="F148" t="s">
        <v>448</v>
      </c>
      <c r="G148">
        <v>45</v>
      </c>
      <c r="H148" s="1" t="s">
        <v>50</v>
      </c>
      <c r="I148" s="1" t="s">
        <v>110</v>
      </c>
      <c r="J148" s="1" t="s">
        <v>23</v>
      </c>
      <c r="K148" s="1" t="s">
        <v>111</v>
      </c>
      <c r="L148" s="1" t="str">
        <f>VLOOKUP(H148,all_attacks!$B$2:$C$166,2,FALSE)</f>
        <v>Bite</v>
      </c>
      <c r="M148" s="1" t="str">
        <f>VLOOKUP(I148,all_attacks!$B$2:$C$166,2,FALSE)</f>
        <v>Dragon Rage</v>
      </c>
      <c r="N148" s="1" t="str">
        <f>VLOOKUP(J148,all_attacks!$B$2:$C$166,2,FALSE)</f>
        <v>Leer</v>
      </c>
      <c r="O148" s="1" t="str">
        <f>VLOOKUP(K148,all_attacks!$B$2:$C$166,2,FALSE)</f>
        <v>Hydro Pump</v>
      </c>
      <c r="P148" t="str">
        <f>VLOOKUP(L148,all_attacks!$C$2:$H$166,2,FALSE)</f>
        <v>Normal</v>
      </c>
      <c r="Q148" t="str">
        <f>VLOOKUP(M148,all_attacks!$C$2:$H$166,2,FALSE)</f>
        <v>Dragon</v>
      </c>
      <c r="R148" t="str">
        <f>VLOOKUP(N148,all_attacks!$C$2:$H$166,2,FALSE)</f>
        <v>Normal</v>
      </c>
      <c r="S148" t="str">
        <f>VLOOKUP(O148,all_attacks!$C$2:$H$166,2,FALSE)</f>
        <v>Water</v>
      </c>
      <c r="T148" t="str">
        <f>VLOOKUP(L148,all_attacks!$C$2:$H$166,6,FALSE)</f>
        <v>Normal</v>
      </c>
      <c r="U148" t="str">
        <f>VLOOKUP(M148,all_attacks!$C$2:$H$166,6,FALSE)</f>
        <v>no_type-specific_Damage</v>
      </c>
      <c r="V148" t="str">
        <f>VLOOKUP(N148,all_attacks!$C$2:$H$166,6,FALSE)</f>
        <v>no_type-specific_Damage</v>
      </c>
      <c r="W148" t="str">
        <f>VLOOKUP(O148,all_attacks!$C$2:$H$166,6,FALSE)</f>
        <v>Water</v>
      </c>
      <c r="X148" t="s">
        <v>451</v>
      </c>
      <c r="Y148" t="s">
        <v>455</v>
      </c>
      <c r="Z148" t="str">
        <f t="shared" si="92"/>
        <v>NormalPoison</v>
      </c>
      <c r="AA148" t="str">
        <f t="shared" si="92"/>
        <v>no_type-specific_DamagePoison</v>
      </c>
      <c r="AB148" t="str">
        <f t="shared" si="92"/>
        <v>no_type-specific_DamagePoison</v>
      </c>
      <c r="AC148" t="str">
        <f t="shared" si="72"/>
        <v>WaterPoison</v>
      </c>
      <c r="AD148" t="str">
        <f t="shared" si="73"/>
        <v>NormalGround</v>
      </c>
      <c r="AE148" t="str">
        <f t="shared" si="73"/>
        <v>no_type-specific_DamageGround</v>
      </c>
      <c r="AF148" t="str">
        <f t="shared" si="73"/>
        <v>no_type-specific_DamageGround</v>
      </c>
      <c r="AG148" t="str">
        <f t="shared" si="68"/>
        <v>WaterGround</v>
      </c>
      <c r="AH148">
        <f>VLOOKUP(Z148,type_factors!$C$1:$D$226,2,FALSE)</f>
        <v>1</v>
      </c>
      <c r="AI148" t="e">
        <f>VLOOKUP(AA148,type_factors!$C$1:$D$226,2,FALSE)</f>
        <v>#N/A</v>
      </c>
      <c r="AJ148" t="e">
        <f>VLOOKUP(AB148,type_factors!$C$1:$D$226,2,FALSE)</f>
        <v>#N/A</v>
      </c>
      <c r="AK148">
        <f>VLOOKUP(AC148,type_factors!$C$1:$D$226,2,FALSE)</f>
        <v>1</v>
      </c>
      <c r="AL148">
        <f>VLOOKUP(AD148,type_factors!$C$1:$D$226,2,FALSE)</f>
        <v>1</v>
      </c>
      <c r="AM148" t="e">
        <f>VLOOKUP(AE148,type_factors!$C$1:$D$226,2,FALSE)</f>
        <v>#N/A</v>
      </c>
      <c r="AN148" t="e">
        <f>VLOOKUP(AF148,type_factors!$C$1:$D$226,2,FALSE)</f>
        <v>#N/A</v>
      </c>
      <c r="AO148">
        <f>VLOOKUP(AG148,type_factors!$C$1:$D$226,2,FALSE)</f>
        <v>2</v>
      </c>
      <c r="AP148">
        <f t="shared" si="74"/>
        <v>1</v>
      </c>
      <c r="AQ148" t="e">
        <f t="shared" si="74"/>
        <v>#N/A</v>
      </c>
      <c r="AR148" t="e">
        <f t="shared" si="74"/>
        <v>#N/A</v>
      </c>
      <c r="AS148">
        <f t="shared" si="69"/>
        <v>2</v>
      </c>
      <c r="AT148">
        <f t="array" ref="AT148">MAX(IF(ISERROR(AP148:AS148),IF(ISERROR(AH148:AK148),,AH148:AK148),AP148:AS148))</f>
        <v>2</v>
      </c>
      <c r="AU148" t="s">
        <v>421</v>
      </c>
      <c r="AV148" t="s">
        <v>451</v>
      </c>
      <c r="AW148" t="s">
        <v>453</v>
      </c>
      <c r="AX148" t="s">
        <v>447</v>
      </c>
      <c r="AY148" t="s">
        <v>446</v>
      </c>
      <c r="AZ148" t="s">
        <v>456</v>
      </c>
      <c r="BA148" t="s">
        <v>450</v>
      </c>
      <c r="BB148" t="s">
        <v>455</v>
      </c>
      <c r="BC148" t="s">
        <v>445</v>
      </c>
      <c r="BD148" t="str">
        <f t="shared" si="75"/>
        <v>NormalWater</v>
      </c>
      <c r="BE148" t="str">
        <f t="shared" si="76"/>
        <v>PoisonWater</v>
      </c>
      <c r="BF148" t="str">
        <f t="shared" si="77"/>
        <v>WaterWater</v>
      </c>
      <c r="BG148" t="str">
        <f t="shared" si="78"/>
        <v>ElectricWater</v>
      </c>
      <c r="BH148" t="str">
        <f t="shared" si="79"/>
        <v>IceWater</v>
      </c>
      <c r="BI148" t="str">
        <f t="shared" si="80"/>
        <v>RockWater</v>
      </c>
      <c r="BJ148" t="str">
        <f t="shared" si="81"/>
        <v>FightingWater</v>
      </c>
      <c r="BK148" t="str">
        <f t="shared" si="82"/>
        <v>GroundWater</v>
      </c>
      <c r="BL148" t="str">
        <f t="shared" si="83"/>
        <v>FireWater</v>
      </c>
      <c r="BM148" t="str">
        <f t="shared" si="84"/>
        <v>NormalFlying</v>
      </c>
      <c r="BN148" t="str">
        <f t="shared" si="85"/>
        <v>PoisonFlying</v>
      </c>
      <c r="BO148" t="str">
        <f t="shared" si="86"/>
        <v>WaterFlying</v>
      </c>
      <c r="BP148" t="str">
        <f t="shared" si="87"/>
        <v>ElectricFlying</v>
      </c>
      <c r="BQ148" t="str">
        <f t="shared" si="94"/>
        <v>IceFlying</v>
      </c>
      <c r="BR148" t="str">
        <f t="shared" si="94"/>
        <v>RockFlying</v>
      </c>
      <c r="BS148" t="str">
        <f t="shared" si="94"/>
        <v>FightingFlying</v>
      </c>
      <c r="BT148" t="str">
        <f t="shared" si="94"/>
        <v>GroundFlying</v>
      </c>
      <c r="BU148" t="str">
        <f t="shared" si="94"/>
        <v>FireFlying</v>
      </c>
      <c r="BV148" s="31">
        <f>VLOOKUP(BD148,type_factors!$C$2:$D$226,2,FALSE)</f>
        <v>1</v>
      </c>
      <c r="BW148" s="31">
        <f>VLOOKUP(BE148,type_factors!$C$2:$D$226,2,FALSE)</f>
        <v>1</v>
      </c>
      <c r="BX148" s="31">
        <f>VLOOKUP(BF148,type_factors!$C$2:$D$226,2,FALSE)</f>
        <v>0.5</v>
      </c>
      <c r="BY148" s="31">
        <f>VLOOKUP(BG148,type_factors!$C$2:$D$226,2,FALSE)</f>
        <v>2</v>
      </c>
      <c r="BZ148" s="31">
        <f>VLOOKUP(BH148,type_factors!$C$2:$D$226,2,FALSE)</f>
        <v>0.5</v>
      </c>
      <c r="CA148" s="31">
        <f>VLOOKUP(BI148,type_factors!$C$2:$D$226,2,FALSE)</f>
        <v>1</v>
      </c>
      <c r="CB148" s="31">
        <f>VLOOKUP(BJ148,type_factors!$C$2:$D$226,2,FALSE)</f>
        <v>1</v>
      </c>
      <c r="CC148" s="31">
        <f>VLOOKUP(BK148,type_factors!$C$2:$D$226,2,FALSE)</f>
        <v>1</v>
      </c>
      <c r="CD148" s="31">
        <f>VLOOKUP(BL148,type_factors!$C$2:$D$226,2,FALSE)</f>
        <v>0.5</v>
      </c>
      <c r="CE148" s="30">
        <f>VLOOKUP(BM148,type_factors!$C$2:$D$226,2,FALSE)</f>
        <v>1</v>
      </c>
      <c r="CF148" s="30">
        <f>VLOOKUP(BN148,type_factors!$C$2:$D$226,2,FALSE)</f>
        <v>1</v>
      </c>
      <c r="CG148" s="30">
        <f>VLOOKUP(BO148,type_factors!$C$2:$D$226,2,FALSE)</f>
        <v>1</v>
      </c>
      <c r="CH148" s="30">
        <f>VLOOKUP(BP148,type_factors!$C$2:$D$226,2,FALSE)</f>
        <v>2</v>
      </c>
      <c r="CI148" s="30">
        <f>VLOOKUP(BQ148,type_factors!$C$2:$D$226,2,FALSE)</f>
        <v>2</v>
      </c>
      <c r="CJ148" s="30">
        <f>VLOOKUP(BR148,type_factors!$C$2:$D$226,2,FALSE)</f>
        <v>2</v>
      </c>
      <c r="CK148" s="30">
        <f>VLOOKUP(BS148,type_factors!$C$2:$D$226,2,FALSE)</f>
        <v>0.5</v>
      </c>
      <c r="CL148" s="30">
        <f>VLOOKUP(BT148,type_factors!$C$2:$D$226,2,FALSE)</f>
        <v>0</v>
      </c>
      <c r="CM148" s="30">
        <f>VLOOKUP(BU148,type_factors!$C$2:$D$226,2,FALSE)</f>
        <v>1</v>
      </c>
      <c r="CN148" s="32">
        <f t="shared" si="88"/>
        <v>1</v>
      </c>
      <c r="CO148" s="32">
        <f t="shared" si="88"/>
        <v>1</v>
      </c>
      <c r="CP148" s="32">
        <f t="shared" si="88"/>
        <v>0.5</v>
      </c>
      <c r="CQ148" s="32">
        <f t="shared" si="70"/>
        <v>4</v>
      </c>
      <c r="CR148" s="32">
        <f t="shared" si="67"/>
        <v>1</v>
      </c>
      <c r="CS148" s="32">
        <f t="shared" si="89"/>
        <v>2</v>
      </c>
      <c r="CT148" s="32">
        <f t="shared" si="90"/>
        <v>0.5</v>
      </c>
      <c r="CU148" s="32">
        <f t="shared" si="90"/>
        <v>0</v>
      </c>
      <c r="CV148" s="32">
        <f t="shared" si="90"/>
        <v>0.5</v>
      </c>
      <c r="CW148">
        <f t="array" ref="CW148">MAX(IF(ISERROR(CN148:CV148),,CN148:CV148))</f>
        <v>4</v>
      </c>
      <c r="CX148">
        <f t="shared" si="71"/>
        <v>2</v>
      </c>
      <c r="CY148">
        <f t="shared" si="91"/>
        <v>2</v>
      </c>
      <c r="CZ148">
        <f t="shared" si="93"/>
        <v>62.75</v>
      </c>
    </row>
    <row r="149" spans="1:106" x14ac:dyDescent="0.3">
      <c r="A149">
        <v>148</v>
      </c>
      <c r="B149">
        <v>57</v>
      </c>
      <c r="C149" t="s">
        <v>96</v>
      </c>
      <c r="D149" t="s">
        <v>529</v>
      </c>
      <c r="E149" t="s">
        <v>445</v>
      </c>
      <c r="F149" t="s">
        <v>209</v>
      </c>
      <c r="G149">
        <v>47</v>
      </c>
      <c r="H149" s="1" t="s">
        <v>89</v>
      </c>
      <c r="I149" s="1" t="s">
        <v>23</v>
      </c>
      <c r="J149" s="1" t="s">
        <v>137</v>
      </c>
      <c r="K149" s="1" t="s">
        <v>151</v>
      </c>
      <c r="L149" s="1" t="str">
        <f>VLOOKUP(H149,all_attacks!$B$2:$C$166,2,FALSE)</f>
        <v>Ember</v>
      </c>
      <c r="M149" s="1" t="str">
        <f>VLOOKUP(I149,all_attacks!$B$2:$C$166,2,FALSE)</f>
        <v>Leer</v>
      </c>
      <c r="N149" s="1" t="str">
        <f>VLOOKUP(J149,all_attacks!$B$2:$C$166,2,FALSE)</f>
        <v>Take Down</v>
      </c>
      <c r="O149" s="1" t="str">
        <f>VLOOKUP(K149,all_attacks!$B$2:$C$166,2,FALSE)</f>
        <v>Agility</v>
      </c>
      <c r="P149" t="str">
        <f>VLOOKUP(L149,all_attacks!$C$2:$H$166,2,FALSE)</f>
        <v>Fire</v>
      </c>
      <c r="Q149" t="str">
        <f>VLOOKUP(M149,all_attacks!$C$2:$H$166,2,FALSE)</f>
        <v>Normal</v>
      </c>
      <c r="R149" t="str">
        <f>VLOOKUP(N149,all_attacks!$C$2:$H$166,2,FALSE)</f>
        <v>Normal</v>
      </c>
      <c r="S149" t="str">
        <f>VLOOKUP(O149,all_attacks!$C$2:$H$166,2,FALSE)</f>
        <v>Psychic</v>
      </c>
      <c r="T149" t="str">
        <f>VLOOKUP(L149,all_attacks!$C$2:$H$166,6,FALSE)</f>
        <v>Fire</v>
      </c>
      <c r="U149" t="str">
        <f>VLOOKUP(M149,all_attacks!$C$2:$H$166,6,FALSE)</f>
        <v>no_type-specific_Damage</v>
      </c>
      <c r="V149" t="str">
        <f>VLOOKUP(N149,all_attacks!$C$2:$H$166,6,FALSE)</f>
        <v>Normal</v>
      </c>
      <c r="W149" t="str">
        <f>VLOOKUP(O149,all_attacks!$C$2:$H$166,6,FALSE)</f>
        <v>no_type-specific_Damage</v>
      </c>
      <c r="X149" t="s">
        <v>451</v>
      </c>
      <c r="Y149" t="s">
        <v>455</v>
      </c>
      <c r="Z149" t="str">
        <f t="shared" si="92"/>
        <v>FirePoison</v>
      </c>
      <c r="AA149" t="str">
        <f t="shared" si="92"/>
        <v>no_type-specific_DamagePoison</v>
      </c>
      <c r="AB149" t="str">
        <f t="shared" si="92"/>
        <v>NormalPoison</v>
      </c>
      <c r="AC149" t="str">
        <f t="shared" si="72"/>
        <v>no_type-specific_DamagePoison</v>
      </c>
      <c r="AD149" t="str">
        <f t="shared" si="73"/>
        <v>FireGround</v>
      </c>
      <c r="AE149" t="str">
        <f t="shared" si="73"/>
        <v>no_type-specific_DamageGround</v>
      </c>
      <c r="AF149" t="str">
        <f t="shared" si="73"/>
        <v>NormalGround</v>
      </c>
      <c r="AG149" t="str">
        <f t="shared" si="68"/>
        <v>no_type-specific_DamageGround</v>
      </c>
      <c r="AH149">
        <f>VLOOKUP(Z149,type_factors!$C$1:$D$226,2,FALSE)</f>
        <v>1</v>
      </c>
      <c r="AI149" t="e">
        <f>VLOOKUP(AA149,type_factors!$C$1:$D$226,2,FALSE)</f>
        <v>#N/A</v>
      </c>
      <c r="AJ149">
        <f>VLOOKUP(AB149,type_factors!$C$1:$D$226,2,FALSE)</f>
        <v>1</v>
      </c>
      <c r="AK149" t="e">
        <f>VLOOKUP(AC149,type_factors!$C$1:$D$226,2,FALSE)</f>
        <v>#N/A</v>
      </c>
      <c r="AL149">
        <f>VLOOKUP(AD149,type_factors!$C$1:$D$226,2,FALSE)</f>
        <v>1</v>
      </c>
      <c r="AM149" t="e">
        <f>VLOOKUP(AE149,type_factors!$C$1:$D$226,2,FALSE)</f>
        <v>#N/A</v>
      </c>
      <c r="AN149">
        <f>VLOOKUP(AF149,type_factors!$C$1:$D$226,2,FALSE)</f>
        <v>1</v>
      </c>
      <c r="AO149" t="e">
        <f>VLOOKUP(AG149,type_factors!$C$1:$D$226,2,FALSE)</f>
        <v>#N/A</v>
      </c>
      <c r="AP149">
        <f t="shared" si="74"/>
        <v>1</v>
      </c>
      <c r="AQ149" t="e">
        <f t="shared" si="74"/>
        <v>#N/A</v>
      </c>
      <c r="AR149">
        <f t="shared" si="74"/>
        <v>1</v>
      </c>
      <c r="AS149" t="e">
        <f t="shared" si="69"/>
        <v>#N/A</v>
      </c>
      <c r="AT149">
        <f t="array" ref="AT149">MAX(IF(ISERROR(AP149:AS149),IF(ISERROR(AH149:AK149),,AH149:AK149),AP149:AS149))</f>
        <v>1</v>
      </c>
      <c r="AU149" t="s">
        <v>421</v>
      </c>
      <c r="AV149" t="s">
        <v>451</v>
      </c>
      <c r="AW149" t="s">
        <v>453</v>
      </c>
      <c r="AX149" t="s">
        <v>447</v>
      </c>
      <c r="AY149" t="s">
        <v>446</v>
      </c>
      <c r="AZ149" t="s">
        <v>456</v>
      </c>
      <c r="BA149" t="s">
        <v>450</v>
      </c>
      <c r="BB149" t="s">
        <v>455</v>
      </c>
      <c r="BC149" t="s">
        <v>445</v>
      </c>
      <c r="BD149" t="str">
        <f t="shared" si="75"/>
        <v>NormalFire</v>
      </c>
      <c r="BE149" t="str">
        <f t="shared" si="76"/>
        <v>PoisonFire</v>
      </c>
      <c r="BF149" t="str">
        <f t="shared" si="77"/>
        <v>WaterFire</v>
      </c>
      <c r="BG149" t="str">
        <f t="shared" si="78"/>
        <v>ElectricFire</v>
      </c>
      <c r="BH149" t="str">
        <f t="shared" si="79"/>
        <v>IceFire</v>
      </c>
      <c r="BI149" t="str">
        <f t="shared" si="80"/>
        <v>RockFire</v>
      </c>
      <c r="BJ149" t="str">
        <f t="shared" si="81"/>
        <v>FightingFire</v>
      </c>
      <c r="BK149" t="str">
        <f t="shared" si="82"/>
        <v>GroundFire</v>
      </c>
      <c r="BL149" t="str">
        <f t="shared" si="83"/>
        <v>FireFire</v>
      </c>
      <c r="BM149" t="str">
        <f t="shared" si="84"/>
        <v>NormalNA</v>
      </c>
      <c r="BN149" t="str">
        <f t="shared" si="85"/>
        <v>PoisonNA</v>
      </c>
      <c r="BO149" t="str">
        <f t="shared" si="86"/>
        <v>WaterNA</v>
      </c>
      <c r="BP149" t="str">
        <f t="shared" si="87"/>
        <v>ElectricNA</v>
      </c>
      <c r="BQ149" t="str">
        <f t="shared" si="94"/>
        <v>IceNA</v>
      </c>
      <c r="BR149" t="str">
        <f t="shared" si="94"/>
        <v>RockNA</v>
      </c>
      <c r="BS149" t="str">
        <f t="shared" si="94"/>
        <v>FightingNA</v>
      </c>
      <c r="BT149" t="str">
        <f t="shared" si="94"/>
        <v>GroundNA</v>
      </c>
      <c r="BU149" t="str">
        <f t="shared" si="94"/>
        <v>FireNA</v>
      </c>
      <c r="BV149" s="31">
        <f>VLOOKUP(BD149,type_factors!$C$2:$D$226,2,FALSE)</f>
        <v>1</v>
      </c>
      <c r="BW149" s="31">
        <f>VLOOKUP(BE149,type_factors!$C$2:$D$226,2,FALSE)</f>
        <v>1</v>
      </c>
      <c r="BX149" s="31">
        <f>VLOOKUP(BF149,type_factors!$C$2:$D$226,2,FALSE)</f>
        <v>2</v>
      </c>
      <c r="BY149" s="31">
        <f>VLOOKUP(BG149,type_factors!$C$2:$D$226,2,FALSE)</f>
        <v>1</v>
      </c>
      <c r="BZ149" s="31">
        <f>VLOOKUP(BH149,type_factors!$C$2:$D$226,2,FALSE)</f>
        <v>1</v>
      </c>
      <c r="CA149" s="31">
        <f>VLOOKUP(BI149,type_factors!$C$2:$D$226,2,FALSE)</f>
        <v>2</v>
      </c>
      <c r="CB149" s="31">
        <f>VLOOKUP(BJ149,type_factors!$C$2:$D$226,2,FALSE)</f>
        <v>1</v>
      </c>
      <c r="CC149" s="31">
        <f>VLOOKUP(BK149,type_factors!$C$2:$D$226,2,FALSE)</f>
        <v>2</v>
      </c>
      <c r="CD149" s="31">
        <f>VLOOKUP(BL149,type_factors!$C$2:$D$226,2,FALSE)</f>
        <v>0.5</v>
      </c>
      <c r="CE149" s="30" t="e">
        <f>VLOOKUP(BM149,type_factors!$C$2:$D$226,2,FALSE)</f>
        <v>#N/A</v>
      </c>
      <c r="CF149" s="30" t="e">
        <f>VLOOKUP(BN149,type_factors!$C$2:$D$226,2,FALSE)</f>
        <v>#N/A</v>
      </c>
      <c r="CG149" s="30" t="e">
        <f>VLOOKUP(BO149,type_factors!$C$2:$D$226,2,FALSE)</f>
        <v>#N/A</v>
      </c>
      <c r="CH149" s="30" t="e">
        <f>VLOOKUP(BP149,type_factors!$C$2:$D$226,2,FALSE)</f>
        <v>#N/A</v>
      </c>
      <c r="CI149" s="30" t="e">
        <f>VLOOKUP(BQ149,type_factors!$C$2:$D$226,2,FALSE)</f>
        <v>#N/A</v>
      </c>
      <c r="CJ149" s="30" t="e">
        <f>VLOOKUP(BR149,type_factors!$C$2:$D$226,2,FALSE)</f>
        <v>#N/A</v>
      </c>
      <c r="CK149" s="30" t="e">
        <f>VLOOKUP(BS149,type_factors!$C$2:$D$226,2,FALSE)</f>
        <v>#N/A</v>
      </c>
      <c r="CL149" s="30" t="e">
        <f>VLOOKUP(BT149,type_factors!$C$2:$D$226,2,FALSE)</f>
        <v>#N/A</v>
      </c>
      <c r="CM149" s="30" t="e">
        <f>VLOOKUP(BU149,type_factors!$C$2:$D$226,2,FALSE)</f>
        <v>#N/A</v>
      </c>
      <c r="CN149" s="32">
        <f t="shared" si="88"/>
        <v>1</v>
      </c>
      <c r="CO149" s="32">
        <f t="shared" si="88"/>
        <v>1</v>
      </c>
      <c r="CP149" s="32">
        <f t="shared" si="88"/>
        <v>2</v>
      </c>
      <c r="CQ149" s="32">
        <f t="shared" si="70"/>
        <v>1</v>
      </c>
      <c r="CR149" s="32">
        <f t="shared" si="67"/>
        <v>1</v>
      </c>
      <c r="CS149" s="32">
        <f t="shared" si="89"/>
        <v>2</v>
      </c>
      <c r="CT149" s="32">
        <f t="shared" si="90"/>
        <v>1</v>
      </c>
      <c r="CU149" s="32">
        <f t="shared" si="90"/>
        <v>2</v>
      </c>
      <c r="CV149" s="32">
        <f t="shared" si="90"/>
        <v>0.5</v>
      </c>
      <c r="CW149">
        <f t="array" ref="CW149">MAX(IF(ISERROR(CN149:CV149),,CN149:CV149))</f>
        <v>2</v>
      </c>
      <c r="CX149">
        <f t="shared" si="71"/>
        <v>1</v>
      </c>
      <c r="CY149">
        <f t="shared" si="91"/>
        <v>1</v>
      </c>
      <c r="CZ149">
        <f t="shared" si="93"/>
        <v>63.75</v>
      </c>
    </row>
    <row r="150" spans="1:106" x14ac:dyDescent="0.3">
      <c r="A150">
        <v>149</v>
      </c>
      <c r="B150">
        <v>57</v>
      </c>
      <c r="C150" t="s">
        <v>134</v>
      </c>
      <c r="D150" t="s">
        <v>537</v>
      </c>
      <c r="E150" t="s">
        <v>318</v>
      </c>
      <c r="F150" t="s">
        <v>209</v>
      </c>
      <c r="G150">
        <v>50</v>
      </c>
      <c r="H150" s="1" t="s">
        <v>121</v>
      </c>
      <c r="I150" s="1" t="s">
        <v>122</v>
      </c>
      <c r="J150" s="1" t="s">
        <v>123</v>
      </c>
      <c r="K150" s="1" t="s">
        <v>150</v>
      </c>
      <c r="L150" s="1" t="str">
        <f>VLOOKUP(H150,all_attacks!$B$2:$C$166,2,FALSE)</f>
        <v>Psybeam</v>
      </c>
      <c r="M150" s="1" t="str">
        <f>VLOOKUP(I150,all_attacks!$B$2:$C$166,2,FALSE)</f>
        <v>Recover</v>
      </c>
      <c r="N150" s="1" t="str">
        <f>VLOOKUP(J150,all_attacks!$B$2:$C$166,2,FALSE)</f>
        <v>Psychic</v>
      </c>
      <c r="O150" s="1" t="str">
        <f>VLOOKUP(K150,all_attacks!$B$2:$C$166,2,FALSE)</f>
        <v>Reflect</v>
      </c>
      <c r="P150" t="str">
        <f>VLOOKUP(L150,all_attacks!$C$2:$H$166,2,FALSE)</f>
        <v>Psychic</v>
      </c>
      <c r="Q150" t="str">
        <f>VLOOKUP(M150,all_attacks!$C$2:$H$166,2,FALSE)</f>
        <v>Normal</v>
      </c>
      <c r="R150" t="str">
        <f>VLOOKUP(N150,all_attacks!$C$2:$H$166,2,FALSE)</f>
        <v>Psychic</v>
      </c>
      <c r="S150" t="str">
        <f>VLOOKUP(O150,all_attacks!$C$2:$H$166,2,FALSE)</f>
        <v>Psychic</v>
      </c>
      <c r="T150" t="str">
        <f>VLOOKUP(L150,all_attacks!$C$2:$H$166,6,FALSE)</f>
        <v>Psychic</v>
      </c>
      <c r="U150" t="str">
        <f>VLOOKUP(M150,all_attacks!$C$2:$H$166,6,FALSE)</f>
        <v>no_type-specific_Damage</v>
      </c>
      <c r="V150" t="str">
        <f>VLOOKUP(N150,all_attacks!$C$2:$H$166,6,FALSE)</f>
        <v>Psychic</v>
      </c>
      <c r="W150" t="str">
        <f>VLOOKUP(O150,all_attacks!$C$2:$H$166,6,FALSE)</f>
        <v>no_type-specific_Damage</v>
      </c>
      <c r="X150" t="s">
        <v>451</v>
      </c>
      <c r="Y150" t="s">
        <v>455</v>
      </c>
      <c r="Z150" t="str">
        <f t="shared" si="92"/>
        <v>PsychicPoison</v>
      </c>
      <c r="AA150" t="str">
        <f t="shared" si="92"/>
        <v>no_type-specific_DamagePoison</v>
      </c>
      <c r="AB150" t="str">
        <f t="shared" si="92"/>
        <v>PsychicPoison</v>
      </c>
      <c r="AC150" t="str">
        <f t="shared" si="72"/>
        <v>no_type-specific_DamagePoison</v>
      </c>
      <c r="AD150" t="str">
        <f t="shared" si="73"/>
        <v>PsychicGround</v>
      </c>
      <c r="AE150" t="str">
        <f t="shared" si="73"/>
        <v>no_type-specific_DamageGround</v>
      </c>
      <c r="AF150" t="str">
        <f t="shared" si="73"/>
        <v>PsychicGround</v>
      </c>
      <c r="AG150" t="str">
        <f t="shared" si="68"/>
        <v>no_type-specific_DamageGround</v>
      </c>
      <c r="AH150">
        <f>VLOOKUP(Z150,type_factors!$C$1:$D$226,2,FALSE)</f>
        <v>2</v>
      </c>
      <c r="AI150" t="e">
        <f>VLOOKUP(AA150,type_factors!$C$1:$D$226,2,FALSE)</f>
        <v>#N/A</v>
      </c>
      <c r="AJ150">
        <f>VLOOKUP(AB150,type_factors!$C$1:$D$226,2,FALSE)</f>
        <v>2</v>
      </c>
      <c r="AK150" t="e">
        <f>VLOOKUP(AC150,type_factors!$C$1:$D$226,2,FALSE)</f>
        <v>#N/A</v>
      </c>
      <c r="AL150">
        <f>VLOOKUP(AD150,type_factors!$C$1:$D$226,2,FALSE)</f>
        <v>1</v>
      </c>
      <c r="AM150" t="e">
        <f>VLOOKUP(AE150,type_factors!$C$1:$D$226,2,FALSE)</f>
        <v>#N/A</v>
      </c>
      <c r="AN150">
        <f>VLOOKUP(AF150,type_factors!$C$1:$D$226,2,FALSE)</f>
        <v>1</v>
      </c>
      <c r="AO150" t="e">
        <f>VLOOKUP(AG150,type_factors!$C$1:$D$226,2,FALSE)</f>
        <v>#N/A</v>
      </c>
      <c r="AP150">
        <f t="shared" si="74"/>
        <v>2</v>
      </c>
      <c r="AQ150" t="e">
        <f t="shared" si="74"/>
        <v>#N/A</v>
      </c>
      <c r="AR150">
        <f t="shared" si="74"/>
        <v>2</v>
      </c>
      <c r="AS150" t="e">
        <f t="shared" si="69"/>
        <v>#N/A</v>
      </c>
      <c r="AT150">
        <f t="array" ref="AT150">MAX(IF(ISERROR(AP150:AS150),IF(ISERROR(AH150:AK150),,AH150:AK150),AP150:AS150))</f>
        <v>2</v>
      </c>
      <c r="AU150" t="s">
        <v>421</v>
      </c>
      <c r="AV150" t="s">
        <v>451</v>
      </c>
      <c r="AW150" t="s">
        <v>453</v>
      </c>
      <c r="AX150" t="s">
        <v>447</v>
      </c>
      <c r="AY150" t="s">
        <v>446</v>
      </c>
      <c r="AZ150" t="s">
        <v>456</v>
      </c>
      <c r="BA150" t="s">
        <v>450</v>
      </c>
      <c r="BB150" t="s">
        <v>455</v>
      </c>
      <c r="BC150" t="s">
        <v>445</v>
      </c>
      <c r="BD150" t="str">
        <f t="shared" si="75"/>
        <v>NormalPsychic</v>
      </c>
      <c r="BE150" t="str">
        <f t="shared" si="76"/>
        <v>PoisonPsychic</v>
      </c>
      <c r="BF150" t="str">
        <f t="shared" si="77"/>
        <v>WaterPsychic</v>
      </c>
      <c r="BG150" t="str">
        <f t="shared" si="78"/>
        <v>ElectricPsychic</v>
      </c>
      <c r="BH150" t="str">
        <f t="shared" si="79"/>
        <v>IcePsychic</v>
      </c>
      <c r="BI150" t="str">
        <f t="shared" si="80"/>
        <v>RockPsychic</v>
      </c>
      <c r="BJ150" t="str">
        <f t="shared" si="81"/>
        <v>FightingPsychic</v>
      </c>
      <c r="BK150" t="str">
        <f t="shared" si="82"/>
        <v>GroundPsychic</v>
      </c>
      <c r="BL150" t="str">
        <f t="shared" si="83"/>
        <v>FirePsychic</v>
      </c>
      <c r="BM150" t="str">
        <f t="shared" si="84"/>
        <v>NormalNA</v>
      </c>
      <c r="BN150" t="str">
        <f t="shared" si="85"/>
        <v>PoisonNA</v>
      </c>
      <c r="BO150" t="str">
        <f t="shared" si="86"/>
        <v>WaterNA</v>
      </c>
      <c r="BP150" t="str">
        <f t="shared" si="87"/>
        <v>ElectricNA</v>
      </c>
      <c r="BQ150" t="str">
        <f t="shared" si="94"/>
        <v>IceNA</v>
      </c>
      <c r="BR150" t="str">
        <f t="shared" si="94"/>
        <v>RockNA</v>
      </c>
      <c r="BS150" t="str">
        <f t="shared" si="94"/>
        <v>FightingNA</v>
      </c>
      <c r="BT150" t="str">
        <f t="shared" si="94"/>
        <v>GroundNA</v>
      </c>
      <c r="BU150" t="str">
        <f t="shared" si="94"/>
        <v>FireNA</v>
      </c>
      <c r="BV150" s="31">
        <f>VLOOKUP(BD150,type_factors!$C$2:$D$226,2,FALSE)</f>
        <v>1</v>
      </c>
      <c r="BW150" s="31">
        <f>VLOOKUP(BE150,type_factors!$C$2:$D$226,2,FALSE)</f>
        <v>1</v>
      </c>
      <c r="BX150" s="31">
        <f>VLOOKUP(BF150,type_factors!$C$2:$D$226,2,FALSE)</f>
        <v>1</v>
      </c>
      <c r="BY150" s="31">
        <f>VLOOKUP(BG150,type_factors!$C$2:$D$226,2,FALSE)</f>
        <v>1</v>
      </c>
      <c r="BZ150" s="31">
        <f>VLOOKUP(BH150,type_factors!$C$2:$D$226,2,FALSE)</f>
        <v>1</v>
      </c>
      <c r="CA150" s="31">
        <f>VLOOKUP(BI150,type_factors!$C$2:$D$226,2,FALSE)</f>
        <v>1</v>
      </c>
      <c r="CB150" s="31">
        <f>VLOOKUP(BJ150,type_factors!$C$2:$D$226,2,FALSE)</f>
        <v>0.5</v>
      </c>
      <c r="CC150" s="31">
        <f>VLOOKUP(BK150,type_factors!$C$2:$D$226,2,FALSE)</f>
        <v>1</v>
      </c>
      <c r="CD150" s="31">
        <f>VLOOKUP(BL150,type_factors!$C$2:$D$226,2,FALSE)</f>
        <v>1</v>
      </c>
      <c r="CE150" s="30" t="e">
        <f>VLOOKUP(BM150,type_factors!$C$2:$D$226,2,FALSE)</f>
        <v>#N/A</v>
      </c>
      <c r="CF150" s="30" t="e">
        <f>VLOOKUP(BN150,type_factors!$C$2:$D$226,2,FALSE)</f>
        <v>#N/A</v>
      </c>
      <c r="CG150" s="30" t="e">
        <f>VLOOKUP(BO150,type_factors!$C$2:$D$226,2,FALSE)</f>
        <v>#N/A</v>
      </c>
      <c r="CH150" s="30" t="e">
        <f>VLOOKUP(BP150,type_factors!$C$2:$D$226,2,FALSE)</f>
        <v>#N/A</v>
      </c>
      <c r="CI150" s="30" t="e">
        <f>VLOOKUP(BQ150,type_factors!$C$2:$D$226,2,FALSE)</f>
        <v>#N/A</v>
      </c>
      <c r="CJ150" s="30" t="e">
        <f>VLOOKUP(BR150,type_factors!$C$2:$D$226,2,FALSE)</f>
        <v>#N/A</v>
      </c>
      <c r="CK150" s="30" t="e">
        <f>VLOOKUP(BS150,type_factors!$C$2:$D$226,2,FALSE)</f>
        <v>#N/A</v>
      </c>
      <c r="CL150" s="30" t="e">
        <f>VLOOKUP(BT150,type_factors!$C$2:$D$226,2,FALSE)</f>
        <v>#N/A</v>
      </c>
      <c r="CM150" s="30" t="e">
        <f>VLOOKUP(BU150,type_factors!$C$2:$D$226,2,FALSE)</f>
        <v>#N/A</v>
      </c>
      <c r="CN150" s="32">
        <f t="shared" si="88"/>
        <v>1</v>
      </c>
      <c r="CO150" s="32">
        <f t="shared" si="88"/>
        <v>1</v>
      </c>
      <c r="CP150" s="32">
        <f t="shared" si="88"/>
        <v>1</v>
      </c>
      <c r="CQ150" s="32">
        <f t="shared" si="70"/>
        <v>1</v>
      </c>
      <c r="CR150" s="32">
        <f t="shared" si="67"/>
        <v>1</v>
      </c>
      <c r="CS150" s="32">
        <f t="shared" si="89"/>
        <v>1</v>
      </c>
      <c r="CT150" s="32">
        <f t="shared" si="90"/>
        <v>0.5</v>
      </c>
      <c r="CU150" s="32">
        <f t="shared" si="90"/>
        <v>1</v>
      </c>
      <c r="CV150" s="32">
        <f t="shared" si="90"/>
        <v>1</v>
      </c>
      <c r="CW150">
        <f t="array" ref="CW150">MAX(IF(ISERROR(CN150:CV150),,CN150:CV150))</f>
        <v>1</v>
      </c>
      <c r="CX150">
        <f t="shared" si="71"/>
        <v>2</v>
      </c>
      <c r="CY150">
        <f t="shared" si="91"/>
        <v>-1</v>
      </c>
      <c r="CZ150">
        <f t="shared" si="93"/>
        <v>62.75</v>
      </c>
    </row>
    <row r="151" spans="1:106" x14ac:dyDescent="0.3">
      <c r="A151">
        <v>150</v>
      </c>
      <c r="B151">
        <v>57</v>
      </c>
      <c r="C151" t="s">
        <v>135</v>
      </c>
      <c r="D151" t="s">
        <v>464</v>
      </c>
      <c r="E151" t="s">
        <v>449</v>
      </c>
      <c r="F151" t="s">
        <v>451</v>
      </c>
      <c r="G151">
        <v>53</v>
      </c>
      <c r="H151" s="1" t="s">
        <v>46</v>
      </c>
      <c r="I151" s="1" t="s">
        <v>79</v>
      </c>
      <c r="J151" s="1" t="s">
        <v>138</v>
      </c>
      <c r="K151" s="1" t="s">
        <v>81</v>
      </c>
      <c r="L151" s="1" t="str">
        <f>VLOOKUP(H151,all_attacks!$B$2:$C$166,2,FALSE)</f>
        <v>Vine Whip</v>
      </c>
      <c r="M151" s="1" t="str">
        <f>VLOOKUP(I151,all_attacks!$B$2:$C$166,2,FALSE)</f>
        <v>Poison Powder</v>
      </c>
      <c r="N151" s="1" t="str">
        <f>VLOOKUP(J151,all_attacks!$B$2:$C$166,2,FALSE)</f>
        <v>Razor Leaf</v>
      </c>
      <c r="O151" s="1" t="str">
        <f>VLOOKUP(K151,all_attacks!$B$2:$C$166,2,FALSE)</f>
        <v>Growth</v>
      </c>
      <c r="P151" t="str">
        <f>VLOOKUP(L151,all_attacks!$C$2:$H$166,2,FALSE)</f>
        <v>Grass</v>
      </c>
      <c r="Q151" t="str">
        <f>VLOOKUP(M151,all_attacks!$C$2:$H$166,2,FALSE)</f>
        <v>Poison</v>
      </c>
      <c r="R151" t="str">
        <f>VLOOKUP(N151,all_attacks!$C$2:$H$166,2,FALSE)</f>
        <v>Grass</v>
      </c>
      <c r="S151" t="str">
        <f>VLOOKUP(O151,all_attacks!$C$2:$H$166,2,FALSE)</f>
        <v>Normal</v>
      </c>
      <c r="T151" t="str">
        <f>VLOOKUP(L151,all_attacks!$C$2:$H$166,6,FALSE)</f>
        <v>Grass</v>
      </c>
      <c r="U151" t="str">
        <f>VLOOKUP(M151,all_attacks!$C$2:$H$166,6,FALSE)</f>
        <v>no_type-specific_Damage</v>
      </c>
      <c r="V151" t="str">
        <f>VLOOKUP(N151,all_attacks!$C$2:$H$166,6,FALSE)</f>
        <v>Grass</v>
      </c>
      <c r="W151" t="str">
        <f>VLOOKUP(O151,all_attacks!$C$2:$H$166,6,FALSE)</f>
        <v>no_type-specific_Damage</v>
      </c>
      <c r="X151" t="s">
        <v>451</v>
      </c>
      <c r="Y151" t="s">
        <v>455</v>
      </c>
      <c r="Z151" t="str">
        <f t="shared" si="92"/>
        <v>GrassPoison</v>
      </c>
      <c r="AA151" t="str">
        <f t="shared" si="92"/>
        <v>no_type-specific_DamagePoison</v>
      </c>
      <c r="AB151" t="str">
        <f t="shared" si="92"/>
        <v>GrassPoison</v>
      </c>
      <c r="AC151" t="str">
        <f t="shared" si="72"/>
        <v>no_type-specific_DamagePoison</v>
      </c>
      <c r="AD151" t="str">
        <f t="shared" si="73"/>
        <v>GrassGround</v>
      </c>
      <c r="AE151" t="str">
        <f t="shared" si="73"/>
        <v>no_type-specific_DamageGround</v>
      </c>
      <c r="AF151" t="str">
        <f t="shared" si="73"/>
        <v>GrassGround</v>
      </c>
      <c r="AG151" t="str">
        <f t="shared" si="68"/>
        <v>no_type-specific_DamageGround</v>
      </c>
      <c r="AH151">
        <f>VLOOKUP(Z151,type_factors!$C$1:$D$226,2,FALSE)</f>
        <v>0.5</v>
      </c>
      <c r="AI151" t="e">
        <f>VLOOKUP(AA151,type_factors!$C$1:$D$226,2,FALSE)</f>
        <v>#N/A</v>
      </c>
      <c r="AJ151">
        <f>VLOOKUP(AB151,type_factors!$C$1:$D$226,2,FALSE)</f>
        <v>0.5</v>
      </c>
      <c r="AK151" t="e">
        <f>VLOOKUP(AC151,type_factors!$C$1:$D$226,2,FALSE)</f>
        <v>#N/A</v>
      </c>
      <c r="AL151">
        <f>VLOOKUP(AD151,type_factors!$C$1:$D$226,2,FALSE)</f>
        <v>2</v>
      </c>
      <c r="AM151" t="e">
        <f>VLOOKUP(AE151,type_factors!$C$1:$D$226,2,FALSE)</f>
        <v>#N/A</v>
      </c>
      <c r="AN151">
        <f>VLOOKUP(AF151,type_factors!$C$1:$D$226,2,FALSE)</f>
        <v>2</v>
      </c>
      <c r="AO151" t="e">
        <f>VLOOKUP(AG151,type_factors!$C$1:$D$226,2,FALSE)</f>
        <v>#N/A</v>
      </c>
      <c r="AP151">
        <f t="shared" si="74"/>
        <v>1</v>
      </c>
      <c r="AQ151" t="e">
        <f t="shared" si="74"/>
        <v>#N/A</v>
      </c>
      <c r="AR151">
        <f t="shared" si="74"/>
        <v>1</v>
      </c>
      <c r="AS151" t="e">
        <f t="shared" si="69"/>
        <v>#N/A</v>
      </c>
      <c r="AT151">
        <f t="array" ref="AT151">MAX(IF(ISERROR(AP151:AS151),IF(ISERROR(AH151:AK151),,AH151:AK151),AP151:AS151))</f>
        <v>1</v>
      </c>
      <c r="AU151" t="s">
        <v>421</v>
      </c>
      <c r="AV151" t="s">
        <v>451</v>
      </c>
      <c r="AW151" t="s">
        <v>453</v>
      </c>
      <c r="AX151" t="s">
        <v>447</v>
      </c>
      <c r="AY151" t="s">
        <v>446</v>
      </c>
      <c r="AZ151" t="s">
        <v>456</v>
      </c>
      <c r="BA151" t="s">
        <v>450</v>
      </c>
      <c r="BB151" t="s">
        <v>455</v>
      </c>
      <c r="BC151" t="s">
        <v>445</v>
      </c>
      <c r="BD151" t="str">
        <f t="shared" si="75"/>
        <v>NormalGrass</v>
      </c>
      <c r="BE151" t="str">
        <f t="shared" si="76"/>
        <v>PoisonGrass</v>
      </c>
      <c r="BF151" t="str">
        <f t="shared" si="77"/>
        <v>WaterGrass</v>
      </c>
      <c r="BG151" t="str">
        <f t="shared" si="78"/>
        <v>ElectricGrass</v>
      </c>
      <c r="BH151" t="str">
        <f t="shared" si="79"/>
        <v>IceGrass</v>
      </c>
      <c r="BI151" t="str">
        <f t="shared" si="80"/>
        <v>RockGrass</v>
      </c>
      <c r="BJ151" t="str">
        <f t="shared" si="81"/>
        <v>FightingGrass</v>
      </c>
      <c r="BK151" t="str">
        <f t="shared" si="82"/>
        <v>GroundGrass</v>
      </c>
      <c r="BL151" t="str">
        <f t="shared" si="83"/>
        <v>FireGrass</v>
      </c>
      <c r="BM151" t="str">
        <f t="shared" si="84"/>
        <v>NormalPoison</v>
      </c>
      <c r="BN151" t="str">
        <f t="shared" si="85"/>
        <v>PoisonPoison</v>
      </c>
      <c r="BO151" t="str">
        <f t="shared" si="86"/>
        <v>WaterPoison</v>
      </c>
      <c r="BP151" t="str">
        <f t="shared" si="87"/>
        <v>ElectricPoison</v>
      </c>
      <c r="BQ151" t="str">
        <f t="shared" si="94"/>
        <v>IcePoison</v>
      </c>
      <c r="BR151" t="str">
        <f t="shared" si="94"/>
        <v>RockPoison</v>
      </c>
      <c r="BS151" t="str">
        <f t="shared" si="94"/>
        <v>FightingPoison</v>
      </c>
      <c r="BT151" t="str">
        <f t="shared" si="94"/>
        <v>GroundPoison</v>
      </c>
      <c r="BU151" t="str">
        <f t="shared" si="94"/>
        <v>FirePoison</v>
      </c>
      <c r="BV151" s="31">
        <f>VLOOKUP(BD151,type_factors!$C$2:$D$226,2,FALSE)</f>
        <v>1</v>
      </c>
      <c r="BW151" s="31">
        <f>VLOOKUP(BE151,type_factors!$C$2:$D$226,2,FALSE)</f>
        <v>2</v>
      </c>
      <c r="BX151" s="31">
        <f>VLOOKUP(BF151,type_factors!$C$2:$D$226,2,FALSE)</f>
        <v>0.5</v>
      </c>
      <c r="BY151" s="31">
        <f>VLOOKUP(BG151,type_factors!$C$2:$D$226,2,FALSE)</f>
        <v>0.5</v>
      </c>
      <c r="BZ151" s="31">
        <f>VLOOKUP(BH151,type_factors!$C$2:$D$226,2,FALSE)</f>
        <v>2</v>
      </c>
      <c r="CA151" s="31">
        <f>VLOOKUP(BI151,type_factors!$C$2:$D$226,2,FALSE)</f>
        <v>1</v>
      </c>
      <c r="CB151" s="31">
        <f>VLOOKUP(BJ151,type_factors!$C$2:$D$226,2,FALSE)</f>
        <v>1</v>
      </c>
      <c r="CC151" s="31">
        <f>VLOOKUP(BK151,type_factors!$C$2:$D$226,2,FALSE)</f>
        <v>0.5</v>
      </c>
      <c r="CD151" s="31">
        <f>VLOOKUP(BL151,type_factors!$C$2:$D$226,2,FALSE)</f>
        <v>2</v>
      </c>
      <c r="CE151" s="30">
        <f>VLOOKUP(BM151,type_factors!$C$2:$D$226,2,FALSE)</f>
        <v>1</v>
      </c>
      <c r="CF151" s="30">
        <f>VLOOKUP(BN151,type_factors!$C$2:$D$226,2,FALSE)</f>
        <v>0.5</v>
      </c>
      <c r="CG151" s="30">
        <f>VLOOKUP(BO151,type_factors!$C$2:$D$226,2,FALSE)</f>
        <v>1</v>
      </c>
      <c r="CH151" s="30">
        <f>VLOOKUP(BP151,type_factors!$C$2:$D$226,2,FALSE)</f>
        <v>1</v>
      </c>
      <c r="CI151" s="30">
        <f>VLOOKUP(BQ151,type_factors!$C$2:$D$226,2,FALSE)</f>
        <v>1</v>
      </c>
      <c r="CJ151" s="30">
        <f>VLOOKUP(BR151,type_factors!$C$2:$D$226,2,FALSE)</f>
        <v>1</v>
      </c>
      <c r="CK151" s="30">
        <f>VLOOKUP(BS151,type_factors!$C$2:$D$226,2,FALSE)</f>
        <v>0.5</v>
      </c>
      <c r="CL151" s="30">
        <f>VLOOKUP(BT151,type_factors!$C$2:$D$226,2,FALSE)</f>
        <v>2</v>
      </c>
      <c r="CM151" s="30">
        <f>VLOOKUP(BU151,type_factors!$C$2:$D$226,2,FALSE)</f>
        <v>1</v>
      </c>
      <c r="CN151" s="32">
        <f t="shared" si="88"/>
        <v>1</v>
      </c>
      <c r="CO151" s="32">
        <f t="shared" si="88"/>
        <v>1</v>
      </c>
      <c r="CP151" s="32">
        <f t="shared" si="88"/>
        <v>0.5</v>
      </c>
      <c r="CQ151" s="32">
        <f t="shared" si="70"/>
        <v>0.5</v>
      </c>
      <c r="CR151" s="32">
        <f t="shared" si="67"/>
        <v>2</v>
      </c>
      <c r="CS151" s="32">
        <f t="shared" si="89"/>
        <v>1</v>
      </c>
      <c r="CT151" s="32">
        <f t="shared" si="90"/>
        <v>0.5</v>
      </c>
      <c r="CU151" s="32">
        <f t="shared" si="90"/>
        <v>1</v>
      </c>
      <c r="CV151" s="32">
        <f t="shared" si="90"/>
        <v>2</v>
      </c>
      <c r="CW151">
        <f t="array" ref="CW151">MAX(IF(ISERROR(CN151:CV151),,CN151:CV151))</f>
        <v>2</v>
      </c>
      <c r="CX151">
        <f t="shared" si="71"/>
        <v>1</v>
      </c>
      <c r="CY151">
        <f t="shared" si="91"/>
        <v>1</v>
      </c>
      <c r="CZ151">
        <f t="shared" si="93"/>
        <v>63.75</v>
      </c>
    </row>
    <row r="152" spans="1:106" x14ac:dyDescent="0.3">
      <c r="A152">
        <v>151</v>
      </c>
      <c r="B152">
        <v>58</v>
      </c>
      <c r="C152" t="s">
        <v>155</v>
      </c>
      <c r="D152" t="s">
        <v>569</v>
      </c>
      <c r="E152" t="s">
        <v>453</v>
      </c>
      <c r="F152" t="s">
        <v>446</v>
      </c>
      <c r="G152">
        <v>54</v>
      </c>
      <c r="H152" s="1" t="s">
        <v>6</v>
      </c>
      <c r="I152" s="1" t="s">
        <v>174</v>
      </c>
      <c r="J152" s="1" t="s">
        <v>70</v>
      </c>
      <c r="K152" s="1" t="s">
        <v>137</v>
      </c>
      <c r="L152" s="1" t="str">
        <f>VLOOKUP(H152,all_attacks!$B$2:$C$166,2,FALSE)</f>
        <v>Growl</v>
      </c>
      <c r="M152" s="1" t="str">
        <f>VLOOKUP(I152,all_attacks!$B$2:$C$166,2,FALSE)</f>
        <v>Aurora Beam</v>
      </c>
      <c r="N152" s="1" t="str">
        <f>VLOOKUP(J152,all_attacks!$B$2:$C$166,2,FALSE)</f>
        <v>Rest</v>
      </c>
      <c r="O152" s="1" t="str">
        <f>VLOOKUP(K152,all_attacks!$B$2:$C$166,2,FALSE)</f>
        <v>Take Down</v>
      </c>
      <c r="P152" t="str">
        <f>VLOOKUP(L152,all_attacks!$C$2:$H$166,2,FALSE)</f>
        <v>Normal</v>
      </c>
      <c r="Q152" t="str">
        <f>VLOOKUP(M152,all_attacks!$C$2:$H$166,2,FALSE)</f>
        <v>Ice</v>
      </c>
      <c r="R152" t="str">
        <f>VLOOKUP(N152,all_attacks!$C$2:$H$166,2,FALSE)</f>
        <v>Psychic</v>
      </c>
      <c r="S152" t="str">
        <f>VLOOKUP(O152,all_attacks!$C$2:$H$166,2,FALSE)</f>
        <v>Normal</v>
      </c>
      <c r="T152" t="str">
        <f>VLOOKUP(L152,all_attacks!$C$2:$H$166,6,FALSE)</f>
        <v>no_type-specific_Damage</v>
      </c>
      <c r="U152" t="str">
        <f>VLOOKUP(M152,all_attacks!$C$2:$H$166,6,FALSE)</f>
        <v>Ice</v>
      </c>
      <c r="V152" t="str">
        <f>VLOOKUP(N152,all_attacks!$C$2:$H$166,6,FALSE)</f>
        <v>no_type-specific_Damage</v>
      </c>
      <c r="W152" t="str">
        <f>VLOOKUP(O152,all_attacks!$C$2:$H$166,6,FALSE)</f>
        <v>Normal</v>
      </c>
      <c r="X152" t="s">
        <v>451</v>
      </c>
      <c r="Y152" t="s">
        <v>455</v>
      </c>
      <c r="Z152" t="str">
        <f t="shared" si="92"/>
        <v>no_type-specific_DamagePoison</v>
      </c>
      <c r="AA152" t="str">
        <f t="shared" si="92"/>
        <v>IcePoison</v>
      </c>
      <c r="AB152" t="str">
        <f t="shared" si="92"/>
        <v>no_type-specific_DamagePoison</v>
      </c>
      <c r="AC152" t="str">
        <f t="shared" si="72"/>
        <v>NormalPoison</v>
      </c>
      <c r="AD152" t="str">
        <f t="shared" si="73"/>
        <v>no_type-specific_DamageGround</v>
      </c>
      <c r="AE152" t="str">
        <f t="shared" si="73"/>
        <v>IceGround</v>
      </c>
      <c r="AF152" t="str">
        <f t="shared" si="73"/>
        <v>no_type-specific_DamageGround</v>
      </c>
      <c r="AG152" t="str">
        <f t="shared" si="68"/>
        <v>NormalGround</v>
      </c>
      <c r="AH152" t="e">
        <f>VLOOKUP(Z152,type_factors!$C$1:$D$226,2,FALSE)</f>
        <v>#N/A</v>
      </c>
      <c r="AI152">
        <f>VLOOKUP(AA152,type_factors!$C$1:$D$226,2,FALSE)</f>
        <v>1</v>
      </c>
      <c r="AJ152" t="e">
        <f>VLOOKUP(AB152,type_factors!$C$1:$D$226,2,FALSE)</f>
        <v>#N/A</v>
      </c>
      <c r="AK152">
        <f>VLOOKUP(AC152,type_factors!$C$1:$D$226,2,FALSE)</f>
        <v>1</v>
      </c>
      <c r="AL152" t="e">
        <f>VLOOKUP(AD152,type_factors!$C$1:$D$226,2,FALSE)</f>
        <v>#N/A</v>
      </c>
      <c r="AM152">
        <f>VLOOKUP(AE152,type_factors!$C$1:$D$226,2,FALSE)</f>
        <v>2</v>
      </c>
      <c r="AN152" t="e">
        <f>VLOOKUP(AF152,type_factors!$C$1:$D$226,2,FALSE)</f>
        <v>#N/A</v>
      </c>
      <c r="AO152">
        <f>VLOOKUP(AG152,type_factors!$C$1:$D$226,2,FALSE)</f>
        <v>1</v>
      </c>
      <c r="AP152" t="e">
        <f t="shared" si="74"/>
        <v>#N/A</v>
      </c>
      <c r="AQ152">
        <f t="shared" si="74"/>
        <v>2</v>
      </c>
      <c r="AR152" t="e">
        <f t="shared" si="74"/>
        <v>#N/A</v>
      </c>
      <c r="AS152">
        <f t="shared" si="69"/>
        <v>1</v>
      </c>
      <c r="AT152">
        <f t="array" ref="AT152">MAX(IF(ISERROR(AP152:AS152),IF(ISERROR(AH152:AK152),,AH152:AK152),AP152:AS152))</f>
        <v>2</v>
      </c>
      <c r="AU152" t="s">
        <v>421</v>
      </c>
      <c r="AV152" t="s">
        <v>451</v>
      </c>
      <c r="AW152" t="s">
        <v>453</v>
      </c>
      <c r="AX152" t="s">
        <v>447</v>
      </c>
      <c r="AY152" t="s">
        <v>446</v>
      </c>
      <c r="AZ152" t="s">
        <v>456</v>
      </c>
      <c r="BA152" t="s">
        <v>450</v>
      </c>
      <c r="BB152" t="s">
        <v>455</v>
      </c>
      <c r="BC152" t="s">
        <v>445</v>
      </c>
      <c r="BD152" t="str">
        <f t="shared" si="75"/>
        <v>NormalWater</v>
      </c>
      <c r="BE152" t="str">
        <f t="shared" si="76"/>
        <v>PoisonWater</v>
      </c>
      <c r="BF152" t="str">
        <f t="shared" si="77"/>
        <v>WaterWater</v>
      </c>
      <c r="BG152" t="str">
        <f t="shared" si="78"/>
        <v>ElectricWater</v>
      </c>
      <c r="BH152" t="str">
        <f t="shared" si="79"/>
        <v>IceWater</v>
      </c>
      <c r="BI152" t="str">
        <f t="shared" si="80"/>
        <v>RockWater</v>
      </c>
      <c r="BJ152" t="str">
        <f t="shared" si="81"/>
        <v>FightingWater</v>
      </c>
      <c r="BK152" t="str">
        <f t="shared" si="82"/>
        <v>GroundWater</v>
      </c>
      <c r="BL152" t="str">
        <f t="shared" si="83"/>
        <v>FireWater</v>
      </c>
      <c r="BM152" t="str">
        <f t="shared" si="84"/>
        <v>NormalIce</v>
      </c>
      <c r="BN152" t="str">
        <f t="shared" si="85"/>
        <v>PoisonIce</v>
      </c>
      <c r="BO152" t="str">
        <f t="shared" si="86"/>
        <v>WaterIce</v>
      </c>
      <c r="BP152" t="str">
        <f t="shared" si="87"/>
        <v>ElectricIce</v>
      </c>
      <c r="BQ152" t="str">
        <f t="shared" si="94"/>
        <v>IceIce</v>
      </c>
      <c r="BR152" t="str">
        <f t="shared" si="94"/>
        <v>RockIce</v>
      </c>
      <c r="BS152" t="str">
        <f t="shared" si="94"/>
        <v>FightingIce</v>
      </c>
      <c r="BT152" t="str">
        <f t="shared" si="94"/>
        <v>GroundIce</v>
      </c>
      <c r="BU152" t="str">
        <f t="shared" si="94"/>
        <v>FireIce</v>
      </c>
      <c r="BV152" s="31">
        <f>VLOOKUP(BD152,type_factors!$C$2:$D$226,2,FALSE)</f>
        <v>1</v>
      </c>
      <c r="BW152" s="31">
        <f>VLOOKUP(BE152,type_factors!$C$2:$D$226,2,FALSE)</f>
        <v>1</v>
      </c>
      <c r="BX152" s="31">
        <f>VLOOKUP(BF152,type_factors!$C$2:$D$226,2,FALSE)</f>
        <v>0.5</v>
      </c>
      <c r="BY152" s="31">
        <f>VLOOKUP(BG152,type_factors!$C$2:$D$226,2,FALSE)</f>
        <v>2</v>
      </c>
      <c r="BZ152" s="31">
        <f>VLOOKUP(BH152,type_factors!$C$2:$D$226,2,FALSE)</f>
        <v>0.5</v>
      </c>
      <c r="CA152" s="31">
        <f>VLOOKUP(BI152,type_factors!$C$2:$D$226,2,FALSE)</f>
        <v>1</v>
      </c>
      <c r="CB152" s="31">
        <f>VLOOKUP(BJ152,type_factors!$C$2:$D$226,2,FALSE)</f>
        <v>1</v>
      </c>
      <c r="CC152" s="31">
        <f>VLOOKUP(BK152,type_factors!$C$2:$D$226,2,FALSE)</f>
        <v>1</v>
      </c>
      <c r="CD152" s="31">
        <f>VLOOKUP(BL152,type_factors!$C$2:$D$226,2,FALSE)</f>
        <v>0.5</v>
      </c>
      <c r="CE152" s="30">
        <f>VLOOKUP(BM152,type_factors!$C$2:$D$226,2,FALSE)</f>
        <v>1</v>
      </c>
      <c r="CF152" s="30">
        <f>VLOOKUP(BN152,type_factors!$C$2:$D$226,2,FALSE)</f>
        <v>1</v>
      </c>
      <c r="CG152" s="30">
        <f>VLOOKUP(BO152,type_factors!$C$2:$D$226,2,FALSE)</f>
        <v>1</v>
      </c>
      <c r="CH152" s="30">
        <f>VLOOKUP(BP152,type_factors!$C$2:$D$226,2,FALSE)</f>
        <v>1</v>
      </c>
      <c r="CI152" s="30">
        <f>VLOOKUP(BQ152,type_factors!$C$2:$D$226,2,FALSE)</f>
        <v>0.5</v>
      </c>
      <c r="CJ152" s="30">
        <f>VLOOKUP(BR152,type_factors!$C$2:$D$226,2,FALSE)</f>
        <v>2</v>
      </c>
      <c r="CK152" s="30">
        <f>VLOOKUP(BS152,type_factors!$C$2:$D$226,2,FALSE)</f>
        <v>2</v>
      </c>
      <c r="CL152" s="30">
        <f>VLOOKUP(BT152,type_factors!$C$2:$D$226,2,FALSE)</f>
        <v>1</v>
      </c>
      <c r="CM152" s="30">
        <f>VLOOKUP(BU152,type_factors!$C$2:$D$226,2,FALSE)</f>
        <v>2</v>
      </c>
      <c r="CN152" s="32">
        <f t="shared" si="88"/>
        <v>1</v>
      </c>
      <c r="CO152" s="32">
        <f t="shared" si="88"/>
        <v>1</v>
      </c>
      <c r="CP152" s="32">
        <f t="shared" si="88"/>
        <v>0.5</v>
      </c>
      <c r="CQ152" s="32">
        <f t="shared" si="70"/>
        <v>2</v>
      </c>
      <c r="CR152" s="32">
        <f t="shared" si="67"/>
        <v>0.25</v>
      </c>
      <c r="CS152" s="32">
        <f t="shared" si="89"/>
        <v>2</v>
      </c>
      <c r="CT152" s="32">
        <f t="shared" si="90"/>
        <v>2</v>
      </c>
      <c r="CU152" s="32">
        <f t="shared" si="90"/>
        <v>1</v>
      </c>
      <c r="CV152" s="32">
        <f t="shared" si="90"/>
        <v>1</v>
      </c>
      <c r="CW152">
        <f t="array" ref="CW152">MAX(IF(ISERROR(CN152:CV152),,CN152:CV152))</f>
        <v>2</v>
      </c>
      <c r="CX152">
        <f t="shared" si="71"/>
        <v>2</v>
      </c>
      <c r="CY152">
        <f t="shared" si="91"/>
        <v>0</v>
      </c>
      <c r="CZ152">
        <f t="shared" si="93"/>
        <v>63.75</v>
      </c>
      <c r="DB152" t="s">
        <v>208</v>
      </c>
    </row>
    <row r="153" spans="1:106" x14ac:dyDescent="0.3">
      <c r="A153">
        <v>152</v>
      </c>
      <c r="B153">
        <v>58</v>
      </c>
      <c r="C153" s="35" t="s">
        <v>156</v>
      </c>
      <c r="D153" s="35" t="str">
        <f>VLOOKUP(C153,all_pokemon!$B$2:$C$151,2,FALSE)</f>
        <v>Cloyster</v>
      </c>
      <c r="E153" s="35" t="s">
        <v>453</v>
      </c>
      <c r="F153" s="35" t="s">
        <v>446</v>
      </c>
      <c r="G153" s="35">
        <v>53</v>
      </c>
      <c r="H153" s="36" t="s">
        <v>30</v>
      </c>
      <c r="I153" s="36" t="s">
        <v>175</v>
      </c>
      <c r="J153" s="36" t="s">
        <v>174</v>
      </c>
      <c r="K153" s="36" t="s">
        <v>176</v>
      </c>
      <c r="L153" s="1" t="str">
        <f>VLOOKUP(H153,all_attacks!$B$2:$C$166,2,FALSE)</f>
        <v>Supersonic</v>
      </c>
      <c r="M153" s="1" t="str">
        <f>VLOOKUP(I153,all_attacks!$B$2:$C$166,2,FALSE)</f>
        <v>Clamp</v>
      </c>
      <c r="N153" s="1" t="str">
        <f>VLOOKUP(J153,all_attacks!$B$2:$C$166,2,FALSE)</f>
        <v>Aurora Beam</v>
      </c>
      <c r="O153" s="1" t="str">
        <f>VLOOKUP(K153,all_attacks!$B$2:$C$166,2,FALSE)</f>
        <v>Spike Cannon</v>
      </c>
      <c r="P153" t="str">
        <f>VLOOKUP(L153,all_attacks!$C$2:$H$166,2,FALSE)</f>
        <v>Normal</v>
      </c>
      <c r="Q153" t="str">
        <f>VLOOKUP(M153,all_attacks!$C$2:$H$166,2,FALSE)</f>
        <v>Water</v>
      </c>
      <c r="R153" t="str">
        <f>VLOOKUP(N153,all_attacks!$C$2:$H$166,2,FALSE)</f>
        <v>Ice</v>
      </c>
      <c r="S153" t="str">
        <f>VLOOKUP(O153,all_attacks!$C$2:$H$166,2,FALSE)</f>
        <v>Normal</v>
      </c>
      <c r="T153" t="str">
        <f>VLOOKUP(L153,all_attacks!$C$2:$H$166,6,FALSE)</f>
        <v>no_type-specific_Damage</v>
      </c>
      <c r="U153" t="str">
        <f>VLOOKUP(M153,all_attacks!$C$2:$H$166,6,FALSE)</f>
        <v>Water</v>
      </c>
      <c r="V153" t="str">
        <f>VLOOKUP(N153,all_attacks!$C$2:$H$166,6,FALSE)</f>
        <v>Ice</v>
      </c>
      <c r="W153" t="str">
        <f>VLOOKUP(O153,all_attacks!$C$2:$H$166,6,FALSE)</f>
        <v>Normal</v>
      </c>
      <c r="X153" t="s">
        <v>451</v>
      </c>
      <c r="Y153" t="s">
        <v>455</v>
      </c>
      <c r="Z153" t="str">
        <f t="shared" si="92"/>
        <v>no_type-specific_DamagePoison</v>
      </c>
      <c r="AA153" t="str">
        <f t="shared" si="92"/>
        <v>WaterPoison</v>
      </c>
      <c r="AB153" t="str">
        <f t="shared" si="92"/>
        <v>IcePoison</v>
      </c>
      <c r="AC153" t="str">
        <f t="shared" si="72"/>
        <v>NormalPoison</v>
      </c>
      <c r="AD153" t="str">
        <f t="shared" si="73"/>
        <v>no_type-specific_DamageGround</v>
      </c>
      <c r="AE153" t="str">
        <f t="shared" si="73"/>
        <v>WaterGround</v>
      </c>
      <c r="AF153" t="str">
        <f t="shared" si="73"/>
        <v>IceGround</v>
      </c>
      <c r="AG153" t="str">
        <f t="shared" si="68"/>
        <v>NormalGround</v>
      </c>
      <c r="AH153" t="e">
        <f>VLOOKUP(Z153,type_factors!$C$1:$D$226,2,FALSE)</f>
        <v>#N/A</v>
      </c>
      <c r="AI153">
        <f>VLOOKUP(AA153,type_factors!$C$1:$D$226,2,FALSE)</f>
        <v>1</v>
      </c>
      <c r="AJ153">
        <f>VLOOKUP(AB153,type_factors!$C$1:$D$226,2,FALSE)</f>
        <v>1</v>
      </c>
      <c r="AK153">
        <f>VLOOKUP(AC153,type_factors!$C$1:$D$226,2,FALSE)</f>
        <v>1</v>
      </c>
      <c r="AL153" t="e">
        <f>VLOOKUP(AD153,type_factors!$C$1:$D$226,2,FALSE)</f>
        <v>#N/A</v>
      </c>
      <c r="AM153">
        <f>VLOOKUP(AE153,type_factors!$C$1:$D$226,2,FALSE)</f>
        <v>2</v>
      </c>
      <c r="AN153">
        <f>VLOOKUP(AF153,type_factors!$C$1:$D$226,2,FALSE)</f>
        <v>2</v>
      </c>
      <c r="AO153">
        <f>VLOOKUP(AG153,type_factors!$C$1:$D$226,2,FALSE)</f>
        <v>1</v>
      </c>
      <c r="AP153" t="e">
        <f t="shared" si="74"/>
        <v>#N/A</v>
      </c>
      <c r="AQ153">
        <f t="shared" si="74"/>
        <v>2</v>
      </c>
      <c r="AR153">
        <f t="shared" si="74"/>
        <v>2</v>
      </c>
      <c r="AS153">
        <f t="shared" si="69"/>
        <v>1</v>
      </c>
      <c r="AT153">
        <f t="array" ref="AT153">MAX(IF(ISERROR(AP153:AS153),IF(ISERROR(AH153:AK153),,AH153:AK153),AP153:AS153))</f>
        <v>2</v>
      </c>
      <c r="AU153" t="s">
        <v>421</v>
      </c>
      <c r="AV153" t="s">
        <v>451</v>
      </c>
      <c r="AW153" t="s">
        <v>453</v>
      </c>
      <c r="AX153" t="s">
        <v>447</v>
      </c>
      <c r="AY153" t="s">
        <v>446</v>
      </c>
      <c r="AZ153" t="s">
        <v>456</v>
      </c>
      <c r="BA153" t="s">
        <v>450</v>
      </c>
      <c r="BB153" t="s">
        <v>455</v>
      </c>
      <c r="BC153" t="s">
        <v>445</v>
      </c>
      <c r="BD153" t="str">
        <f t="shared" si="75"/>
        <v>NormalWater</v>
      </c>
      <c r="BE153" t="str">
        <f t="shared" si="76"/>
        <v>PoisonWater</v>
      </c>
      <c r="BF153" t="str">
        <f t="shared" si="77"/>
        <v>WaterWater</v>
      </c>
      <c r="BG153" t="str">
        <f t="shared" si="78"/>
        <v>ElectricWater</v>
      </c>
      <c r="BH153" t="str">
        <f t="shared" si="79"/>
        <v>IceWater</v>
      </c>
      <c r="BI153" t="str">
        <f t="shared" si="80"/>
        <v>RockWater</v>
      </c>
      <c r="BJ153" t="str">
        <f t="shared" si="81"/>
        <v>FightingWater</v>
      </c>
      <c r="BK153" t="str">
        <f t="shared" si="82"/>
        <v>GroundWater</v>
      </c>
      <c r="BL153" t="str">
        <f t="shared" si="83"/>
        <v>FireWater</v>
      </c>
      <c r="BM153" t="str">
        <f t="shared" si="84"/>
        <v>NormalIce</v>
      </c>
      <c r="BN153" t="str">
        <f t="shared" si="85"/>
        <v>PoisonIce</v>
      </c>
      <c r="BO153" t="str">
        <f t="shared" si="86"/>
        <v>WaterIce</v>
      </c>
      <c r="BP153" t="str">
        <f t="shared" si="87"/>
        <v>ElectricIce</v>
      </c>
      <c r="BQ153" t="str">
        <f t="shared" si="94"/>
        <v>IceIce</v>
      </c>
      <c r="BR153" t="str">
        <f t="shared" si="94"/>
        <v>RockIce</v>
      </c>
      <c r="BS153" t="str">
        <f t="shared" si="94"/>
        <v>FightingIce</v>
      </c>
      <c r="BT153" t="str">
        <f t="shared" si="94"/>
        <v>GroundIce</v>
      </c>
      <c r="BU153" t="str">
        <f t="shared" si="94"/>
        <v>FireIce</v>
      </c>
      <c r="BV153" s="31">
        <f>VLOOKUP(BD153,type_factors!$C$2:$D$226,2,FALSE)</f>
        <v>1</v>
      </c>
      <c r="BW153" s="31">
        <f>VLOOKUP(BE153,type_factors!$C$2:$D$226,2,FALSE)</f>
        <v>1</v>
      </c>
      <c r="BX153" s="31">
        <f>VLOOKUP(BF153,type_factors!$C$2:$D$226,2,FALSE)</f>
        <v>0.5</v>
      </c>
      <c r="BY153" s="31">
        <f>VLOOKUP(BG153,type_factors!$C$2:$D$226,2,FALSE)</f>
        <v>2</v>
      </c>
      <c r="BZ153" s="31">
        <f>VLOOKUP(BH153,type_factors!$C$2:$D$226,2,FALSE)</f>
        <v>0.5</v>
      </c>
      <c r="CA153" s="31">
        <f>VLOOKUP(BI153,type_factors!$C$2:$D$226,2,FALSE)</f>
        <v>1</v>
      </c>
      <c r="CB153" s="31">
        <f>VLOOKUP(BJ153,type_factors!$C$2:$D$226,2,FALSE)</f>
        <v>1</v>
      </c>
      <c r="CC153" s="31">
        <f>VLOOKUP(BK153,type_factors!$C$2:$D$226,2,FALSE)</f>
        <v>1</v>
      </c>
      <c r="CD153" s="31">
        <f>VLOOKUP(BL153,type_factors!$C$2:$D$226,2,FALSE)</f>
        <v>0.5</v>
      </c>
      <c r="CE153" s="30">
        <f>VLOOKUP(BM153,type_factors!$C$2:$D$226,2,FALSE)</f>
        <v>1</v>
      </c>
      <c r="CF153" s="30">
        <f>VLOOKUP(BN153,type_factors!$C$2:$D$226,2,FALSE)</f>
        <v>1</v>
      </c>
      <c r="CG153" s="30">
        <f>VLOOKUP(BO153,type_factors!$C$2:$D$226,2,FALSE)</f>
        <v>1</v>
      </c>
      <c r="CH153" s="30">
        <f>VLOOKUP(BP153,type_factors!$C$2:$D$226,2,FALSE)</f>
        <v>1</v>
      </c>
      <c r="CI153" s="30">
        <f>VLOOKUP(BQ153,type_factors!$C$2:$D$226,2,FALSE)</f>
        <v>0.5</v>
      </c>
      <c r="CJ153" s="30">
        <f>VLOOKUP(BR153,type_factors!$C$2:$D$226,2,FALSE)</f>
        <v>2</v>
      </c>
      <c r="CK153" s="30">
        <f>VLOOKUP(BS153,type_factors!$C$2:$D$226,2,FALSE)</f>
        <v>2</v>
      </c>
      <c r="CL153" s="30">
        <f>VLOOKUP(BT153,type_factors!$C$2:$D$226,2,FALSE)</f>
        <v>1</v>
      </c>
      <c r="CM153" s="30">
        <f>VLOOKUP(BU153,type_factors!$C$2:$D$226,2,FALSE)</f>
        <v>2</v>
      </c>
      <c r="CN153" s="32">
        <f t="shared" si="88"/>
        <v>1</v>
      </c>
      <c r="CO153" s="32">
        <f t="shared" si="88"/>
        <v>1</v>
      </c>
      <c r="CP153" s="32">
        <f t="shared" si="88"/>
        <v>0.5</v>
      </c>
      <c r="CQ153" s="32">
        <f t="shared" si="70"/>
        <v>2</v>
      </c>
      <c r="CR153" s="32">
        <f t="shared" si="67"/>
        <v>0.25</v>
      </c>
      <c r="CS153" s="32">
        <f t="shared" si="89"/>
        <v>2</v>
      </c>
      <c r="CT153" s="32">
        <f t="shared" si="90"/>
        <v>2</v>
      </c>
      <c r="CU153" s="32">
        <f t="shared" si="90"/>
        <v>1</v>
      </c>
      <c r="CV153" s="32">
        <f t="shared" si="90"/>
        <v>1</v>
      </c>
      <c r="CW153">
        <f t="array" ref="CW153">MAX(IF(ISERROR(CN153:CV153),,CN153:CV153))</f>
        <v>2</v>
      </c>
      <c r="CX153">
        <f t="shared" si="71"/>
        <v>2</v>
      </c>
      <c r="CY153">
        <f t="shared" si="91"/>
        <v>0</v>
      </c>
      <c r="CZ153">
        <f t="shared" si="93"/>
        <v>63.75</v>
      </c>
    </row>
    <row r="154" spans="1:106" x14ac:dyDescent="0.3">
      <c r="A154">
        <v>153</v>
      </c>
      <c r="B154">
        <v>58</v>
      </c>
      <c r="C154" s="35" t="s">
        <v>157</v>
      </c>
      <c r="D154" s="35" t="str">
        <f>VLOOKUP(C154,all_pokemon!$B$2:$C$151,2,FALSE)</f>
        <v>Slowbro</v>
      </c>
      <c r="E154" s="35" t="s">
        <v>453</v>
      </c>
      <c r="F154" s="35" t="s">
        <v>318</v>
      </c>
      <c r="G154" s="35">
        <v>54</v>
      </c>
      <c r="H154" s="36" t="s">
        <v>6</v>
      </c>
      <c r="I154" s="36" t="s">
        <v>27</v>
      </c>
      <c r="J154" s="36" t="s">
        <v>177</v>
      </c>
      <c r="K154" s="36" t="s">
        <v>178</v>
      </c>
      <c r="L154" s="1" t="str">
        <f>VLOOKUP(H154,all_attacks!$B$2:$C$166,2,FALSE)</f>
        <v>Growl</v>
      </c>
      <c r="M154" s="1" t="str">
        <f>VLOOKUP(I154,all_attacks!$B$2:$C$166,2,FALSE)</f>
        <v>Water Gun</v>
      </c>
      <c r="N154" s="1" t="str">
        <f>VLOOKUP(J154,all_attacks!$B$2:$C$166,2,FALSE)</f>
        <v>Withdraw</v>
      </c>
      <c r="O154" s="1" t="str">
        <f>VLOOKUP(K154,all_attacks!$B$2:$C$166,2,FALSE)</f>
        <v>Amnesia</v>
      </c>
      <c r="P154" t="str">
        <f>VLOOKUP(L154,all_attacks!$C$2:$H$166,2,FALSE)</f>
        <v>Normal</v>
      </c>
      <c r="Q154" t="str">
        <f>VLOOKUP(M154,all_attacks!$C$2:$H$166,2,FALSE)</f>
        <v>Water</v>
      </c>
      <c r="R154" t="str">
        <f>VLOOKUP(N154,all_attacks!$C$2:$H$166,2,FALSE)</f>
        <v>Water</v>
      </c>
      <c r="S154" t="str">
        <f>VLOOKUP(O154,all_attacks!$C$2:$H$166,2,FALSE)</f>
        <v>Psychic</v>
      </c>
      <c r="T154" t="str">
        <f>VLOOKUP(L154,all_attacks!$C$2:$H$166,6,FALSE)</f>
        <v>no_type-specific_Damage</v>
      </c>
      <c r="U154" t="str">
        <f>VLOOKUP(M154,all_attacks!$C$2:$H$166,6,FALSE)</f>
        <v>Water</v>
      </c>
      <c r="V154" t="str">
        <f>VLOOKUP(N154,all_attacks!$C$2:$H$166,6,FALSE)</f>
        <v>no_type-specific_Damage</v>
      </c>
      <c r="W154" t="str">
        <f>VLOOKUP(O154,all_attacks!$C$2:$H$166,6,FALSE)</f>
        <v>no_type-specific_Damage</v>
      </c>
      <c r="X154" t="s">
        <v>451</v>
      </c>
      <c r="Y154" t="s">
        <v>455</v>
      </c>
      <c r="Z154" t="str">
        <f t="shared" si="92"/>
        <v>no_type-specific_DamagePoison</v>
      </c>
      <c r="AA154" t="str">
        <f t="shared" si="92"/>
        <v>WaterPoison</v>
      </c>
      <c r="AB154" t="str">
        <f t="shared" si="92"/>
        <v>no_type-specific_DamagePoison</v>
      </c>
      <c r="AC154" t="str">
        <f t="shared" si="72"/>
        <v>no_type-specific_DamagePoison</v>
      </c>
      <c r="AD154" t="str">
        <f t="shared" si="73"/>
        <v>no_type-specific_DamageGround</v>
      </c>
      <c r="AE154" t="str">
        <f t="shared" si="73"/>
        <v>WaterGround</v>
      </c>
      <c r="AF154" t="str">
        <f t="shared" si="73"/>
        <v>no_type-specific_DamageGround</v>
      </c>
      <c r="AG154" t="str">
        <f t="shared" si="68"/>
        <v>no_type-specific_DamageGround</v>
      </c>
      <c r="AH154" t="e">
        <f>VLOOKUP(Z154,type_factors!$C$1:$D$226,2,FALSE)</f>
        <v>#N/A</v>
      </c>
      <c r="AI154">
        <f>VLOOKUP(AA154,type_factors!$C$1:$D$226,2,FALSE)</f>
        <v>1</v>
      </c>
      <c r="AJ154" t="e">
        <f>VLOOKUP(AB154,type_factors!$C$1:$D$226,2,FALSE)</f>
        <v>#N/A</v>
      </c>
      <c r="AK154" t="e">
        <f>VLOOKUP(AC154,type_factors!$C$1:$D$226,2,FALSE)</f>
        <v>#N/A</v>
      </c>
      <c r="AL154" t="e">
        <f>VLOOKUP(AD154,type_factors!$C$1:$D$226,2,FALSE)</f>
        <v>#N/A</v>
      </c>
      <c r="AM154">
        <f>VLOOKUP(AE154,type_factors!$C$1:$D$226,2,FALSE)</f>
        <v>2</v>
      </c>
      <c r="AN154" t="e">
        <f>VLOOKUP(AF154,type_factors!$C$1:$D$226,2,FALSE)</f>
        <v>#N/A</v>
      </c>
      <c r="AO154" t="e">
        <f>VLOOKUP(AG154,type_factors!$C$1:$D$226,2,FALSE)</f>
        <v>#N/A</v>
      </c>
      <c r="AP154" t="e">
        <f t="shared" si="74"/>
        <v>#N/A</v>
      </c>
      <c r="AQ154">
        <f t="shared" si="74"/>
        <v>2</v>
      </c>
      <c r="AR154" t="e">
        <f t="shared" si="74"/>
        <v>#N/A</v>
      </c>
      <c r="AS154" t="e">
        <f t="shared" si="69"/>
        <v>#N/A</v>
      </c>
      <c r="AT154">
        <f t="array" ref="AT154">MAX(IF(ISERROR(AP154:AS154),IF(ISERROR(AH154:AK154),,AH154:AK154),AP154:AS154))</f>
        <v>2</v>
      </c>
      <c r="AU154" t="s">
        <v>421</v>
      </c>
      <c r="AV154" t="s">
        <v>451</v>
      </c>
      <c r="AW154" t="s">
        <v>453</v>
      </c>
      <c r="AX154" t="s">
        <v>447</v>
      </c>
      <c r="AY154" t="s">
        <v>446</v>
      </c>
      <c r="AZ154" t="s">
        <v>456</v>
      </c>
      <c r="BA154" t="s">
        <v>450</v>
      </c>
      <c r="BB154" t="s">
        <v>455</v>
      </c>
      <c r="BC154" t="s">
        <v>445</v>
      </c>
      <c r="BD154" t="str">
        <f t="shared" si="75"/>
        <v>NormalWater</v>
      </c>
      <c r="BE154" t="str">
        <f t="shared" si="76"/>
        <v>PoisonWater</v>
      </c>
      <c r="BF154" t="str">
        <f t="shared" si="77"/>
        <v>WaterWater</v>
      </c>
      <c r="BG154" t="str">
        <f t="shared" si="78"/>
        <v>ElectricWater</v>
      </c>
      <c r="BH154" t="str">
        <f t="shared" si="79"/>
        <v>IceWater</v>
      </c>
      <c r="BI154" t="str">
        <f t="shared" si="80"/>
        <v>RockWater</v>
      </c>
      <c r="BJ154" t="str">
        <f t="shared" si="81"/>
        <v>FightingWater</v>
      </c>
      <c r="BK154" t="str">
        <f t="shared" si="82"/>
        <v>GroundWater</v>
      </c>
      <c r="BL154" t="str">
        <f t="shared" si="83"/>
        <v>FireWater</v>
      </c>
      <c r="BM154" t="str">
        <f t="shared" si="84"/>
        <v>NormalPsychic</v>
      </c>
      <c r="BN154" t="str">
        <f t="shared" si="85"/>
        <v>PoisonPsychic</v>
      </c>
      <c r="BO154" t="str">
        <f t="shared" si="86"/>
        <v>WaterPsychic</v>
      </c>
      <c r="BP154" t="str">
        <f t="shared" si="87"/>
        <v>ElectricPsychic</v>
      </c>
      <c r="BQ154" t="str">
        <f t="shared" si="94"/>
        <v>IcePsychic</v>
      </c>
      <c r="BR154" t="str">
        <f t="shared" si="94"/>
        <v>RockPsychic</v>
      </c>
      <c r="BS154" t="str">
        <f t="shared" si="94"/>
        <v>FightingPsychic</v>
      </c>
      <c r="BT154" t="str">
        <f t="shared" si="94"/>
        <v>GroundPsychic</v>
      </c>
      <c r="BU154" t="str">
        <f t="shared" si="94"/>
        <v>FirePsychic</v>
      </c>
      <c r="BV154" s="31">
        <f>VLOOKUP(BD154,type_factors!$C$2:$D$226,2,FALSE)</f>
        <v>1</v>
      </c>
      <c r="BW154" s="31">
        <f>VLOOKUP(BE154,type_factors!$C$2:$D$226,2,FALSE)</f>
        <v>1</v>
      </c>
      <c r="BX154" s="31">
        <f>VLOOKUP(BF154,type_factors!$C$2:$D$226,2,FALSE)</f>
        <v>0.5</v>
      </c>
      <c r="BY154" s="31">
        <f>VLOOKUP(BG154,type_factors!$C$2:$D$226,2,FALSE)</f>
        <v>2</v>
      </c>
      <c r="BZ154" s="31">
        <f>VLOOKUP(BH154,type_factors!$C$2:$D$226,2,FALSE)</f>
        <v>0.5</v>
      </c>
      <c r="CA154" s="31">
        <f>VLOOKUP(BI154,type_factors!$C$2:$D$226,2,FALSE)</f>
        <v>1</v>
      </c>
      <c r="CB154" s="31">
        <f>VLOOKUP(BJ154,type_factors!$C$2:$D$226,2,FALSE)</f>
        <v>1</v>
      </c>
      <c r="CC154" s="31">
        <f>VLOOKUP(BK154,type_factors!$C$2:$D$226,2,FALSE)</f>
        <v>1</v>
      </c>
      <c r="CD154" s="31">
        <f>VLOOKUP(BL154,type_factors!$C$2:$D$226,2,FALSE)</f>
        <v>0.5</v>
      </c>
      <c r="CE154" s="30">
        <f>VLOOKUP(BM154,type_factors!$C$2:$D$226,2,FALSE)</f>
        <v>1</v>
      </c>
      <c r="CF154" s="30">
        <f>VLOOKUP(BN154,type_factors!$C$2:$D$226,2,FALSE)</f>
        <v>1</v>
      </c>
      <c r="CG154" s="30">
        <f>VLOOKUP(BO154,type_factors!$C$2:$D$226,2,FALSE)</f>
        <v>1</v>
      </c>
      <c r="CH154" s="30">
        <f>VLOOKUP(BP154,type_factors!$C$2:$D$226,2,FALSE)</f>
        <v>1</v>
      </c>
      <c r="CI154" s="30">
        <f>VLOOKUP(BQ154,type_factors!$C$2:$D$226,2,FALSE)</f>
        <v>1</v>
      </c>
      <c r="CJ154" s="30">
        <f>VLOOKUP(BR154,type_factors!$C$2:$D$226,2,FALSE)</f>
        <v>1</v>
      </c>
      <c r="CK154" s="30">
        <f>VLOOKUP(BS154,type_factors!$C$2:$D$226,2,FALSE)</f>
        <v>0.5</v>
      </c>
      <c r="CL154" s="30">
        <f>VLOOKUP(BT154,type_factors!$C$2:$D$226,2,FALSE)</f>
        <v>1</v>
      </c>
      <c r="CM154" s="30">
        <f>VLOOKUP(BU154,type_factors!$C$2:$D$226,2,FALSE)</f>
        <v>1</v>
      </c>
      <c r="CN154" s="32">
        <f t="shared" si="88"/>
        <v>1</v>
      </c>
      <c r="CO154" s="32">
        <f t="shared" si="88"/>
        <v>1</v>
      </c>
      <c r="CP154" s="32">
        <f t="shared" si="88"/>
        <v>0.5</v>
      </c>
      <c r="CQ154" s="32">
        <f t="shared" si="70"/>
        <v>2</v>
      </c>
      <c r="CR154" s="32">
        <f t="shared" si="67"/>
        <v>0.5</v>
      </c>
      <c r="CS154" s="32">
        <f t="shared" si="89"/>
        <v>1</v>
      </c>
      <c r="CT154" s="32">
        <f t="shared" si="90"/>
        <v>0.5</v>
      </c>
      <c r="CU154" s="32">
        <f t="shared" si="90"/>
        <v>1</v>
      </c>
      <c r="CV154" s="32">
        <f t="shared" si="90"/>
        <v>0.5</v>
      </c>
      <c r="CW154">
        <f t="array" ref="CW154">MAX(IF(ISERROR(CN154:CV154),,CN154:CV154))</f>
        <v>2</v>
      </c>
      <c r="CX154">
        <f t="shared" si="71"/>
        <v>2</v>
      </c>
      <c r="CY154">
        <f t="shared" si="91"/>
        <v>0</v>
      </c>
      <c r="CZ154">
        <f t="shared" si="93"/>
        <v>63.75</v>
      </c>
    </row>
    <row r="155" spans="1:106" x14ac:dyDescent="0.3">
      <c r="A155">
        <v>154</v>
      </c>
      <c r="B155">
        <v>58</v>
      </c>
      <c r="C155" s="35" t="s">
        <v>158</v>
      </c>
      <c r="D155" s="35" t="str">
        <f>VLOOKUP(C155,all_pokemon!$B$2:$C$151,2,FALSE)</f>
        <v>Jynx</v>
      </c>
      <c r="E155" s="35" t="s">
        <v>446</v>
      </c>
      <c r="F155" s="35" t="s">
        <v>318</v>
      </c>
      <c r="G155" s="35">
        <v>56</v>
      </c>
      <c r="H155" s="36" t="s">
        <v>148</v>
      </c>
      <c r="I155" s="36" t="s">
        <v>179</v>
      </c>
      <c r="J155" s="36" t="s">
        <v>69</v>
      </c>
      <c r="K155" s="36" t="s">
        <v>180</v>
      </c>
      <c r="L155" s="1" t="str">
        <f>VLOOKUP(H155,all_attacks!$B$2:$C$166,2,FALSE)</f>
        <v>Double Slap</v>
      </c>
      <c r="M155" s="1" t="str">
        <f>VLOOKUP(I155,all_attacks!$B$2:$C$166,2,FALSE)</f>
        <v>Ice Punch</v>
      </c>
      <c r="N155" s="1" t="str">
        <f>VLOOKUP(J155,all_attacks!$B$2:$C$166,2,FALSE)</f>
        <v>Body Slam</v>
      </c>
      <c r="O155" s="1" t="str">
        <f>VLOOKUP(K155,all_attacks!$B$2:$C$166,2,FALSE)</f>
        <v>Thrash</v>
      </c>
      <c r="P155" t="str">
        <f>VLOOKUP(L155,all_attacks!$C$2:$H$166,2,FALSE)</f>
        <v>Normal</v>
      </c>
      <c r="Q155" t="str">
        <f>VLOOKUP(M155,all_attacks!$C$2:$H$166,2,FALSE)</f>
        <v>Ice</v>
      </c>
      <c r="R155" t="str">
        <f>VLOOKUP(N155,all_attacks!$C$2:$H$166,2,FALSE)</f>
        <v>Normal</v>
      </c>
      <c r="S155" t="str">
        <f>VLOOKUP(O155,all_attacks!$C$2:$H$166,2,FALSE)</f>
        <v>Normal</v>
      </c>
      <c r="T155" t="str">
        <f>VLOOKUP(L155,all_attacks!$C$2:$H$166,6,FALSE)</f>
        <v>Normal</v>
      </c>
      <c r="U155" t="str">
        <f>VLOOKUP(M155,all_attacks!$C$2:$H$166,6,FALSE)</f>
        <v>Ice</v>
      </c>
      <c r="V155" t="str">
        <f>VLOOKUP(N155,all_attacks!$C$2:$H$166,6,FALSE)</f>
        <v>Normal</v>
      </c>
      <c r="W155" t="str">
        <f>VLOOKUP(O155,all_attacks!$C$2:$H$166,6,FALSE)</f>
        <v>Normal</v>
      </c>
      <c r="X155" t="s">
        <v>451</v>
      </c>
      <c r="Y155" t="s">
        <v>455</v>
      </c>
      <c r="Z155" t="str">
        <f t="shared" si="92"/>
        <v>NormalPoison</v>
      </c>
      <c r="AA155" t="str">
        <f t="shared" si="92"/>
        <v>IcePoison</v>
      </c>
      <c r="AB155" t="str">
        <f t="shared" si="92"/>
        <v>NormalPoison</v>
      </c>
      <c r="AC155" t="str">
        <f t="shared" si="72"/>
        <v>NormalPoison</v>
      </c>
      <c r="AD155" t="str">
        <f t="shared" si="73"/>
        <v>NormalGround</v>
      </c>
      <c r="AE155" t="str">
        <f t="shared" si="73"/>
        <v>IceGround</v>
      </c>
      <c r="AF155" t="str">
        <f t="shared" si="73"/>
        <v>NormalGround</v>
      </c>
      <c r="AG155" t="str">
        <f t="shared" si="68"/>
        <v>NormalGround</v>
      </c>
      <c r="AH155">
        <f>VLOOKUP(Z155,type_factors!$C$1:$D$226,2,FALSE)</f>
        <v>1</v>
      </c>
      <c r="AI155">
        <f>VLOOKUP(AA155,type_factors!$C$1:$D$226,2,FALSE)</f>
        <v>1</v>
      </c>
      <c r="AJ155">
        <f>VLOOKUP(AB155,type_factors!$C$1:$D$226,2,FALSE)</f>
        <v>1</v>
      </c>
      <c r="AK155">
        <f>VLOOKUP(AC155,type_factors!$C$1:$D$226,2,FALSE)</f>
        <v>1</v>
      </c>
      <c r="AL155">
        <f>VLOOKUP(AD155,type_factors!$C$1:$D$226,2,FALSE)</f>
        <v>1</v>
      </c>
      <c r="AM155">
        <f>VLOOKUP(AE155,type_factors!$C$1:$D$226,2,FALSE)</f>
        <v>2</v>
      </c>
      <c r="AN155">
        <f>VLOOKUP(AF155,type_factors!$C$1:$D$226,2,FALSE)</f>
        <v>1</v>
      </c>
      <c r="AO155">
        <f>VLOOKUP(AG155,type_factors!$C$1:$D$226,2,FALSE)</f>
        <v>1</v>
      </c>
      <c r="AP155">
        <f t="shared" si="74"/>
        <v>1</v>
      </c>
      <c r="AQ155">
        <f t="shared" si="74"/>
        <v>2</v>
      </c>
      <c r="AR155">
        <f t="shared" si="74"/>
        <v>1</v>
      </c>
      <c r="AS155">
        <f t="shared" si="69"/>
        <v>1</v>
      </c>
      <c r="AT155">
        <f t="array" ref="AT155">MAX(IF(ISERROR(AP155:AS155),IF(ISERROR(AH155:AK155),,AH155:AK155),AP155:AS155))</f>
        <v>2</v>
      </c>
      <c r="AU155" t="s">
        <v>421</v>
      </c>
      <c r="AV155" t="s">
        <v>451</v>
      </c>
      <c r="AW155" t="s">
        <v>453</v>
      </c>
      <c r="AX155" t="s">
        <v>447</v>
      </c>
      <c r="AY155" t="s">
        <v>446</v>
      </c>
      <c r="AZ155" t="s">
        <v>456</v>
      </c>
      <c r="BA155" t="s">
        <v>450</v>
      </c>
      <c r="BB155" t="s">
        <v>455</v>
      </c>
      <c r="BC155" t="s">
        <v>445</v>
      </c>
      <c r="BD155" t="str">
        <f t="shared" si="75"/>
        <v>NormalIce</v>
      </c>
      <c r="BE155" t="str">
        <f t="shared" si="76"/>
        <v>PoisonIce</v>
      </c>
      <c r="BF155" t="str">
        <f t="shared" si="77"/>
        <v>WaterIce</v>
      </c>
      <c r="BG155" t="str">
        <f t="shared" si="78"/>
        <v>ElectricIce</v>
      </c>
      <c r="BH155" t="str">
        <f t="shared" si="79"/>
        <v>IceIce</v>
      </c>
      <c r="BI155" t="str">
        <f t="shared" si="80"/>
        <v>RockIce</v>
      </c>
      <c r="BJ155" t="str">
        <f t="shared" si="81"/>
        <v>FightingIce</v>
      </c>
      <c r="BK155" t="str">
        <f t="shared" si="82"/>
        <v>GroundIce</v>
      </c>
      <c r="BL155" t="str">
        <f t="shared" si="83"/>
        <v>FireIce</v>
      </c>
      <c r="BM155" t="str">
        <f t="shared" si="84"/>
        <v>NormalPsychic</v>
      </c>
      <c r="BN155" t="str">
        <f t="shared" si="85"/>
        <v>PoisonPsychic</v>
      </c>
      <c r="BO155" t="str">
        <f t="shared" si="86"/>
        <v>WaterPsychic</v>
      </c>
      <c r="BP155" t="str">
        <f t="shared" si="87"/>
        <v>ElectricPsychic</v>
      </c>
      <c r="BQ155" t="str">
        <f t="shared" si="94"/>
        <v>IcePsychic</v>
      </c>
      <c r="BR155" t="str">
        <f t="shared" si="94"/>
        <v>RockPsychic</v>
      </c>
      <c r="BS155" t="str">
        <f t="shared" si="94"/>
        <v>FightingPsychic</v>
      </c>
      <c r="BT155" t="str">
        <f t="shared" si="94"/>
        <v>GroundPsychic</v>
      </c>
      <c r="BU155" t="str">
        <f t="shared" si="94"/>
        <v>FirePsychic</v>
      </c>
      <c r="BV155" s="31">
        <f>VLOOKUP(BD155,type_factors!$C$2:$D$226,2,FALSE)</f>
        <v>1</v>
      </c>
      <c r="BW155" s="31">
        <f>VLOOKUP(BE155,type_factors!$C$2:$D$226,2,FALSE)</f>
        <v>1</v>
      </c>
      <c r="BX155" s="31">
        <f>VLOOKUP(BF155,type_factors!$C$2:$D$226,2,FALSE)</f>
        <v>1</v>
      </c>
      <c r="BY155" s="31">
        <f>VLOOKUP(BG155,type_factors!$C$2:$D$226,2,FALSE)</f>
        <v>1</v>
      </c>
      <c r="BZ155" s="31">
        <f>VLOOKUP(BH155,type_factors!$C$2:$D$226,2,FALSE)</f>
        <v>0.5</v>
      </c>
      <c r="CA155" s="31">
        <f>VLOOKUP(BI155,type_factors!$C$2:$D$226,2,FALSE)</f>
        <v>2</v>
      </c>
      <c r="CB155" s="31">
        <f>VLOOKUP(BJ155,type_factors!$C$2:$D$226,2,FALSE)</f>
        <v>2</v>
      </c>
      <c r="CC155" s="31">
        <f>VLOOKUP(BK155,type_factors!$C$2:$D$226,2,FALSE)</f>
        <v>1</v>
      </c>
      <c r="CD155" s="31">
        <f>VLOOKUP(BL155,type_factors!$C$2:$D$226,2,FALSE)</f>
        <v>2</v>
      </c>
      <c r="CE155" s="30">
        <f>VLOOKUP(BM155,type_factors!$C$2:$D$226,2,FALSE)</f>
        <v>1</v>
      </c>
      <c r="CF155" s="30">
        <f>VLOOKUP(BN155,type_factors!$C$2:$D$226,2,FALSE)</f>
        <v>1</v>
      </c>
      <c r="CG155" s="30">
        <f>VLOOKUP(BO155,type_factors!$C$2:$D$226,2,FALSE)</f>
        <v>1</v>
      </c>
      <c r="CH155" s="30">
        <f>VLOOKUP(BP155,type_factors!$C$2:$D$226,2,FALSE)</f>
        <v>1</v>
      </c>
      <c r="CI155" s="30">
        <f>VLOOKUP(BQ155,type_factors!$C$2:$D$226,2,FALSE)</f>
        <v>1</v>
      </c>
      <c r="CJ155" s="30">
        <f>VLOOKUP(BR155,type_factors!$C$2:$D$226,2,FALSE)</f>
        <v>1</v>
      </c>
      <c r="CK155" s="30">
        <f>VLOOKUP(BS155,type_factors!$C$2:$D$226,2,FALSE)</f>
        <v>0.5</v>
      </c>
      <c r="CL155" s="30">
        <f>VLOOKUP(BT155,type_factors!$C$2:$D$226,2,FALSE)</f>
        <v>1</v>
      </c>
      <c r="CM155" s="30">
        <f>VLOOKUP(BU155,type_factors!$C$2:$D$226,2,FALSE)</f>
        <v>1</v>
      </c>
      <c r="CN155" s="32">
        <f t="shared" si="88"/>
        <v>1</v>
      </c>
      <c r="CO155" s="32">
        <f t="shared" si="88"/>
        <v>1</v>
      </c>
      <c r="CP155" s="32">
        <f t="shared" si="88"/>
        <v>1</v>
      </c>
      <c r="CQ155" s="32">
        <f t="shared" si="70"/>
        <v>1</v>
      </c>
      <c r="CR155" s="32">
        <f t="shared" si="67"/>
        <v>0.5</v>
      </c>
      <c r="CS155" s="32">
        <f t="shared" si="89"/>
        <v>2</v>
      </c>
      <c r="CT155" s="32">
        <f t="shared" si="90"/>
        <v>1</v>
      </c>
      <c r="CU155" s="32">
        <f t="shared" si="90"/>
        <v>1</v>
      </c>
      <c r="CV155" s="32">
        <f t="shared" si="90"/>
        <v>2</v>
      </c>
      <c r="CW155">
        <f t="array" ref="CW155">MAX(IF(ISERROR(CN155:CV155),,CN155:CV155))</f>
        <v>2</v>
      </c>
      <c r="CX155">
        <f t="shared" si="71"/>
        <v>2</v>
      </c>
      <c r="CY155">
        <f t="shared" si="91"/>
        <v>0</v>
      </c>
      <c r="CZ155">
        <f t="shared" si="93"/>
        <v>63.75</v>
      </c>
    </row>
    <row r="156" spans="1:106" x14ac:dyDescent="0.3">
      <c r="A156">
        <v>155</v>
      </c>
      <c r="B156">
        <v>58</v>
      </c>
      <c r="C156" s="35" t="s">
        <v>159</v>
      </c>
      <c r="D156" s="35" t="str">
        <f>VLOOKUP(C156,all_pokemon!$B$2:$C$151,2,FALSE)</f>
        <v>Lapras</v>
      </c>
      <c r="E156" s="35" t="s">
        <v>453</v>
      </c>
      <c r="F156" s="35" t="s">
        <v>446</v>
      </c>
      <c r="G156" s="35">
        <v>56</v>
      </c>
      <c r="H156" s="36" t="s">
        <v>69</v>
      </c>
      <c r="I156" s="36" t="s">
        <v>104</v>
      </c>
      <c r="J156" s="36" t="s">
        <v>181</v>
      </c>
      <c r="K156" s="36" t="s">
        <v>111</v>
      </c>
      <c r="L156" s="1" t="str">
        <f>VLOOKUP(H156,all_attacks!$B$2:$C$166,2,FALSE)</f>
        <v>Body Slam</v>
      </c>
      <c r="M156" s="1" t="str">
        <f>VLOOKUP(I156,all_attacks!$B$2:$C$166,2,FALSE)</f>
        <v>Confuse Ray</v>
      </c>
      <c r="N156" s="1" t="str">
        <f>VLOOKUP(J156,all_attacks!$B$2:$C$166,2,FALSE)</f>
        <v>Blizzard</v>
      </c>
      <c r="O156" s="1" t="str">
        <f>VLOOKUP(K156,all_attacks!$B$2:$C$166,2,FALSE)</f>
        <v>Hydro Pump</v>
      </c>
      <c r="P156" t="str">
        <f>VLOOKUP(L156,all_attacks!$C$2:$H$166,2,FALSE)</f>
        <v>Normal</v>
      </c>
      <c r="Q156" t="str">
        <f>VLOOKUP(M156,all_attacks!$C$2:$H$166,2,FALSE)</f>
        <v>Ghost</v>
      </c>
      <c r="R156" t="str">
        <f>VLOOKUP(N156,all_attacks!$C$2:$H$166,2,FALSE)</f>
        <v>Ice</v>
      </c>
      <c r="S156" t="str">
        <f>VLOOKUP(O156,all_attacks!$C$2:$H$166,2,FALSE)</f>
        <v>Water</v>
      </c>
      <c r="T156" t="str">
        <f>VLOOKUP(L156,all_attacks!$C$2:$H$166,6,FALSE)</f>
        <v>Normal</v>
      </c>
      <c r="U156" t="str">
        <f>VLOOKUP(M156,all_attacks!$C$2:$H$166,6,FALSE)</f>
        <v>no_type-specific_Damage</v>
      </c>
      <c r="V156" t="str">
        <f>VLOOKUP(N156,all_attacks!$C$2:$H$166,6,FALSE)</f>
        <v>Ice</v>
      </c>
      <c r="W156" t="str">
        <f>VLOOKUP(O156,all_attacks!$C$2:$H$166,6,FALSE)</f>
        <v>Water</v>
      </c>
      <c r="X156" t="s">
        <v>451</v>
      </c>
      <c r="Y156" t="s">
        <v>455</v>
      </c>
      <c r="Z156" t="str">
        <f t="shared" si="92"/>
        <v>NormalPoison</v>
      </c>
      <c r="AA156" t="str">
        <f t="shared" si="92"/>
        <v>no_type-specific_DamagePoison</v>
      </c>
      <c r="AB156" t="str">
        <f t="shared" si="92"/>
        <v>IcePoison</v>
      </c>
      <c r="AC156" t="str">
        <f t="shared" si="72"/>
        <v>WaterPoison</v>
      </c>
      <c r="AD156" t="str">
        <f t="shared" si="73"/>
        <v>NormalGround</v>
      </c>
      <c r="AE156" t="str">
        <f t="shared" si="73"/>
        <v>no_type-specific_DamageGround</v>
      </c>
      <c r="AF156" t="str">
        <f t="shared" si="73"/>
        <v>IceGround</v>
      </c>
      <c r="AG156" t="str">
        <f t="shared" si="68"/>
        <v>WaterGround</v>
      </c>
      <c r="AH156">
        <f>VLOOKUP(Z156,type_factors!$C$1:$D$226,2,FALSE)</f>
        <v>1</v>
      </c>
      <c r="AI156" t="e">
        <f>VLOOKUP(AA156,type_factors!$C$1:$D$226,2,FALSE)</f>
        <v>#N/A</v>
      </c>
      <c r="AJ156">
        <f>VLOOKUP(AB156,type_factors!$C$1:$D$226,2,FALSE)</f>
        <v>1</v>
      </c>
      <c r="AK156">
        <f>VLOOKUP(AC156,type_factors!$C$1:$D$226,2,FALSE)</f>
        <v>1</v>
      </c>
      <c r="AL156">
        <f>VLOOKUP(AD156,type_factors!$C$1:$D$226,2,FALSE)</f>
        <v>1</v>
      </c>
      <c r="AM156" t="e">
        <f>VLOOKUP(AE156,type_factors!$C$1:$D$226,2,FALSE)</f>
        <v>#N/A</v>
      </c>
      <c r="AN156">
        <f>VLOOKUP(AF156,type_factors!$C$1:$D$226,2,FALSE)</f>
        <v>2</v>
      </c>
      <c r="AO156">
        <f>VLOOKUP(AG156,type_factors!$C$1:$D$226,2,FALSE)</f>
        <v>2</v>
      </c>
      <c r="AP156">
        <f t="shared" si="74"/>
        <v>1</v>
      </c>
      <c r="AQ156" t="e">
        <f t="shared" si="74"/>
        <v>#N/A</v>
      </c>
      <c r="AR156">
        <f t="shared" si="74"/>
        <v>2</v>
      </c>
      <c r="AS156">
        <f t="shared" si="69"/>
        <v>2</v>
      </c>
      <c r="AT156">
        <f t="array" ref="AT156">MAX(IF(ISERROR(AP156:AS156),IF(ISERROR(AH156:AK156),,AH156:AK156),AP156:AS156))</f>
        <v>2</v>
      </c>
      <c r="AU156" t="s">
        <v>421</v>
      </c>
      <c r="AV156" t="s">
        <v>451</v>
      </c>
      <c r="AW156" t="s">
        <v>453</v>
      </c>
      <c r="AX156" t="s">
        <v>447</v>
      </c>
      <c r="AY156" t="s">
        <v>446</v>
      </c>
      <c r="AZ156" t="s">
        <v>456</v>
      </c>
      <c r="BA156" t="s">
        <v>450</v>
      </c>
      <c r="BB156" t="s">
        <v>455</v>
      </c>
      <c r="BC156" t="s">
        <v>445</v>
      </c>
      <c r="BD156" t="str">
        <f t="shared" si="75"/>
        <v>NormalWater</v>
      </c>
      <c r="BE156" t="str">
        <f t="shared" si="76"/>
        <v>PoisonWater</v>
      </c>
      <c r="BF156" t="str">
        <f t="shared" si="77"/>
        <v>WaterWater</v>
      </c>
      <c r="BG156" t="str">
        <f t="shared" si="78"/>
        <v>ElectricWater</v>
      </c>
      <c r="BH156" t="str">
        <f t="shared" si="79"/>
        <v>IceWater</v>
      </c>
      <c r="BI156" t="str">
        <f t="shared" si="80"/>
        <v>RockWater</v>
      </c>
      <c r="BJ156" t="str">
        <f t="shared" si="81"/>
        <v>FightingWater</v>
      </c>
      <c r="BK156" t="str">
        <f t="shared" si="82"/>
        <v>GroundWater</v>
      </c>
      <c r="BL156" t="str">
        <f t="shared" si="83"/>
        <v>FireWater</v>
      </c>
      <c r="BM156" t="str">
        <f t="shared" si="84"/>
        <v>NormalIce</v>
      </c>
      <c r="BN156" t="str">
        <f t="shared" si="85"/>
        <v>PoisonIce</v>
      </c>
      <c r="BO156" t="str">
        <f t="shared" si="86"/>
        <v>WaterIce</v>
      </c>
      <c r="BP156" t="str">
        <f t="shared" si="87"/>
        <v>ElectricIce</v>
      </c>
      <c r="BQ156" t="str">
        <f t="shared" si="94"/>
        <v>IceIce</v>
      </c>
      <c r="BR156" t="str">
        <f t="shared" si="94"/>
        <v>RockIce</v>
      </c>
      <c r="BS156" t="str">
        <f t="shared" si="94"/>
        <v>FightingIce</v>
      </c>
      <c r="BT156" t="str">
        <f t="shared" si="94"/>
        <v>GroundIce</v>
      </c>
      <c r="BU156" t="str">
        <f t="shared" si="94"/>
        <v>FireIce</v>
      </c>
      <c r="BV156" s="31">
        <f>VLOOKUP(BD156,type_factors!$C$2:$D$226,2,FALSE)</f>
        <v>1</v>
      </c>
      <c r="BW156" s="31">
        <f>VLOOKUP(BE156,type_factors!$C$2:$D$226,2,FALSE)</f>
        <v>1</v>
      </c>
      <c r="BX156" s="31">
        <f>VLOOKUP(BF156,type_factors!$C$2:$D$226,2,FALSE)</f>
        <v>0.5</v>
      </c>
      <c r="BY156" s="31">
        <f>VLOOKUP(BG156,type_factors!$C$2:$D$226,2,FALSE)</f>
        <v>2</v>
      </c>
      <c r="BZ156" s="31">
        <f>VLOOKUP(BH156,type_factors!$C$2:$D$226,2,FALSE)</f>
        <v>0.5</v>
      </c>
      <c r="CA156" s="31">
        <f>VLOOKUP(BI156,type_factors!$C$2:$D$226,2,FALSE)</f>
        <v>1</v>
      </c>
      <c r="CB156" s="31">
        <f>VLOOKUP(BJ156,type_factors!$C$2:$D$226,2,FALSE)</f>
        <v>1</v>
      </c>
      <c r="CC156" s="31">
        <f>VLOOKUP(BK156,type_factors!$C$2:$D$226,2,FALSE)</f>
        <v>1</v>
      </c>
      <c r="CD156" s="31">
        <f>VLOOKUP(BL156,type_factors!$C$2:$D$226,2,FALSE)</f>
        <v>0.5</v>
      </c>
      <c r="CE156" s="30">
        <f>VLOOKUP(BM156,type_factors!$C$2:$D$226,2,FALSE)</f>
        <v>1</v>
      </c>
      <c r="CF156" s="30">
        <f>VLOOKUP(BN156,type_factors!$C$2:$D$226,2,FALSE)</f>
        <v>1</v>
      </c>
      <c r="CG156" s="30">
        <f>VLOOKUP(BO156,type_factors!$C$2:$D$226,2,FALSE)</f>
        <v>1</v>
      </c>
      <c r="CH156" s="30">
        <f>VLOOKUP(BP156,type_factors!$C$2:$D$226,2,FALSE)</f>
        <v>1</v>
      </c>
      <c r="CI156" s="30">
        <f>VLOOKUP(BQ156,type_factors!$C$2:$D$226,2,FALSE)</f>
        <v>0.5</v>
      </c>
      <c r="CJ156" s="30">
        <f>VLOOKUP(BR156,type_factors!$C$2:$D$226,2,FALSE)</f>
        <v>2</v>
      </c>
      <c r="CK156" s="30">
        <f>VLOOKUP(BS156,type_factors!$C$2:$D$226,2,FALSE)</f>
        <v>2</v>
      </c>
      <c r="CL156" s="30">
        <f>VLOOKUP(BT156,type_factors!$C$2:$D$226,2,FALSE)</f>
        <v>1</v>
      </c>
      <c r="CM156" s="30">
        <f>VLOOKUP(BU156,type_factors!$C$2:$D$226,2,FALSE)</f>
        <v>2</v>
      </c>
      <c r="CN156" s="32">
        <f t="shared" si="88"/>
        <v>1</v>
      </c>
      <c r="CO156" s="32">
        <f t="shared" si="88"/>
        <v>1</v>
      </c>
      <c r="CP156" s="32">
        <f t="shared" si="88"/>
        <v>0.5</v>
      </c>
      <c r="CQ156" s="32">
        <f t="shared" si="70"/>
        <v>2</v>
      </c>
      <c r="CR156" s="32">
        <f t="shared" si="67"/>
        <v>0.25</v>
      </c>
      <c r="CS156" s="32">
        <f t="shared" si="89"/>
        <v>2</v>
      </c>
      <c r="CT156" s="32">
        <f t="shared" si="90"/>
        <v>2</v>
      </c>
      <c r="CU156" s="32">
        <f t="shared" si="90"/>
        <v>1</v>
      </c>
      <c r="CV156" s="32">
        <f t="shared" si="90"/>
        <v>1</v>
      </c>
      <c r="CW156">
        <f t="array" ref="CW156">MAX(IF(ISERROR(CN156:CV156),,CN156:CV156))</f>
        <v>2</v>
      </c>
      <c r="CX156">
        <f t="shared" si="71"/>
        <v>2</v>
      </c>
      <c r="CY156">
        <f t="shared" si="91"/>
        <v>0</v>
      </c>
      <c r="CZ156">
        <f t="shared" si="93"/>
        <v>63.75</v>
      </c>
    </row>
    <row r="157" spans="1:106" x14ac:dyDescent="0.3">
      <c r="A157">
        <v>156</v>
      </c>
      <c r="B157">
        <v>59</v>
      </c>
      <c r="C157" s="35" t="s">
        <v>14</v>
      </c>
      <c r="D157" s="35" t="str">
        <f>VLOOKUP(C157,all_pokemon!$B$2:$C$151,2,FALSE)</f>
        <v>Onix</v>
      </c>
      <c r="E157" s="35" t="s">
        <v>456</v>
      </c>
      <c r="F157" s="35" t="s">
        <v>455</v>
      </c>
      <c r="G157" s="35">
        <v>53</v>
      </c>
      <c r="H157" s="36" t="s">
        <v>106</v>
      </c>
      <c r="I157" s="36" t="s">
        <v>90</v>
      </c>
      <c r="J157" s="36" t="s">
        <v>182</v>
      </c>
      <c r="K157" s="36" t="s">
        <v>26</v>
      </c>
      <c r="L157" s="1" t="str">
        <f>VLOOKUP(H157,all_attacks!$B$2:$C$166,2,FALSE)</f>
        <v>Rock Throw</v>
      </c>
      <c r="M157" s="1" t="str">
        <f>VLOOKUP(I157,all_attacks!$B$2:$C$166,2,FALSE)</f>
        <v>Rage</v>
      </c>
      <c r="N157" s="1" t="str">
        <f>VLOOKUP(J157,all_attacks!$B$2:$C$166,2,FALSE)</f>
        <v>Slam</v>
      </c>
      <c r="O157" s="1" t="str">
        <f>VLOOKUP(K157,all_attacks!$B$2:$C$166,2,FALSE)</f>
        <v>Harden</v>
      </c>
      <c r="P157" t="str">
        <f>VLOOKUP(L157,all_attacks!$C$2:$H$166,2,FALSE)</f>
        <v>Rock</v>
      </c>
      <c r="Q157" t="str">
        <f>VLOOKUP(M157,all_attacks!$C$2:$H$166,2,FALSE)</f>
        <v>Normal</v>
      </c>
      <c r="R157" t="str">
        <f>VLOOKUP(N157,all_attacks!$C$2:$H$166,2,FALSE)</f>
        <v>Normal</v>
      </c>
      <c r="S157" t="str">
        <f>VLOOKUP(O157,all_attacks!$C$2:$H$166,2,FALSE)</f>
        <v>Normal</v>
      </c>
      <c r="T157" t="str">
        <f>VLOOKUP(L157,all_attacks!$C$2:$H$166,6,FALSE)</f>
        <v>Rock</v>
      </c>
      <c r="U157" t="str">
        <f>VLOOKUP(M157,all_attacks!$C$2:$H$166,6,FALSE)</f>
        <v>Normal</v>
      </c>
      <c r="V157" t="str">
        <f>VLOOKUP(N157,all_attacks!$C$2:$H$166,6,FALSE)</f>
        <v>Normal</v>
      </c>
      <c r="W157" t="str">
        <f>VLOOKUP(O157,all_attacks!$C$2:$H$166,6,FALSE)</f>
        <v>no_type-specific_Damage</v>
      </c>
      <c r="X157" t="s">
        <v>451</v>
      </c>
      <c r="Y157" t="s">
        <v>455</v>
      </c>
      <c r="Z157" t="str">
        <f t="shared" si="92"/>
        <v>RockPoison</v>
      </c>
      <c r="AA157" t="str">
        <f t="shared" si="92"/>
        <v>NormalPoison</v>
      </c>
      <c r="AB157" t="str">
        <f t="shared" si="92"/>
        <v>NormalPoison</v>
      </c>
      <c r="AC157" t="str">
        <f t="shared" si="72"/>
        <v>no_type-specific_DamagePoison</v>
      </c>
      <c r="AD157" t="str">
        <f t="shared" si="73"/>
        <v>RockGround</v>
      </c>
      <c r="AE157" t="str">
        <f t="shared" si="73"/>
        <v>NormalGround</v>
      </c>
      <c r="AF157" t="str">
        <f t="shared" si="73"/>
        <v>NormalGround</v>
      </c>
      <c r="AG157" t="str">
        <f t="shared" si="68"/>
        <v>no_type-specific_DamageGround</v>
      </c>
      <c r="AH157">
        <f>VLOOKUP(Z157,type_factors!$C$1:$D$226,2,FALSE)</f>
        <v>1</v>
      </c>
      <c r="AI157">
        <f>VLOOKUP(AA157,type_factors!$C$1:$D$226,2,FALSE)</f>
        <v>1</v>
      </c>
      <c r="AJ157">
        <f>VLOOKUP(AB157,type_factors!$C$1:$D$226,2,FALSE)</f>
        <v>1</v>
      </c>
      <c r="AK157" t="e">
        <f>VLOOKUP(AC157,type_factors!$C$1:$D$226,2,FALSE)</f>
        <v>#N/A</v>
      </c>
      <c r="AL157">
        <f>VLOOKUP(AD157,type_factors!$C$1:$D$226,2,FALSE)</f>
        <v>0.5</v>
      </c>
      <c r="AM157">
        <f>VLOOKUP(AE157,type_factors!$C$1:$D$226,2,FALSE)</f>
        <v>1</v>
      </c>
      <c r="AN157">
        <f>VLOOKUP(AF157,type_factors!$C$1:$D$226,2,FALSE)</f>
        <v>1</v>
      </c>
      <c r="AO157" t="e">
        <f>VLOOKUP(AG157,type_factors!$C$1:$D$226,2,FALSE)</f>
        <v>#N/A</v>
      </c>
      <c r="AP157">
        <f t="shared" si="74"/>
        <v>0.5</v>
      </c>
      <c r="AQ157">
        <f t="shared" si="74"/>
        <v>1</v>
      </c>
      <c r="AR157">
        <f t="shared" si="74"/>
        <v>1</v>
      </c>
      <c r="AS157" t="e">
        <f t="shared" si="69"/>
        <v>#N/A</v>
      </c>
      <c r="AT157">
        <f t="array" ref="AT157">MAX(IF(ISERROR(AP157:AS157),IF(ISERROR(AH157:AK157),,AH157:AK157),AP157:AS157))</f>
        <v>1</v>
      </c>
      <c r="AU157" t="s">
        <v>421</v>
      </c>
      <c r="AV157" t="s">
        <v>451</v>
      </c>
      <c r="AW157" t="s">
        <v>453</v>
      </c>
      <c r="AX157" t="s">
        <v>447</v>
      </c>
      <c r="AY157" t="s">
        <v>446</v>
      </c>
      <c r="AZ157" t="s">
        <v>456</v>
      </c>
      <c r="BA157" t="s">
        <v>450</v>
      </c>
      <c r="BB157" t="s">
        <v>455</v>
      </c>
      <c r="BC157" t="s">
        <v>445</v>
      </c>
      <c r="BD157" t="str">
        <f t="shared" si="75"/>
        <v>NormalRock</v>
      </c>
      <c r="BE157" t="str">
        <f t="shared" si="76"/>
        <v>PoisonRock</v>
      </c>
      <c r="BF157" t="str">
        <f t="shared" si="77"/>
        <v>WaterRock</v>
      </c>
      <c r="BG157" t="str">
        <f t="shared" si="78"/>
        <v>ElectricRock</v>
      </c>
      <c r="BH157" t="str">
        <f t="shared" si="79"/>
        <v>IceRock</v>
      </c>
      <c r="BI157" t="str">
        <f t="shared" si="80"/>
        <v>RockRock</v>
      </c>
      <c r="BJ157" t="str">
        <f t="shared" si="81"/>
        <v>FightingRock</v>
      </c>
      <c r="BK157" t="str">
        <f t="shared" si="82"/>
        <v>GroundRock</v>
      </c>
      <c r="BL157" t="str">
        <f t="shared" si="83"/>
        <v>FireRock</v>
      </c>
      <c r="BM157" t="str">
        <f t="shared" si="84"/>
        <v>NormalGround</v>
      </c>
      <c r="BN157" t="str">
        <f t="shared" si="85"/>
        <v>PoisonGround</v>
      </c>
      <c r="BO157" t="str">
        <f t="shared" si="86"/>
        <v>WaterGround</v>
      </c>
      <c r="BP157" t="str">
        <f t="shared" si="87"/>
        <v>ElectricGround</v>
      </c>
      <c r="BQ157" t="str">
        <f t="shared" si="94"/>
        <v>IceGround</v>
      </c>
      <c r="BR157" t="str">
        <f t="shared" si="94"/>
        <v>RockGround</v>
      </c>
      <c r="BS157" t="str">
        <f t="shared" si="94"/>
        <v>FightingGround</v>
      </c>
      <c r="BT157" t="str">
        <f t="shared" si="94"/>
        <v>GroundGround</v>
      </c>
      <c r="BU157" t="str">
        <f t="shared" si="94"/>
        <v>FireGround</v>
      </c>
      <c r="BV157" s="31">
        <f>VLOOKUP(BD157,type_factors!$C$2:$D$226,2,FALSE)</f>
        <v>0.5</v>
      </c>
      <c r="BW157" s="31">
        <f>VLOOKUP(BE157,type_factors!$C$2:$D$226,2,FALSE)</f>
        <v>0.5</v>
      </c>
      <c r="BX157" s="31">
        <f>VLOOKUP(BF157,type_factors!$C$2:$D$226,2,FALSE)</f>
        <v>2</v>
      </c>
      <c r="BY157" s="31">
        <f>VLOOKUP(BG157,type_factors!$C$2:$D$226,2,FALSE)</f>
        <v>1</v>
      </c>
      <c r="BZ157" s="31">
        <f>VLOOKUP(BH157,type_factors!$C$2:$D$226,2,FALSE)</f>
        <v>1</v>
      </c>
      <c r="CA157" s="31">
        <f>VLOOKUP(BI157,type_factors!$C$2:$D$226,2,FALSE)</f>
        <v>1</v>
      </c>
      <c r="CB157" s="31">
        <f>VLOOKUP(BJ157,type_factors!$C$2:$D$226,2,FALSE)</f>
        <v>2</v>
      </c>
      <c r="CC157" s="31">
        <f>VLOOKUP(BK157,type_factors!$C$2:$D$226,2,FALSE)</f>
        <v>2</v>
      </c>
      <c r="CD157" s="31">
        <f>VLOOKUP(BL157,type_factors!$C$2:$D$226,2,FALSE)</f>
        <v>0.5</v>
      </c>
      <c r="CE157" s="30">
        <f>VLOOKUP(BM157,type_factors!$C$2:$D$226,2,FALSE)</f>
        <v>1</v>
      </c>
      <c r="CF157" s="30">
        <f>VLOOKUP(BN157,type_factors!$C$2:$D$226,2,FALSE)</f>
        <v>0.5</v>
      </c>
      <c r="CG157" s="30">
        <f>VLOOKUP(BO157,type_factors!$C$2:$D$226,2,FALSE)</f>
        <v>2</v>
      </c>
      <c r="CH157" s="30">
        <f>VLOOKUP(BP157,type_factors!$C$2:$D$226,2,FALSE)</f>
        <v>0</v>
      </c>
      <c r="CI157" s="30">
        <f>VLOOKUP(BQ157,type_factors!$C$2:$D$226,2,FALSE)</f>
        <v>2</v>
      </c>
      <c r="CJ157" s="30">
        <f>VLOOKUP(BR157,type_factors!$C$2:$D$226,2,FALSE)</f>
        <v>0.5</v>
      </c>
      <c r="CK157" s="30">
        <f>VLOOKUP(BS157,type_factors!$C$2:$D$226,2,FALSE)</f>
        <v>1</v>
      </c>
      <c r="CL157" s="30">
        <f>VLOOKUP(BT157,type_factors!$C$2:$D$226,2,FALSE)</f>
        <v>1</v>
      </c>
      <c r="CM157" s="30">
        <f>VLOOKUP(BU157,type_factors!$C$2:$D$226,2,FALSE)</f>
        <v>1</v>
      </c>
      <c r="CN157" s="32">
        <f t="shared" si="88"/>
        <v>0.5</v>
      </c>
      <c r="CO157" s="32">
        <f t="shared" si="88"/>
        <v>0.25</v>
      </c>
      <c r="CP157" s="32">
        <f t="shared" si="88"/>
        <v>4</v>
      </c>
      <c r="CQ157" s="32">
        <f t="shared" si="70"/>
        <v>0</v>
      </c>
      <c r="CR157" s="32">
        <f t="shared" si="67"/>
        <v>2</v>
      </c>
      <c r="CS157" s="32">
        <f t="shared" si="89"/>
        <v>0.5</v>
      </c>
      <c r="CT157" s="32">
        <f t="shared" si="90"/>
        <v>2</v>
      </c>
      <c r="CU157" s="32">
        <f t="shared" si="90"/>
        <v>2</v>
      </c>
      <c r="CV157" s="32">
        <f t="shared" si="90"/>
        <v>0.5</v>
      </c>
      <c r="CW157">
        <f t="array" ref="CW157">MAX(IF(ISERROR(CN157:CV157),,CN157:CV157))</f>
        <v>4</v>
      </c>
      <c r="CX157">
        <f t="shared" si="71"/>
        <v>1</v>
      </c>
      <c r="CY157">
        <f t="shared" si="91"/>
        <v>3</v>
      </c>
      <c r="CZ157">
        <f t="shared" si="93"/>
        <v>66.75</v>
      </c>
    </row>
    <row r="158" spans="1:106" x14ac:dyDescent="0.3">
      <c r="A158">
        <v>157</v>
      </c>
      <c r="B158">
        <v>59</v>
      </c>
      <c r="C158" s="35" t="s">
        <v>160</v>
      </c>
      <c r="D158" s="35" t="str">
        <f>VLOOKUP(C158,all_pokemon!$B$2:$C$151,2,FALSE)</f>
        <v>Hitmonchan</v>
      </c>
      <c r="E158" s="35" t="s">
        <v>450</v>
      </c>
      <c r="F158" s="35" t="s">
        <v>209</v>
      </c>
      <c r="G158" s="35">
        <v>55</v>
      </c>
      <c r="H158" s="36" t="s">
        <v>179</v>
      </c>
      <c r="I158" s="36" t="s">
        <v>183</v>
      </c>
      <c r="J158" s="36" t="s">
        <v>37</v>
      </c>
      <c r="K158" s="36" t="s">
        <v>184</v>
      </c>
      <c r="L158" s="1" t="str">
        <f>VLOOKUP(H158,all_attacks!$B$2:$C$166,2,FALSE)</f>
        <v>Ice Punch</v>
      </c>
      <c r="M158" s="1" t="str">
        <f>VLOOKUP(I158,all_attacks!$B$2:$C$166,2,FALSE)</f>
        <v>Thunder Punch</v>
      </c>
      <c r="N158" s="1" t="str">
        <f>VLOOKUP(J158,all_attacks!$B$2:$C$166,2,FALSE)</f>
        <v>Mega Punch</v>
      </c>
      <c r="O158" s="1" t="str">
        <f>VLOOKUP(K158,all_attacks!$B$2:$C$166,2,FALSE)</f>
        <v>Counter</v>
      </c>
      <c r="P158" t="str">
        <f>VLOOKUP(L158,all_attacks!$C$2:$H$166,2,FALSE)</f>
        <v>Ice</v>
      </c>
      <c r="Q158" t="str">
        <f>VLOOKUP(M158,all_attacks!$C$2:$H$166,2,FALSE)</f>
        <v>Electric</v>
      </c>
      <c r="R158" t="str">
        <f>VLOOKUP(N158,all_attacks!$C$2:$H$166,2,FALSE)</f>
        <v>Normal</v>
      </c>
      <c r="S158" t="str">
        <f>VLOOKUP(O158,all_attacks!$C$2:$H$166,2,FALSE)</f>
        <v>Fighting</v>
      </c>
      <c r="T158" t="str">
        <f>VLOOKUP(L158,all_attacks!$C$2:$H$166,6,FALSE)</f>
        <v>Ice</v>
      </c>
      <c r="U158" t="str">
        <f>VLOOKUP(M158,all_attacks!$C$2:$H$166,6,FALSE)</f>
        <v>Electric</v>
      </c>
      <c r="V158" t="str">
        <f>VLOOKUP(N158,all_attacks!$C$2:$H$166,6,FALSE)</f>
        <v>Normal</v>
      </c>
      <c r="W158" t="str">
        <f>VLOOKUP(O158,all_attacks!$C$2:$H$166,6,FALSE)</f>
        <v>no_type-specific_Damage</v>
      </c>
      <c r="X158" t="s">
        <v>451</v>
      </c>
      <c r="Y158" t="s">
        <v>455</v>
      </c>
      <c r="Z158" t="str">
        <f t="shared" si="92"/>
        <v>IcePoison</v>
      </c>
      <c r="AA158" t="str">
        <f t="shared" si="92"/>
        <v>ElectricPoison</v>
      </c>
      <c r="AB158" t="str">
        <f t="shared" si="92"/>
        <v>NormalPoison</v>
      </c>
      <c r="AC158" t="str">
        <f t="shared" si="72"/>
        <v>no_type-specific_DamagePoison</v>
      </c>
      <c r="AD158" t="str">
        <f t="shared" si="73"/>
        <v>IceGround</v>
      </c>
      <c r="AE158" t="str">
        <f t="shared" si="73"/>
        <v>ElectricGround</v>
      </c>
      <c r="AF158" t="str">
        <f t="shared" si="73"/>
        <v>NormalGround</v>
      </c>
      <c r="AG158" t="str">
        <f t="shared" si="68"/>
        <v>no_type-specific_DamageGround</v>
      </c>
      <c r="AH158">
        <f>VLOOKUP(Z158,type_factors!$C$1:$D$226,2,FALSE)</f>
        <v>1</v>
      </c>
      <c r="AI158">
        <f>VLOOKUP(AA158,type_factors!$C$1:$D$226,2,FALSE)</f>
        <v>1</v>
      </c>
      <c r="AJ158">
        <f>VLOOKUP(AB158,type_factors!$C$1:$D$226,2,FALSE)</f>
        <v>1</v>
      </c>
      <c r="AK158" t="e">
        <f>VLOOKUP(AC158,type_factors!$C$1:$D$226,2,FALSE)</f>
        <v>#N/A</v>
      </c>
      <c r="AL158">
        <f>VLOOKUP(AD158,type_factors!$C$1:$D$226,2,FALSE)</f>
        <v>2</v>
      </c>
      <c r="AM158">
        <f>VLOOKUP(AE158,type_factors!$C$1:$D$226,2,FALSE)</f>
        <v>0</v>
      </c>
      <c r="AN158">
        <f>VLOOKUP(AF158,type_factors!$C$1:$D$226,2,FALSE)</f>
        <v>1</v>
      </c>
      <c r="AO158" t="e">
        <f>VLOOKUP(AG158,type_factors!$C$1:$D$226,2,FALSE)</f>
        <v>#N/A</v>
      </c>
      <c r="AP158">
        <f t="shared" si="74"/>
        <v>2</v>
      </c>
      <c r="AQ158">
        <f t="shared" si="74"/>
        <v>0</v>
      </c>
      <c r="AR158">
        <f t="shared" si="74"/>
        <v>1</v>
      </c>
      <c r="AS158" t="e">
        <f t="shared" si="69"/>
        <v>#N/A</v>
      </c>
      <c r="AT158">
        <f t="array" ref="AT158">MAX(IF(ISERROR(AP158:AS158),IF(ISERROR(AH158:AK158),,AH158:AK158),AP158:AS158))</f>
        <v>2</v>
      </c>
      <c r="AU158" t="s">
        <v>421</v>
      </c>
      <c r="AV158" t="s">
        <v>451</v>
      </c>
      <c r="AW158" t="s">
        <v>453</v>
      </c>
      <c r="AX158" t="s">
        <v>447</v>
      </c>
      <c r="AY158" t="s">
        <v>446</v>
      </c>
      <c r="AZ158" t="s">
        <v>456</v>
      </c>
      <c r="BA158" t="s">
        <v>450</v>
      </c>
      <c r="BB158" t="s">
        <v>455</v>
      </c>
      <c r="BC158" t="s">
        <v>445</v>
      </c>
      <c r="BD158" t="str">
        <f t="shared" si="75"/>
        <v>NormalFighting</v>
      </c>
      <c r="BE158" t="str">
        <f t="shared" si="76"/>
        <v>PoisonFighting</v>
      </c>
      <c r="BF158" t="str">
        <f t="shared" si="77"/>
        <v>WaterFighting</v>
      </c>
      <c r="BG158" t="str">
        <f t="shared" si="78"/>
        <v>ElectricFighting</v>
      </c>
      <c r="BH158" t="str">
        <f t="shared" si="79"/>
        <v>IceFighting</v>
      </c>
      <c r="BI158" t="str">
        <f t="shared" si="80"/>
        <v>RockFighting</v>
      </c>
      <c r="BJ158" t="str">
        <f t="shared" si="81"/>
        <v>FightingFighting</v>
      </c>
      <c r="BK158" t="str">
        <f t="shared" si="82"/>
        <v>GroundFighting</v>
      </c>
      <c r="BL158" t="str">
        <f t="shared" si="83"/>
        <v>FireFighting</v>
      </c>
      <c r="BM158" t="str">
        <f t="shared" si="84"/>
        <v>NormalNA</v>
      </c>
      <c r="BN158" t="str">
        <f t="shared" si="85"/>
        <v>PoisonNA</v>
      </c>
      <c r="BO158" t="str">
        <f t="shared" si="86"/>
        <v>WaterNA</v>
      </c>
      <c r="BP158" t="str">
        <f t="shared" si="87"/>
        <v>ElectricNA</v>
      </c>
      <c r="BQ158" t="str">
        <f t="shared" si="94"/>
        <v>IceNA</v>
      </c>
      <c r="BR158" t="str">
        <f t="shared" si="94"/>
        <v>RockNA</v>
      </c>
      <c r="BS158" t="str">
        <f t="shared" si="94"/>
        <v>FightingNA</v>
      </c>
      <c r="BT158" t="str">
        <f t="shared" si="94"/>
        <v>GroundNA</v>
      </c>
      <c r="BU158" t="str">
        <f t="shared" si="94"/>
        <v>FireNA</v>
      </c>
      <c r="BV158" s="31">
        <f>VLOOKUP(BD158,type_factors!$C$2:$D$226,2,FALSE)</f>
        <v>1</v>
      </c>
      <c r="BW158" s="31">
        <f>VLOOKUP(BE158,type_factors!$C$2:$D$226,2,FALSE)</f>
        <v>1</v>
      </c>
      <c r="BX158" s="31">
        <f>VLOOKUP(BF158,type_factors!$C$2:$D$226,2,FALSE)</f>
        <v>1</v>
      </c>
      <c r="BY158" s="31">
        <f>VLOOKUP(BG158,type_factors!$C$2:$D$226,2,FALSE)</f>
        <v>1</v>
      </c>
      <c r="BZ158" s="31">
        <f>VLOOKUP(BH158,type_factors!$C$2:$D$226,2,FALSE)</f>
        <v>1</v>
      </c>
      <c r="CA158" s="31">
        <f>VLOOKUP(BI158,type_factors!$C$2:$D$226,2,FALSE)</f>
        <v>0.5</v>
      </c>
      <c r="CB158" s="31">
        <f>VLOOKUP(BJ158,type_factors!$C$2:$D$226,2,FALSE)</f>
        <v>1</v>
      </c>
      <c r="CC158" s="31">
        <f>VLOOKUP(BK158,type_factors!$C$2:$D$226,2,FALSE)</f>
        <v>1</v>
      </c>
      <c r="CD158" s="31">
        <f>VLOOKUP(BL158,type_factors!$C$2:$D$226,2,FALSE)</f>
        <v>1</v>
      </c>
      <c r="CE158" s="30" t="e">
        <f>VLOOKUP(BM158,type_factors!$C$2:$D$226,2,FALSE)</f>
        <v>#N/A</v>
      </c>
      <c r="CF158" s="30" t="e">
        <f>VLOOKUP(BN158,type_factors!$C$2:$D$226,2,FALSE)</f>
        <v>#N/A</v>
      </c>
      <c r="CG158" s="30" t="e">
        <f>VLOOKUP(BO158,type_factors!$C$2:$D$226,2,FALSE)</f>
        <v>#N/A</v>
      </c>
      <c r="CH158" s="30" t="e">
        <f>VLOOKUP(BP158,type_factors!$C$2:$D$226,2,FALSE)</f>
        <v>#N/A</v>
      </c>
      <c r="CI158" s="30" t="e">
        <f>VLOOKUP(BQ158,type_factors!$C$2:$D$226,2,FALSE)</f>
        <v>#N/A</v>
      </c>
      <c r="CJ158" s="30" t="e">
        <f>VLOOKUP(BR158,type_factors!$C$2:$D$226,2,FALSE)</f>
        <v>#N/A</v>
      </c>
      <c r="CK158" s="30" t="e">
        <f>VLOOKUP(BS158,type_factors!$C$2:$D$226,2,FALSE)</f>
        <v>#N/A</v>
      </c>
      <c r="CL158" s="30" t="e">
        <f>VLOOKUP(BT158,type_factors!$C$2:$D$226,2,FALSE)</f>
        <v>#N/A</v>
      </c>
      <c r="CM158" s="30" t="e">
        <f>VLOOKUP(BU158,type_factors!$C$2:$D$226,2,FALSE)</f>
        <v>#N/A</v>
      </c>
      <c r="CN158" s="32">
        <f t="shared" si="88"/>
        <v>1</v>
      </c>
      <c r="CO158" s="32">
        <f t="shared" si="88"/>
        <v>1</v>
      </c>
      <c r="CP158" s="32">
        <f t="shared" si="88"/>
        <v>1</v>
      </c>
      <c r="CQ158" s="32">
        <f t="shared" si="70"/>
        <v>1</v>
      </c>
      <c r="CR158" s="32">
        <f t="shared" si="67"/>
        <v>1</v>
      </c>
      <c r="CS158" s="32">
        <f t="shared" si="89"/>
        <v>0.5</v>
      </c>
      <c r="CT158" s="32">
        <f t="shared" si="90"/>
        <v>1</v>
      </c>
      <c r="CU158" s="32">
        <f t="shared" si="90"/>
        <v>1</v>
      </c>
      <c r="CV158" s="32">
        <f t="shared" si="90"/>
        <v>1</v>
      </c>
      <c r="CW158">
        <f t="array" ref="CW158">MAX(IF(ISERROR(CN158:CV158),,CN158:CV158))</f>
        <v>1</v>
      </c>
      <c r="CX158">
        <f t="shared" si="71"/>
        <v>2</v>
      </c>
      <c r="CY158">
        <f t="shared" si="91"/>
        <v>-1</v>
      </c>
      <c r="CZ158">
        <f t="shared" si="93"/>
        <v>65.75</v>
      </c>
    </row>
    <row r="159" spans="1:106" x14ac:dyDescent="0.3">
      <c r="A159">
        <v>158</v>
      </c>
      <c r="B159">
        <v>59</v>
      </c>
      <c r="C159" s="35" t="s">
        <v>161</v>
      </c>
      <c r="D159" s="35" t="str">
        <f>VLOOKUP(C159,all_pokemon!$B$2:$C$151,2,FALSE)</f>
        <v>Hitmonlee</v>
      </c>
      <c r="E159" s="35" t="s">
        <v>450</v>
      </c>
      <c r="F159" s="35" t="s">
        <v>209</v>
      </c>
      <c r="G159" s="35">
        <v>55</v>
      </c>
      <c r="H159" s="36" t="s">
        <v>185</v>
      </c>
      <c r="I159" s="36" t="s">
        <v>116</v>
      </c>
      <c r="J159" s="36" t="s">
        <v>186</v>
      </c>
      <c r="K159" s="36" t="s">
        <v>187</v>
      </c>
      <c r="L159" s="1" t="str">
        <f>VLOOKUP(H159,all_attacks!$B$2:$C$166,2,FALSE)</f>
        <v>Jump Kick</v>
      </c>
      <c r="M159" s="1" t="str">
        <f>VLOOKUP(I159,all_attacks!$B$2:$C$166,2,FALSE)</f>
        <v>Focus Energy</v>
      </c>
      <c r="N159" s="1" t="str">
        <f>VLOOKUP(J159,all_attacks!$B$2:$C$166,2,FALSE)</f>
        <v>High Jump Kick</v>
      </c>
      <c r="O159" s="1" t="str">
        <f>VLOOKUP(K159,all_attacks!$B$2:$C$166,2,FALSE)</f>
        <v>Mega Kick</v>
      </c>
      <c r="P159" t="str">
        <f>VLOOKUP(L159,all_attacks!$C$2:$H$166,2,FALSE)</f>
        <v>Fighting</v>
      </c>
      <c r="Q159" t="str">
        <f>VLOOKUP(M159,all_attacks!$C$2:$H$166,2,FALSE)</f>
        <v>Normal</v>
      </c>
      <c r="R159" t="str">
        <f>VLOOKUP(N159,all_attacks!$C$2:$H$166,2,FALSE)</f>
        <v>Fighting</v>
      </c>
      <c r="S159" t="str">
        <f>VLOOKUP(O159,all_attacks!$C$2:$H$166,2,FALSE)</f>
        <v>Normal</v>
      </c>
      <c r="T159" t="str">
        <f>VLOOKUP(L159,all_attacks!$C$2:$H$166,6,FALSE)</f>
        <v>Fighting</v>
      </c>
      <c r="U159" t="str">
        <f>VLOOKUP(M159,all_attacks!$C$2:$H$166,6,FALSE)</f>
        <v>no_type-specific_Damage</v>
      </c>
      <c r="V159" t="str">
        <f>VLOOKUP(N159,all_attacks!$C$2:$H$166,6,FALSE)</f>
        <v>Fighting</v>
      </c>
      <c r="W159" t="str">
        <f>VLOOKUP(O159,all_attacks!$C$2:$H$166,6,FALSE)</f>
        <v>Normal</v>
      </c>
      <c r="X159" t="s">
        <v>451</v>
      </c>
      <c r="Y159" t="s">
        <v>455</v>
      </c>
      <c r="Z159" t="str">
        <f t="shared" si="92"/>
        <v>FightingPoison</v>
      </c>
      <c r="AA159" t="str">
        <f t="shared" si="92"/>
        <v>no_type-specific_DamagePoison</v>
      </c>
      <c r="AB159" t="str">
        <f t="shared" si="92"/>
        <v>FightingPoison</v>
      </c>
      <c r="AC159" t="str">
        <f t="shared" si="72"/>
        <v>NormalPoison</v>
      </c>
      <c r="AD159" t="str">
        <f t="shared" si="73"/>
        <v>FightingGround</v>
      </c>
      <c r="AE159" t="str">
        <f t="shared" si="73"/>
        <v>no_type-specific_DamageGround</v>
      </c>
      <c r="AF159" t="str">
        <f t="shared" si="73"/>
        <v>FightingGround</v>
      </c>
      <c r="AG159" t="str">
        <f t="shared" si="68"/>
        <v>NormalGround</v>
      </c>
      <c r="AH159">
        <f>VLOOKUP(Z159,type_factors!$C$1:$D$226,2,FALSE)</f>
        <v>0.5</v>
      </c>
      <c r="AI159" t="e">
        <f>VLOOKUP(AA159,type_factors!$C$1:$D$226,2,FALSE)</f>
        <v>#N/A</v>
      </c>
      <c r="AJ159">
        <f>VLOOKUP(AB159,type_factors!$C$1:$D$226,2,FALSE)</f>
        <v>0.5</v>
      </c>
      <c r="AK159">
        <f>VLOOKUP(AC159,type_factors!$C$1:$D$226,2,FALSE)</f>
        <v>1</v>
      </c>
      <c r="AL159">
        <f>VLOOKUP(AD159,type_factors!$C$1:$D$226,2,FALSE)</f>
        <v>1</v>
      </c>
      <c r="AM159" t="e">
        <f>VLOOKUP(AE159,type_factors!$C$1:$D$226,2,FALSE)</f>
        <v>#N/A</v>
      </c>
      <c r="AN159">
        <f>VLOOKUP(AF159,type_factors!$C$1:$D$226,2,FALSE)</f>
        <v>1</v>
      </c>
      <c r="AO159">
        <f>VLOOKUP(AG159,type_factors!$C$1:$D$226,2,FALSE)</f>
        <v>1</v>
      </c>
      <c r="AP159">
        <f t="shared" si="74"/>
        <v>0.5</v>
      </c>
      <c r="AQ159" t="e">
        <f t="shared" si="74"/>
        <v>#N/A</v>
      </c>
      <c r="AR159">
        <f t="shared" si="74"/>
        <v>0.5</v>
      </c>
      <c r="AS159">
        <f t="shared" si="69"/>
        <v>1</v>
      </c>
      <c r="AT159">
        <f t="array" ref="AT159">MAX(IF(ISERROR(AP159:AS159),IF(ISERROR(AH159:AK159),,AH159:AK159),AP159:AS159))</f>
        <v>1</v>
      </c>
      <c r="AU159" t="s">
        <v>421</v>
      </c>
      <c r="AV159" t="s">
        <v>451</v>
      </c>
      <c r="AW159" t="s">
        <v>453</v>
      </c>
      <c r="AX159" t="s">
        <v>447</v>
      </c>
      <c r="AY159" t="s">
        <v>446</v>
      </c>
      <c r="AZ159" t="s">
        <v>456</v>
      </c>
      <c r="BA159" t="s">
        <v>450</v>
      </c>
      <c r="BB159" t="s">
        <v>455</v>
      </c>
      <c r="BC159" t="s">
        <v>445</v>
      </c>
      <c r="BD159" t="str">
        <f t="shared" si="75"/>
        <v>NormalFighting</v>
      </c>
      <c r="BE159" t="str">
        <f t="shared" si="76"/>
        <v>PoisonFighting</v>
      </c>
      <c r="BF159" t="str">
        <f t="shared" si="77"/>
        <v>WaterFighting</v>
      </c>
      <c r="BG159" t="str">
        <f t="shared" si="78"/>
        <v>ElectricFighting</v>
      </c>
      <c r="BH159" t="str">
        <f t="shared" si="79"/>
        <v>IceFighting</v>
      </c>
      <c r="BI159" t="str">
        <f t="shared" si="80"/>
        <v>RockFighting</v>
      </c>
      <c r="BJ159" t="str">
        <f t="shared" si="81"/>
        <v>FightingFighting</v>
      </c>
      <c r="BK159" t="str">
        <f t="shared" si="82"/>
        <v>GroundFighting</v>
      </c>
      <c r="BL159" t="str">
        <f t="shared" si="83"/>
        <v>FireFighting</v>
      </c>
      <c r="BM159" t="str">
        <f t="shared" si="84"/>
        <v>NormalNA</v>
      </c>
      <c r="BN159" t="str">
        <f t="shared" si="85"/>
        <v>PoisonNA</v>
      </c>
      <c r="BO159" t="str">
        <f t="shared" si="86"/>
        <v>WaterNA</v>
      </c>
      <c r="BP159" t="str">
        <f t="shared" si="87"/>
        <v>ElectricNA</v>
      </c>
      <c r="BQ159" t="str">
        <f t="shared" si="94"/>
        <v>IceNA</v>
      </c>
      <c r="BR159" t="str">
        <f t="shared" si="94"/>
        <v>RockNA</v>
      </c>
      <c r="BS159" t="str">
        <f t="shared" si="94"/>
        <v>FightingNA</v>
      </c>
      <c r="BT159" t="str">
        <f t="shared" si="94"/>
        <v>GroundNA</v>
      </c>
      <c r="BU159" t="str">
        <f t="shared" si="94"/>
        <v>FireNA</v>
      </c>
      <c r="BV159" s="31">
        <f>VLOOKUP(BD159,type_factors!$C$2:$D$226,2,FALSE)</f>
        <v>1</v>
      </c>
      <c r="BW159" s="31">
        <f>VLOOKUP(BE159,type_factors!$C$2:$D$226,2,FALSE)</f>
        <v>1</v>
      </c>
      <c r="BX159" s="31">
        <f>VLOOKUP(BF159,type_factors!$C$2:$D$226,2,FALSE)</f>
        <v>1</v>
      </c>
      <c r="BY159" s="31">
        <f>VLOOKUP(BG159,type_factors!$C$2:$D$226,2,FALSE)</f>
        <v>1</v>
      </c>
      <c r="BZ159" s="31">
        <f>VLOOKUP(BH159,type_factors!$C$2:$D$226,2,FALSE)</f>
        <v>1</v>
      </c>
      <c r="CA159" s="31">
        <f>VLOOKUP(BI159,type_factors!$C$2:$D$226,2,FALSE)</f>
        <v>0.5</v>
      </c>
      <c r="CB159" s="31">
        <f>VLOOKUP(BJ159,type_factors!$C$2:$D$226,2,FALSE)</f>
        <v>1</v>
      </c>
      <c r="CC159" s="31">
        <f>VLOOKUP(BK159,type_factors!$C$2:$D$226,2,FALSE)</f>
        <v>1</v>
      </c>
      <c r="CD159" s="31">
        <f>VLOOKUP(BL159,type_factors!$C$2:$D$226,2,FALSE)</f>
        <v>1</v>
      </c>
      <c r="CE159" s="30" t="e">
        <f>VLOOKUP(BM159,type_factors!$C$2:$D$226,2,FALSE)</f>
        <v>#N/A</v>
      </c>
      <c r="CF159" s="30" t="e">
        <f>VLOOKUP(BN159,type_factors!$C$2:$D$226,2,FALSE)</f>
        <v>#N/A</v>
      </c>
      <c r="CG159" s="30" t="e">
        <f>VLOOKUP(BO159,type_factors!$C$2:$D$226,2,FALSE)</f>
        <v>#N/A</v>
      </c>
      <c r="CH159" s="30" t="e">
        <f>VLOOKUP(BP159,type_factors!$C$2:$D$226,2,FALSE)</f>
        <v>#N/A</v>
      </c>
      <c r="CI159" s="30" t="e">
        <f>VLOOKUP(BQ159,type_factors!$C$2:$D$226,2,FALSE)</f>
        <v>#N/A</v>
      </c>
      <c r="CJ159" s="30" t="e">
        <f>VLOOKUP(BR159,type_factors!$C$2:$D$226,2,FALSE)</f>
        <v>#N/A</v>
      </c>
      <c r="CK159" s="30" t="e">
        <f>VLOOKUP(BS159,type_factors!$C$2:$D$226,2,FALSE)</f>
        <v>#N/A</v>
      </c>
      <c r="CL159" s="30" t="e">
        <f>VLOOKUP(BT159,type_factors!$C$2:$D$226,2,FALSE)</f>
        <v>#N/A</v>
      </c>
      <c r="CM159" s="30" t="e">
        <f>VLOOKUP(BU159,type_factors!$C$2:$D$226,2,FALSE)</f>
        <v>#N/A</v>
      </c>
      <c r="CN159" s="32">
        <f t="shared" si="88"/>
        <v>1</v>
      </c>
      <c r="CO159" s="32">
        <f t="shared" si="88"/>
        <v>1</v>
      </c>
      <c r="CP159" s="32">
        <f t="shared" si="88"/>
        <v>1</v>
      </c>
      <c r="CQ159" s="32">
        <f t="shared" si="70"/>
        <v>1</v>
      </c>
      <c r="CR159" s="32">
        <f t="shared" si="67"/>
        <v>1</v>
      </c>
      <c r="CS159" s="32">
        <f t="shared" si="89"/>
        <v>0.5</v>
      </c>
      <c r="CT159" s="32">
        <f t="shared" si="90"/>
        <v>1</v>
      </c>
      <c r="CU159" s="32">
        <f t="shared" si="90"/>
        <v>1</v>
      </c>
      <c r="CV159" s="32">
        <f t="shared" si="90"/>
        <v>1</v>
      </c>
      <c r="CW159">
        <f t="array" ref="CW159">MAX(IF(ISERROR(CN159:CV159),,CN159:CV159))</f>
        <v>1</v>
      </c>
      <c r="CX159">
        <f t="shared" si="71"/>
        <v>1</v>
      </c>
      <c r="CY159">
        <f t="shared" si="91"/>
        <v>0</v>
      </c>
      <c r="CZ159">
        <f t="shared" si="93"/>
        <v>65.75</v>
      </c>
    </row>
    <row r="160" spans="1:106" x14ac:dyDescent="0.3">
      <c r="A160">
        <v>159</v>
      </c>
      <c r="B160">
        <v>59</v>
      </c>
      <c r="C160" s="35" t="s">
        <v>14</v>
      </c>
      <c r="D160" s="35" t="str">
        <f>VLOOKUP(C160,all_pokemon!$B$2:$C$151,2,FALSE)</f>
        <v>Onix</v>
      </c>
      <c r="E160" s="35" t="s">
        <v>456</v>
      </c>
      <c r="F160" s="35" t="s">
        <v>455</v>
      </c>
      <c r="G160" s="35">
        <v>56</v>
      </c>
      <c r="H160" s="36" t="s">
        <v>106</v>
      </c>
      <c r="I160" s="36" t="s">
        <v>90</v>
      </c>
      <c r="J160" s="36" t="s">
        <v>182</v>
      </c>
      <c r="K160" s="36" t="s">
        <v>26</v>
      </c>
      <c r="L160" s="1" t="str">
        <f>VLOOKUP(H160,all_attacks!$B$2:$C$166,2,FALSE)</f>
        <v>Rock Throw</v>
      </c>
      <c r="M160" s="1" t="str">
        <f>VLOOKUP(I160,all_attacks!$B$2:$C$166,2,FALSE)</f>
        <v>Rage</v>
      </c>
      <c r="N160" s="1" t="str">
        <f>VLOOKUP(J160,all_attacks!$B$2:$C$166,2,FALSE)</f>
        <v>Slam</v>
      </c>
      <c r="O160" s="1" t="str">
        <f>VLOOKUP(K160,all_attacks!$B$2:$C$166,2,FALSE)</f>
        <v>Harden</v>
      </c>
      <c r="P160" t="str">
        <f>VLOOKUP(L160,all_attacks!$C$2:$H$166,2,FALSE)</f>
        <v>Rock</v>
      </c>
      <c r="Q160" t="str">
        <f>VLOOKUP(M160,all_attacks!$C$2:$H$166,2,FALSE)</f>
        <v>Normal</v>
      </c>
      <c r="R160" t="str">
        <f>VLOOKUP(N160,all_attacks!$C$2:$H$166,2,FALSE)</f>
        <v>Normal</v>
      </c>
      <c r="S160" t="str">
        <f>VLOOKUP(O160,all_attacks!$C$2:$H$166,2,FALSE)</f>
        <v>Normal</v>
      </c>
      <c r="T160" t="str">
        <f>VLOOKUP(L160,all_attacks!$C$2:$H$166,6,FALSE)</f>
        <v>Rock</v>
      </c>
      <c r="U160" t="str">
        <f>VLOOKUP(M160,all_attacks!$C$2:$H$166,6,FALSE)</f>
        <v>Normal</v>
      </c>
      <c r="V160" t="str">
        <f>VLOOKUP(N160,all_attacks!$C$2:$H$166,6,FALSE)</f>
        <v>Normal</v>
      </c>
      <c r="W160" t="str">
        <f>VLOOKUP(O160,all_attacks!$C$2:$H$166,6,FALSE)</f>
        <v>no_type-specific_Damage</v>
      </c>
      <c r="X160" t="s">
        <v>451</v>
      </c>
      <c r="Y160" t="s">
        <v>455</v>
      </c>
      <c r="Z160" t="str">
        <f t="shared" si="92"/>
        <v>RockPoison</v>
      </c>
      <c r="AA160" t="str">
        <f t="shared" si="92"/>
        <v>NormalPoison</v>
      </c>
      <c r="AB160" t="str">
        <f t="shared" si="92"/>
        <v>NormalPoison</v>
      </c>
      <c r="AC160" t="str">
        <f t="shared" si="72"/>
        <v>no_type-specific_DamagePoison</v>
      </c>
      <c r="AD160" t="str">
        <f t="shared" si="73"/>
        <v>RockGround</v>
      </c>
      <c r="AE160" t="str">
        <f t="shared" si="73"/>
        <v>NormalGround</v>
      </c>
      <c r="AF160" t="str">
        <f t="shared" si="73"/>
        <v>NormalGround</v>
      </c>
      <c r="AG160" t="str">
        <f t="shared" si="68"/>
        <v>no_type-specific_DamageGround</v>
      </c>
      <c r="AH160">
        <f>VLOOKUP(Z160,type_factors!$C$1:$D$226,2,FALSE)</f>
        <v>1</v>
      </c>
      <c r="AI160">
        <f>VLOOKUP(AA160,type_factors!$C$1:$D$226,2,FALSE)</f>
        <v>1</v>
      </c>
      <c r="AJ160">
        <f>VLOOKUP(AB160,type_factors!$C$1:$D$226,2,FALSE)</f>
        <v>1</v>
      </c>
      <c r="AK160" t="e">
        <f>VLOOKUP(AC160,type_factors!$C$1:$D$226,2,FALSE)</f>
        <v>#N/A</v>
      </c>
      <c r="AL160">
        <f>VLOOKUP(AD160,type_factors!$C$1:$D$226,2,FALSE)</f>
        <v>0.5</v>
      </c>
      <c r="AM160">
        <f>VLOOKUP(AE160,type_factors!$C$1:$D$226,2,FALSE)</f>
        <v>1</v>
      </c>
      <c r="AN160">
        <f>VLOOKUP(AF160,type_factors!$C$1:$D$226,2,FALSE)</f>
        <v>1</v>
      </c>
      <c r="AO160" t="e">
        <f>VLOOKUP(AG160,type_factors!$C$1:$D$226,2,FALSE)</f>
        <v>#N/A</v>
      </c>
      <c r="AP160">
        <f t="shared" si="74"/>
        <v>0.5</v>
      </c>
      <c r="AQ160">
        <f t="shared" si="74"/>
        <v>1</v>
      </c>
      <c r="AR160">
        <f t="shared" si="74"/>
        <v>1</v>
      </c>
      <c r="AS160" t="e">
        <f t="shared" si="69"/>
        <v>#N/A</v>
      </c>
      <c r="AT160">
        <f t="array" ref="AT160">MAX(IF(ISERROR(AP160:AS160),IF(ISERROR(AH160:AK160),,AH160:AK160),AP160:AS160))</f>
        <v>1</v>
      </c>
      <c r="AU160" t="s">
        <v>421</v>
      </c>
      <c r="AV160" t="s">
        <v>451</v>
      </c>
      <c r="AW160" t="s">
        <v>453</v>
      </c>
      <c r="AX160" t="s">
        <v>447</v>
      </c>
      <c r="AY160" t="s">
        <v>446</v>
      </c>
      <c r="AZ160" t="s">
        <v>456</v>
      </c>
      <c r="BA160" t="s">
        <v>450</v>
      </c>
      <c r="BB160" t="s">
        <v>455</v>
      </c>
      <c r="BC160" t="s">
        <v>445</v>
      </c>
      <c r="BD160" t="str">
        <f t="shared" si="75"/>
        <v>NormalRock</v>
      </c>
      <c r="BE160" t="str">
        <f t="shared" si="76"/>
        <v>PoisonRock</v>
      </c>
      <c r="BF160" t="str">
        <f t="shared" si="77"/>
        <v>WaterRock</v>
      </c>
      <c r="BG160" t="str">
        <f t="shared" si="78"/>
        <v>ElectricRock</v>
      </c>
      <c r="BH160" t="str">
        <f t="shared" si="79"/>
        <v>IceRock</v>
      </c>
      <c r="BI160" t="str">
        <f t="shared" si="80"/>
        <v>RockRock</v>
      </c>
      <c r="BJ160" t="str">
        <f t="shared" si="81"/>
        <v>FightingRock</v>
      </c>
      <c r="BK160" t="str">
        <f t="shared" si="82"/>
        <v>GroundRock</v>
      </c>
      <c r="BL160" t="str">
        <f t="shared" si="83"/>
        <v>FireRock</v>
      </c>
      <c r="BM160" t="str">
        <f t="shared" si="84"/>
        <v>NormalGround</v>
      </c>
      <c r="BN160" t="str">
        <f t="shared" si="85"/>
        <v>PoisonGround</v>
      </c>
      <c r="BO160" t="str">
        <f t="shared" si="86"/>
        <v>WaterGround</v>
      </c>
      <c r="BP160" t="str">
        <f t="shared" si="87"/>
        <v>ElectricGround</v>
      </c>
      <c r="BQ160" t="str">
        <f t="shared" si="94"/>
        <v>IceGround</v>
      </c>
      <c r="BR160" t="str">
        <f t="shared" si="94"/>
        <v>RockGround</v>
      </c>
      <c r="BS160" t="str">
        <f t="shared" si="94"/>
        <v>FightingGround</v>
      </c>
      <c r="BT160" t="str">
        <f t="shared" si="94"/>
        <v>GroundGround</v>
      </c>
      <c r="BU160" t="str">
        <f t="shared" si="94"/>
        <v>FireGround</v>
      </c>
      <c r="BV160" s="31">
        <f>VLOOKUP(BD160,type_factors!$C$2:$D$226,2,FALSE)</f>
        <v>0.5</v>
      </c>
      <c r="BW160" s="31">
        <f>VLOOKUP(BE160,type_factors!$C$2:$D$226,2,FALSE)</f>
        <v>0.5</v>
      </c>
      <c r="BX160" s="31">
        <f>VLOOKUP(BF160,type_factors!$C$2:$D$226,2,FALSE)</f>
        <v>2</v>
      </c>
      <c r="BY160" s="31">
        <f>VLOOKUP(BG160,type_factors!$C$2:$D$226,2,FALSE)</f>
        <v>1</v>
      </c>
      <c r="BZ160" s="31">
        <f>VLOOKUP(BH160,type_factors!$C$2:$D$226,2,FALSE)</f>
        <v>1</v>
      </c>
      <c r="CA160" s="31">
        <f>VLOOKUP(BI160,type_factors!$C$2:$D$226,2,FALSE)</f>
        <v>1</v>
      </c>
      <c r="CB160" s="31">
        <f>VLOOKUP(BJ160,type_factors!$C$2:$D$226,2,FALSE)</f>
        <v>2</v>
      </c>
      <c r="CC160" s="31">
        <f>VLOOKUP(BK160,type_factors!$C$2:$D$226,2,FALSE)</f>
        <v>2</v>
      </c>
      <c r="CD160" s="31">
        <f>VLOOKUP(BL160,type_factors!$C$2:$D$226,2,FALSE)</f>
        <v>0.5</v>
      </c>
      <c r="CE160" s="30">
        <f>VLOOKUP(BM160,type_factors!$C$2:$D$226,2,FALSE)</f>
        <v>1</v>
      </c>
      <c r="CF160" s="30">
        <f>VLOOKUP(BN160,type_factors!$C$2:$D$226,2,FALSE)</f>
        <v>0.5</v>
      </c>
      <c r="CG160" s="30">
        <f>VLOOKUP(BO160,type_factors!$C$2:$D$226,2,FALSE)</f>
        <v>2</v>
      </c>
      <c r="CH160" s="30">
        <f>VLOOKUP(BP160,type_factors!$C$2:$D$226,2,FALSE)</f>
        <v>0</v>
      </c>
      <c r="CI160" s="30">
        <f>VLOOKUP(BQ160,type_factors!$C$2:$D$226,2,FALSE)</f>
        <v>2</v>
      </c>
      <c r="CJ160" s="30">
        <f>VLOOKUP(BR160,type_factors!$C$2:$D$226,2,FALSE)</f>
        <v>0.5</v>
      </c>
      <c r="CK160" s="30">
        <f>VLOOKUP(BS160,type_factors!$C$2:$D$226,2,FALSE)</f>
        <v>1</v>
      </c>
      <c r="CL160" s="30">
        <f>VLOOKUP(BT160,type_factors!$C$2:$D$226,2,FALSE)</f>
        <v>1</v>
      </c>
      <c r="CM160" s="30">
        <f>VLOOKUP(BU160,type_factors!$C$2:$D$226,2,FALSE)</f>
        <v>1</v>
      </c>
      <c r="CN160" s="32">
        <f t="shared" si="88"/>
        <v>0.5</v>
      </c>
      <c r="CO160" s="32">
        <f t="shared" si="88"/>
        <v>0.25</v>
      </c>
      <c r="CP160" s="32">
        <f t="shared" si="88"/>
        <v>4</v>
      </c>
      <c r="CQ160" s="32">
        <f t="shared" si="70"/>
        <v>0</v>
      </c>
      <c r="CR160" s="32">
        <f t="shared" si="67"/>
        <v>2</v>
      </c>
      <c r="CS160" s="32">
        <f t="shared" si="89"/>
        <v>0.5</v>
      </c>
      <c r="CT160" s="32">
        <f t="shared" si="90"/>
        <v>2</v>
      </c>
      <c r="CU160" s="32">
        <f t="shared" si="90"/>
        <v>2</v>
      </c>
      <c r="CV160" s="32">
        <f t="shared" si="90"/>
        <v>0.5</v>
      </c>
      <c r="CW160">
        <f t="array" ref="CW160">MAX(IF(ISERROR(CN160:CV160),,CN160:CV160))</f>
        <v>4</v>
      </c>
      <c r="CX160">
        <f t="shared" si="71"/>
        <v>1</v>
      </c>
      <c r="CY160">
        <f t="shared" si="91"/>
        <v>3</v>
      </c>
      <c r="CZ160">
        <f t="shared" si="93"/>
        <v>68.75</v>
      </c>
    </row>
    <row r="161" spans="1:106" x14ac:dyDescent="0.3">
      <c r="A161">
        <v>160</v>
      </c>
      <c r="B161">
        <v>59</v>
      </c>
      <c r="C161" s="35" t="s">
        <v>162</v>
      </c>
      <c r="D161" s="35" t="str">
        <f>VLOOKUP(C161,all_pokemon!$B$2:$C$151,2,FALSE)</f>
        <v>Machamp</v>
      </c>
      <c r="E161" s="35" t="s">
        <v>450</v>
      </c>
      <c r="F161" s="35" t="s">
        <v>209</v>
      </c>
      <c r="G161" s="35">
        <v>58</v>
      </c>
      <c r="H161" s="36" t="s">
        <v>23</v>
      </c>
      <c r="I161" s="36" t="s">
        <v>116</v>
      </c>
      <c r="J161" s="36" t="s">
        <v>188</v>
      </c>
      <c r="K161" s="36" t="s">
        <v>189</v>
      </c>
      <c r="L161" s="1" t="str">
        <f>VLOOKUP(H161,all_attacks!$B$2:$C$166,2,FALSE)</f>
        <v>Leer</v>
      </c>
      <c r="M161" s="1" t="str">
        <f>VLOOKUP(I161,all_attacks!$B$2:$C$166,2,FALSE)</f>
        <v>Focus Energy</v>
      </c>
      <c r="N161" s="1" t="str">
        <f>VLOOKUP(J161,all_attacks!$B$2:$C$166,2,FALSE)</f>
        <v>Fissure</v>
      </c>
      <c r="O161" s="1" t="str">
        <f>VLOOKUP(K161,all_attacks!$B$2:$C$166,2,FALSE)</f>
        <v>Submission</v>
      </c>
      <c r="P161" t="str">
        <f>VLOOKUP(L161,all_attacks!$C$2:$H$166,2,FALSE)</f>
        <v>Normal</v>
      </c>
      <c r="Q161" t="str">
        <f>VLOOKUP(M161,all_attacks!$C$2:$H$166,2,FALSE)</f>
        <v>Normal</v>
      </c>
      <c r="R161" t="str">
        <f>VLOOKUP(N161,all_attacks!$C$2:$H$166,2,FALSE)</f>
        <v>Ground</v>
      </c>
      <c r="S161" t="str">
        <f>VLOOKUP(O161,all_attacks!$C$2:$H$166,2,FALSE)</f>
        <v>Fighting</v>
      </c>
      <c r="T161" t="str">
        <f>VLOOKUP(L161,all_attacks!$C$2:$H$166,6,FALSE)</f>
        <v>no_type-specific_Damage</v>
      </c>
      <c r="U161" t="str">
        <f>VLOOKUP(M161,all_attacks!$C$2:$H$166,6,FALSE)</f>
        <v>no_type-specific_Damage</v>
      </c>
      <c r="V161" t="str">
        <f>VLOOKUP(N161,all_attacks!$C$2:$H$166,6,FALSE)</f>
        <v>no_type-specific_Damage</v>
      </c>
      <c r="W161" t="str">
        <f>VLOOKUP(O161,all_attacks!$C$2:$H$166,6,FALSE)</f>
        <v>Fighting</v>
      </c>
      <c r="X161" t="s">
        <v>451</v>
      </c>
      <c r="Y161" t="s">
        <v>455</v>
      </c>
      <c r="Z161" t="str">
        <f t="shared" si="92"/>
        <v>no_type-specific_DamagePoison</v>
      </c>
      <c r="AA161" t="str">
        <f t="shared" si="92"/>
        <v>no_type-specific_DamagePoison</v>
      </c>
      <c r="AB161" t="str">
        <f t="shared" si="92"/>
        <v>no_type-specific_DamagePoison</v>
      </c>
      <c r="AC161" t="str">
        <f t="shared" si="72"/>
        <v>FightingPoison</v>
      </c>
      <c r="AD161" t="str">
        <f t="shared" si="73"/>
        <v>no_type-specific_DamageGround</v>
      </c>
      <c r="AE161" t="str">
        <f t="shared" si="73"/>
        <v>no_type-specific_DamageGround</v>
      </c>
      <c r="AF161" t="str">
        <f t="shared" si="73"/>
        <v>no_type-specific_DamageGround</v>
      </c>
      <c r="AG161" t="str">
        <f t="shared" si="68"/>
        <v>FightingGround</v>
      </c>
      <c r="AH161" t="e">
        <f>VLOOKUP(Z161,type_factors!$C$1:$D$226,2,FALSE)</f>
        <v>#N/A</v>
      </c>
      <c r="AI161" t="e">
        <f>VLOOKUP(AA161,type_factors!$C$1:$D$226,2,FALSE)</f>
        <v>#N/A</v>
      </c>
      <c r="AJ161" t="e">
        <f>VLOOKUP(AB161,type_factors!$C$1:$D$226,2,FALSE)</f>
        <v>#N/A</v>
      </c>
      <c r="AK161">
        <f>VLOOKUP(AC161,type_factors!$C$1:$D$226,2,FALSE)</f>
        <v>0.5</v>
      </c>
      <c r="AL161" t="e">
        <f>VLOOKUP(AD161,type_factors!$C$1:$D$226,2,FALSE)</f>
        <v>#N/A</v>
      </c>
      <c r="AM161" t="e">
        <f>VLOOKUP(AE161,type_factors!$C$1:$D$226,2,FALSE)</f>
        <v>#N/A</v>
      </c>
      <c r="AN161" t="e">
        <f>VLOOKUP(AF161,type_factors!$C$1:$D$226,2,FALSE)</f>
        <v>#N/A</v>
      </c>
      <c r="AO161">
        <f>VLOOKUP(AG161,type_factors!$C$1:$D$226,2,FALSE)</f>
        <v>1</v>
      </c>
      <c r="AP161" t="e">
        <f t="shared" si="74"/>
        <v>#N/A</v>
      </c>
      <c r="AQ161" t="e">
        <f t="shared" si="74"/>
        <v>#N/A</v>
      </c>
      <c r="AR161" t="e">
        <f t="shared" si="74"/>
        <v>#N/A</v>
      </c>
      <c r="AS161">
        <f t="shared" si="69"/>
        <v>0.5</v>
      </c>
      <c r="AT161">
        <f t="array" ref="AT161">MAX(IF(ISERROR(AP161:AS161),IF(ISERROR(AH161:AK161),,AH161:AK161),AP161:AS161))</f>
        <v>0.5</v>
      </c>
      <c r="AU161" t="s">
        <v>421</v>
      </c>
      <c r="AV161" t="s">
        <v>451</v>
      </c>
      <c r="AW161" t="s">
        <v>453</v>
      </c>
      <c r="AX161" t="s">
        <v>447</v>
      </c>
      <c r="AY161" t="s">
        <v>446</v>
      </c>
      <c r="AZ161" t="s">
        <v>456</v>
      </c>
      <c r="BA161" t="s">
        <v>450</v>
      </c>
      <c r="BB161" t="s">
        <v>455</v>
      </c>
      <c r="BC161" t="s">
        <v>445</v>
      </c>
      <c r="BD161" t="str">
        <f t="shared" si="75"/>
        <v>NormalFighting</v>
      </c>
      <c r="BE161" t="str">
        <f t="shared" si="76"/>
        <v>PoisonFighting</v>
      </c>
      <c r="BF161" t="str">
        <f t="shared" si="77"/>
        <v>WaterFighting</v>
      </c>
      <c r="BG161" t="str">
        <f t="shared" si="78"/>
        <v>ElectricFighting</v>
      </c>
      <c r="BH161" t="str">
        <f t="shared" si="79"/>
        <v>IceFighting</v>
      </c>
      <c r="BI161" t="str">
        <f t="shared" si="80"/>
        <v>RockFighting</v>
      </c>
      <c r="BJ161" t="str">
        <f t="shared" si="81"/>
        <v>FightingFighting</v>
      </c>
      <c r="BK161" t="str">
        <f t="shared" si="82"/>
        <v>GroundFighting</v>
      </c>
      <c r="BL161" t="str">
        <f t="shared" si="83"/>
        <v>FireFighting</v>
      </c>
      <c r="BM161" t="str">
        <f t="shared" si="84"/>
        <v>NormalNA</v>
      </c>
      <c r="BN161" t="str">
        <f t="shared" si="85"/>
        <v>PoisonNA</v>
      </c>
      <c r="BO161" t="str">
        <f t="shared" si="86"/>
        <v>WaterNA</v>
      </c>
      <c r="BP161" t="str">
        <f t="shared" si="87"/>
        <v>ElectricNA</v>
      </c>
      <c r="BQ161" t="str">
        <f t="shared" si="94"/>
        <v>IceNA</v>
      </c>
      <c r="BR161" t="str">
        <f t="shared" si="94"/>
        <v>RockNA</v>
      </c>
      <c r="BS161" t="str">
        <f t="shared" si="94"/>
        <v>FightingNA</v>
      </c>
      <c r="BT161" t="str">
        <f t="shared" si="94"/>
        <v>GroundNA</v>
      </c>
      <c r="BU161" t="str">
        <f t="shared" si="94"/>
        <v>FireNA</v>
      </c>
      <c r="BV161" s="31">
        <f>VLOOKUP(BD161,type_factors!$C$2:$D$226,2,FALSE)</f>
        <v>1</v>
      </c>
      <c r="BW161" s="31">
        <f>VLOOKUP(BE161,type_factors!$C$2:$D$226,2,FALSE)</f>
        <v>1</v>
      </c>
      <c r="BX161" s="31">
        <f>VLOOKUP(BF161,type_factors!$C$2:$D$226,2,FALSE)</f>
        <v>1</v>
      </c>
      <c r="BY161" s="31">
        <f>VLOOKUP(BG161,type_factors!$C$2:$D$226,2,FALSE)</f>
        <v>1</v>
      </c>
      <c r="BZ161" s="31">
        <f>VLOOKUP(BH161,type_factors!$C$2:$D$226,2,FALSE)</f>
        <v>1</v>
      </c>
      <c r="CA161" s="31">
        <f>VLOOKUP(BI161,type_factors!$C$2:$D$226,2,FALSE)</f>
        <v>0.5</v>
      </c>
      <c r="CB161" s="31">
        <f>VLOOKUP(BJ161,type_factors!$C$2:$D$226,2,FALSE)</f>
        <v>1</v>
      </c>
      <c r="CC161" s="31">
        <f>VLOOKUP(BK161,type_factors!$C$2:$D$226,2,FALSE)</f>
        <v>1</v>
      </c>
      <c r="CD161" s="31">
        <f>VLOOKUP(BL161,type_factors!$C$2:$D$226,2,FALSE)</f>
        <v>1</v>
      </c>
      <c r="CE161" s="30" t="e">
        <f>VLOOKUP(BM161,type_factors!$C$2:$D$226,2,FALSE)</f>
        <v>#N/A</v>
      </c>
      <c r="CF161" s="30" t="e">
        <f>VLOOKUP(BN161,type_factors!$C$2:$D$226,2,FALSE)</f>
        <v>#N/A</v>
      </c>
      <c r="CG161" s="30" t="e">
        <f>VLOOKUP(BO161,type_factors!$C$2:$D$226,2,FALSE)</f>
        <v>#N/A</v>
      </c>
      <c r="CH161" s="30" t="e">
        <f>VLOOKUP(BP161,type_factors!$C$2:$D$226,2,FALSE)</f>
        <v>#N/A</v>
      </c>
      <c r="CI161" s="30" t="e">
        <f>VLOOKUP(BQ161,type_factors!$C$2:$D$226,2,FALSE)</f>
        <v>#N/A</v>
      </c>
      <c r="CJ161" s="30" t="e">
        <f>VLOOKUP(BR161,type_factors!$C$2:$D$226,2,FALSE)</f>
        <v>#N/A</v>
      </c>
      <c r="CK161" s="30" t="e">
        <f>VLOOKUP(BS161,type_factors!$C$2:$D$226,2,FALSE)</f>
        <v>#N/A</v>
      </c>
      <c r="CL161" s="30" t="e">
        <f>VLOOKUP(BT161,type_factors!$C$2:$D$226,2,FALSE)</f>
        <v>#N/A</v>
      </c>
      <c r="CM161" s="30" t="e">
        <f>VLOOKUP(BU161,type_factors!$C$2:$D$226,2,FALSE)</f>
        <v>#N/A</v>
      </c>
      <c r="CN161" s="32">
        <f t="shared" si="88"/>
        <v>1</v>
      </c>
      <c r="CO161" s="32">
        <f t="shared" si="88"/>
        <v>1</v>
      </c>
      <c r="CP161" s="32">
        <f t="shared" si="88"/>
        <v>1</v>
      </c>
      <c r="CQ161" s="32">
        <f t="shared" si="70"/>
        <v>1</v>
      </c>
      <c r="CR161" s="32">
        <f t="shared" si="67"/>
        <v>1</v>
      </c>
      <c r="CS161" s="32">
        <f t="shared" si="89"/>
        <v>0.5</v>
      </c>
      <c r="CT161" s="32">
        <f t="shared" si="90"/>
        <v>1</v>
      </c>
      <c r="CU161" s="32">
        <f t="shared" si="90"/>
        <v>1</v>
      </c>
      <c r="CV161" s="32">
        <f t="shared" si="90"/>
        <v>1</v>
      </c>
      <c r="CW161">
        <f t="array" ref="CW161">MAX(IF(ISERROR(CN161:CV161),,CN161:CV161))</f>
        <v>1</v>
      </c>
      <c r="CX161">
        <f t="shared" si="71"/>
        <v>0.5</v>
      </c>
      <c r="CY161">
        <f t="shared" si="91"/>
        <v>0.5</v>
      </c>
      <c r="CZ161">
        <f t="shared" si="93"/>
        <v>69.25</v>
      </c>
    </row>
    <row r="162" spans="1:106" x14ac:dyDescent="0.3">
      <c r="A162">
        <v>161</v>
      </c>
      <c r="B162">
        <v>60</v>
      </c>
      <c r="C162" s="35" t="s">
        <v>163</v>
      </c>
      <c r="D162" s="35" t="str">
        <f>VLOOKUP(C162,all_pokemon!$B$2:$C$151,2,FALSE)</f>
        <v>Gengar</v>
      </c>
      <c r="E162" s="35" t="s">
        <v>457</v>
      </c>
      <c r="F162" s="35" t="s">
        <v>451</v>
      </c>
      <c r="G162" s="35">
        <v>56</v>
      </c>
      <c r="H162" s="36" t="s">
        <v>104</v>
      </c>
      <c r="I162" s="36" t="s">
        <v>114</v>
      </c>
      <c r="J162" s="36" t="s">
        <v>59</v>
      </c>
      <c r="K162" s="36" t="s">
        <v>190</v>
      </c>
      <c r="L162" s="1" t="str">
        <f>VLOOKUP(H162,all_attacks!$B$2:$C$166,2,FALSE)</f>
        <v>Confuse Ray</v>
      </c>
      <c r="M162" s="1" t="str">
        <f>VLOOKUP(I162,all_attacks!$B$2:$C$166,2,FALSE)</f>
        <v>Night Shade</v>
      </c>
      <c r="N162" s="1" t="str">
        <f>VLOOKUP(J162,all_attacks!$B$2:$C$166,2,FALSE)</f>
        <v>Hypnosis</v>
      </c>
      <c r="O162" s="1" t="str">
        <f>VLOOKUP(K162,all_attacks!$B$2:$C$166,2,FALSE)</f>
        <v>Dream Eater</v>
      </c>
      <c r="P162" t="str">
        <f>VLOOKUP(L162,all_attacks!$C$2:$H$166,2,FALSE)</f>
        <v>Ghost</v>
      </c>
      <c r="Q162" t="str">
        <f>VLOOKUP(M162,all_attacks!$C$2:$H$166,2,FALSE)</f>
        <v>Ghost</v>
      </c>
      <c r="R162" t="str">
        <f>VLOOKUP(N162,all_attacks!$C$2:$H$166,2,FALSE)</f>
        <v>Psychic</v>
      </c>
      <c r="S162" t="str">
        <f>VLOOKUP(O162,all_attacks!$C$2:$H$166,2,FALSE)</f>
        <v>Psychic</v>
      </c>
      <c r="T162" t="str">
        <f>VLOOKUP(L162,all_attacks!$C$2:$H$166,6,FALSE)</f>
        <v>no_type-specific_Damage</v>
      </c>
      <c r="U162" t="str">
        <f>VLOOKUP(M162,all_attacks!$C$2:$H$166,6,FALSE)</f>
        <v>no_type-specific_Damage</v>
      </c>
      <c r="V162" t="str">
        <f>VLOOKUP(N162,all_attacks!$C$2:$H$166,6,FALSE)</f>
        <v>no_type-specific_Damage</v>
      </c>
      <c r="W162" t="str">
        <f>VLOOKUP(O162,all_attacks!$C$2:$H$166,6,FALSE)</f>
        <v>Psychic</v>
      </c>
      <c r="X162" t="s">
        <v>451</v>
      </c>
      <c r="Y162" t="s">
        <v>455</v>
      </c>
      <c r="Z162" t="str">
        <f t="shared" si="92"/>
        <v>no_type-specific_DamagePoison</v>
      </c>
      <c r="AA162" t="str">
        <f t="shared" si="92"/>
        <v>no_type-specific_DamagePoison</v>
      </c>
      <c r="AB162" t="str">
        <f t="shared" si="92"/>
        <v>no_type-specific_DamagePoison</v>
      </c>
      <c r="AC162" t="str">
        <f t="shared" si="72"/>
        <v>PsychicPoison</v>
      </c>
      <c r="AD162" t="str">
        <f t="shared" si="73"/>
        <v>no_type-specific_DamageGround</v>
      </c>
      <c r="AE162" t="str">
        <f t="shared" si="73"/>
        <v>no_type-specific_DamageGround</v>
      </c>
      <c r="AF162" t="str">
        <f t="shared" si="73"/>
        <v>no_type-specific_DamageGround</v>
      </c>
      <c r="AG162" t="str">
        <f t="shared" si="68"/>
        <v>PsychicGround</v>
      </c>
      <c r="AH162" t="e">
        <f>VLOOKUP(Z162,type_factors!$C$1:$D$226,2,FALSE)</f>
        <v>#N/A</v>
      </c>
      <c r="AI162" t="e">
        <f>VLOOKUP(AA162,type_factors!$C$1:$D$226,2,FALSE)</f>
        <v>#N/A</v>
      </c>
      <c r="AJ162" t="e">
        <f>VLOOKUP(AB162,type_factors!$C$1:$D$226,2,FALSE)</f>
        <v>#N/A</v>
      </c>
      <c r="AK162">
        <f>VLOOKUP(AC162,type_factors!$C$1:$D$226,2,FALSE)</f>
        <v>2</v>
      </c>
      <c r="AL162" t="e">
        <f>VLOOKUP(AD162,type_factors!$C$1:$D$226,2,FALSE)</f>
        <v>#N/A</v>
      </c>
      <c r="AM162" t="e">
        <f>VLOOKUP(AE162,type_factors!$C$1:$D$226,2,FALSE)</f>
        <v>#N/A</v>
      </c>
      <c r="AN162" t="e">
        <f>VLOOKUP(AF162,type_factors!$C$1:$D$226,2,FALSE)</f>
        <v>#N/A</v>
      </c>
      <c r="AO162">
        <f>VLOOKUP(AG162,type_factors!$C$1:$D$226,2,FALSE)</f>
        <v>1</v>
      </c>
      <c r="AP162" t="e">
        <f t="shared" si="74"/>
        <v>#N/A</v>
      </c>
      <c r="AQ162" t="e">
        <f t="shared" si="74"/>
        <v>#N/A</v>
      </c>
      <c r="AR162" t="e">
        <f t="shared" si="74"/>
        <v>#N/A</v>
      </c>
      <c r="AS162">
        <f t="shared" si="69"/>
        <v>2</v>
      </c>
      <c r="AT162">
        <f t="array" ref="AT162">MAX(IF(ISERROR(AP162:AS162),IF(ISERROR(AH162:AK162),,AH162:AK162),AP162:AS162))</f>
        <v>2</v>
      </c>
      <c r="AU162" t="s">
        <v>421</v>
      </c>
      <c r="AV162" t="s">
        <v>451</v>
      </c>
      <c r="AW162" t="s">
        <v>453</v>
      </c>
      <c r="AX162" t="s">
        <v>447</v>
      </c>
      <c r="AY162" t="s">
        <v>446</v>
      </c>
      <c r="AZ162" t="s">
        <v>456</v>
      </c>
      <c r="BA162" t="s">
        <v>450</v>
      </c>
      <c r="BB162" t="s">
        <v>455</v>
      </c>
      <c r="BC162" t="s">
        <v>445</v>
      </c>
      <c r="BD162" t="str">
        <f t="shared" si="75"/>
        <v>NormalGhost</v>
      </c>
      <c r="BE162" t="str">
        <f t="shared" si="76"/>
        <v>PoisonGhost</v>
      </c>
      <c r="BF162" t="str">
        <f t="shared" si="77"/>
        <v>WaterGhost</v>
      </c>
      <c r="BG162" t="str">
        <f t="shared" si="78"/>
        <v>ElectricGhost</v>
      </c>
      <c r="BH162" t="str">
        <f t="shared" si="79"/>
        <v>IceGhost</v>
      </c>
      <c r="BI162" t="str">
        <f t="shared" si="80"/>
        <v>RockGhost</v>
      </c>
      <c r="BJ162" t="str">
        <f t="shared" si="81"/>
        <v>FightingGhost</v>
      </c>
      <c r="BK162" t="str">
        <f t="shared" si="82"/>
        <v>GroundGhost</v>
      </c>
      <c r="BL162" t="str">
        <f t="shared" si="83"/>
        <v>FireGhost</v>
      </c>
      <c r="BM162" t="str">
        <f t="shared" si="84"/>
        <v>NormalPoison</v>
      </c>
      <c r="BN162" t="str">
        <f t="shared" si="85"/>
        <v>PoisonPoison</v>
      </c>
      <c r="BO162" t="str">
        <f t="shared" si="86"/>
        <v>WaterPoison</v>
      </c>
      <c r="BP162" t="str">
        <f t="shared" si="87"/>
        <v>ElectricPoison</v>
      </c>
      <c r="BQ162" t="str">
        <f t="shared" si="94"/>
        <v>IcePoison</v>
      </c>
      <c r="BR162" t="str">
        <f t="shared" si="94"/>
        <v>RockPoison</v>
      </c>
      <c r="BS162" t="str">
        <f t="shared" si="94"/>
        <v>FightingPoison</v>
      </c>
      <c r="BT162" t="str">
        <f t="shared" si="94"/>
        <v>GroundPoison</v>
      </c>
      <c r="BU162" t="str">
        <f t="shared" si="94"/>
        <v>FirePoison</v>
      </c>
      <c r="BV162" s="31">
        <f>VLOOKUP(BD162,type_factors!$C$2:$D$226,2,FALSE)</f>
        <v>0</v>
      </c>
      <c r="BW162" s="31">
        <f>VLOOKUP(BE162,type_factors!$C$2:$D$226,2,FALSE)</f>
        <v>0.5</v>
      </c>
      <c r="BX162" s="31">
        <f>VLOOKUP(BF162,type_factors!$C$2:$D$226,2,FALSE)</f>
        <v>1</v>
      </c>
      <c r="BY162" s="31">
        <f>VLOOKUP(BG162,type_factors!$C$2:$D$226,2,FALSE)</f>
        <v>1</v>
      </c>
      <c r="BZ162" s="31">
        <f>VLOOKUP(BH162,type_factors!$C$2:$D$226,2,FALSE)</f>
        <v>1</v>
      </c>
      <c r="CA162" s="31">
        <f>VLOOKUP(BI162,type_factors!$C$2:$D$226,2,FALSE)</f>
        <v>1</v>
      </c>
      <c r="CB162" s="31">
        <f>VLOOKUP(BJ162,type_factors!$C$2:$D$226,2,FALSE)</f>
        <v>0</v>
      </c>
      <c r="CC162" s="31">
        <f>VLOOKUP(BK162,type_factors!$C$2:$D$226,2,FALSE)</f>
        <v>1</v>
      </c>
      <c r="CD162" s="31">
        <f>VLOOKUP(BL162,type_factors!$C$2:$D$226,2,FALSE)</f>
        <v>1</v>
      </c>
      <c r="CE162" s="30">
        <f>VLOOKUP(BM162,type_factors!$C$2:$D$226,2,FALSE)</f>
        <v>1</v>
      </c>
      <c r="CF162" s="30">
        <f>VLOOKUP(BN162,type_factors!$C$2:$D$226,2,FALSE)</f>
        <v>0.5</v>
      </c>
      <c r="CG162" s="30">
        <f>VLOOKUP(BO162,type_factors!$C$2:$D$226,2,FALSE)</f>
        <v>1</v>
      </c>
      <c r="CH162" s="30">
        <f>VLOOKUP(BP162,type_factors!$C$2:$D$226,2,FALSE)</f>
        <v>1</v>
      </c>
      <c r="CI162" s="30">
        <f>VLOOKUP(BQ162,type_factors!$C$2:$D$226,2,FALSE)</f>
        <v>1</v>
      </c>
      <c r="CJ162" s="30">
        <f>VLOOKUP(BR162,type_factors!$C$2:$D$226,2,FALSE)</f>
        <v>1</v>
      </c>
      <c r="CK162" s="30">
        <f>VLOOKUP(BS162,type_factors!$C$2:$D$226,2,FALSE)</f>
        <v>0.5</v>
      </c>
      <c r="CL162" s="30">
        <f>VLOOKUP(BT162,type_factors!$C$2:$D$226,2,FALSE)</f>
        <v>2</v>
      </c>
      <c r="CM162" s="30">
        <f>VLOOKUP(BU162,type_factors!$C$2:$D$226,2,FALSE)</f>
        <v>1</v>
      </c>
      <c r="CN162" s="32">
        <f t="shared" si="88"/>
        <v>0</v>
      </c>
      <c r="CO162" s="32">
        <f t="shared" si="88"/>
        <v>0.25</v>
      </c>
      <c r="CP162" s="32">
        <f t="shared" si="88"/>
        <v>1</v>
      </c>
      <c r="CQ162" s="32">
        <f t="shared" si="70"/>
        <v>1</v>
      </c>
      <c r="CR162" s="32">
        <f t="shared" si="67"/>
        <v>1</v>
      </c>
      <c r="CS162" s="32">
        <f t="shared" si="89"/>
        <v>1</v>
      </c>
      <c r="CT162" s="32">
        <f t="shared" si="90"/>
        <v>0</v>
      </c>
      <c r="CU162" s="32">
        <f t="shared" si="90"/>
        <v>2</v>
      </c>
      <c r="CV162" s="32">
        <f t="shared" si="90"/>
        <v>1</v>
      </c>
      <c r="CW162">
        <f t="array" ref="CW162">MAX(IF(ISERROR(CN162:CV162),,CN162:CV162))</f>
        <v>2</v>
      </c>
      <c r="CX162">
        <f t="shared" si="71"/>
        <v>2</v>
      </c>
      <c r="CY162">
        <f t="shared" si="91"/>
        <v>0</v>
      </c>
      <c r="CZ162">
        <f t="shared" si="93"/>
        <v>69.25</v>
      </c>
    </row>
    <row r="163" spans="1:106" x14ac:dyDescent="0.3">
      <c r="A163">
        <v>162</v>
      </c>
      <c r="B163">
        <v>60</v>
      </c>
      <c r="C163" s="35" t="s">
        <v>115</v>
      </c>
      <c r="D163" s="35" t="str">
        <f>VLOOKUP(C163,all_pokemon!$B$2:$C$151,2,FALSE)</f>
        <v>Golbat</v>
      </c>
      <c r="E163" s="35" t="s">
        <v>451</v>
      </c>
      <c r="F163" s="35" t="s">
        <v>448</v>
      </c>
      <c r="G163" s="35">
        <v>56</v>
      </c>
      <c r="H163" s="36" t="s">
        <v>30</v>
      </c>
      <c r="I163" s="36" t="s">
        <v>104</v>
      </c>
      <c r="J163" s="36" t="s">
        <v>136</v>
      </c>
      <c r="K163" s="36" t="s">
        <v>191</v>
      </c>
      <c r="L163" s="1" t="str">
        <f>VLOOKUP(H163,all_attacks!$B$2:$C$166,2,FALSE)</f>
        <v>Supersonic</v>
      </c>
      <c r="M163" s="1" t="str">
        <f>VLOOKUP(I163,all_attacks!$B$2:$C$166,2,FALSE)</f>
        <v>Confuse Ray</v>
      </c>
      <c r="N163" s="1" t="str">
        <f>VLOOKUP(J163,all_attacks!$B$2:$C$166,2,FALSE)</f>
        <v>Wing Attack</v>
      </c>
      <c r="O163" s="1" t="str">
        <f>VLOOKUP(K163,all_attacks!$B$2:$C$166,2,FALSE)</f>
        <v>Haze</v>
      </c>
      <c r="P163" t="str">
        <f>VLOOKUP(L163,all_attacks!$C$2:$H$166,2,FALSE)</f>
        <v>Normal</v>
      </c>
      <c r="Q163" t="str">
        <f>VLOOKUP(M163,all_attacks!$C$2:$H$166,2,FALSE)</f>
        <v>Ghost</v>
      </c>
      <c r="R163" t="str">
        <f>VLOOKUP(N163,all_attacks!$C$2:$H$166,2,FALSE)</f>
        <v>Flying</v>
      </c>
      <c r="S163" t="str">
        <f>VLOOKUP(O163,all_attacks!$C$2:$H$166,2,FALSE)</f>
        <v>Ice</v>
      </c>
      <c r="T163" t="str">
        <f>VLOOKUP(L163,all_attacks!$C$2:$H$166,6,FALSE)</f>
        <v>no_type-specific_Damage</v>
      </c>
      <c r="U163" t="str">
        <f>VLOOKUP(M163,all_attacks!$C$2:$H$166,6,FALSE)</f>
        <v>no_type-specific_Damage</v>
      </c>
      <c r="V163" t="str">
        <f>VLOOKUP(N163,all_attacks!$C$2:$H$166,6,FALSE)</f>
        <v>Flying</v>
      </c>
      <c r="W163" t="str">
        <f>VLOOKUP(O163,all_attacks!$C$2:$H$166,6,FALSE)</f>
        <v>no_type-specific_Damage</v>
      </c>
      <c r="X163" t="s">
        <v>451</v>
      </c>
      <c r="Y163" t="s">
        <v>455</v>
      </c>
      <c r="Z163" t="str">
        <f t="shared" si="92"/>
        <v>no_type-specific_DamagePoison</v>
      </c>
      <c r="AA163" t="str">
        <f t="shared" si="92"/>
        <v>no_type-specific_DamagePoison</v>
      </c>
      <c r="AB163" t="str">
        <f t="shared" si="92"/>
        <v>FlyingPoison</v>
      </c>
      <c r="AC163" t="str">
        <f t="shared" si="72"/>
        <v>no_type-specific_DamagePoison</v>
      </c>
      <c r="AD163" t="str">
        <f t="shared" si="73"/>
        <v>no_type-specific_DamageGround</v>
      </c>
      <c r="AE163" t="str">
        <f t="shared" si="73"/>
        <v>no_type-specific_DamageGround</v>
      </c>
      <c r="AF163" t="str">
        <f t="shared" si="73"/>
        <v>FlyingGround</v>
      </c>
      <c r="AG163" t="str">
        <f t="shared" si="68"/>
        <v>no_type-specific_DamageGround</v>
      </c>
      <c r="AH163" t="e">
        <f>VLOOKUP(Z163,type_factors!$C$1:$D$226,2,FALSE)</f>
        <v>#N/A</v>
      </c>
      <c r="AI163" t="e">
        <f>VLOOKUP(AA163,type_factors!$C$1:$D$226,2,FALSE)</f>
        <v>#N/A</v>
      </c>
      <c r="AJ163">
        <f>VLOOKUP(AB163,type_factors!$C$1:$D$226,2,FALSE)</f>
        <v>1</v>
      </c>
      <c r="AK163" t="e">
        <f>VLOOKUP(AC163,type_factors!$C$1:$D$226,2,FALSE)</f>
        <v>#N/A</v>
      </c>
      <c r="AL163" t="e">
        <f>VLOOKUP(AD163,type_factors!$C$1:$D$226,2,FALSE)</f>
        <v>#N/A</v>
      </c>
      <c r="AM163" t="e">
        <f>VLOOKUP(AE163,type_factors!$C$1:$D$226,2,FALSE)</f>
        <v>#N/A</v>
      </c>
      <c r="AN163">
        <f>VLOOKUP(AF163,type_factors!$C$1:$D$226,2,FALSE)</f>
        <v>1</v>
      </c>
      <c r="AO163" t="e">
        <f>VLOOKUP(AG163,type_factors!$C$1:$D$226,2,FALSE)</f>
        <v>#N/A</v>
      </c>
      <c r="AP163" t="e">
        <f t="shared" si="74"/>
        <v>#N/A</v>
      </c>
      <c r="AQ163" t="e">
        <f t="shared" si="74"/>
        <v>#N/A</v>
      </c>
      <c r="AR163">
        <f t="shared" si="74"/>
        <v>1</v>
      </c>
      <c r="AS163" t="e">
        <f t="shared" si="69"/>
        <v>#N/A</v>
      </c>
      <c r="AT163">
        <f t="array" ref="AT163">MAX(IF(ISERROR(AP163:AS163),IF(ISERROR(AH163:AK163),,AH163:AK163),AP163:AS163))</f>
        <v>1</v>
      </c>
      <c r="AU163" t="s">
        <v>421</v>
      </c>
      <c r="AV163" t="s">
        <v>451</v>
      </c>
      <c r="AW163" t="s">
        <v>453</v>
      </c>
      <c r="AX163" t="s">
        <v>447</v>
      </c>
      <c r="AY163" t="s">
        <v>446</v>
      </c>
      <c r="AZ163" t="s">
        <v>456</v>
      </c>
      <c r="BA163" t="s">
        <v>450</v>
      </c>
      <c r="BB163" t="s">
        <v>455</v>
      </c>
      <c r="BC163" t="s">
        <v>445</v>
      </c>
      <c r="BD163" t="str">
        <f t="shared" ref="BD163:BD177" si="95">AU163&amp;$E163</f>
        <v>NormalPoison</v>
      </c>
      <c r="BE163" t="str">
        <f t="shared" ref="BE163:BE177" si="96">AV163&amp;$E163</f>
        <v>PoisonPoison</v>
      </c>
      <c r="BF163" t="str">
        <f t="shared" ref="BF163:BF177" si="97">AW163&amp;$E163</f>
        <v>WaterPoison</v>
      </c>
      <c r="BG163" t="str">
        <f t="shared" si="78"/>
        <v>ElectricPoison</v>
      </c>
      <c r="BH163" t="str">
        <f t="shared" si="79"/>
        <v>IcePoison</v>
      </c>
      <c r="BI163" t="str">
        <f t="shared" si="80"/>
        <v>RockPoison</v>
      </c>
      <c r="BJ163" t="str">
        <f t="shared" si="81"/>
        <v>FightingPoison</v>
      </c>
      <c r="BK163" t="str">
        <f t="shared" si="82"/>
        <v>GroundPoison</v>
      </c>
      <c r="BL163" t="str">
        <f t="shared" si="83"/>
        <v>FirePoison</v>
      </c>
      <c r="BM163" t="str">
        <f t="shared" ref="BM163:BM177" si="98">AU163&amp;$F163</f>
        <v>NormalFlying</v>
      </c>
      <c r="BN163" t="str">
        <f t="shared" si="85"/>
        <v>PoisonFlying</v>
      </c>
      <c r="BO163" t="str">
        <f t="shared" si="86"/>
        <v>WaterFlying</v>
      </c>
      <c r="BP163" t="str">
        <f t="shared" si="87"/>
        <v>ElectricFlying</v>
      </c>
      <c r="BQ163" t="str">
        <f t="shared" si="94"/>
        <v>IceFlying</v>
      </c>
      <c r="BR163" t="str">
        <f t="shared" si="94"/>
        <v>RockFlying</v>
      </c>
      <c r="BS163" t="str">
        <f t="shared" si="94"/>
        <v>FightingFlying</v>
      </c>
      <c r="BT163" t="str">
        <f t="shared" si="94"/>
        <v>GroundFlying</v>
      </c>
      <c r="BU163" t="str">
        <f t="shared" si="94"/>
        <v>FireFlying</v>
      </c>
      <c r="BV163" s="31">
        <f>VLOOKUP(BD163,type_factors!$C$2:$D$226,2,FALSE)</f>
        <v>1</v>
      </c>
      <c r="BW163" s="31">
        <f>VLOOKUP(BE163,type_factors!$C$2:$D$226,2,FALSE)</f>
        <v>0.5</v>
      </c>
      <c r="BX163" s="31">
        <f>VLOOKUP(BF163,type_factors!$C$2:$D$226,2,FALSE)</f>
        <v>1</v>
      </c>
      <c r="BY163" s="31">
        <f>VLOOKUP(BG163,type_factors!$C$2:$D$226,2,FALSE)</f>
        <v>1</v>
      </c>
      <c r="BZ163" s="31">
        <f>VLOOKUP(BH163,type_factors!$C$2:$D$226,2,FALSE)</f>
        <v>1</v>
      </c>
      <c r="CA163" s="31">
        <f>VLOOKUP(BI163,type_factors!$C$2:$D$226,2,FALSE)</f>
        <v>1</v>
      </c>
      <c r="CB163" s="31">
        <f>VLOOKUP(BJ163,type_factors!$C$2:$D$226,2,FALSE)</f>
        <v>0.5</v>
      </c>
      <c r="CC163" s="31">
        <f>VLOOKUP(BK163,type_factors!$C$2:$D$226,2,FALSE)</f>
        <v>2</v>
      </c>
      <c r="CD163" s="31">
        <f>VLOOKUP(BL163,type_factors!$C$2:$D$226,2,FALSE)</f>
        <v>1</v>
      </c>
      <c r="CE163" s="30">
        <f>VLOOKUP(BM163,type_factors!$C$2:$D$226,2,FALSE)</f>
        <v>1</v>
      </c>
      <c r="CF163" s="30">
        <f>VLOOKUP(BN163,type_factors!$C$2:$D$226,2,FALSE)</f>
        <v>1</v>
      </c>
      <c r="CG163" s="30">
        <f>VLOOKUP(BO163,type_factors!$C$2:$D$226,2,FALSE)</f>
        <v>1</v>
      </c>
      <c r="CH163" s="30">
        <f>VLOOKUP(BP163,type_factors!$C$2:$D$226,2,FALSE)</f>
        <v>2</v>
      </c>
      <c r="CI163" s="30">
        <f>VLOOKUP(BQ163,type_factors!$C$2:$D$226,2,FALSE)</f>
        <v>2</v>
      </c>
      <c r="CJ163" s="30">
        <f>VLOOKUP(BR163,type_factors!$C$2:$D$226,2,FALSE)</f>
        <v>2</v>
      </c>
      <c r="CK163" s="30">
        <f>VLOOKUP(BS163,type_factors!$C$2:$D$226,2,FALSE)</f>
        <v>0.5</v>
      </c>
      <c r="CL163" s="30">
        <f>VLOOKUP(BT163,type_factors!$C$2:$D$226,2,FALSE)</f>
        <v>0</v>
      </c>
      <c r="CM163" s="30">
        <f>VLOOKUP(BU163,type_factors!$C$2:$D$226,2,FALSE)</f>
        <v>1</v>
      </c>
      <c r="CN163" s="32">
        <f t="shared" si="88"/>
        <v>1</v>
      </c>
      <c r="CO163" s="32">
        <f t="shared" si="88"/>
        <v>0.5</v>
      </c>
      <c r="CP163" s="32">
        <f t="shared" si="88"/>
        <v>1</v>
      </c>
      <c r="CQ163" s="32">
        <f t="shared" si="70"/>
        <v>2</v>
      </c>
      <c r="CR163" s="32">
        <f t="shared" si="67"/>
        <v>2</v>
      </c>
      <c r="CS163" s="32">
        <f t="shared" si="89"/>
        <v>2</v>
      </c>
      <c r="CT163" s="32">
        <f t="shared" si="90"/>
        <v>0.25</v>
      </c>
      <c r="CU163" s="32">
        <f t="shared" si="90"/>
        <v>0</v>
      </c>
      <c r="CV163" s="32">
        <f t="shared" si="90"/>
        <v>1</v>
      </c>
      <c r="CW163">
        <f t="array" ref="CW163">MAX(IF(ISERROR(CN163:CV163),,CN163:CV163))</f>
        <v>2</v>
      </c>
      <c r="CX163">
        <f t="shared" si="71"/>
        <v>1</v>
      </c>
      <c r="CY163">
        <f t="shared" si="91"/>
        <v>1</v>
      </c>
      <c r="CZ163">
        <f t="shared" si="93"/>
        <v>70.25</v>
      </c>
    </row>
    <row r="164" spans="1:106" x14ac:dyDescent="0.3">
      <c r="A164">
        <v>163</v>
      </c>
      <c r="B164">
        <v>60</v>
      </c>
      <c r="C164" s="35" t="s">
        <v>164</v>
      </c>
      <c r="D164" s="35" t="str">
        <f>VLOOKUP(C164,all_pokemon!$B$2:$C$151,2,FALSE)</f>
        <v>Haunter</v>
      </c>
      <c r="E164" s="35" t="s">
        <v>457</v>
      </c>
      <c r="F164" s="35" t="s">
        <v>451</v>
      </c>
      <c r="G164" s="35">
        <v>55</v>
      </c>
      <c r="H164" s="36" t="s">
        <v>104</v>
      </c>
      <c r="I164" s="36" t="s">
        <v>114</v>
      </c>
      <c r="J164" s="36" t="s">
        <v>59</v>
      </c>
      <c r="K164" s="36" t="s">
        <v>190</v>
      </c>
      <c r="L164" s="1" t="str">
        <f>VLOOKUP(H164,all_attacks!$B$2:$C$166,2,FALSE)</f>
        <v>Confuse Ray</v>
      </c>
      <c r="M164" s="1" t="str">
        <f>VLOOKUP(I164,all_attacks!$B$2:$C$166,2,FALSE)</f>
        <v>Night Shade</v>
      </c>
      <c r="N164" s="1" t="str">
        <f>VLOOKUP(J164,all_attacks!$B$2:$C$166,2,FALSE)</f>
        <v>Hypnosis</v>
      </c>
      <c r="O164" s="1" t="str">
        <f>VLOOKUP(K164,all_attacks!$B$2:$C$166,2,FALSE)</f>
        <v>Dream Eater</v>
      </c>
      <c r="P164" t="str">
        <f>VLOOKUP(L164,all_attacks!$C$2:$H$166,2,FALSE)</f>
        <v>Ghost</v>
      </c>
      <c r="Q164" t="str">
        <f>VLOOKUP(M164,all_attacks!$C$2:$H$166,2,FALSE)</f>
        <v>Ghost</v>
      </c>
      <c r="R164" t="str">
        <f>VLOOKUP(N164,all_attacks!$C$2:$H$166,2,FALSE)</f>
        <v>Psychic</v>
      </c>
      <c r="S164" t="str">
        <f>VLOOKUP(O164,all_attacks!$C$2:$H$166,2,FALSE)</f>
        <v>Psychic</v>
      </c>
      <c r="T164" t="str">
        <f>VLOOKUP(L164,all_attacks!$C$2:$H$166,6,FALSE)</f>
        <v>no_type-specific_Damage</v>
      </c>
      <c r="U164" t="str">
        <f>VLOOKUP(M164,all_attacks!$C$2:$H$166,6,FALSE)</f>
        <v>no_type-specific_Damage</v>
      </c>
      <c r="V164" t="str">
        <f>VLOOKUP(N164,all_attacks!$C$2:$H$166,6,FALSE)</f>
        <v>no_type-specific_Damage</v>
      </c>
      <c r="W164" t="str">
        <f>VLOOKUP(O164,all_attacks!$C$2:$H$166,6,FALSE)</f>
        <v>Psychic</v>
      </c>
      <c r="X164" t="s">
        <v>451</v>
      </c>
      <c r="Y164" t="s">
        <v>455</v>
      </c>
      <c r="Z164" t="str">
        <f t="shared" si="92"/>
        <v>no_type-specific_DamagePoison</v>
      </c>
      <c r="AA164" t="str">
        <f t="shared" si="92"/>
        <v>no_type-specific_DamagePoison</v>
      </c>
      <c r="AB164" t="str">
        <f t="shared" si="92"/>
        <v>no_type-specific_DamagePoison</v>
      </c>
      <c r="AC164" t="str">
        <f t="shared" si="72"/>
        <v>PsychicPoison</v>
      </c>
      <c r="AD164" t="str">
        <f t="shared" si="73"/>
        <v>no_type-specific_DamageGround</v>
      </c>
      <c r="AE164" t="str">
        <f t="shared" si="73"/>
        <v>no_type-specific_DamageGround</v>
      </c>
      <c r="AF164" t="str">
        <f t="shared" si="73"/>
        <v>no_type-specific_DamageGround</v>
      </c>
      <c r="AG164" t="str">
        <f t="shared" si="68"/>
        <v>PsychicGround</v>
      </c>
      <c r="AH164" t="e">
        <f>VLOOKUP(Z164,type_factors!$C$1:$D$226,2,FALSE)</f>
        <v>#N/A</v>
      </c>
      <c r="AI164" t="e">
        <f>VLOOKUP(AA164,type_factors!$C$1:$D$226,2,FALSE)</f>
        <v>#N/A</v>
      </c>
      <c r="AJ164" t="e">
        <f>VLOOKUP(AB164,type_factors!$C$1:$D$226,2,FALSE)</f>
        <v>#N/A</v>
      </c>
      <c r="AK164">
        <f>VLOOKUP(AC164,type_factors!$C$1:$D$226,2,FALSE)</f>
        <v>2</v>
      </c>
      <c r="AL164" t="e">
        <f>VLOOKUP(AD164,type_factors!$C$1:$D$226,2,FALSE)</f>
        <v>#N/A</v>
      </c>
      <c r="AM164" t="e">
        <f>VLOOKUP(AE164,type_factors!$C$1:$D$226,2,FALSE)</f>
        <v>#N/A</v>
      </c>
      <c r="AN164" t="e">
        <f>VLOOKUP(AF164,type_factors!$C$1:$D$226,2,FALSE)</f>
        <v>#N/A</v>
      </c>
      <c r="AO164">
        <f>VLOOKUP(AG164,type_factors!$C$1:$D$226,2,FALSE)</f>
        <v>1</v>
      </c>
      <c r="AP164" t="e">
        <f t="shared" si="74"/>
        <v>#N/A</v>
      </c>
      <c r="AQ164" t="e">
        <f t="shared" si="74"/>
        <v>#N/A</v>
      </c>
      <c r="AR164" t="e">
        <f t="shared" si="74"/>
        <v>#N/A</v>
      </c>
      <c r="AS164">
        <f t="shared" si="69"/>
        <v>2</v>
      </c>
      <c r="AT164">
        <f t="array" ref="AT164">MAX(IF(ISERROR(AP164:AS164),IF(ISERROR(AH164:AK164),,AH164:AK164),AP164:AS164))</f>
        <v>2</v>
      </c>
      <c r="AU164" t="s">
        <v>421</v>
      </c>
      <c r="AV164" t="s">
        <v>451</v>
      </c>
      <c r="AW164" t="s">
        <v>453</v>
      </c>
      <c r="AX164" t="s">
        <v>447</v>
      </c>
      <c r="AY164" t="s">
        <v>446</v>
      </c>
      <c r="AZ164" t="s">
        <v>456</v>
      </c>
      <c r="BA164" t="s">
        <v>450</v>
      </c>
      <c r="BB164" t="s">
        <v>455</v>
      </c>
      <c r="BC164" t="s">
        <v>445</v>
      </c>
      <c r="BD164" t="str">
        <f t="shared" si="95"/>
        <v>NormalGhost</v>
      </c>
      <c r="BE164" t="str">
        <f t="shared" si="96"/>
        <v>PoisonGhost</v>
      </c>
      <c r="BF164" t="str">
        <f t="shared" si="97"/>
        <v>WaterGhost</v>
      </c>
      <c r="BG164" t="str">
        <f t="shared" si="78"/>
        <v>ElectricGhost</v>
      </c>
      <c r="BH164" t="str">
        <f t="shared" si="79"/>
        <v>IceGhost</v>
      </c>
      <c r="BI164" t="str">
        <f t="shared" si="80"/>
        <v>RockGhost</v>
      </c>
      <c r="BJ164" t="str">
        <f t="shared" si="81"/>
        <v>FightingGhost</v>
      </c>
      <c r="BK164" t="str">
        <f t="shared" si="82"/>
        <v>GroundGhost</v>
      </c>
      <c r="BL164" t="str">
        <f t="shared" si="83"/>
        <v>FireGhost</v>
      </c>
      <c r="BM164" t="str">
        <f t="shared" si="98"/>
        <v>NormalPoison</v>
      </c>
      <c r="BN164" t="str">
        <f t="shared" si="85"/>
        <v>PoisonPoison</v>
      </c>
      <c r="BO164" t="str">
        <f t="shared" si="86"/>
        <v>WaterPoison</v>
      </c>
      <c r="BP164" t="str">
        <f t="shared" si="87"/>
        <v>ElectricPoison</v>
      </c>
      <c r="BQ164" t="str">
        <f t="shared" si="94"/>
        <v>IcePoison</v>
      </c>
      <c r="BR164" t="str">
        <f t="shared" si="94"/>
        <v>RockPoison</v>
      </c>
      <c r="BS164" t="str">
        <f t="shared" si="94"/>
        <v>FightingPoison</v>
      </c>
      <c r="BT164" t="str">
        <f t="shared" si="94"/>
        <v>GroundPoison</v>
      </c>
      <c r="BU164" t="str">
        <f t="shared" si="94"/>
        <v>FirePoison</v>
      </c>
      <c r="BV164" s="31">
        <f>VLOOKUP(BD164,type_factors!$C$2:$D$226,2,FALSE)</f>
        <v>0</v>
      </c>
      <c r="BW164" s="31">
        <f>VLOOKUP(BE164,type_factors!$C$2:$D$226,2,FALSE)</f>
        <v>0.5</v>
      </c>
      <c r="BX164" s="31">
        <f>VLOOKUP(BF164,type_factors!$C$2:$D$226,2,FALSE)</f>
        <v>1</v>
      </c>
      <c r="BY164" s="31">
        <f>VLOOKUP(BG164,type_factors!$C$2:$D$226,2,FALSE)</f>
        <v>1</v>
      </c>
      <c r="BZ164" s="31">
        <f>VLOOKUP(BH164,type_factors!$C$2:$D$226,2,FALSE)</f>
        <v>1</v>
      </c>
      <c r="CA164" s="31">
        <f>VLOOKUP(BI164,type_factors!$C$2:$D$226,2,FALSE)</f>
        <v>1</v>
      </c>
      <c r="CB164" s="31">
        <f>VLOOKUP(BJ164,type_factors!$C$2:$D$226,2,FALSE)</f>
        <v>0</v>
      </c>
      <c r="CC164" s="31">
        <f>VLOOKUP(BK164,type_factors!$C$2:$D$226,2,FALSE)</f>
        <v>1</v>
      </c>
      <c r="CD164" s="31">
        <f>VLOOKUP(BL164,type_factors!$C$2:$D$226,2,FALSE)</f>
        <v>1</v>
      </c>
      <c r="CE164" s="30">
        <f>VLOOKUP(BM164,type_factors!$C$2:$D$226,2,FALSE)</f>
        <v>1</v>
      </c>
      <c r="CF164" s="30">
        <f>VLOOKUP(BN164,type_factors!$C$2:$D$226,2,FALSE)</f>
        <v>0.5</v>
      </c>
      <c r="CG164" s="30">
        <f>VLOOKUP(BO164,type_factors!$C$2:$D$226,2,FALSE)</f>
        <v>1</v>
      </c>
      <c r="CH164" s="30">
        <f>VLOOKUP(BP164,type_factors!$C$2:$D$226,2,FALSE)</f>
        <v>1</v>
      </c>
      <c r="CI164" s="30">
        <f>VLOOKUP(BQ164,type_factors!$C$2:$D$226,2,FALSE)</f>
        <v>1</v>
      </c>
      <c r="CJ164" s="30">
        <f>VLOOKUP(BR164,type_factors!$C$2:$D$226,2,FALSE)</f>
        <v>1</v>
      </c>
      <c r="CK164" s="30">
        <f>VLOOKUP(BS164,type_factors!$C$2:$D$226,2,FALSE)</f>
        <v>0.5</v>
      </c>
      <c r="CL164" s="30">
        <f>VLOOKUP(BT164,type_factors!$C$2:$D$226,2,FALSE)</f>
        <v>2</v>
      </c>
      <c r="CM164" s="30">
        <f>VLOOKUP(BU164,type_factors!$C$2:$D$226,2,FALSE)</f>
        <v>1</v>
      </c>
      <c r="CN164" s="32">
        <f t="shared" si="88"/>
        <v>0</v>
      </c>
      <c r="CO164" s="32">
        <f t="shared" si="88"/>
        <v>0.25</v>
      </c>
      <c r="CP164" s="32">
        <f t="shared" si="88"/>
        <v>1</v>
      </c>
      <c r="CQ164" s="32">
        <f t="shared" si="70"/>
        <v>1</v>
      </c>
      <c r="CR164" s="32">
        <f t="shared" si="67"/>
        <v>1</v>
      </c>
      <c r="CS164" s="32">
        <f t="shared" si="89"/>
        <v>1</v>
      </c>
      <c r="CT164" s="32">
        <f t="shared" si="90"/>
        <v>0</v>
      </c>
      <c r="CU164" s="32">
        <f t="shared" si="90"/>
        <v>2</v>
      </c>
      <c r="CV164" s="32">
        <f t="shared" si="90"/>
        <v>1</v>
      </c>
      <c r="CW164">
        <f t="array" ref="CW164">MAX(IF(ISERROR(CN164:CV164),,CN164:CV164))</f>
        <v>2</v>
      </c>
      <c r="CX164">
        <f t="shared" si="71"/>
        <v>2</v>
      </c>
      <c r="CY164">
        <f t="shared" si="91"/>
        <v>0</v>
      </c>
      <c r="CZ164">
        <f t="shared" si="93"/>
        <v>70.25</v>
      </c>
    </row>
    <row r="165" spans="1:106" x14ac:dyDescent="0.3">
      <c r="A165">
        <v>164</v>
      </c>
      <c r="B165">
        <v>60</v>
      </c>
      <c r="C165" s="35" t="s">
        <v>101</v>
      </c>
      <c r="D165" s="35" t="str">
        <f>VLOOKUP(C165,all_pokemon!$B$2:$C$151,2,FALSE)</f>
        <v>Arbok</v>
      </c>
      <c r="E165" s="35" t="s">
        <v>451</v>
      </c>
      <c r="F165" s="35" t="s">
        <v>209</v>
      </c>
      <c r="G165" s="35">
        <v>58</v>
      </c>
      <c r="H165" s="36" t="s">
        <v>50</v>
      </c>
      <c r="I165" s="36" t="s">
        <v>129</v>
      </c>
      <c r="J165" s="36" t="s">
        <v>15</v>
      </c>
      <c r="K165" s="36" t="s">
        <v>192</v>
      </c>
      <c r="L165" s="1" t="str">
        <f>VLOOKUP(H165,all_attacks!$B$2:$C$166,2,FALSE)</f>
        <v>Bite</v>
      </c>
      <c r="M165" s="1" t="str">
        <f>VLOOKUP(I165,all_attacks!$B$2:$C$166,2,FALSE)</f>
        <v>Glare</v>
      </c>
      <c r="N165" s="1" t="str">
        <f>VLOOKUP(J165,all_attacks!$B$2:$C$166,2,FALSE)</f>
        <v>Screech</v>
      </c>
      <c r="O165" s="1" t="str">
        <f>VLOOKUP(K165,all_attacks!$B$2:$C$166,2,FALSE)</f>
        <v>Acid</v>
      </c>
      <c r="P165" t="str">
        <f>VLOOKUP(L165,all_attacks!$C$2:$H$166,2,FALSE)</f>
        <v>Normal</v>
      </c>
      <c r="Q165" t="str">
        <f>VLOOKUP(M165,all_attacks!$C$2:$H$166,2,FALSE)</f>
        <v>Normal</v>
      </c>
      <c r="R165" t="str">
        <f>VLOOKUP(N165,all_attacks!$C$2:$H$166,2,FALSE)</f>
        <v>Normal</v>
      </c>
      <c r="S165" t="str">
        <f>VLOOKUP(O165,all_attacks!$C$2:$H$166,2,FALSE)</f>
        <v>Poison</v>
      </c>
      <c r="T165" t="str">
        <f>VLOOKUP(L165,all_attacks!$C$2:$H$166,6,FALSE)</f>
        <v>Normal</v>
      </c>
      <c r="U165" t="str">
        <f>VLOOKUP(M165,all_attacks!$C$2:$H$166,6,FALSE)</f>
        <v>no_type-specific_Damage</v>
      </c>
      <c r="V165" t="str">
        <f>VLOOKUP(N165,all_attacks!$C$2:$H$166,6,FALSE)</f>
        <v>no_type-specific_Damage</v>
      </c>
      <c r="W165" t="str">
        <f>VLOOKUP(O165,all_attacks!$C$2:$H$166,6,FALSE)</f>
        <v>Poison</v>
      </c>
      <c r="X165" t="s">
        <v>451</v>
      </c>
      <c r="Y165" t="s">
        <v>455</v>
      </c>
      <c r="Z165" t="str">
        <f t="shared" si="92"/>
        <v>NormalPoison</v>
      </c>
      <c r="AA165" t="str">
        <f t="shared" si="92"/>
        <v>no_type-specific_DamagePoison</v>
      </c>
      <c r="AB165" t="str">
        <f t="shared" si="92"/>
        <v>no_type-specific_DamagePoison</v>
      </c>
      <c r="AC165" t="str">
        <f t="shared" si="72"/>
        <v>PoisonPoison</v>
      </c>
      <c r="AD165" t="str">
        <f t="shared" si="73"/>
        <v>NormalGround</v>
      </c>
      <c r="AE165" t="str">
        <f t="shared" si="73"/>
        <v>no_type-specific_DamageGround</v>
      </c>
      <c r="AF165" t="str">
        <f t="shared" si="73"/>
        <v>no_type-specific_DamageGround</v>
      </c>
      <c r="AG165" t="str">
        <f t="shared" si="68"/>
        <v>PoisonGround</v>
      </c>
      <c r="AH165">
        <f>VLOOKUP(Z165,type_factors!$C$1:$D$226,2,FALSE)</f>
        <v>1</v>
      </c>
      <c r="AI165" t="e">
        <f>VLOOKUP(AA165,type_factors!$C$1:$D$226,2,FALSE)</f>
        <v>#N/A</v>
      </c>
      <c r="AJ165" t="e">
        <f>VLOOKUP(AB165,type_factors!$C$1:$D$226,2,FALSE)</f>
        <v>#N/A</v>
      </c>
      <c r="AK165">
        <f>VLOOKUP(AC165,type_factors!$C$1:$D$226,2,FALSE)</f>
        <v>0.5</v>
      </c>
      <c r="AL165">
        <f>VLOOKUP(AD165,type_factors!$C$1:$D$226,2,FALSE)</f>
        <v>1</v>
      </c>
      <c r="AM165" t="e">
        <f>VLOOKUP(AE165,type_factors!$C$1:$D$226,2,FALSE)</f>
        <v>#N/A</v>
      </c>
      <c r="AN165" t="e">
        <f>VLOOKUP(AF165,type_factors!$C$1:$D$226,2,FALSE)</f>
        <v>#N/A</v>
      </c>
      <c r="AO165">
        <f>VLOOKUP(AG165,type_factors!$C$1:$D$226,2,FALSE)</f>
        <v>0.5</v>
      </c>
      <c r="AP165">
        <f t="shared" si="74"/>
        <v>1</v>
      </c>
      <c r="AQ165" t="e">
        <f t="shared" si="74"/>
        <v>#N/A</v>
      </c>
      <c r="AR165" t="e">
        <f t="shared" si="74"/>
        <v>#N/A</v>
      </c>
      <c r="AS165">
        <f t="shared" si="69"/>
        <v>0.25</v>
      </c>
      <c r="AT165">
        <f t="array" ref="AT165">MAX(IF(ISERROR(AP165:AS165),IF(ISERROR(AH165:AK165),,AH165:AK165),AP165:AS165))</f>
        <v>1</v>
      </c>
      <c r="AU165" t="s">
        <v>421</v>
      </c>
      <c r="AV165" t="s">
        <v>451</v>
      </c>
      <c r="AW165" t="s">
        <v>453</v>
      </c>
      <c r="AX165" t="s">
        <v>447</v>
      </c>
      <c r="AY165" t="s">
        <v>446</v>
      </c>
      <c r="AZ165" t="s">
        <v>456</v>
      </c>
      <c r="BA165" t="s">
        <v>450</v>
      </c>
      <c r="BB165" t="s">
        <v>455</v>
      </c>
      <c r="BC165" t="s">
        <v>445</v>
      </c>
      <c r="BD165" t="str">
        <f t="shared" si="95"/>
        <v>NormalPoison</v>
      </c>
      <c r="BE165" t="str">
        <f t="shared" si="96"/>
        <v>PoisonPoison</v>
      </c>
      <c r="BF165" t="str">
        <f t="shared" si="97"/>
        <v>WaterPoison</v>
      </c>
      <c r="BG165" t="str">
        <f t="shared" si="78"/>
        <v>ElectricPoison</v>
      </c>
      <c r="BH165" t="str">
        <f t="shared" si="79"/>
        <v>IcePoison</v>
      </c>
      <c r="BI165" t="str">
        <f t="shared" si="80"/>
        <v>RockPoison</v>
      </c>
      <c r="BJ165" t="str">
        <f t="shared" si="81"/>
        <v>FightingPoison</v>
      </c>
      <c r="BK165" t="str">
        <f t="shared" si="82"/>
        <v>GroundPoison</v>
      </c>
      <c r="BL165" t="str">
        <f t="shared" si="83"/>
        <v>FirePoison</v>
      </c>
      <c r="BM165" t="str">
        <f t="shared" si="98"/>
        <v>NormalNA</v>
      </c>
      <c r="BN165" t="str">
        <f t="shared" si="85"/>
        <v>PoisonNA</v>
      </c>
      <c r="BO165" t="str">
        <f t="shared" si="86"/>
        <v>WaterNA</v>
      </c>
      <c r="BP165" t="str">
        <f t="shared" si="87"/>
        <v>ElectricNA</v>
      </c>
      <c r="BQ165" t="str">
        <f t="shared" si="94"/>
        <v>IceNA</v>
      </c>
      <c r="BR165" t="str">
        <f t="shared" si="94"/>
        <v>RockNA</v>
      </c>
      <c r="BS165" t="str">
        <f t="shared" si="94"/>
        <v>FightingNA</v>
      </c>
      <c r="BT165" t="str">
        <f t="shared" si="94"/>
        <v>GroundNA</v>
      </c>
      <c r="BU165" t="str">
        <f t="shared" si="94"/>
        <v>FireNA</v>
      </c>
      <c r="BV165" s="31">
        <f>VLOOKUP(BD165,type_factors!$C$2:$D$226,2,FALSE)</f>
        <v>1</v>
      </c>
      <c r="BW165" s="31">
        <f>VLOOKUP(BE165,type_factors!$C$2:$D$226,2,FALSE)</f>
        <v>0.5</v>
      </c>
      <c r="BX165" s="31">
        <f>VLOOKUP(BF165,type_factors!$C$2:$D$226,2,FALSE)</f>
        <v>1</v>
      </c>
      <c r="BY165" s="31">
        <f>VLOOKUP(BG165,type_factors!$C$2:$D$226,2,FALSE)</f>
        <v>1</v>
      </c>
      <c r="BZ165" s="31">
        <f>VLOOKUP(BH165,type_factors!$C$2:$D$226,2,FALSE)</f>
        <v>1</v>
      </c>
      <c r="CA165" s="31">
        <f>VLOOKUP(BI165,type_factors!$C$2:$D$226,2,FALSE)</f>
        <v>1</v>
      </c>
      <c r="CB165" s="31">
        <f>VLOOKUP(BJ165,type_factors!$C$2:$D$226,2,FALSE)</f>
        <v>0.5</v>
      </c>
      <c r="CC165" s="31">
        <f>VLOOKUP(BK165,type_factors!$C$2:$D$226,2,FALSE)</f>
        <v>2</v>
      </c>
      <c r="CD165" s="31">
        <f>VLOOKUP(BL165,type_factors!$C$2:$D$226,2,FALSE)</f>
        <v>1</v>
      </c>
      <c r="CE165" s="30" t="e">
        <f>VLOOKUP(BM165,type_factors!$C$2:$D$226,2,FALSE)</f>
        <v>#N/A</v>
      </c>
      <c r="CF165" s="30" t="e">
        <f>VLOOKUP(BN165,type_factors!$C$2:$D$226,2,FALSE)</f>
        <v>#N/A</v>
      </c>
      <c r="CG165" s="30" t="e">
        <f>VLOOKUP(BO165,type_factors!$C$2:$D$226,2,FALSE)</f>
        <v>#N/A</v>
      </c>
      <c r="CH165" s="30" t="e">
        <f>VLOOKUP(BP165,type_factors!$C$2:$D$226,2,FALSE)</f>
        <v>#N/A</v>
      </c>
      <c r="CI165" s="30" t="e">
        <f>VLOOKUP(BQ165,type_factors!$C$2:$D$226,2,FALSE)</f>
        <v>#N/A</v>
      </c>
      <c r="CJ165" s="30" t="e">
        <f>VLOOKUP(BR165,type_factors!$C$2:$D$226,2,FALSE)</f>
        <v>#N/A</v>
      </c>
      <c r="CK165" s="30" t="e">
        <f>VLOOKUP(BS165,type_factors!$C$2:$D$226,2,FALSE)</f>
        <v>#N/A</v>
      </c>
      <c r="CL165" s="30" t="e">
        <f>VLOOKUP(BT165,type_factors!$C$2:$D$226,2,FALSE)</f>
        <v>#N/A</v>
      </c>
      <c r="CM165" s="30" t="e">
        <f>VLOOKUP(BU165,type_factors!$C$2:$D$226,2,FALSE)</f>
        <v>#N/A</v>
      </c>
      <c r="CN165" s="32">
        <f t="shared" si="88"/>
        <v>1</v>
      </c>
      <c r="CO165" s="32">
        <f t="shared" si="88"/>
        <v>0.5</v>
      </c>
      <c r="CP165" s="32">
        <f t="shared" si="88"/>
        <v>1</v>
      </c>
      <c r="CQ165" s="32">
        <f t="shared" si="70"/>
        <v>1</v>
      </c>
      <c r="CR165" s="32">
        <f t="shared" si="67"/>
        <v>1</v>
      </c>
      <c r="CS165" s="32">
        <f t="shared" si="89"/>
        <v>1</v>
      </c>
      <c r="CT165" s="32">
        <f t="shared" si="90"/>
        <v>0.5</v>
      </c>
      <c r="CU165" s="32">
        <f t="shared" si="90"/>
        <v>2</v>
      </c>
      <c r="CV165" s="32">
        <f t="shared" si="90"/>
        <v>1</v>
      </c>
      <c r="CW165">
        <f t="array" ref="CW165">MAX(IF(ISERROR(CN165:CV165),,CN165:CV165))</f>
        <v>2</v>
      </c>
      <c r="CX165">
        <f t="shared" si="71"/>
        <v>1</v>
      </c>
      <c r="CY165">
        <f t="shared" si="91"/>
        <v>1</v>
      </c>
      <c r="CZ165">
        <f t="shared" si="93"/>
        <v>71.25</v>
      </c>
    </row>
    <row r="166" spans="1:106" x14ac:dyDescent="0.3">
      <c r="A166">
        <v>165</v>
      </c>
      <c r="B166">
        <v>60</v>
      </c>
      <c r="C166" s="35" t="s">
        <v>163</v>
      </c>
      <c r="D166" s="35" t="str">
        <f>VLOOKUP(C166,all_pokemon!$B$2:$C$151,2,FALSE)</f>
        <v>Gengar</v>
      </c>
      <c r="E166" s="35" t="s">
        <v>457</v>
      </c>
      <c r="F166" s="35" t="s">
        <v>451</v>
      </c>
      <c r="G166" s="35">
        <v>60</v>
      </c>
      <c r="H166" s="36" t="s">
        <v>104</v>
      </c>
      <c r="I166" s="36" t="s">
        <v>114</v>
      </c>
      <c r="J166" s="36" t="s">
        <v>127</v>
      </c>
      <c r="K166" s="36" t="s">
        <v>190</v>
      </c>
      <c r="L166" s="1" t="str">
        <f>VLOOKUP(H166,all_attacks!$B$2:$C$166,2,FALSE)</f>
        <v>Confuse Ray</v>
      </c>
      <c r="M166" s="1" t="str">
        <f>VLOOKUP(I166,all_attacks!$B$2:$C$166,2,FALSE)</f>
        <v>Night Shade</v>
      </c>
      <c r="N166" s="1" t="str">
        <f>VLOOKUP(J166,all_attacks!$B$2:$C$166,2,FALSE)</f>
        <v>Toxic</v>
      </c>
      <c r="O166" s="1" t="str">
        <f>VLOOKUP(K166,all_attacks!$B$2:$C$166,2,FALSE)</f>
        <v>Dream Eater</v>
      </c>
      <c r="P166" t="str">
        <f>VLOOKUP(L166,all_attacks!$C$2:$H$166,2,FALSE)</f>
        <v>Ghost</v>
      </c>
      <c r="Q166" t="str">
        <f>VLOOKUP(M166,all_attacks!$C$2:$H$166,2,FALSE)</f>
        <v>Ghost</v>
      </c>
      <c r="R166" t="str">
        <f>VLOOKUP(N166,all_attacks!$C$2:$H$166,2,FALSE)</f>
        <v>Poison</v>
      </c>
      <c r="S166" t="str">
        <f>VLOOKUP(O166,all_attacks!$C$2:$H$166,2,FALSE)</f>
        <v>Psychic</v>
      </c>
      <c r="T166" t="str">
        <f>VLOOKUP(L166,all_attacks!$C$2:$H$166,6,FALSE)</f>
        <v>no_type-specific_Damage</v>
      </c>
      <c r="U166" t="str">
        <f>VLOOKUP(M166,all_attacks!$C$2:$H$166,6,FALSE)</f>
        <v>no_type-specific_Damage</v>
      </c>
      <c r="V166" t="str">
        <f>VLOOKUP(N166,all_attacks!$C$2:$H$166,6,FALSE)</f>
        <v>no_type-specific_Damage</v>
      </c>
      <c r="W166" t="str">
        <f>VLOOKUP(O166,all_attacks!$C$2:$H$166,6,FALSE)</f>
        <v>Psychic</v>
      </c>
      <c r="X166" t="s">
        <v>451</v>
      </c>
      <c r="Y166" t="s">
        <v>455</v>
      </c>
      <c r="Z166" t="str">
        <f t="shared" si="92"/>
        <v>no_type-specific_DamagePoison</v>
      </c>
      <c r="AA166" t="str">
        <f t="shared" si="92"/>
        <v>no_type-specific_DamagePoison</v>
      </c>
      <c r="AB166" t="str">
        <f t="shared" si="92"/>
        <v>no_type-specific_DamagePoison</v>
      </c>
      <c r="AC166" t="str">
        <f t="shared" si="72"/>
        <v>PsychicPoison</v>
      </c>
      <c r="AD166" t="str">
        <f t="shared" si="73"/>
        <v>no_type-specific_DamageGround</v>
      </c>
      <c r="AE166" t="str">
        <f t="shared" si="73"/>
        <v>no_type-specific_DamageGround</v>
      </c>
      <c r="AF166" t="str">
        <f t="shared" si="73"/>
        <v>no_type-specific_DamageGround</v>
      </c>
      <c r="AG166" t="str">
        <f t="shared" si="68"/>
        <v>PsychicGround</v>
      </c>
      <c r="AH166" t="e">
        <f>VLOOKUP(Z166,type_factors!$C$1:$D$226,2,FALSE)</f>
        <v>#N/A</v>
      </c>
      <c r="AI166" t="e">
        <f>VLOOKUP(AA166,type_factors!$C$1:$D$226,2,FALSE)</f>
        <v>#N/A</v>
      </c>
      <c r="AJ166" t="e">
        <f>VLOOKUP(AB166,type_factors!$C$1:$D$226,2,FALSE)</f>
        <v>#N/A</v>
      </c>
      <c r="AK166">
        <f>VLOOKUP(AC166,type_factors!$C$1:$D$226,2,FALSE)</f>
        <v>2</v>
      </c>
      <c r="AL166" t="e">
        <f>VLOOKUP(AD166,type_factors!$C$1:$D$226,2,FALSE)</f>
        <v>#N/A</v>
      </c>
      <c r="AM166" t="e">
        <f>VLOOKUP(AE166,type_factors!$C$1:$D$226,2,FALSE)</f>
        <v>#N/A</v>
      </c>
      <c r="AN166" t="e">
        <f>VLOOKUP(AF166,type_factors!$C$1:$D$226,2,FALSE)</f>
        <v>#N/A</v>
      </c>
      <c r="AO166">
        <f>VLOOKUP(AG166,type_factors!$C$1:$D$226,2,FALSE)</f>
        <v>1</v>
      </c>
      <c r="AP166" t="e">
        <f t="shared" si="74"/>
        <v>#N/A</v>
      </c>
      <c r="AQ166" t="e">
        <f t="shared" si="74"/>
        <v>#N/A</v>
      </c>
      <c r="AR166" t="e">
        <f t="shared" si="74"/>
        <v>#N/A</v>
      </c>
      <c r="AS166">
        <f t="shared" si="69"/>
        <v>2</v>
      </c>
      <c r="AT166">
        <f t="array" ref="AT166">MAX(IF(ISERROR(AP166:AS166),IF(ISERROR(AH166:AK166),,AH166:AK166),AP166:AS166))</f>
        <v>2</v>
      </c>
      <c r="AU166" t="s">
        <v>421</v>
      </c>
      <c r="AV166" t="s">
        <v>451</v>
      </c>
      <c r="AW166" t="s">
        <v>453</v>
      </c>
      <c r="AX166" t="s">
        <v>447</v>
      </c>
      <c r="AY166" t="s">
        <v>446</v>
      </c>
      <c r="AZ166" t="s">
        <v>456</v>
      </c>
      <c r="BA166" t="s">
        <v>450</v>
      </c>
      <c r="BB166" t="s">
        <v>455</v>
      </c>
      <c r="BC166" t="s">
        <v>445</v>
      </c>
      <c r="BD166" t="str">
        <f t="shared" si="95"/>
        <v>NormalGhost</v>
      </c>
      <c r="BE166" t="str">
        <f t="shared" si="96"/>
        <v>PoisonGhost</v>
      </c>
      <c r="BF166" t="str">
        <f t="shared" si="97"/>
        <v>WaterGhost</v>
      </c>
      <c r="BG166" t="str">
        <f t="shared" si="78"/>
        <v>ElectricGhost</v>
      </c>
      <c r="BH166" t="str">
        <f t="shared" si="79"/>
        <v>IceGhost</v>
      </c>
      <c r="BI166" t="str">
        <f t="shared" si="80"/>
        <v>RockGhost</v>
      </c>
      <c r="BJ166" t="str">
        <f t="shared" si="81"/>
        <v>FightingGhost</v>
      </c>
      <c r="BK166" t="str">
        <f t="shared" si="82"/>
        <v>GroundGhost</v>
      </c>
      <c r="BL166" t="str">
        <f t="shared" si="83"/>
        <v>FireGhost</v>
      </c>
      <c r="BM166" t="str">
        <f t="shared" si="98"/>
        <v>NormalPoison</v>
      </c>
      <c r="BN166" t="str">
        <f t="shared" si="85"/>
        <v>PoisonPoison</v>
      </c>
      <c r="BO166" t="str">
        <f t="shared" si="86"/>
        <v>WaterPoison</v>
      </c>
      <c r="BP166" t="str">
        <f t="shared" si="87"/>
        <v>ElectricPoison</v>
      </c>
      <c r="BQ166" t="str">
        <f t="shared" si="94"/>
        <v>IcePoison</v>
      </c>
      <c r="BR166" t="str">
        <f t="shared" si="94"/>
        <v>RockPoison</v>
      </c>
      <c r="BS166" t="str">
        <f t="shared" si="94"/>
        <v>FightingPoison</v>
      </c>
      <c r="BT166" t="str">
        <f t="shared" si="94"/>
        <v>GroundPoison</v>
      </c>
      <c r="BU166" t="str">
        <f t="shared" si="94"/>
        <v>FirePoison</v>
      </c>
      <c r="BV166" s="31">
        <f>VLOOKUP(BD166,type_factors!$C$2:$D$226,2,FALSE)</f>
        <v>0</v>
      </c>
      <c r="BW166" s="31">
        <f>VLOOKUP(BE166,type_factors!$C$2:$D$226,2,FALSE)</f>
        <v>0.5</v>
      </c>
      <c r="BX166" s="31">
        <f>VLOOKUP(BF166,type_factors!$C$2:$D$226,2,FALSE)</f>
        <v>1</v>
      </c>
      <c r="BY166" s="31">
        <f>VLOOKUP(BG166,type_factors!$C$2:$D$226,2,FALSE)</f>
        <v>1</v>
      </c>
      <c r="BZ166" s="31">
        <f>VLOOKUP(BH166,type_factors!$C$2:$D$226,2,FALSE)</f>
        <v>1</v>
      </c>
      <c r="CA166" s="31">
        <f>VLOOKUP(BI166,type_factors!$C$2:$D$226,2,FALSE)</f>
        <v>1</v>
      </c>
      <c r="CB166" s="31">
        <f>VLOOKUP(BJ166,type_factors!$C$2:$D$226,2,FALSE)</f>
        <v>0</v>
      </c>
      <c r="CC166" s="31">
        <f>VLOOKUP(BK166,type_factors!$C$2:$D$226,2,FALSE)</f>
        <v>1</v>
      </c>
      <c r="CD166" s="31">
        <f>VLOOKUP(BL166,type_factors!$C$2:$D$226,2,FALSE)</f>
        <v>1</v>
      </c>
      <c r="CE166" s="30">
        <f>VLOOKUP(BM166,type_factors!$C$2:$D$226,2,FALSE)</f>
        <v>1</v>
      </c>
      <c r="CF166" s="30">
        <f>VLOOKUP(BN166,type_factors!$C$2:$D$226,2,FALSE)</f>
        <v>0.5</v>
      </c>
      <c r="CG166" s="30">
        <f>VLOOKUP(BO166,type_factors!$C$2:$D$226,2,FALSE)</f>
        <v>1</v>
      </c>
      <c r="CH166" s="30">
        <f>VLOOKUP(BP166,type_factors!$C$2:$D$226,2,FALSE)</f>
        <v>1</v>
      </c>
      <c r="CI166" s="30">
        <f>VLOOKUP(BQ166,type_factors!$C$2:$D$226,2,FALSE)</f>
        <v>1</v>
      </c>
      <c r="CJ166" s="30">
        <f>VLOOKUP(BR166,type_factors!$C$2:$D$226,2,FALSE)</f>
        <v>1</v>
      </c>
      <c r="CK166" s="30">
        <f>VLOOKUP(BS166,type_factors!$C$2:$D$226,2,FALSE)</f>
        <v>0.5</v>
      </c>
      <c r="CL166" s="30">
        <f>VLOOKUP(BT166,type_factors!$C$2:$D$226,2,FALSE)</f>
        <v>2</v>
      </c>
      <c r="CM166" s="30">
        <f>VLOOKUP(BU166,type_factors!$C$2:$D$226,2,FALSE)</f>
        <v>1</v>
      </c>
      <c r="CN166" s="32">
        <f t="shared" si="88"/>
        <v>0</v>
      </c>
      <c r="CO166" s="32">
        <f t="shared" si="88"/>
        <v>0.25</v>
      </c>
      <c r="CP166" s="32">
        <f t="shared" si="88"/>
        <v>1</v>
      </c>
      <c r="CQ166" s="32">
        <f t="shared" si="70"/>
        <v>1</v>
      </c>
      <c r="CR166" s="32">
        <f t="shared" si="67"/>
        <v>1</v>
      </c>
      <c r="CS166" s="32">
        <f t="shared" si="89"/>
        <v>1</v>
      </c>
      <c r="CT166" s="32">
        <f t="shared" si="90"/>
        <v>0</v>
      </c>
      <c r="CU166" s="32">
        <f t="shared" si="90"/>
        <v>2</v>
      </c>
      <c r="CV166" s="32">
        <f t="shared" si="90"/>
        <v>1</v>
      </c>
      <c r="CW166">
        <f t="array" ref="CW166">MAX(IF(ISERROR(CN166:CV166),,CN166:CV166))</f>
        <v>2</v>
      </c>
      <c r="CX166">
        <f t="shared" si="71"/>
        <v>2</v>
      </c>
      <c r="CY166">
        <f t="shared" si="91"/>
        <v>0</v>
      </c>
      <c r="CZ166">
        <f t="shared" si="93"/>
        <v>71.25</v>
      </c>
    </row>
    <row r="167" spans="1:106" x14ac:dyDescent="0.3">
      <c r="A167">
        <v>166</v>
      </c>
      <c r="B167">
        <v>61</v>
      </c>
      <c r="C167" s="35" t="s">
        <v>109</v>
      </c>
      <c r="D167" s="35" t="str">
        <f>VLOOKUP(C167,all_pokemon!$B$2:$C$151,2,FALSE)</f>
        <v>Gyarados</v>
      </c>
      <c r="E167" s="35" t="s">
        <v>453</v>
      </c>
      <c r="F167" s="35" t="s">
        <v>448</v>
      </c>
      <c r="G167" s="35">
        <v>58</v>
      </c>
      <c r="H167" s="36" t="s">
        <v>110</v>
      </c>
      <c r="I167" s="36" t="s">
        <v>23</v>
      </c>
      <c r="J167" s="36" t="s">
        <v>111</v>
      </c>
      <c r="K167" s="36" t="s">
        <v>171</v>
      </c>
      <c r="L167" s="1" t="str">
        <f>VLOOKUP(H167,all_attacks!$B$2:$C$166,2,FALSE)</f>
        <v>Dragon Rage</v>
      </c>
      <c r="M167" s="1" t="str">
        <f>VLOOKUP(I167,all_attacks!$B$2:$C$166,2,FALSE)</f>
        <v>Leer</v>
      </c>
      <c r="N167" s="1" t="str">
        <f>VLOOKUP(J167,all_attacks!$B$2:$C$166,2,FALSE)</f>
        <v>Hydro Pump</v>
      </c>
      <c r="O167" s="1" t="str">
        <f>VLOOKUP(K167,all_attacks!$B$2:$C$166,2,FALSE)</f>
        <v>Hyper Beam</v>
      </c>
      <c r="P167" t="str">
        <f>VLOOKUP(L167,all_attacks!$C$2:$H$166,2,FALSE)</f>
        <v>Dragon</v>
      </c>
      <c r="Q167" t="str">
        <f>VLOOKUP(M167,all_attacks!$C$2:$H$166,2,FALSE)</f>
        <v>Normal</v>
      </c>
      <c r="R167" t="str">
        <f>VLOOKUP(N167,all_attacks!$C$2:$H$166,2,FALSE)</f>
        <v>Water</v>
      </c>
      <c r="S167" t="str">
        <f>VLOOKUP(O167,all_attacks!$C$2:$H$166,2,FALSE)</f>
        <v>Normal</v>
      </c>
      <c r="T167" t="str">
        <f>VLOOKUP(L167,all_attacks!$C$2:$H$166,6,FALSE)</f>
        <v>no_type-specific_Damage</v>
      </c>
      <c r="U167" t="str">
        <f>VLOOKUP(M167,all_attacks!$C$2:$H$166,6,FALSE)</f>
        <v>no_type-specific_Damage</v>
      </c>
      <c r="V167" t="str">
        <f>VLOOKUP(N167,all_attacks!$C$2:$H$166,6,FALSE)</f>
        <v>Water</v>
      </c>
      <c r="W167" t="str">
        <f>VLOOKUP(O167,all_attacks!$C$2:$H$166,6,FALSE)</f>
        <v>Normal</v>
      </c>
      <c r="X167" t="s">
        <v>451</v>
      </c>
      <c r="Y167" t="s">
        <v>455</v>
      </c>
      <c r="Z167" t="str">
        <f t="shared" si="92"/>
        <v>no_type-specific_DamagePoison</v>
      </c>
      <c r="AA167" t="str">
        <f t="shared" si="92"/>
        <v>no_type-specific_DamagePoison</v>
      </c>
      <c r="AB167" t="str">
        <f t="shared" si="92"/>
        <v>WaterPoison</v>
      </c>
      <c r="AC167" t="str">
        <f t="shared" si="72"/>
        <v>NormalPoison</v>
      </c>
      <c r="AD167" t="str">
        <f t="shared" si="73"/>
        <v>no_type-specific_DamageGround</v>
      </c>
      <c r="AE167" t="str">
        <f t="shared" si="73"/>
        <v>no_type-specific_DamageGround</v>
      </c>
      <c r="AF167" t="str">
        <f t="shared" si="73"/>
        <v>WaterGround</v>
      </c>
      <c r="AG167" t="str">
        <f t="shared" si="68"/>
        <v>NormalGround</v>
      </c>
      <c r="AH167" t="e">
        <f>VLOOKUP(Z167,type_factors!$C$1:$D$226,2,FALSE)</f>
        <v>#N/A</v>
      </c>
      <c r="AI167" t="e">
        <f>VLOOKUP(AA167,type_factors!$C$1:$D$226,2,FALSE)</f>
        <v>#N/A</v>
      </c>
      <c r="AJ167">
        <f>VLOOKUP(AB167,type_factors!$C$1:$D$226,2,FALSE)</f>
        <v>1</v>
      </c>
      <c r="AK167">
        <f>VLOOKUP(AC167,type_factors!$C$1:$D$226,2,FALSE)</f>
        <v>1</v>
      </c>
      <c r="AL167" t="e">
        <f>VLOOKUP(AD167,type_factors!$C$1:$D$226,2,FALSE)</f>
        <v>#N/A</v>
      </c>
      <c r="AM167" t="e">
        <f>VLOOKUP(AE167,type_factors!$C$1:$D$226,2,FALSE)</f>
        <v>#N/A</v>
      </c>
      <c r="AN167">
        <f>VLOOKUP(AF167,type_factors!$C$1:$D$226,2,FALSE)</f>
        <v>2</v>
      </c>
      <c r="AO167">
        <f>VLOOKUP(AG167,type_factors!$C$1:$D$226,2,FALSE)</f>
        <v>1</v>
      </c>
      <c r="AP167" t="e">
        <f t="shared" si="74"/>
        <v>#N/A</v>
      </c>
      <c r="AQ167" t="e">
        <f t="shared" si="74"/>
        <v>#N/A</v>
      </c>
      <c r="AR167">
        <f t="shared" si="74"/>
        <v>2</v>
      </c>
      <c r="AS167">
        <f t="shared" si="69"/>
        <v>1</v>
      </c>
      <c r="AT167">
        <f t="array" ref="AT167">MAX(IF(ISERROR(AP167:AS167),IF(ISERROR(AH167:AK167),,AH167:AK167),AP167:AS167))</f>
        <v>2</v>
      </c>
      <c r="AU167" t="s">
        <v>421</v>
      </c>
      <c r="AV167" t="s">
        <v>451</v>
      </c>
      <c r="AW167" t="s">
        <v>453</v>
      </c>
      <c r="AX167" t="s">
        <v>447</v>
      </c>
      <c r="AY167" t="s">
        <v>446</v>
      </c>
      <c r="AZ167" t="s">
        <v>456</v>
      </c>
      <c r="BA167" t="s">
        <v>450</v>
      </c>
      <c r="BB167" t="s">
        <v>455</v>
      </c>
      <c r="BC167" t="s">
        <v>445</v>
      </c>
      <c r="BD167" t="str">
        <f t="shared" si="95"/>
        <v>NormalWater</v>
      </c>
      <c r="BE167" t="str">
        <f t="shared" si="96"/>
        <v>PoisonWater</v>
      </c>
      <c r="BF167" t="str">
        <f t="shared" si="97"/>
        <v>WaterWater</v>
      </c>
      <c r="BG167" t="str">
        <f t="shared" si="78"/>
        <v>ElectricWater</v>
      </c>
      <c r="BH167" t="str">
        <f t="shared" si="79"/>
        <v>IceWater</v>
      </c>
      <c r="BI167" t="str">
        <f t="shared" si="80"/>
        <v>RockWater</v>
      </c>
      <c r="BJ167" t="str">
        <f t="shared" si="81"/>
        <v>FightingWater</v>
      </c>
      <c r="BK167" t="str">
        <f t="shared" si="82"/>
        <v>GroundWater</v>
      </c>
      <c r="BL167" t="str">
        <f t="shared" si="83"/>
        <v>FireWater</v>
      </c>
      <c r="BM167" t="str">
        <f t="shared" si="98"/>
        <v>NormalFlying</v>
      </c>
      <c r="BN167" t="str">
        <f t="shared" si="85"/>
        <v>PoisonFlying</v>
      </c>
      <c r="BO167" t="str">
        <f t="shared" si="86"/>
        <v>WaterFlying</v>
      </c>
      <c r="BP167" t="str">
        <f t="shared" si="87"/>
        <v>ElectricFlying</v>
      </c>
      <c r="BQ167" t="str">
        <f t="shared" si="94"/>
        <v>IceFlying</v>
      </c>
      <c r="BR167" t="str">
        <f t="shared" si="94"/>
        <v>RockFlying</v>
      </c>
      <c r="BS167" t="str">
        <f t="shared" si="94"/>
        <v>FightingFlying</v>
      </c>
      <c r="BT167" t="str">
        <f t="shared" si="94"/>
        <v>GroundFlying</v>
      </c>
      <c r="BU167" t="str">
        <f t="shared" si="94"/>
        <v>FireFlying</v>
      </c>
      <c r="BV167" s="31">
        <f>VLOOKUP(BD167,type_factors!$C$2:$D$226,2,FALSE)</f>
        <v>1</v>
      </c>
      <c r="BW167" s="31">
        <f>VLOOKUP(BE167,type_factors!$C$2:$D$226,2,FALSE)</f>
        <v>1</v>
      </c>
      <c r="BX167" s="31">
        <f>VLOOKUP(BF167,type_factors!$C$2:$D$226,2,FALSE)</f>
        <v>0.5</v>
      </c>
      <c r="BY167" s="31">
        <f>VLOOKUP(BG167,type_factors!$C$2:$D$226,2,FALSE)</f>
        <v>2</v>
      </c>
      <c r="BZ167" s="31">
        <f>VLOOKUP(BH167,type_factors!$C$2:$D$226,2,FALSE)</f>
        <v>0.5</v>
      </c>
      <c r="CA167" s="31">
        <f>VLOOKUP(BI167,type_factors!$C$2:$D$226,2,FALSE)</f>
        <v>1</v>
      </c>
      <c r="CB167" s="31">
        <f>VLOOKUP(BJ167,type_factors!$C$2:$D$226,2,FALSE)</f>
        <v>1</v>
      </c>
      <c r="CC167" s="31">
        <f>VLOOKUP(BK167,type_factors!$C$2:$D$226,2,FALSE)</f>
        <v>1</v>
      </c>
      <c r="CD167" s="31">
        <f>VLOOKUP(BL167,type_factors!$C$2:$D$226,2,FALSE)</f>
        <v>0.5</v>
      </c>
      <c r="CE167" s="30">
        <f>VLOOKUP(BM167,type_factors!$C$2:$D$226,2,FALSE)</f>
        <v>1</v>
      </c>
      <c r="CF167" s="30">
        <f>VLOOKUP(BN167,type_factors!$C$2:$D$226,2,FALSE)</f>
        <v>1</v>
      </c>
      <c r="CG167" s="30">
        <f>VLOOKUP(BO167,type_factors!$C$2:$D$226,2,FALSE)</f>
        <v>1</v>
      </c>
      <c r="CH167" s="30">
        <f>VLOOKUP(BP167,type_factors!$C$2:$D$226,2,FALSE)</f>
        <v>2</v>
      </c>
      <c r="CI167" s="30">
        <f>VLOOKUP(BQ167,type_factors!$C$2:$D$226,2,FALSE)</f>
        <v>2</v>
      </c>
      <c r="CJ167" s="30">
        <f>VLOOKUP(BR167,type_factors!$C$2:$D$226,2,FALSE)</f>
        <v>2</v>
      </c>
      <c r="CK167" s="30">
        <f>VLOOKUP(BS167,type_factors!$C$2:$D$226,2,FALSE)</f>
        <v>0.5</v>
      </c>
      <c r="CL167" s="30">
        <f>VLOOKUP(BT167,type_factors!$C$2:$D$226,2,FALSE)</f>
        <v>0</v>
      </c>
      <c r="CM167" s="30">
        <f>VLOOKUP(BU167,type_factors!$C$2:$D$226,2,FALSE)</f>
        <v>1</v>
      </c>
      <c r="CN167" s="32">
        <f t="shared" si="88"/>
        <v>1</v>
      </c>
      <c r="CO167" s="32">
        <f t="shared" si="88"/>
        <v>1</v>
      </c>
      <c r="CP167" s="32">
        <f t="shared" si="88"/>
        <v>0.5</v>
      </c>
      <c r="CQ167" s="32">
        <f t="shared" si="70"/>
        <v>4</v>
      </c>
      <c r="CR167" s="32">
        <f t="shared" si="67"/>
        <v>1</v>
      </c>
      <c r="CS167" s="32">
        <f t="shared" si="89"/>
        <v>2</v>
      </c>
      <c r="CT167" s="32">
        <f t="shared" si="90"/>
        <v>0.5</v>
      </c>
      <c r="CU167" s="32">
        <f t="shared" si="90"/>
        <v>0</v>
      </c>
      <c r="CV167" s="32">
        <f t="shared" si="90"/>
        <v>0.5</v>
      </c>
      <c r="CW167">
        <f t="array" ref="CW167">MAX(IF(ISERROR(CN167:CV167),,CN167:CV167))</f>
        <v>4</v>
      </c>
      <c r="CX167">
        <f t="shared" si="71"/>
        <v>2</v>
      </c>
      <c r="CY167">
        <f t="shared" si="91"/>
        <v>2</v>
      </c>
      <c r="CZ167">
        <f t="shared" si="93"/>
        <v>73.25</v>
      </c>
    </row>
    <row r="168" spans="1:106" x14ac:dyDescent="0.3">
      <c r="A168">
        <v>167</v>
      </c>
      <c r="B168">
        <v>61</v>
      </c>
      <c r="C168" s="35" t="s">
        <v>165</v>
      </c>
      <c r="D168" s="35" t="str">
        <f>VLOOKUP(C168,all_pokemon!$B$2:$C$151,2,FALSE)</f>
        <v>Dragonair</v>
      </c>
      <c r="E168" s="35" t="s">
        <v>454</v>
      </c>
      <c r="F168" s="35" t="s">
        <v>209</v>
      </c>
      <c r="G168" s="35">
        <v>56</v>
      </c>
      <c r="H168" s="36" t="s">
        <v>151</v>
      </c>
      <c r="I168" s="36" t="s">
        <v>182</v>
      </c>
      <c r="J168" s="36" t="s">
        <v>110</v>
      </c>
      <c r="K168" s="36" t="s">
        <v>171</v>
      </c>
      <c r="L168" s="1" t="str">
        <f>VLOOKUP(H168,all_attacks!$B$2:$C$166,2,FALSE)</f>
        <v>Agility</v>
      </c>
      <c r="M168" s="1" t="str">
        <f>VLOOKUP(I168,all_attacks!$B$2:$C$166,2,FALSE)</f>
        <v>Slam</v>
      </c>
      <c r="N168" s="1" t="str">
        <f>VLOOKUP(J168,all_attacks!$B$2:$C$166,2,FALSE)</f>
        <v>Dragon Rage</v>
      </c>
      <c r="O168" s="1" t="str">
        <f>VLOOKUP(K168,all_attacks!$B$2:$C$166,2,FALSE)</f>
        <v>Hyper Beam</v>
      </c>
      <c r="P168" t="str">
        <f>VLOOKUP(L168,all_attacks!$C$2:$H$166,2,FALSE)</f>
        <v>Psychic</v>
      </c>
      <c r="Q168" t="str">
        <f>VLOOKUP(M168,all_attacks!$C$2:$H$166,2,FALSE)</f>
        <v>Normal</v>
      </c>
      <c r="R168" t="str">
        <f>VLOOKUP(N168,all_attacks!$C$2:$H$166,2,FALSE)</f>
        <v>Dragon</v>
      </c>
      <c r="S168" t="str">
        <f>VLOOKUP(O168,all_attacks!$C$2:$H$166,2,FALSE)</f>
        <v>Normal</v>
      </c>
      <c r="T168" t="str">
        <f>VLOOKUP(L168,all_attacks!$C$2:$H$166,6,FALSE)</f>
        <v>no_type-specific_Damage</v>
      </c>
      <c r="U168" t="str">
        <f>VLOOKUP(M168,all_attacks!$C$2:$H$166,6,FALSE)</f>
        <v>Normal</v>
      </c>
      <c r="V168" t="str">
        <f>VLOOKUP(N168,all_attacks!$C$2:$H$166,6,FALSE)</f>
        <v>no_type-specific_Damage</v>
      </c>
      <c r="W168" t="str">
        <f>VLOOKUP(O168,all_attacks!$C$2:$H$166,6,FALSE)</f>
        <v>Normal</v>
      </c>
      <c r="X168" t="s">
        <v>451</v>
      </c>
      <c r="Y168" t="s">
        <v>455</v>
      </c>
      <c r="Z168" t="str">
        <f t="shared" si="92"/>
        <v>no_type-specific_DamagePoison</v>
      </c>
      <c r="AA168" t="str">
        <f t="shared" si="92"/>
        <v>NormalPoison</v>
      </c>
      <c r="AB168" t="str">
        <f t="shared" si="92"/>
        <v>no_type-specific_DamagePoison</v>
      </c>
      <c r="AC168" t="str">
        <f t="shared" si="72"/>
        <v>NormalPoison</v>
      </c>
      <c r="AD168" t="str">
        <f t="shared" si="73"/>
        <v>no_type-specific_DamageGround</v>
      </c>
      <c r="AE168" t="str">
        <f t="shared" si="73"/>
        <v>NormalGround</v>
      </c>
      <c r="AF168" t="str">
        <f t="shared" si="73"/>
        <v>no_type-specific_DamageGround</v>
      </c>
      <c r="AG168" t="str">
        <f t="shared" si="68"/>
        <v>NormalGround</v>
      </c>
      <c r="AH168" t="e">
        <f>VLOOKUP(Z168,type_factors!$C$1:$D$226,2,FALSE)</f>
        <v>#N/A</v>
      </c>
      <c r="AI168">
        <f>VLOOKUP(AA168,type_factors!$C$1:$D$226,2,FALSE)</f>
        <v>1</v>
      </c>
      <c r="AJ168" t="e">
        <f>VLOOKUP(AB168,type_factors!$C$1:$D$226,2,FALSE)</f>
        <v>#N/A</v>
      </c>
      <c r="AK168">
        <f>VLOOKUP(AC168,type_factors!$C$1:$D$226,2,FALSE)</f>
        <v>1</v>
      </c>
      <c r="AL168" t="e">
        <f>VLOOKUP(AD168,type_factors!$C$1:$D$226,2,FALSE)</f>
        <v>#N/A</v>
      </c>
      <c r="AM168">
        <f>VLOOKUP(AE168,type_factors!$C$1:$D$226,2,FALSE)</f>
        <v>1</v>
      </c>
      <c r="AN168" t="e">
        <f>VLOOKUP(AF168,type_factors!$C$1:$D$226,2,FALSE)</f>
        <v>#N/A</v>
      </c>
      <c r="AO168">
        <f>VLOOKUP(AG168,type_factors!$C$1:$D$226,2,FALSE)</f>
        <v>1</v>
      </c>
      <c r="AP168" t="e">
        <f t="shared" si="74"/>
        <v>#N/A</v>
      </c>
      <c r="AQ168">
        <f t="shared" si="74"/>
        <v>1</v>
      </c>
      <c r="AR168" t="e">
        <f t="shared" si="74"/>
        <v>#N/A</v>
      </c>
      <c r="AS168">
        <f t="shared" si="69"/>
        <v>1</v>
      </c>
      <c r="AT168">
        <f t="array" ref="AT168">MAX(IF(ISERROR(AP168:AS168),IF(ISERROR(AH168:AK168),,AH168:AK168),AP168:AS168))</f>
        <v>1</v>
      </c>
      <c r="AU168" t="s">
        <v>421</v>
      </c>
      <c r="AV168" t="s">
        <v>451</v>
      </c>
      <c r="AW168" t="s">
        <v>453</v>
      </c>
      <c r="AX168" t="s">
        <v>447</v>
      </c>
      <c r="AY168" t="s">
        <v>446</v>
      </c>
      <c r="AZ168" t="s">
        <v>456</v>
      </c>
      <c r="BA168" t="s">
        <v>450</v>
      </c>
      <c r="BB168" t="s">
        <v>455</v>
      </c>
      <c r="BC168" t="s">
        <v>445</v>
      </c>
      <c r="BD168" t="str">
        <f t="shared" si="95"/>
        <v>NormalDragon</v>
      </c>
      <c r="BE168" t="str">
        <f t="shared" si="96"/>
        <v>PoisonDragon</v>
      </c>
      <c r="BF168" t="str">
        <f t="shared" si="97"/>
        <v>WaterDragon</v>
      </c>
      <c r="BG168" t="str">
        <f t="shared" si="78"/>
        <v>ElectricDragon</v>
      </c>
      <c r="BH168" t="str">
        <f t="shared" si="79"/>
        <v>IceDragon</v>
      </c>
      <c r="BI168" t="str">
        <f t="shared" si="80"/>
        <v>RockDragon</v>
      </c>
      <c r="BJ168" t="str">
        <f t="shared" si="81"/>
        <v>FightingDragon</v>
      </c>
      <c r="BK168" t="str">
        <f t="shared" si="82"/>
        <v>GroundDragon</v>
      </c>
      <c r="BL168" t="str">
        <f t="shared" si="83"/>
        <v>FireDragon</v>
      </c>
      <c r="BM168" t="str">
        <f t="shared" si="98"/>
        <v>NormalNA</v>
      </c>
      <c r="BN168" t="str">
        <f t="shared" si="85"/>
        <v>PoisonNA</v>
      </c>
      <c r="BO168" t="str">
        <f t="shared" si="86"/>
        <v>WaterNA</v>
      </c>
      <c r="BP168" t="str">
        <f t="shared" si="87"/>
        <v>ElectricNA</v>
      </c>
      <c r="BQ168" t="str">
        <f t="shared" si="94"/>
        <v>IceNA</v>
      </c>
      <c r="BR168" t="str">
        <f t="shared" si="94"/>
        <v>RockNA</v>
      </c>
      <c r="BS168" t="str">
        <f t="shared" si="94"/>
        <v>FightingNA</v>
      </c>
      <c r="BT168" t="str">
        <f t="shared" si="94"/>
        <v>GroundNA</v>
      </c>
      <c r="BU168" t="str">
        <f t="shared" si="94"/>
        <v>FireNA</v>
      </c>
      <c r="BV168" s="31">
        <f>VLOOKUP(BD168,type_factors!$C$2:$D$226,2,FALSE)</f>
        <v>1</v>
      </c>
      <c r="BW168" s="31">
        <f>VLOOKUP(BE168,type_factors!$C$2:$D$226,2,FALSE)</f>
        <v>1</v>
      </c>
      <c r="BX168" s="31">
        <f>VLOOKUP(BF168,type_factors!$C$2:$D$226,2,FALSE)</f>
        <v>0.5</v>
      </c>
      <c r="BY168" s="31">
        <f>VLOOKUP(BG168,type_factors!$C$2:$D$226,2,FALSE)</f>
        <v>0.5</v>
      </c>
      <c r="BZ168" s="31">
        <f>VLOOKUP(BH168,type_factors!$C$2:$D$226,2,FALSE)</f>
        <v>2</v>
      </c>
      <c r="CA168" s="31">
        <f>VLOOKUP(BI168,type_factors!$C$2:$D$226,2,FALSE)</f>
        <v>1</v>
      </c>
      <c r="CB168" s="31">
        <f>VLOOKUP(BJ168,type_factors!$C$2:$D$226,2,FALSE)</f>
        <v>1</v>
      </c>
      <c r="CC168" s="31">
        <f>VLOOKUP(BK168,type_factors!$C$2:$D$226,2,FALSE)</f>
        <v>1</v>
      </c>
      <c r="CD168" s="31">
        <f>VLOOKUP(BL168,type_factors!$C$2:$D$226,2,FALSE)</f>
        <v>0.5</v>
      </c>
      <c r="CE168" s="30" t="e">
        <f>VLOOKUP(BM168,type_factors!$C$2:$D$226,2,FALSE)</f>
        <v>#N/A</v>
      </c>
      <c r="CF168" s="30" t="e">
        <f>VLOOKUP(BN168,type_factors!$C$2:$D$226,2,FALSE)</f>
        <v>#N/A</v>
      </c>
      <c r="CG168" s="30" t="e">
        <f>VLOOKUP(BO168,type_factors!$C$2:$D$226,2,FALSE)</f>
        <v>#N/A</v>
      </c>
      <c r="CH168" s="30" t="e">
        <f>VLOOKUP(BP168,type_factors!$C$2:$D$226,2,FALSE)</f>
        <v>#N/A</v>
      </c>
      <c r="CI168" s="30" t="e">
        <f>VLOOKUP(BQ168,type_factors!$C$2:$D$226,2,FALSE)</f>
        <v>#N/A</v>
      </c>
      <c r="CJ168" s="30" t="e">
        <f>VLOOKUP(BR168,type_factors!$C$2:$D$226,2,FALSE)</f>
        <v>#N/A</v>
      </c>
      <c r="CK168" s="30" t="e">
        <f>VLOOKUP(BS168,type_factors!$C$2:$D$226,2,FALSE)</f>
        <v>#N/A</v>
      </c>
      <c r="CL168" s="30" t="e">
        <f>VLOOKUP(BT168,type_factors!$C$2:$D$226,2,FALSE)</f>
        <v>#N/A</v>
      </c>
      <c r="CM168" s="30" t="e">
        <f>VLOOKUP(BU168,type_factors!$C$2:$D$226,2,FALSE)</f>
        <v>#N/A</v>
      </c>
      <c r="CN168" s="32">
        <f t="shared" si="88"/>
        <v>1</v>
      </c>
      <c r="CO168" s="32">
        <f t="shared" si="88"/>
        <v>1</v>
      </c>
      <c r="CP168" s="32">
        <f t="shared" si="88"/>
        <v>0.5</v>
      </c>
      <c r="CQ168" s="32">
        <f t="shared" si="70"/>
        <v>0.5</v>
      </c>
      <c r="CR168" s="32">
        <f t="shared" si="67"/>
        <v>2</v>
      </c>
      <c r="CS168" s="32">
        <f t="shared" si="89"/>
        <v>1</v>
      </c>
      <c r="CT168" s="32">
        <f t="shared" si="90"/>
        <v>1</v>
      </c>
      <c r="CU168" s="32">
        <f t="shared" si="90"/>
        <v>1</v>
      </c>
      <c r="CV168" s="32">
        <f t="shared" si="90"/>
        <v>0.5</v>
      </c>
      <c r="CW168">
        <f t="array" ref="CW168">MAX(IF(ISERROR(CN168:CV168),,CN168:CV168))</f>
        <v>2</v>
      </c>
      <c r="CX168">
        <f t="shared" si="71"/>
        <v>1</v>
      </c>
      <c r="CY168">
        <f t="shared" si="91"/>
        <v>1</v>
      </c>
      <c r="CZ168">
        <f t="shared" si="93"/>
        <v>74.25</v>
      </c>
    </row>
    <row r="169" spans="1:106" x14ac:dyDescent="0.3">
      <c r="A169">
        <v>168</v>
      </c>
      <c r="B169">
        <v>61</v>
      </c>
      <c r="C169" s="35" t="s">
        <v>165</v>
      </c>
      <c r="D169" s="35" t="str">
        <f>VLOOKUP(C169,all_pokemon!$B$2:$C$151,2,FALSE)</f>
        <v>Dragonair</v>
      </c>
      <c r="E169" s="35" t="s">
        <v>454</v>
      </c>
      <c r="F169" s="35" t="s">
        <v>209</v>
      </c>
      <c r="G169" s="35">
        <v>56</v>
      </c>
      <c r="H169" s="36" t="s">
        <v>151</v>
      </c>
      <c r="I169" s="36" t="s">
        <v>182</v>
      </c>
      <c r="J169" s="36" t="s">
        <v>110</v>
      </c>
      <c r="K169" s="36" t="s">
        <v>171</v>
      </c>
      <c r="L169" s="1" t="str">
        <f>VLOOKUP(H169,all_attacks!$B$2:$C$166,2,FALSE)</f>
        <v>Agility</v>
      </c>
      <c r="M169" s="1" t="str">
        <f>VLOOKUP(I169,all_attacks!$B$2:$C$166,2,FALSE)</f>
        <v>Slam</v>
      </c>
      <c r="N169" s="1" t="str">
        <f>VLOOKUP(J169,all_attacks!$B$2:$C$166,2,FALSE)</f>
        <v>Dragon Rage</v>
      </c>
      <c r="O169" s="1" t="str">
        <f>VLOOKUP(K169,all_attacks!$B$2:$C$166,2,FALSE)</f>
        <v>Hyper Beam</v>
      </c>
      <c r="P169" t="str">
        <f>VLOOKUP(L169,all_attacks!$C$2:$H$166,2,FALSE)</f>
        <v>Psychic</v>
      </c>
      <c r="Q169" t="str">
        <f>VLOOKUP(M169,all_attacks!$C$2:$H$166,2,FALSE)</f>
        <v>Normal</v>
      </c>
      <c r="R169" t="str">
        <f>VLOOKUP(N169,all_attacks!$C$2:$H$166,2,FALSE)</f>
        <v>Dragon</v>
      </c>
      <c r="S169" t="str">
        <f>VLOOKUP(O169,all_attacks!$C$2:$H$166,2,FALSE)</f>
        <v>Normal</v>
      </c>
      <c r="T169" t="str">
        <f>VLOOKUP(L169,all_attacks!$C$2:$H$166,6,FALSE)</f>
        <v>no_type-specific_Damage</v>
      </c>
      <c r="U169" t="str">
        <f>VLOOKUP(M169,all_attacks!$C$2:$H$166,6,FALSE)</f>
        <v>Normal</v>
      </c>
      <c r="V169" t="str">
        <f>VLOOKUP(N169,all_attacks!$C$2:$H$166,6,FALSE)</f>
        <v>no_type-specific_Damage</v>
      </c>
      <c r="W169" t="str">
        <f>VLOOKUP(O169,all_attacks!$C$2:$H$166,6,FALSE)</f>
        <v>Normal</v>
      </c>
      <c r="X169" t="s">
        <v>451</v>
      </c>
      <c r="Y169" t="s">
        <v>455</v>
      </c>
      <c r="Z169" t="str">
        <f t="shared" si="92"/>
        <v>no_type-specific_DamagePoison</v>
      </c>
      <c r="AA169" t="str">
        <f t="shared" si="92"/>
        <v>NormalPoison</v>
      </c>
      <c r="AB169" t="str">
        <f t="shared" si="92"/>
        <v>no_type-specific_DamagePoison</v>
      </c>
      <c r="AC169" t="str">
        <f t="shared" si="72"/>
        <v>NormalPoison</v>
      </c>
      <c r="AD169" t="str">
        <f t="shared" si="73"/>
        <v>no_type-specific_DamageGround</v>
      </c>
      <c r="AE169" t="str">
        <f t="shared" si="73"/>
        <v>NormalGround</v>
      </c>
      <c r="AF169" t="str">
        <f t="shared" si="73"/>
        <v>no_type-specific_DamageGround</v>
      </c>
      <c r="AG169" t="str">
        <f t="shared" si="68"/>
        <v>NormalGround</v>
      </c>
      <c r="AH169" t="e">
        <f>VLOOKUP(Z169,type_factors!$C$1:$D$226,2,FALSE)</f>
        <v>#N/A</v>
      </c>
      <c r="AI169">
        <f>VLOOKUP(AA169,type_factors!$C$1:$D$226,2,FALSE)</f>
        <v>1</v>
      </c>
      <c r="AJ169" t="e">
        <f>VLOOKUP(AB169,type_factors!$C$1:$D$226,2,FALSE)</f>
        <v>#N/A</v>
      </c>
      <c r="AK169">
        <f>VLOOKUP(AC169,type_factors!$C$1:$D$226,2,FALSE)</f>
        <v>1</v>
      </c>
      <c r="AL169" t="e">
        <f>VLOOKUP(AD169,type_factors!$C$1:$D$226,2,FALSE)</f>
        <v>#N/A</v>
      </c>
      <c r="AM169">
        <f>VLOOKUP(AE169,type_factors!$C$1:$D$226,2,FALSE)</f>
        <v>1</v>
      </c>
      <c r="AN169" t="e">
        <f>VLOOKUP(AF169,type_factors!$C$1:$D$226,2,FALSE)</f>
        <v>#N/A</v>
      </c>
      <c r="AO169">
        <f>VLOOKUP(AG169,type_factors!$C$1:$D$226,2,FALSE)</f>
        <v>1</v>
      </c>
      <c r="AP169" t="e">
        <f t="shared" si="74"/>
        <v>#N/A</v>
      </c>
      <c r="AQ169">
        <f t="shared" si="74"/>
        <v>1</v>
      </c>
      <c r="AR169" t="e">
        <f t="shared" si="74"/>
        <v>#N/A</v>
      </c>
      <c r="AS169">
        <f t="shared" si="69"/>
        <v>1</v>
      </c>
      <c r="AT169">
        <f t="array" ref="AT169">MAX(IF(ISERROR(AP169:AS169),IF(ISERROR(AH169:AK169),,AH169:AK169),AP169:AS169))</f>
        <v>1</v>
      </c>
      <c r="AU169" t="s">
        <v>421</v>
      </c>
      <c r="AV169" t="s">
        <v>451</v>
      </c>
      <c r="AW169" t="s">
        <v>453</v>
      </c>
      <c r="AX169" t="s">
        <v>447</v>
      </c>
      <c r="AY169" t="s">
        <v>446</v>
      </c>
      <c r="AZ169" t="s">
        <v>456</v>
      </c>
      <c r="BA169" t="s">
        <v>450</v>
      </c>
      <c r="BB169" t="s">
        <v>455</v>
      </c>
      <c r="BC169" t="s">
        <v>445</v>
      </c>
      <c r="BD169" t="str">
        <f t="shared" si="95"/>
        <v>NormalDragon</v>
      </c>
      <c r="BE169" t="str">
        <f t="shared" si="96"/>
        <v>PoisonDragon</v>
      </c>
      <c r="BF169" t="str">
        <f t="shared" si="97"/>
        <v>WaterDragon</v>
      </c>
      <c r="BG169" t="str">
        <f t="shared" si="78"/>
        <v>ElectricDragon</v>
      </c>
      <c r="BH169" t="str">
        <f t="shared" si="79"/>
        <v>IceDragon</v>
      </c>
      <c r="BI169" t="str">
        <f t="shared" si="80"/>
        <v>RockDragon</v>
      </c>
      <c r="BJ169" t="str">
        <f t="shared" si="81"/>
        <v>FightingDragon</v>
      </c>
      <c r="BK169" t="str">
        <f t="shared" si="82"/>
        <v>GroundDragon</v>
      </c>
      <c r="BL169" t="str">
        <f t="shared" si="83"/>
        <v>FireDragon</v>
      </c>
      <c r="BM169" t="str">
        <f t="shared" si="98"/>
        <v>NormalNA</v>
      </c>
      <c r="BN169" t="str">
        <f t="shared" si="85"/>
        <v>PoisonNA</v>
      </c>
      <c r="BO169" t="str">
        <f t="shared" si="86"/>
        <v>WaterNA</v>
      </c>
      <c r="BP169" t="str">
        <f t="shared" si="87"/>
        <v>ElectricNA</v>
      </c>
      <c r="BQ169" t="str">
        <f t="shared" si="94"/>
        <v>IceNA</v>
      </c>
      <c r="BR169" t="str">
        <f t="shared" si="94"/>
        <v>RockNA</v>
      </c>
      <c r="BS169" t="str">
        <f t="shared" si="94"/>
        <v>FightingNA</v>
      </c>
      <c r="BT169" t="str">
        <f t="shared" si="94"/>
        <v>GroundNA</v>
      </c>
      <c r="BU169" t="str">
        <f t="shared" si="94"/>
        <v>FireNA</v>
      </c>
      <c r="BV169" s="31">
        <f>VLOOKUP(BD169,type_factors!$C$2:$D$226,2,FALSE)</f>
        <v>1</v>
      </c>
      <c r="BW169" s="31">
        <f>VLOOKUP(BE169,type_factors!$C$2:$D$226,2,FALSE)</f>
        <v>1</v>
      </c>
      <c r="BX169" s="31">
        <f>VLOOKUP(BF169,type_factors!$C$2:$D$226,2,FALSE)</f>
        <v>0.5</v>
      </c>
      <c r="BY169" s="31">
        <f>VLOOKUP(BG169,type_factors!$C$2:$D$226,2,FALSE)</f>
        <v>0.5</v>
      </c>
      <c r="BZ169" s="31">
        <f>VLOOKUP(BH169,type_factors!$C$2:$D$226,2,FALSE)</f>
        <v>2</v>
      </c>
      <c r="CA169" s="31">
        <f>VLOOKUP(BI169,type_factors!$C$2:$D$226,2,FALSE)</f>
        <v>1</v>
      </c>
      <c r="CB169" s="31">
        <f>VLOOKUP(BJ169,type_factors!$C$2:$D$226,2,FALSE)</f>
        <v>1</v>
      </c>
      <c r="CC169" s="31">
        <f>VLOOKUP(BK169,type_factors!$C$2:$D$226,2,FALSE)</f>
        <v>1</v>
      </c>
      <c r="CD169" s="31">
        <f>VLOOKUP(BL169,type_factors!$C$2:$D$226,2,FALSE)</f>
        <v>0.5</v>
      </c>
      <c r="CE169" s="30" t="e">
        <f>VLOOKUP(BM169,type_factors!$C$2:$D$226,2,FALSE)</f>
        <v>#N/A</v>
      </c>
      <c r="CF169" s="30" t="e">
        <f>VLOOKUP(BN169,type_factors!$C$2:$D$226,2,FALSE)</f>
        <v>#N/A</v>
      </c>
      <c r="CG169" s="30" t="e">
        <f>VLOOKUP(BO169,type_factors!$C$2:$D$226,2,FALSE)</f>
        <v>#N/A</v>
      </c>
      <c r="CH169" s="30" t="e">
        <f>VLOOKUP(BP169,type_factors!$C$2:$D$226,2,FALSE)</f>
        <v>#N/A</v>
      </c>
      <c r="CI169" s="30" t="e">
        <f>VLOOKUP(BQ169,type_factors!$C$2:$D$226,2,FALSE)</f>
        <v>#N/A</v>
      </c>
      <c r="CJ169" s="30" t="e">
        <f>VLOOKUP(BR169,type_factors!$C$2:$D$226,2,FALSE)</f>
        <v>#N/A</v>
      </c>
      <c r="CK169" s="30" t="e">
        <f>VLOOKUP(BS169,type_factors!$C$2:$D$226,2,FALSE)</f>
        <v>#N/A</v>
      </c>
      <c r="CL169" s="30" t="e">
        <f>VLOOKUP(BT169,type_factors!$C$2:$D$226,2,FALSE)</f>
        <v>#N/A</v>
      </c>
      <c r="CM169" s="30" t="e">
        <f>VLOOKUP(BU169,type_factors!$C$2:$D$226,2,FALSE)</f>
        <v>#N/A</v>
      </c>
      <c r="CN169" s="32">
        <f t="shared" si="88"/>
        <v>1</v>
      </c>
      <c r="CO169" s="32">
        <f t="shared" si="88"/>
        <v>1</v>
      </c>
      <c r="CP169" s="32">
        <f t="shared" si="88"/>
        <v>0.5</v>
      </c>
      <c r="CQ169" s="32">
        <f t="shared" si="70"/>
        <v>0.5</v>
      </c>
      <c r="CR169" s="32">
        <f t="shared" si="67"/>
        <v>2</v>
      </c>
      <c r="CS169" s="32">
        <f t="shared" si="89"/>
        <v>1</v>
      </c>
      <c r="CT169" s="32">
        <f t="shared" si="90"/>
        <v>1</v>
      </c>
      <c r="CU169" s="32">
        <f t="shared" si="90"/>
        <v>1</v>
      </c>
      <c r="CV169" s="32">
        <f t="shared" si="90"/>
        <v>0.5</v>
      </c>
      <c r="CW169">
        <f t="array" ref="CW169">MAX(IF(ISERROR(CN169:CV169),,CN169:CV169))</f>
        <v>2</v>
      </c>
      <c r="CX169">
        <f t="shared" si="71"/>
        <v>1</v>
      </c>
      <c r="CY169">
        <f t="shared" si="91"/>
        <v>1</v>
      </c>
      <c r="CZ169">
        <f t="shared" si="93"/>
        <v>75.25</v>
      </c>
    </row>
    <row r="170" spans="1:106" x14ac:dyDescent="0.3">
      <c r="A170">
        <v>169</v>
      </c>
      <c r="B170">
        <v>61</v>
      </c>
      <c r="C170" s="35" t="s">
        <v>166</v>
      </c>
      <c r="D170" s="35" t="str">
        <f>VLOOKUP(C170,all_pokemon!$B$2:$C$151,2,FALSE)</f>
        <v>Aerodactyl</v>
      </c>
      <c r="E170" s="35" t="s">
        <v>456</v>
      </c>
      <c r="F170" s="35" t="s">
        <v>448</v>
      </c>
      <c r="G170" s="35">
        <v>60</v>
      </c>
      <c r="H170" s="36" t="s">
        <v>30</v>
      </c>
      <c r="I170" s="36" t="s">
        <v>50</v>
      </c>
      <c r="J170" s="36" t="s">
        <v>137</v>
      </c>
      <c r="K170" s="36" t="s">
        <v>171</v>
      </c>
      <c r="L170" s="1" t="str">
        <f>VLOOKUP(H170,all_attacks!$B$2:$C$166,2,FALSE)</f>
        <v>Supersonic</v>
      </c>
      <c r="M170" s="1" t="str">
        <f>VLOOKUP(I170,all_attacks!$B$2:$C$166,2,FALSE)</f>
        <v>Bite</v>
      </c>
      <c r="N170" s="1" t="str">
        <f>VLOOKUP(J170,all_attacks!$B$2:$C$166,2,FALSE)</f>
        <v>Take Down</v>
      </c>
      <c r="O170" s="1" t="str">
        <f>VLOOKUP(K170,all_attacks!$B$2:$C$166,2,FALSE)</f>
        <v>Hyper Beam</v>
      </c>
      <c r="P170" t="str">
        <f>VLOOKUP(L170,all_attacks!$C$2:$H$166,2,FALSE)</f>
        <v>Normal</v>
      </c>
      <c r="Q170" t="str">
        <f>VLOOKUP(M170,all_attacks!$C$2:$H$166,2,FALSE)</f>
        <v>Normal</v>
      </c>
      <c r="R170" t="str">
        <f>VLOOKUP(N170,all_attacks!$C$2:$H$166,2,FALSE)</f>
        <v>Normal</v>
      </c>
      <c r="S170" t="str">
        <f>VLOOKUP(O170,all_attacks!$C$2:$H$166,2,FALSE)</f>
        <v>Normal</v>
      </c>
      <c r="T170" t="str">
        <f>VLOOKUP(L170,all_attacks!$C$2:$H$166,6,FALSE)</f>
        <v>no_type-specific_Damage</v>
      </c>
      <c r="U170" t="str">
        <f>VLOOKUP(M170,all_attacks!$C$2:$H$166,6,FALSE)</f>
        <v>Normal</v>
      </c>
      <c r="V170" t="str">
        <f>VLOOKUP(N170,all_attacks!$C$2:$H$166,6,FALSE)</f>
        <v>Normal</v>
      </c>
      <c r="W170" t="str">
        <f>VLOOKUP(O170,all_attacks!$C$2:$H$166,6,FALSE)</f>
        <v>Normal</v>
      </c>
      <c r="X170" t="s">
        <v>451</v>
      </c>
      <c r="Y170" t="s">
        <v>455</v>
      </c>
      <c r="Z170" t="str">
        <f t="shared" si="92"/>
        <v>no_type-specific_DamagePoison</v>
      </c>
      <c r="AA170" t="str">
        <f t="shared" si="92"/>
        <v>NormalPoison</v>
      </c>
      <c r="AB170" t="str">
        <f t="shared" si="92"/>
        <v>NormalPoison</v>
      </c>
      <c r="AC170" t="str">
        <f t="shared" si="72"/>
        <v>NormalPoison</v>
      </c>
      <c r="AD170" t="str">
        <f t="shared" si="73"/>
        <v>no_type-specific_DamageGround</v>
      </c>
      <c r="AE170" t="str">
        <f t="shared" si="73"/>
        <v>NormalGround</v>
      </c>
      <c r="AF170" t="str">
        <f t="shared" si="73"/>
        <v>NormalGround</v>
      </c>
      <c r="AG170" t="str">
        <f t="shared" si="68"/>
        <v>NormalGround</v>
      </c>
      <c r="AH170" t="e">
        <f>VLOOKUP(Z170,type_factors!$C$1:$D$226,2,FALSE)</f>
        <v>#N/A</v>
      </c>
      <c r="AI170">
        <f>VLOOKUP(AA170,type_factors!$C$1:$D$226,2,FALSE)</f>
        <v>1</v>
      </c>
      <c r="AJ170">
        <f>VLOOKUP(AB170,type_factors!$C$1:$D$226,2,FALSE)</f>
        <v>1</v>
      </c>
      <c r="AK170">
        <f>VLOOKUP(AC170,type_factors!$C$1:$D$226,2,FALSE)</f>
        <v>1</v>
      </c>
      <c r="AL170" t="e">
        <f>VLOOKUP(AD170,type_factors!$C$1:$D$226,2,FALSE)</f>
        <v>#N/A</v>
      </c>
      <c r="AM170">
        <f>VLOOKUP(AE170,type_factors!$C$1:$D$226,2,FALSE)</f>
        <v>1</v>
      </c>
      <c r="AN170">
        <f>VLOOKUP(AF170,type_factors!$C$1:$D$226,2,FALSE)</f>
        <v>1</v>
      </c>
      <c r="AO170">
        <f>VLOOKUP(AG170,type_factors!$C$1:$D$226,2,FALSE)</f>
        <v>1</v>
      </c>
      <c r="AP170" t="e">
        <f t="shared" si="74"/>
        <v>#N/A</v>
      </c>
      <c r="AQ170">
        <f t="shared" si="74"/>
        <v>1</v>
      </c>
      <c r="AR170">
        <f t="shared" si="74"/>
        <v>1</v>
      </c>
      <c r="AS170">
        <f t="shared" si="69"/>
        <v>1</v>
      </c>
      <c r="AT170">
        <f t="array" ref="AT170">MAX(IF(ISERROR(AP170:AS170),IF(ISERROR(AH170:AK170),,AH170:AK170),AP170:AS170))</f>
        <v>1</v>
      </c>
      <c r="AU170" t="s">
        <v>421</v>
      </c>
      <c r="AV170" t="s">
        <v>451</v>
      </c>
      <c r="AW170" t="s">
        <v>453</v>
      </c>
      <c r="AX170" t="s">
        <v>447</v>
      </c>
      <c r="AY170" t="s">
        <v>446</v>
      </c>
      <c r="AZ170" t="s">
        <v>456</v>
      </c>
      <c r="BA170" t="s">
        <v>450</v>
      </c>
      <c r="BB170" t="s">
        <v>455</v>
      </c>
      <c r="BC170" t="s">
        <v>445</v>
      </c>
      <c r="BD170" t="str">
        <f t="shared" si="95"/>
        <v>NormalRock</v>
      </c>
      <c r="BE170" t="str">
        <f t="shared" si="96"/>
        <v>PoisonRock</v>
      </c>
      <c r="BF170" t="str">
        <f t="shared" si="97"/>
        <v>WaterRock</v>
      </c>
      <c r="BG170" t="str">
        <f t="shared" si="78"/>
        <v>ElectricRock</v>
      </c>
      <c r="BH170" t="str">
        <f t="shared" si="79"/>
        <v>IceRock</v>
      </c>
      <c r="BI170" t="str">
        <f t="shared" si="80"/>
        <v>RockRock</v>
      </c>
      <c r="BJ170" t="str">
        <f t="shared" si="81"/>
        <v>FightingRock</v>
      </c>
      <c r="BK170" t="str">
        <f t="shared" si="82"/>
        <v>GroundRock</v>
      </c>
      <c r="BL170" t="str">
        <f t="shared" si="83"/>
        <v>FireRock</v>
      </c>
      <c r="BM170" t="str">
        <f t="shared" si="98"/>
        <v>NormalFlying</v>
      </c>
      <c r="BN170" t="str">
        <f t="shared" si="85"/>
        <v>PoisonFlying</v>
      </c>
      <c r="BO170" t="str">
        <f t="shared" si="86"/>
        <v>WaterFlying</v>
      </c>
      <c r="BP170" t="str">
        <f t="shared" si="87"/>
        <v>ElectricFlying</v>
      </c>
      <c r="BQ170" t="str">
        <f t="shared" si="94"/>
        <v>IceFlying</v>
      </c>
      <c r="BR170" t="str">
        <f t="shared" si="94"/>
        <v>RockFlying</v>
      </c>
      <c r="BS170" t="str">
        <f t="shared" si="94"/>
        <v>FightingFlying</v>
      </c>
      <c r="BT170" t="str">
        <f t="shared" si="94"/>
        <v>GroundFlying</v>
      </c>
      <c r="BU170" t="str">
        <f t="shared" si="94"/>
        <v>FireFlying</v>
      </c>
      <c r="BV170" s="31">
        <f>VLOOKUP(BD170,type_factors!$C$2:$D$226,2,FALSE)</f>
        <v>0.5</v>
      </c>
      <c r="BW170" s="31">
        <f>VLOOKUP(BE170,type_factors!$C$2:$D$226,2,FALSE)</f>
        <v>0.5</v>
      </c>
      <c r="BX170" s="31">
        <f>VLOOKUP(BF170,type_factors!$C$2:$D$226,2,FALSE)</f>
        <v>2</v>
      </c>
      <c r="BY170" s="31">
        <f>VLOOKUP(BG170,type_factors!$C$2:$D$226,2,FALSE)</f>
        <v>1</v>
      </c>
      <c r="BZ170" s="31">
        <f>VLOOKUP(BH170,type_factors!$C$2:$D$226,2,FALSE)</f>
        <v>1</v>
      </c>
      <c r="CA170" s="31">
        <f>VLOOKUP(BI170,type_factors!$C$2:$D$226,2,FALSE)</f>
        <v>1</v>
      </c>
      <c r="CB170" s="31">
        <f>VLOOKUP(BJ170,type_factors!$C$2:$D$226,2,FALSE)</f>
        <v>2</v>
      </c>
      <c r="CC170" s="31">
        <f>VLOOKUP(BK170,type_factors!$C$2:$D$226,2,FALSE)</f>
        <v>2</v>
      </c>
      <c r="CD170" s="31">
        <f>VLOOKUP(BL170,type_factors!$C$2:$D$226,2,FALSE)</f>
        <v>0.5</v>
      </c>
      <c r="CE170" s="30">
        <f>VLOOKUP(BM170,type_factors!$C$2:$D$226,2,FALSE)</f>
        <v>1</v>
      </c>
      <c r="CF170" s="30">
        <f>VLOOKUP(BN170,type_factors!$C$2:$D$226,2,FALSE)</f>
        <v>1</v>
      </c>
      <c r="CG170" s="30">
        <f>VLOOKUP(BO170,type_factors!$C$2:$D$226,2,FALSE)</f>
        <v>1</v>
      </c>
      <c r="CH170" s="30">
        <f>VLOOKUP(BP170,type_factors!$C$2:$D$226,2,FALSE)</f>
        <v>2</v>
      </c>
      <c r="CI170" s="30">
        <f>VLOOKUP(BQ170,type_factors!$C$2:$D$226,2,FALSE)</f>
        <v>2</v>
      </c>
      <c r="CJ170" s="30">
        <f>VLOOKUP(BR170,type_factors!$C$2:$D$226,2,FALSE)</f>
        <v>2</v>
      </c>
      <c r="CK170" s="30">
        <f>VLOOKUP(BS170,type_factors!$C$2:$D$226,2,FALSE)</f>
        <v>0.5</v>
      </c>
      <c r="CL170" s="30">
        <f>VLOOKUP(BT170,type_factors!$C$2:$D$226,2,FALSE)</f>
        <v>0</v>
      </c>
      <c r="CM170" s="30">
        <f>VLOOKUP(BU170,type_factors!$C$2:$D$226,2,FALSE)</f>
        <v>1</v>
      </c>
      <c r="CN170" s="32">
        <f t="shared" si="88"/>
        <v>0.5</v>
      </c>
      <c r="CO170" s="32">
        <f t="shared" si="88"/>
        <v>0.5</v>
      </c>
      <c r="CP170" s="32">
        <f t="shared" si="88"/>
        <v>2</v>
      </c>
      <c r="CQ170" s="32">
        <f t="shared" si="70"/>
        <v>2</v>
      </c>
      <c r="CR170" s="32">
        <f t="shared" si="67"/>
        <v>2</v>
      </c>
      <c r="CS170" s="32">
        <f t="shared" si="89"/>
        <v>2</v>
      </c>
      <c r="CT170" s="32">
        <f t="shared" si="90"/>
        <v>1</v>
      </c>
      <c r="CU170" s="32">
        <f t="shared" si="90"/>
        <v>0</v>
      </c>
      <c r="CV170" s="32">
        <f t="shared" si="90"/>
        <v>0.5</v>
      </c>
      <c r="CW170">
        <f t="array" ref="CW170">MAX(IF(ISERROR(CN170:CV170),,CN170:CV170))</f>
        <v>2</v>
      </c>
      <c r="CX170">
        <f t="shared" si="71"/>
        <v>1</v>
      </c>
      <c r="CY170">
        <f t="shared" si="91"/>
        <v>1</v>
      </c>
      <c r="CZ170">
        <f t="shared" si="93"/>
        <v>76.25</v>
      </c>
    </row>
    <row r="171" spans="1:106" x14ac:dyDescent="0.3">
      <c r="A171">
        <v>170</v>
      </c>
      <c r="B171">
        <v>61</v>
      </c>
      <c r="C171" s="35" t="s">
        <v>167</v>
      </c>
      <c r="D171" s="35" t="str">
        <f>VLOOKUP(C171,all_pokemon!$B$2:$C$151,2,FALSE)</f>
        <v>Dragonite</v>
      </c>
      <c r="E171" s="35" t="s">
        <v>454</v>
      </c>
      <c r="F171" s="35" t="s">
        <v>448</v>
      </c>
      <c r="G171" s="35">
        <v>62</v>
      </c>
      <c r="H171" s="36" t="s">
        <v>151</v>
      </c>
      <c r="I171" s="36" t="s">
        <v>182</v>
      </c>
      <c r="J171" s="36" t="s">
        <v>146</v>
      </c>
      <c r="K171" s="36" t="s">
        <v>171</v>
      </c>
      <c r="L171" s="1" t="str">
        <f>VLOOKUP(H171,all_attacks!$B$2:$C$166,2,FALSE)</f>
        <v>Agility</v>
      </c>
      <c r="M171" s="1" t="str">
        <f>VLOOKUP(I171,all_attacks!$B$2:$C$166,2,FALSE)</f>
        <v>Slam</v>
      </c>
      <c r="N171" s="1" t="str">
        <f>VLOOKUP(J171,all_attacks!$B$2:$C$166,2,FALSE)</f>
        <v>Barrier</v>
      </c>
      <c r="O171" s="1" t="str">
        <f>VLOOKUP(K171,all_attacks!$B$2:$C$166,2,FALSE)</f>
        <v>Hyper Beam</v>
      </c>
      <c r="P171" t="str">
        <f>VLOOKUP(L171,all_attacks!$C$2:$H$166,2,FALSE)</f>
        <v>Psychic</v>
      </c>
      <c r="Q171" t="str">
        <f>VLOOKUP(M171,all_attacks!$C$2:$H$166,2,FALSE)</f>
        <v>Normal</v>
      </c>
      <c r="R171" t="str">
        <f>VLOOKUP(N171,all_attacks!$C$2:$H$166,2,FALSE)</f>
        <v>Psychic</v>
      </c>
      <c r="S171" t="str">
        <f>VLOOKUP(O171,all_attacks!$C$2:$H$166,2,FALSE)</f>
        <v>Normal</v>
      </c>
      <c r="T171" t="str">
        <f>VLOOKUP(L171,all_attacks!$C$2:$H$166,6,FALSE)</f>
        <v>no_type-specific_Damage</v>
      </c>
      <c r="U171" t="str">
        <f>VLOOKUP(M171,all_attacks!$C$2:$H$166,6,FALSE)</f>
        <v>Normal</v>
      </c>
      <c r="V171" t="str">
        <f>VLOOKUP(N171,all_attacks!$C$2:$H$166,6,FALSE)</f>
        <v>no_type-specific_Damage</v>
      </c>
      <c r="W171" t="str">
        <f>VLOOKUP(O171,all_attacks!$C$2:$H$166,6,FALSE)</f>
        <v>Normal</v>
      </c>
      <c r="X171" t="s">
        <v>451</v>
      </c>
      <c r="Y171" t="s">
        <v>455</v>
      </c>
      <c r="Z171" t="str">
        <f t="shared" si="92"/>
        <v>no_type-specific_DamagePoison</v>
      </c>
      <c r="AA171" t="str">
        <f t="shared" si="92"/>
        <v>NormalPoison</v>
      </c>
      <c r="AB171" t="str">
        <f t="shared" si="92"/>
        <v>no_type-specific_DamagePoison</v>
      </c>
      <c r="AC171" t="str">
        <f t="shared" si="72"/>
        <v>NormalPoison</v>
      </c>
      <c r="AD171" t="str">
        <f t="shared" si="73"/>
        <v>no_type-specific_DamageGround</v>
      </c>
      <c r="AE171" t="str">
        <f t="shared" si="73"/>
        <v>NormalGround</v>
      </c>
      <c r="AF171" t="str">
        <f t="shared" si="73"/>
        <v>no_type-specific_DamageGround</v>
      </c>
      <c r="AG171" t="str">
        <f t="shared" si="68"/>
        <v>NormalGround</v>
      </c>
      <c r="AH171" t="e">
        <f>VLOOKUP(Z171,type_factors!$C$1:$D$226,2,FALSE)</f>
        <v>#N/A</v>
      </c>
      <c r="AI171">
        <f>VLOOKUP(AA171,type_factors!$C$1:$D$226,2,FALSE)</f>
        <v>1</v>
      </c>
      <c r="AJ171" t="e">
        <f>VLOOKUP(AB171,type_factors!$C$1:$D$226,2,FALSE)</f>
        <v>#N/A</v>
      </c>
      <c r="AK171">
        <f>VLOOKUP(AC171,type_factors!$C$1:$D$226,2,FALSE)</f>
        <v>1</v>
      </c>
      <c r="AL171" t="e">
        <f>VLOOKUP(AD171,type_factors!$C$1:$D$226,2,FALSE)</f>
        <v>#N/A</v>
      </c>
      <c r="AM171">
        <f>VLOOKUP(AE171,type_factors!$C$1:$D$226,2,FALSE)</f>
        <v>1</v>
      </c>
      <c r="AN171" t="e">
        <f>VLOOKUP(AF171,type_factors!$C$1:$D$226,2,FALSE)</f>
        <v>#N/A</v>
      </c>
      <c r="AO171">
        <f>VLOOKUP(AG171,type_factors!$C$1:$D$226,2,FALSE)</f>
        <v>1</v>
      </c>
      <c r="AP171" t="e">
        <f t="shared" si="74"/>
        <v>#N/A</v>
      </c>
      <c r="AQ171">
        <f t="shared" si="74"/>
        <v>1</v>
      </c>
      <c r="AR171" t="e">
        <f t="shared" si="74"/>
        <v>#N/A</v>
      </c>
      <c r="AS171">
        <f t="shared" si="69"/>
        <v>1</v>
      </c>
      <c r="AT171">
        <f t="array" ref="AT171">MAX(IF(ISERROR(AP171:AS171),IF(ISERROR(AH171:AK171),,AH171:AK171),AP171:AS171))</f>
        <v>1</v>
      </c>
      <c r="AU171" t="s">
        <v>421</v>
      </c>
      <c r="AV171" t="s">
        <v>451</v>
      </c>
      <c r="AW171" t="s">
        <v>453</v>
      </c>
      <c r="AX171" t="s">
        <v>447</v>
      </c>
      <c r="AY171" t="s">
        <v>446</v>
      </c>
      <c r="AZ171" t="s">
        <v>456</v>
      </c>
      <c r="BA171" t="s">
        <v>450</v>
      </c>
      <c r="BB171" t="s">
        <v>455</v>
      </c>
      <c r="BC171" t="s">
        <v>445</v>
      </c>
      <c r="BD171" t="str">
        <f t="shared" si="95"/>
        <v>NormalDragon</v>
      </c>
      <c r="BE171" t="str">
        <f t="shared" si="96"/>
        <v>PoisonDragon</v>
      </c>
      <c r="BF171" t="str">
        <f t="shared" si="97"/>
        <v>WaterDragon</v>
      </c>
      <c r="BG171" t="str">
        <f t="shared" si="78"/>
        <v>ElectricDragon</v>
      </c>
      <c r="BH171" t="str">
        <f t="shared" si="79"/>
        <v>IceDragon</v>
      </c>
      <c r="BI171" t="str">
        <f t="shared" si="80"/>
        <v>RockDragon</v>
      </c>
      <c r="BJ171" t="str">
        <f t="shared" si="81"/>
        <v>FightingDragon</v>
      </c>
      <c r="BK171" t="str">
        <f t="shared" si="82"/>
        <v>GroundDragon</v>
      </c>
      <c r="BL171" t="str">
        <f t="shared" si="83"/>
        <v>FireDragon</v>
      </c>
      <c r="BM171" t="str">
        <f t="shared" si="98"/>
        <v>NormalFlying</v>
      </c>
      <c r="BN171" t="str">
        <f t="shared" si="85"/>
        <v>PoisonFlying</v>
      </c>
      <c r="BO171" t="str">
        <f t="shared" si="86"/>
        <v>WaterFlying</v>
      </c>
      <c r="BP171" t="str">
        <f t="shared" si="87"/>
        <v>ElectricFlying</v>
      </c>
      <c r="BQ171" t="str">
        <f t="shared" si="94"/>
        <v>IceFlying</v>
      </c>
      <c r="BR171" t="str">
        <f t="shared" si="94"/>
        <v>RockFlying</v>
      </c>
      <c r="BS171" t="str">
        <f t="shared" si="94"/>
        <v>FightingFlying</v>
      </c>
      <c r="BT171" t="str">
        <f t="shared" si="94"/>
        <v>GroundFlying</v>
      </c>
      <c r="BU171" t="str">
        <f t="shared" si="94"/>
        <v>FireFlying</v>
      </c>
      <c r="BV171" s="31">
        <f>VLOOKUP(BD171,type_factors!$C$2:$D$226,2,FALSE)</f>
        <v>1</v>
      </c>
      <c r="BW171" s="31">
        <f>VLOOKUP(BE171,type_factors!$C$2:$D$226,2,FALSE)</f>
        <v>1</v>
      </c>
      <c r="BX171" s="31">
        <f>VLOOKUP(BF171,type_factors!$C$2:$D$226,2,FALSE)</f>
        <v>0.5</v>
      </c>
      <c r="BY171" s="31">
        <f>VLOOKUP(BG171,type_factors!$C$2:$D$226,2,FALSE)</f>
        <v>0.5</v>
      </c>
      <c r="BZ171" s="31">
        <f>VLOOKUP(BH171,type_factors!$C$2:$D$226,2,FALSE)</f>
        <v>2</v>
      </c>
      <c r="CA171" s="31">
        <f>VLOOKUP(BI171,type_factors!$C$2:$D$226,2,FALSE)</f>
        <v>1</v>
      </c>
      <c r="CB171" s="31">
        <f>VLOOKUP(BJ171,type_factors!$C$2:$D$226,2,FALSE)</f>
        <v>1</v>
      </c>
      <c r="CC171" s="31">
        <f>VLOOKUP(BK171,type_factors!$C$2:$D$226,2,FALSE)</f>
        <v>1</v>
      </c>
      <c r="CD171" s="31">
        <f>VLOOKUP(BL171,type_factors!$C$2:$D$226,2,FALSE)</f>
        <v>0.5</v>
      </c>
      <c r="CE171" s="30">
        <f>VLOOKUP(BM171,type_factors!$C$2:$D$226,2,FALSE)</f>
        <v>1</v>
      </c>
      <c r="CF171" s="30">
        <f>VLOOKUP(BN171,type_factors!$C$2:$D$226,2,FALSE)</f>
        <v>1</v>
      </c>
      <c r="CG171" s="30">
        <f>VLOOKUP(BO171,type_factors!$C$2:$D$226,2,FALSE)</f>
        <v>1</v>
      </c>
      <c r="CH171" s="30">
        <f>VLOOKUP(BP171,type_factors!$C$2:$D$226,2,FALSE)</f>
        <v>2</v>
      </c>
      <c r="CI171" s="30">
        <f>VLOOKUP(BQ171,type_factors!$C$2:$D$226,2,FALSE)</f>
        <v>2</v>
      </c>
      <c r="CJ171" s="30">
        <f>VLOOKUP(BR171,type_factors!$C$2:$D$226,2,FALSE)</f>
        <v>2</v>
      </c>
      <c r="CK171" s="30">
        <f>VLOOKUP(BS171,type_factors!$C$2:$D$226,2,FALSE)</f>
        <v>0.5</v>
      </c>
      <c r="CL171" s="30">
        <f>VLOOKUP(BT171,type_factors!$C$2:$D$226,2,FALSE)</f>
        <v>0</v>
      </c>
      <c r="CM171" s="30">
        <f>VLOOKUP(BU171,type_factors!$C$2:$D$226,2,FALSE)</f>
        <v>1</v>
      </c>
      <c r="CN171" s="32">
        <f t="shared" si="88"/>
        <v>1</v>
      </c>
      <c r="CO171" s="32">
        <f t="shared" si="88"/>
        <v>1</v>
      </c>
      <c r="CP171" s="32">
        <f t="shared" si="88"/>
        <v>0.5</v>
      </c>
      <c r="CQ171" s="32">
        <f t="shared" si="70"/>
        <v>1</v>
      </c>
      <c r="CR171" s="32">
        <f t="shared" si="67"/>
        <v>4</v>
      </c>
      <c r="CS171" s="32">
        <f t="shared" si="89"/>
        <v>2</v>
      </c>
      <c r="CT171" s="32">
        <f t="shared" si="90"/>
        <v>0.5</v>
      </c>
      <c r="CU171" s="32">
        <f t="shared" si="90"/>
        <v>0</v>
      </c>
      <c r="CV171" s="32">
        <f t="shared" si="90"/>
        <v>0.5</v>
      </c>
      <c r="CW171">
        <f t="array" ref="CW171">MAX(IF(ISERROR(CN171:CV171),,CN171:CV171))</f>
        <v>4</v>
      </c>
      <c r="CX171">
        <f t="shared" si="71"/>
        <v>1</v>
      </c>
      <c r="CY171">
        <f t="shared" si="91"/>
        <v>3</v>
      </c>
      <c r="CZ171">
        <f t="shared" si="93"/>
        <v>79.25</v>
      </c>
    </row>
    <row r="172" spans="1:106" x14ac:dyDescent="0.3">
      <c r="A172">
        <v>171</v>
      </c>
      <c r="B172">
        <v>62</v>
      </c>
      <c r="C172" t="s">
        <v>133</v>
      </c>
      <c r="D172" t="s">
        <v>486</v>
      </c>
      <c r="E172" t="s">
        <v>421</v>
      </c>
      <c r="F172" t="s">
        <v>448</v>
      </c>
      <c r="G172">
        <v>61</v>
      </c>
      <c r="H172" s="1" t="s">
        <v>94</v>
      </c>
      <c r="I172" s="1" t="s">
        <v>136</v>
      </c>
      <c r="J172" s="1" t="s">
        <v>169</v>
      </c>
      <c r="K172" s="1" t="s">
        <v>170</v>
      </c>
      <c r="L172" s="1" t="str">
        <f>VLOOKUP(H172,all_attacks!$B$2:$C$166,2,FALSE)</f>
        <v>Whirlwind</v>
      </c>
      <c r="M172" s="1" t="str">
        <f>VLOOKUP(I172,all_attacks!$B$2:$C$166,2,FALSE)</f>
        <v>Wing Attack</v>
      </c>
      <c r="N172" s="1" t="str">
        <f>VLOOKUP(J172,all_attacks!$B$2:$C$166,2,FALSE)</f>
        <v>Sky Attack</v>
      </c>
      <c r="O172" s="1" t="str">
        <f>VLOOKUP(K172,all_attacks!$B$2:$C$166,2,FALSE)</f>
        <v>Mirror Move</v>
      </c>
      <c r="P172" t="str">
        <f>VLOOKUP(L172,all_attacks!$C$2:$H$166,2,FALSE)</f>
        <v>Normal</v>
      </c>
      <c r="Q172" t="str">
        <f>VLOOKUP(M172,all_attacks!$C$2:$H$166,2,FALSE)</f>
        <v>Flying</v>
      </c>
      <c r="R172" t="str">
        <f>VLOOKUP(N172,all_attacks!$C$2:$H$166,2,FALSE)</f>
        <v>Flying</v>
      </c>
      <c r="S172" t="str">
        <f>VLOOKUP(O172,all_attacks!$C$2:$H$166,2,FALSE)</f>
        <v>Flying</v>
      </c>
      <c r="T172" t="str">
        <f>VLOOKUP(L172,all_attacks!$C$2:$H$166,6,FALSE)</f>
        <v>no_type-specific_Damage</v>
      </c>
      <c r="U172" t="str">
        <f>VLOOKUP(M172,all_attacks!$C$2:$H$166,6,FALSE)</f>
        <v>Flying</v>
      </c>
      <c r="V172" t="str">
        <f>VLOOKUP(N172,all_attacks!$C$2:$H$166,6,FALSE)</f>
        <v>Flying</v>
      </c>
      <c r="W172" t="str">
        <f>VLOOKUP(O172,all_attacks!$C$2:$H$166,6,FALSE)</f>
        <v>no_type-specific_Damage</v>
      </c>
      <c r="X172" t="s">
        <v>451</v>
      </c>
      <c r="Y172" t="s">
        <v>455</v>
      </c>
      <c r="Z172" t="str">
        <f t="shared" si="92"/>
        <v>no_type-specific_DamagePoison</v>
      </c>
      <c r="AA172" t="str">
        <f t="shared" si="92"/>
        <v>FlyingPoison</v>
      </c>
      <c r="AB172" t="str">
        <f t="shared" si="92"/>
        <v>FlyingPoison</v>
      </c>
      <c r="AC172" t="str">
        <f t="shared" si="72"/>
        <v>no_type-specific_DamagePoison</v>
      </c>
      <c r="AD172" t="str">
        <f t="shared" si="73"/>
        <v>no_type-specific_DamageGround</v>
      </c>
      <c r="AE172" t="str">
        <f t="shared" si="73"/>
        <v>FlyingGround</v>
      </c>
      <c r="AF172" t="str">
        <f t="shared" si="73"/>
        <v>FlyingGround</v>
      </c>
      <c r="AG172" t="str">
        <f t="shared" si="68"/>
        <v>no_type-specific_DamageGround</v>
      </c>
      <c r="AH172" t="e">
        <f>VLOOKUP(Z172,type_factors!$C$1:$D$226,2,FALSE)</f>
        <v>#N/A</v>
      </c>
      <c r="AI172">
        <f>VLOOKUP(AA172,type_factors!$C$1:$D$226,2,FALSE)</f>
        <v>1</v>
      </c>
      <c r="AJ172">
        <f>VLOOKUP(AB172,type_factors!$C$1:$D$226,2,FALSE)</f>
        <v>1</v>
      </c>
      <c r="AK172" t="e">
        <f>VLOOKUP(AC172,type_factors!$C$1:$D$226,2,FALSE)</f>
        <v>#N/A</v>
      </c>
      <c r="AL172" t="e">
        <f>VLOOKUP(AD172,type_factors!$C$1:$D$226,2,FALSE)</f>
        <v>#N/A</v>
      </c>
      <c r="AM172">
        <f>VLOOKUP(AE172,type_factors!$C$1:$D$226,2,FALSE)</f>
        <v>1</v>
      </c>
      <c r="AN172">
        <f>VLOOKUP(AF172,type_factors!$C$1:$D$226,2,FALSE)</f>
        <v>1</v>
      </c>
      <c r="AO172" t="e">
        <f>VLOOKUP(AG172,type_factors!$C$1:$D$226,2,FALSE)</f>
        <v>#N/A</v>
      </c>
      <c r="AP172" t="e">
        <f t="shared" si="74"/>
        <v>#N/A</v>
      </c>
      <c r="AQ172">
        <f t="shared" si="74"/>
        <v>1</v>
      </c>
      <c r="AR172">
        <f t="shared" si="74"/>
        <v>1</v>
      </c>
      <c r="AS172" t="e">
        <f t="shared" si="69"/>
        <v>#N/A</v>
      </c>
      <c r="AT172">
        <f t="array" ref="AT172">MAX(IF(ISERROR(AP172:AS172),IF(ISERROR(AH172:AK172),,AH172:AK172),AP172:AS172))</f>
        <v>1</v>
      </c>
      <c r="AU172" t="s">
        <v>421</v>
      </c>
      <c r="AV172" t="s">
        <v>451</v>
      </c>
      <c r="AW172" t="s">
        <v>453</v>
      </c>
      <c r="AX172" t="s">
        <v>447</v>
      </c>
      <c r="AY172" t="s">
        <v>446</v>
      </c>
      <c r="AZ172" t="s">
        <v>456</v>
      </c>
      <c r="BA172" t="s">
        <v>450</v>
      </c>
      <c r="BB172" t="s">
        <v>455</v>
      </c>
      <c r="BC172" t="s">
        <v>445</v>
      </c>
      <c r="BD172" t="str">
        <f t="shared" si="95"/>
        <v>NormalNormal</v>
      </c>
      <c r="BE172" t="str">
        <f t="shared" si="96"/>
        <v>PoisonNormal</v>
      </c>
      <c r="BF172" t="str">
        <f t="shared" si="97"/>
        <v>WaterNormal</v>
      </c>
      <c r="BG172" t="str">
        <f t="shared" si="78"/>
        <v>ElectricNormal</v>
      </c>
      <c r="BH172" t="str">
        <f t="shared" si="79"/>
        <v>IceNormal</v>
      </c>
      <c r="BI172" t="str">
        <f t="shared" si="80"/>
        <v>RockNormal</v>
      </c>
      <c r="BJ172" t="str">
        <f t="shared" si="81"/>
        <v>FightingNormal</v>
      </c>
      <c r="BK172" t="str">
        <f t="shared" si="82"/>
        <v>GroundNormal</v>
      </c>
      <c r="BL172" t="str">
        <f t="shared" si="83"/>
        <v>FireNormal</v>
      </c>
      <c r="BM172" t="str">
        <f t="shared" si="98"/>
        <v>NormalFlying</v>
      </c>
      <c r="BN172" t="str">
        <f t="shared" si="85"/>
        <v>PoisonFlying</v>
      </c>
      <c r="BO172" t="str">
        <f t="shared" si="86"/>
        <v>WaterFlying</v>
      </c>
      <c r="BP172" t="str">
        <f t="shared" si="87"/>
        <v>ElectricFlying</v>
      </c>
      <c r="BQ172" t="str">
        <f t="shared" si="94"/>
        <v>IceFlying</v>
      </c>
      <c r="BR172" t="str">
        <f t="shared" si="94"/>
        <v>RockFlying</v>
      </c>
      <c r="BS172" t="str">
        <f t="shared" si="94"/>
        <v>FightingFlying</v>
      </c>
      <c r="BT172" t="str">
        <f t="shared" si="94"/>
        <v>GroundFlying</v>
      </c>
      <c r="BU172" t="str">
        <f t="shared" si="94"/>
        <v>FireFlying</v>
      </c>
      <c r="BV172" s="31">
        <f>VLOOKUP(BD172,type_factors!$C$2:$D$226,2,FALSE)</f>
        <v>1</v>
      </c>
      <c r="BW172" s="31">
        <f>VLOOKUP(BE172,type_factors!$C$2:$D$226,2,FALSE)</f>
        <v>1</v>
      </c>
      <c r="BX172" s="31">
        <f>VLOOKUP(BF172,type_factors!$C$2:$D$226,2,FALSE)</f>
        <v>1</v>
      </c>
      <c r="BY172" s="31">
        <f>VLOOKUP(BG172,type_factors!$C$2:$D$226,2,FALSE)</f>
        <v>1</v>
      </c>
      <c r="BZ172" s="31">
        <f>VLOOKUP(BH172,type_factors!$C$2:$D$226,2,FALSE)</f>
        <v>1</v>
      </c>
      <c r="CA172" s="31">
        <f>VLOOKUP(BI172,type_factors!$C$2:$D$226,2,FALSE)</f>
        <v>1</v>
      </c>
      <c r="CB172" s="31">
        <f>VLOOKUP(BJ172,type_factors!$C$2:$D$226,2,FALSE)</f>
        <v>2</v>
      </c>
      <c r="CC172" s="31">
        <f>VLOOKUP(BK172,type_factors!$C$2:$D$226,2,FALSE)</f>
        <v>1</v>
      </c>
      <c r="CD172" s="31">
        <f>VLOOKUP(BL172,type_factors!$C$2:$D$226,2,FALSE)</f>
        <v>1</v>
      </c>
      <c r="CE172" s="30">
        <f>VLOOKUP(BM172,type_factors!$C$2:$D$226,2,FALSE)</f>
        <v>1</v>
      </c>
      <c r="CF172" s="30">
        <f>VLOOKUP(BN172,type_factors!$C$2:$D$226,2,FALSE)</f>
        <v>1</v>
      </c>
      <c r="CG172" s="30">
        <f>VLOOKUP(BO172,type_factors!$C$2:$D$226,2,FALSE)</f>
        <v>1</v>
      </c>
      <c r="CH172" s="30">
        <f>VLOOKUP(BP172,type_factors!$C$2:$D$226,2,FALSE)</f>
        <v>2</v>
      </c>
      <c r="CI172" s="30">
        <f>VLOOKUP(BQ172,type_factors!$C$2:$D$226,2,FALSE)</f>
        <v>2</v>
      </c>
      <c r="CJ172" s="30">
        <f>VLOOKUP(BR172,type_factors!$C$2:$D$226,2,FALSE)</f>
        <v>2</v>
      </c>
      <c r="CK172" s="30">
        <f>VLOOKUP(BS172,type_factors!$C$2:$D$226,2,FALSE)</f>
        <v>0.5</v>
      </c>
      <c r="CL172" s="30">
        <f>VLOOKUP(BT172,type_factors!$C$2:$D$226,2,FALSE)</f>
        <v>0</v>
      </c>
      <c r="CM172" s="30">
        <f>VLOOKUP(BU172,type_factors!$C$2:$D$226,2,FALSE)</f>
        <v>1</v>
      </c>
      <c r="CN172" s="32">
        <f t="shared" si="88"/>
        <v>1</v>
      </c>
      <c r="CO172" s="32">
        <f t="shared" si="88"/>
        <v>1</v>
      </c>
      <c r="CP172" s="32">
        <f t="shared" si="88"/>
        <v>1</v>
      </c>
      <c r="CQ172" s="32">
        <f t="shared" si="70"/>
        <v>2</v>
      </c>
      <c r="CR172" s="32">
        <f t="shared" si="67"/>
        <v>2</v>
      </c>
      <c r="CS172" s="32">
        <f t="shared" si="89"/>
        <v>2</v>
      </c>
      <c r="CT172" s="32">
        <f t="shared" si="90"/>
        <v>1</v>
      </c>
      <c r="CU172" s="32">
        <f t="shared" si="90"/>
        <v>0</v>
      </c>
      <c r="CV172" s="32">
        <f t="shared" si="90"/>
        <v>1</v>
      </c>
      <c r="CW172">
        <f t="array" ref="CW172">MAX(IF(ISERROR(CN172:CV172),,CN172:CV172))</f>
        <v>2</v>
      </c>
      <c r="CX172">
        <f t="shared" si="71"/>
        <v>1</v>
      </c>
      <c r="CY172">
        <f t="shared" si="91"/>
        <v>1</v>
      </c>
      <c r="CZ172">
        <f t="shared" si="93"/>
        <v>80.25</v>
      </c>
      <c r="DB172" t="s">
        <v>195</v>
      </c>
    </row>
    <row r="173" spans="1:106" x14ac:dyDescent="0.3">
      <c r="A173">
        <v>172</v>
      </c>
      <c r="B173">
        <v>62</v>
      </c>
      <c r="C173" t="s">
        <v>134</v>
      </c>
      <c r="D173" t="s">
        <v>537</v>
      </c>
      <c r="E173" t="s">
        <v>318</v>
      </c>
      <c r="F173" t="s">
        <v>209</v>
      </c>
      <c r="G173">
        <v>59</v>
      </c>
      <c r="H173" s="1" t="s">
        <v>121</v>
      </c>
      <c r="I173" s="1" t="s">
        <v>122</v>
      </c>
      <c r="J173" s="1" t="s">
        <v>123</v>
      </c>
      <c r="K173" s="1" t="s">
        <v>150</v>
      </c>
      <c r="L173" s="1" t="str">
        <f>VLOOKUP(H173,all_attacks!$B$2:$C$166,2,FALSE)</f>
        <v>Psybeam</v>
      </c>
      <c r="M173" s="1" t="str">
        <f>VLOOKUP(I173,all_attacks!$B$2:$C$166,2,FALSE)</f>
        <v>Recover</v>
      </c>
      <c r="N173" s="1" t="str">
        <f>VLOOKUP(J173,all_attacks!$B$2:$C$166,2,FALSE)</f>
        <v>Psychic</v>
      </c>
      <c r="O173" s="1" t="str">
        <f>VLOOKUP(K173,all_attacks!$B$2:$C$166,2,FALSE)</f>
        <v>Reflect</v>
      </c>
      <c r="P173" t="str">
        <f>VLOOKUP(L173,all_attacks!$C$2:$H$166,2,FALSE)</f>
        <v>Psychic</v>
      </c>
      <c r="Q173" t="str">
        <f>VLOOKUP(M173,all_attacks!$C$2:$H$166,2,FALSE)</f>
        <v>Normal</v>
      </c>
      <c r="R173" t="str">
        <f>VLOOKUP(N173,all_attacks!$C$2:$H$166,2,FALSE)</f>
        <v>Psychic</v>
      </c>
      <c r="S173" t="str">
        <f>VLOOKUP(O173,all_attacks!$C$2:$H$166,2,FALSE)</f>
        <v>Psychic</v>
      </c>
      <c r="T173" t="str">
        <f>VLOOKUP(L173,all_attacks!$C$2:$H$166,6,FALSE)</f>
        <v>Psychic</v>
      </c>
      <c r="U173" t="str">
        <f>VLOOKUP(M173,all_attacks!$C$2:$H$166,6,FALSE)</f>
        <v>no_type-specific_Damage</v>
      </c>
      <c r="V173" t="str">
        <f>VLOOKUP(N173,all_attacks!$C$2:$H$166,6,FALSE)</f>
        <v>Psychic</v>
      </c>
      <c r="W173" t="str">
        <f>VLOOKUP(O173,all_attacks!$C$2:$H$166,6,FALSE)</f>
        <v>no_type-specific_Damage</v>
      </c>
      <c r="X173" t="s">
        <v>451</v>
      </c>
      <c r="Y173" t="s">
        <v>455</v>
      </c>
      <c r="Z173" t="str">
        <f t="shared" si="92"/>
        <v>PsychicPoison</v>
      </c>
      <c r="AA173" t="str">
        <f t="shared" si="92"/>
        <v>no_type-specific_DamagePoison</v>
      </c>
      <c r="AB173" t="str">
        <f t="shared" si="92"/>
        <v>PsychicPoison</v>
      </c>
      <c r="AC173" t="str">
        <f t="shared" si="72"/>
        <v>no_type-specific_DamagePoison</v>
      </c>
      <c r="AD173" t="str">
        <f t="shared" si="73"/>
        <v>PsychicGround</v>
      </c>
      <c r="AE173" t="str">
        <f t="shared" si="73"/>
        <v>no_type-specific_DamageGround</v>
      </c>
      <c r="AF173" t="str">
        <f t="shared" si="73"/>
        <v>PsychicGround</v>
      </c>
      <c r="AG173" t="str">
        <f t="shared" si="68"/>
        <v>no_type-specific_DamageGround</v>
      </c>
      <c r="AH173">
        <f>VLOOKUP(Z173,type_factors!$C$1:$D$226,2,FALSE)</f>
        <v>2</v>
      </c>
      <c r="AI173" t="e">
        <f>VLOOKUP(AA173,type_factors!$C$1:$D$226,2,FALSE)</f>
        <v>#N/A</v>
      </c>
      <c r="AJ173">
        <f>VLOOKUP(AB173,type_factors!$C$1:$D$226,2,FALSE)</f>
        <v>2</v>
      </c>
      <c r="AK173" t="e">
        <f>VLOOKUP(AC173,type_factors!$C$1:$D$226,2,FALSE)</f>
        <v>#N/A</v>
      </c>
      <c r="AL173">
        <f>VLOOKUP(AD173,type_factors!$C$1:$D$226,2,FALSE)</f>
        <v>1</v>
      </c>
      <c r="AM173" t="e">
        <f>VLOOKUP(AE173,type_factors!$C$1:$D$226,2,FALSE)</f>
        <v>#N/A</v>
      </c>
      <c r="AN173">
        <f>VLOOKUP(AF173,type_factors!$C$1:$D$226,2,FALSE)</f>
        <v>1</v>
      </c>
      <c r="AO173" t="e">
        <f>VLOOKUP(AG173,type_factors!$C$1:$D$226,2,FALSE)</f>
        <v>#N/A</v>
      </c>
      <c r="AP173">
        <f t="shared" si="74"/>
        <v>2</v>
      </c>
      <c r="AQ173" t="e">
        <f t="shared" si="74"/>
        <v>#N/A</v>
      </c>
      <c r="AR173">
        <f t="shared" si="74"/>
        <v>2</v>
      </c>
      <c r="AS173" t="e">
        <f t="shared" si="69"/>
        <v>#N/A</v>
      </c>
      <c r="AT173">
        <f t="array" ref="AT173">MAX(IF(ISERROR(AP173:AS173),IF(ISERROR(AH173:AK173),,AH173:AK173),AP173:AS173))</f>
        <v>2</v>
      </c>
      <c r="AU173" t="s">
        <v>421</v>
      </c>
      <c r="AV173" t="s">
        <v>451</v>
      </c>
      <c r="AW173" t="s">
        <v>453</v>
      </c>
      <c r="AX173" t="s">
        <v>447</v>
      </c>
      <c r="AY173" t="s">
        <v>446</v>
      </c>
      <c r="AZ173" t="s">
        <v>456</v>
      </c>
      <c r="BA173" t="s">
        <v>450</v>
      </c>
      <c r="BB173" t="s">
        <v>455</v>
      </c>
      <c r="BC173" t="s">
        <v>445</v>
      </c>
      <c r="BD173" t="str">
        <f t="shared" si="95"/>
        <v>NormalPsychic</v>
      </c>
      <c r="BE173" t="str">
        <f t="shared" si="96"/>
        <v>PoisonPsychic</v>
      </c>
      <c r="BF173" t="str">
        <f t="shared" si="97"/>
        <v>WaterPsychic</v>
      </c>
      <c r="BG173" t="str">
        <f t="shared" si="78"/>
        <v>ElectricPsychic</v>
      </c>
      <c r="BH173" t="str">
        <f t="shared" si="79"/>
        <v>IcePsychic</v>
      </c>
      <c r="BI173" t="str">
        <f t="shared" si="80"/>
        <v>RockPsychic</v>
      </c>
      <c r="BJ173" t="str">
        <f t="shared" si="81"/>
        <v>FightingPsychic</v>
      </c>
      <c r="BK173" t="str">
        <f t="shared" si="82"/>
        <v>GroundPsychic</v>
      </c>
      <c r="BL173" t="str">
        <f t="shared" si="83"/>
        <v>FirePsychic</v>
      </c>
      <c r="BM173" t="str">
        <f t="shared" si="98"/>
        <v>NormalNA</v>
      </c>
      <c r="BN173" t="str">
        <f t="shared" si="85"/>
        <v>PoisonNA</v>
      </c>
      <c r="BO173" t="str">
        <f t="shared" si="86"/>
        <v>WaterNA</v>
      </c>
      <c r="BP173" t="str">
        <f t="shared" si="87"/>
        <v>ElectricNA</v>
      </c>
      <c r="BQ173" t="str">
        <f t="shared" si="94"/>
        <v>IceNA</v>
      </c>
      <c r="BR173" t="str">
        <f t="shared" si="94"/>
        <v>RockNA</v>
      </c>
      <c r="BS173" t="str">
        <f t="shared" si="94"/>
        <v>FightingNA</v>
      </c>
      <c r="BT173" t="str">
        <f t="shared" si="94"/>
        <v>GroundNA</v>
      </c>
      <c r="BU173" t="str">
        <f t="shared" si="94"/>
        <v>FireNA</v>
      </c>
      <c r="BV173" s="31">
        <f>VLOOKUP(BD173,type_factors!$C$2:$D$226,2,FALSE)</f>
        <v>1</v>
      </c>
      <c r="BW173" s="31">
        <f>VLOOKUP(BE173,type_factors!$C$2:$D$226,2,FALSE)</f>
        <v>1</v>
      </c>
      <c r="BX173" s="31">
        <f>VLOOKUP(BF173,type_factors!$C$2:$D$226,2,FALSE)</f>
        <v>1</v>
      </c>
      <c r="BY173" s="31">
        <f>VLOOKUP(BG173,type_factors!$C$2:$D$226,2,FALSE)</f>
        <v>1</v>
      </c>
      <c r="BZ173" s="31">
        <f>VLOOKUP(BH173,type_factors!$C$2:$D$226,2,FALSE)</f>
        <v>1</v>
      </c>
      <c r="CA173" s="31">
        <f>VLOOKUP(BI173,type_factors!$C$2:$D$226,2,FALSE)</f>
        <v>1</v>
      </c>
      <c r="CB173" s="31">
        <f>VLOOKUP(BJ173,type_factors!$C$2:$D$226,2,FALSE)</f>
        <v>0.5</v>
      </c>
      <c r="CC173" s="31">
        <f>VLOOKUP(BK173,type_factors!$C$2:$D$226,2,FALSE)</f>
        <v>1</v>
      </c>
      <c r="CD173" s="31">
        <f>VLOOKUP(BL173,type_factors!$C$2:$D$226,2,FALSE)</f>
        <v>1</v>
      </c>
      <c r="CE173" s="30" t="e">
        <f>VLOOKUP(BM173,type_factors!$C$2:$D$226,2,FALSE)</f>
        <v>#N/A</v>
      </c>
      <c r="CF173" s="30" t="e">
        <f>VLOOKUP(BN173,type_factors!$C$2:$D$226,2,FALSE)</f>
        <v>#N/A</v>
      </c>
      <c r="CG173" s="30" t="e">
        <f>VLOOKUP(BO173,type_factors!$C$2:$D$226,2,FALSE)</f>
        <v>#N/A</v>
      </c>
      <c r="CH173" s="30" t="e">
        <f>VLOOKUP(BP173,type_factors!$C$2:$D$226,2,FALSE)</f>
        <v>#N/A</v>
      </c>
      <c r="CI173" s="30" t="e">
        <f>VLOOKUP(BQ173,type_factors!$C$2:$D$226,2,FALSE)</f>
        <v>#N/A</v>
      </c>
      <c r="CJ173" s="30" t="e">
        <f>VLOOKUP(BR173,type_factors!$C$2:$D$226,2,FALSE)</f>
        <v>#N/A</v>
      </c>
      <c r="CK173" s="30" t="e">
        <f>VLOOKUP(BS173,type_factors!$C$2:$D$226,2,FALSE)</f>
        <v>#N/A</v>
      </c>
      <c r="CL173" s="30" t="e">
        <f>VLOOKUP(BT173,type_factors!$C$2:$D$226,2,FALSE)</f>
        <v>#N/A</v>
      </c>
      <c r="CM173" s="30" t="e">
        <f>VLOOKUP(BU173,type_factors!$C$2:$D$226,2,FALSE)</f>
        <v>#N/A</v>
      </c>
      <c r="CN173" s="32">
        <f t="shared" si="88"/>
        <v>1</v>
      </c>
      <c r="CO173" s="32">
        <f t="shared" si="88"/>
        <v>1</v>
      </c>
      <c r="CP173" s="32">
        <f t="shared" si="88"/>
        <v>1</v>
      </c>
      <c r="CQ173" s="32">
        <f t="shared" si="70"/>
        <v>1</v>
      </c>
      <c r="CR173" s="32">
        <f t="shared" si="67"/>
        <v>1</v>
      </c>
      <c r="CS173" s="32">
        <f t="shared" si="89"/>
        <v>1</v>
      </c>
      <c r="CT173" s="32">
        <f t="shared" si="90"/>
        <v>0.5</v>
      </c>
      <c r="CU173" s="32">
        <f t="shared" si="90"/>
        <v>1</v>
      </c>
      <c r="CV173" s="32">
        <f t="shared" si="90"/>
        <v>1</v>
      </c>
      <c r="CW173">
        <f t="array" ref="CW173">MAX(IF(ISERROR(CN173:CV173),,CN173:CV173))</f>
        <v>1</v>
      </c>
      <c r="CX173">
        <f t="shared" si="71"/>
        <v>2</v>
      </c>
      <c r="CY173">
        <f t="shared" si="91"/>
        <v>-1</v>
      </c>
      <c r="CZ173">
        <f t="shared" si="93"/>
        <v>79.25</v>
      </c>
    </row>
    <row r="174" spans="1:106" x14ac:dyDescent="0.3">
      <c r="A174">
        <v>173</v>
      </c>
      <c r="B174">
        <v>62</v>
      </c>
      <c r="C174" t="s">
        <v>168</v>
      </c>
      <c r="D174" t="s">
        <v>595</v>
      </c>
      <c r="E174" t="s">
        <v>455</v>
      </c>
      <c r="F174" t="s">
        <v>456</v>
      </c>
      <c r="G174">
        <v>61</v>
      </c>
      <c r="H174" s="1" t="s">
        <v>20</v>
      </c>
      <c r="I174" s="1" t="s">
        <v>68</v>
      </c>
      <c r="J174" s="1" t="s">
        <v>154</v>
      </c>
      <c r="K174" s="1" t="s">
        <v>23</v>
      </c>
      <c r="L174" s="1" t="str">
        <f>VLOOKUP(H174,all_attacks!$B$2:$C$166,2,FALSE)</f>
        <v>Tail Whip</v>
      </c>
      <c r="M174" s="1" t="str">
        <f>VLOOKUP(I174,all_attacks!$B$2:$C$166,2,FALSE)</f>
        <v>Fury Attack</v>
      </c>
      <c r="N174" s="1" t="str">
        <f>VLOOKUP(J174,all_attacks!$B$2:$C$166,2,FALSE)</f>
        <v>Horn Drill</v>
      </c>
      <c r="O174" s="1" t="str">
        <f>VLOOKUP(K174,all_attacks!$B$2:$C$166,2,FALSE)</f>
        <v>Leer</v>
      </c>
      <c r="P174" t="str">
        <f>VLOOKUP(L174,all_attacks!$C$2:$H$166,2,FALSE)</f>
        <v>Normal</v>
      </c>
      <c r="Q174" t="str">
        <f>VLOOKUP(M174,all_attacks!$C$2:$H$166,2,FALSE)</f>
        <v>Normal</v>
      </c>
      <c r="R174" t="str">
        <f>VLOOKUP(N174,all_attacks!$C$2:$H$166,2,FALSE)</f>
        <v>Normal</v>
      </c>
      <c r="S174" t="str">
        <f>VLOOKUP(O174,all_attacks!$C$2:$H$166,2,FALSE)</f>
        <v>Normal</v>
      </c>
      <c r="T174" t="str">
        <f>VLOOKUP(L174,all_attacks!$C$2:$H$166,6,FALSE)</f>
        <v>no_type-specific_Damage</v>
      </c>
      <c r="U174" t="str">
        <f>VLOOKUP(M174,all_attacks!$C$2:$H$166,6,FALSE)</f>
        <v>Normal</v>
      </c>
      <c r="V174" t="str">
        <f>VLOOKUP(N174,all_attacks!$C$2:$H$166,6,FALSE)</f>
        <v>no_type-specific_Damage</v>
      </c>
      <c r="W174" t="str">
        <f>VLOOKUP(O174,all_attacks!$C$2:$H$166,6,FALSE)</f>
        <v>no_type-specific_Damage</v>
      </c>
      <c r="X174" t="s">
        <v>451</v>
      </c>
      <c r="Y174" t="s">
        <v>455</v>
      </c>
      <c r="Z174" t="str">
        <f t="shared" si="92"/>
        <v>no_type-specific_DamagePoison</v>
      </c>
      <c r="AA174" t="str">
        <f t="shared" si="92"/>
        <v>NormalPoison</v>
      </c>
      <c r="AB174" t="str">
        <f t="shared" si="92"/>
        <v>no_type-specific_DamagePoison</v>
      </c>
      <c r="AC174" t="str">
        <f t="shared" si="72"/>
        <v>no_type-specific_DamagePoison</v>
      </c>
      <c r="AD174" t="str">
        <f t="shared" si="73"/>
        <v>no_type-specific_DamageGround</v>
      </c>
      <c r="AE174" t="str">
        <f t="shared" si="73"/>
        <v>NormalGround</v>
      </c>
      <c r="AF174" t="str">
        <f t="shared" si="73"/>
        <v>no_type-specific_DamageGround</v>
      </c>
      <c r="AG174" t="str">
        <f t="shared" si="68"/>
        <v>no_type-specific_DamageGround</v>
      </c>
      <c r="AH174" t="e">
        <f>VLOOKUP(Z174,type_factors!$C$1:$D$226,2,FALSE)</f>
        <v>#N/A</v>
      </c>
      <c r="AI174">
        <f>VLOOKUP(AA174,type_factors!$C$1:$D$226,2,FALSE)</f>
        <v>1</v>
      </c>
      <c r="AJ174" t="e">
        <f>VLOOKUP(AB174,type_factors!$C$1:$D$226,2,FALSE)</f>
        <v>#N/A</v>
      </c>
      <c r="AK174" t="e">
        <f>VLOOKUP(AC174,type_factors!$C$1:$D$226,2,FALSE)</f>
        <v>#N/A</v>
      </c>
      <c r="AL174" t="e">
        <f>VLOOKUP(AD174,type_factors!$C$1:$D$226,2,FALSE)</f>
        <v>#N/A</v>
      </c>
      <c r="AM174">
        <f>VLOOKUP(AE174,type_factors!$C$1:$D$226,2,FALSE)</f>
        <v>1</v>
      </c>
      <c r="AN174" t="e">
        <f>VLOOKUP(AF174,type_factors!$C$1:$D$226,2,FALSE)</f>
        <v>#N/A</v>
      </c>
      <c r="AO174" t="e">
        <f>VLOOKUP(AG174,type_factors!$C$1:$D$226,2,FALSE)</f>
        <v>#N/A</v>
      </c>
      <c r="AP174" t="e">
        <f t="shared" si="74"/>
        <v>#N/A</v>
      </c>
      <c r="AQ174">
        <f t="shared" si="74"/>
        <v>1</v>
      </c>
      <c r="AR174" t="e">
        <f t="shared" si="74"/>
        <v>#N/A</v>
      </c>
      <c r="AS174" t="e">
        <f t="shared" si="69"/>
        <v>#N/A</v>
      </c>
      <c r="AT174">
        <f t="array" ref="AT174">MAX(IF(ISERROR(AP174:AS174),IF(ISERROR(AH174:AK174),,AH174:AK174),AP174:AS174))</f>
        <v>1</v>
      </c>
      <c r="AU174" t="s">
        <v>421</v>
      </c>
      <c r="AV174" t="s">
        <v>451</v>
      </c>
      <c r="AW174" t="s">
        <v>453</v>
      </c>
      <c r="AX174" t="s">
        <v>447</v>
      </c>
      <c r="AY174" t="s">
        <v>446</v>
      </c>
      <c r="AZ174" t="s">
        <v>456</v>
      </c>
      <c r="BA174" t="s">
        <v>450</v>
      </c>
      <c r="BB174" t="s">
        <v>455</v>
      </c>
      <c r="BC174" t="s">
        <v>445</v>
      </c>
      <c r="BD174" t="str">
        <f t="shared" si="95"/>
        <v>NormalGround</v>
      </c>
      <c r="BE174" t="str">
        <f t="shared" si="96"/>
        <v>PoisonGround</v>
      </c>
      <c r="BF174" t="str">
        <f t="shared" si="97"/>
        <v>WaterGround</v>
      </c>
      <c r="BG174" t="str">
        <f t="shared" si="78"/>
        <v>ElectricGround</v>
      </c>
      <c r="BH174" t="str">
        <f t="shared" si="79"/>
        <v>IceGround</v>
      </c>
      <c r="BI174" t="str">
        <f t="shared" si="80"/>
        <v>RockGround</v>
      </c>
      <c r="BJ174" t="str">
        <f t="shared" si="81"/>
        <v>FightingGround</v>
      </c>
      <c r="BK174" t="str">
        <f t="shared" si="82"/>
        <v>GroundGround</v>
      </c>
      <c r="BL174" t="str">
        <f t="shared" si="83"/>
        <v>FireGround</v>
      </c>
      <c r="BM174" t="str">
        <f t="shared" si="98"/>
        <v>NormalRock</v>
      </c>
      <c r="BN174" t="str">
        <f t="shared" si="85"/>
        <v>PoisonRock</v>
      </c>
      <c r="BO174" t="str">
        <f t="shared" si="86"/>
        <v>WaterRock</v>
      </c>
      <c r="BP174" t="str">
        <f t="shared" si="87"/>
        <v>ElectricRock</v>
      </c>
      <c r="BQ174" t="str">
        <f t="shared" si="94"/>
        <v>IceRock</v>
      </c>
      <c r="BR174" t="str">
        <f t="shared" si="94"/>
        <v>RockRock</v>
      </c>
      <c r="BS174" t="str">
        <f t="shared" si="94"/>
        <v>FightingRock</v>
      </c>
      <c r="BT174" t="str">
        <f t="shared" si="94"/>
        <v>GroundRock</v>
      </c>
      <c r="BU174" t="str">
        <f t="shared" si="94"/>
        <v>FireRock</v>
      </c>
      <c r="BV174" s="31">
        <f>VLOOKUP(BD174,type_factors!$C$2:$D$226,2,FALSE)</f>
        <v>1</v>
      </c>
      <c r="BW174" s="31">
        <f>VLOOKUP(BE174,type_factors!$C$2:$D$226,2,FALSE)</f>
        <v>0.5</v>
      </c>
      <c r="BX174" s="31">
        <f>VLOOKUP(BF174,type_factors!$C$2:$D$226,2,FALSE)</f>
        <v>2</v>
      </c>
      <c r="BY174" s="31">
        <f>VLOOKUP(BG174,type_factors!$C$2:$D$226,2,FALSE)</f>
        <v>0</v>
      </c>
      <c r="BZ174" s="31">
        <f>VLOOKUP(BH174,type_factors!$C$2:$D$226,2,FALSE)</f>
        <v>2</v>
      </c>
      <c r="CA174" s="31">
        <f>VLOOKUP(BI174,type_factors!$C$2:$D$226,2,FALSE)</f>
        <v>0.5</v>
      </c>
      <c r="CB174" s="31">
        <f>VLOOKUP(BJ174,type_factors!$C$2:$D$226,2,FALSE)</f>
        <v>1</v>
      </c>
      <c r="CC174" s="31">
        <f>VLOOKUP(BK174,type_factors!$C$2:$D$226,2,FALSE)</f>
        <v>1</v>
      </c>
      <c r="CD174" s="31">
        <f>VLOOKUP(BL174,type_factors!$C$2:$D$226,2,FALSE)</f>
        <v>1</v>
      </c>
      <c r="CE174" s="30">
        <f>VLOOKUP(BM174,type_factors!$C$2:$D$226,2,FALSE)</f>
        <v>0.5</v>
      </c>
      <c r="CF174" s="30">
        <f>VLOOKUP(BN174,type_factors!$C$2:$D$226,2,FALSE)</f>
        <v>0.5</v>
      </c>
      <c r="CG174" s="30">
        <f>VLOOKUP(BO174,type_factors!$C$2:$D$226,2,FALSE)</f>
        <v>2</v>
      </c>
      <c r="CH174" s="30">
        <f>VLOOKUP(BP174,type_factors!$C$2:$D$226,2,FALSE)</f>
        <v>1</v>
      </c>
      <c r="CI174" s="30">
        <f>VLOOKUP(BQ174,type_factors!$C$2:$D$226,2,FALSE)</f>
        <v>1</v>
      </c>
      <c r="CJ174" s="30">
        <f>VLOOKUP(BR174,type_factors!$C$2:$D$226,2,FALSE)</f>
        <v>1</v>
      </c>
      <c r="CK174" s="30">
        <f>VLOOKUP(BS174,type_factors!$C$2:$D$226,2,FALSE)</f>
        <v>2</v>
      </c>
      <c r="CL174" s="30">
        <f>VLOOKUP(BT174,type_factors!$C$2:$D$226,2,FALSE)</f>
        <v>2</v>
      </c>
      <c r="CM174" s="30">
        <f>VLOOKUP(BU174,type_factors!$C$2:$D$226,2,FALSE)</f>
        <v>0.5</v>
      </c>
      <c r="CN174" s="32">
        <f t="shared" si="88"/>
        <v>0.5</v>
      </c>
      <c r="CO174" s="32">
        <f t="shared" si="88"/>
        <v>0.25</v>
      </c>
      <c r="CP174" s="32">
        <f t="shared" si="88"/>
        <v>4</v>
      </c>
      <c r="CQ174" s="32">
        <f t="shared" si="70"/>
        <v>0</v>
      </c>
      <c r="CR174" s="32">
        <f t="shared" si="67"/>
        <v>2</v>
      </c>
      <c r="CS174" s="32">
        <f t="shared" si="89"/>
        <v>0.5</v>
      </c>
      <c r="CT174" s="32">
        <f t="shared" si="90"/>
        <v>2</v>
      </c>
      <c r="CU174" s="32">
        <f t="shared" si="90"/>
        <v>2</v>
      </c>
      <c r="CV174" s="32">
        <f t="shared" si="90"/>
        <v>0.5</v>
      </c>
      <c r="CW174">
        <f t="array" ref="CW174">MAX(IF(ISERROR(CN174:CV174),,CN174:CV174))</f>
        <v>4</v>
      </c>
      <c r="CX174">
        <f t="shared" si="71"/>
        <v>1</v>
      </c>
      <c r="CY174">
        <f t="shared" si="91"/>
        <v>3</v>
      </c>
      <c r="CZ174">
        <f t="shared" si="93"/>
        <v>82.25</v>
      </c>
    </row>
    <row r="175" spans="1:106" x14ac:dyDescent="0.3">
      <c r="A175">
        <v>174</v>
      </c>
      <c r="B175">
        <v>62</v>
      </c>
      <c r="C175" t="s">
        <v>109</v>
      </c>
      <c r="D175" t="s">
        <v>618</v>
      </c>
      <c r="E175" t="s">
        <v>453</v>
      </c>
      <c r="F175" t="s">
        <v>448</v>
      </c>
      <c r="G175">
        <v>61</v>
      </c>
      <c r="H175" s="1" t="s">
        <v>110</v>
      </c>
      <c r="I175" s="1" t="s">
        <v>23</v>
      </c>
      <c r="J175" s="1" t="s">
        <v>111</v>
      </c>
      <c r="K175" s="1" t="s">
        <v>171</v>
      </c>
      <c r="L175" s="1" t="str">
        <f>VLOOKUP(H175,all_attacks!$B$2:$C$166,2,FALSE)</f>
        <v>Dragon Rage</v>
      </c>
      <c r="M175" s="1" t="str">
        <f>VLOOKUP(I175,all_attacks!$B$2:$C$166,2,FALSE)</f>
        <v>Leer</v>
      </c>
      <c r="N175" s="1" t="str">
        <f>VLOOKUP(J175,all_attacks!$B$2:$C$166,2,FALSE)</f>
        <v>Hydro Pump</v>
      </c>
      <c r="O175" s="1" t="str">
        <f>VLOOKUP(K175,all_attacks!$B$2:$C$166,2,FALSE)</f>
        <v>Hyper Beam</v>
      </c>
      <c r="P175" t="str">
        <f>VLOOKUP(L175,all_attacks!$C$2:$H$166,2,FALSE)</f>
        <v>Dragon</v>
      </c>
      <c r="Q175" t="str">
        <f>VLOOKUP(M175,all_attacks!$C$2:$H$166,2,FALSE)</f>
        <v>Normal</v>
      </c>
      <c r="R175" t="str">
        <f>VLOOKUP(N175,all_attacks!$C$2:$H$166,2,FALSE)</f>
        <v>Water</v>
      </c>
      <c r="S175" t="str">
        <f>VLOOKUP(O175,all_attacks!$C$2:$H$166,2,FALSE)</f>
        <v>Normal</v>
      </c>
      <c r="T175" t="str">
        <f>VLOOKUP(L175,all_attacks!$C$2:$H$166,6,FALSE)</f>
        <v>no_type-specific_Damage</v>
      </c>
      <c r="U175" t="str">
        <f>VLOOKUP(M175,all_attacks!$C$2:$H$166,6,FALSE)</f>
        <v>no_type-specific_Damage</v>
      </c>
      <c r="V175" t="str">
        <f>VLOOKUP(N175,all_attacks!$C$2:$H$166,6,FALSE)</f>
        <v>Water</v>
      </c>
      <c r="W175" t="str">
        <f>VLOOKUP(O175,all_attacks!$C$2:$H$166,6,FALSE)</f>
        <v>Normal</v>
      </c>
      <c r="X175" t="s">
        <v>451</v>
      </c>
      <c r="Y175" t="s">
        <v>455</v>
      </c>
      <c r="Z175" t="str">
        <f t="shared" si="92"/>
        <v>no_type-specific_DamagePoison</v>
      </c>
      <c r="AA175" t="str">
        <f t="shared" si="92"/>
        <v>no_type-specific_DamagePoison</v>
      </c>
      <c r="AB175" t="str">
        <f t="shared" si="92"/>
        <v>WaterPoison</v>
      </c>
      <c r="AC175" t="str">
        <f t="shared" si="72"/>
        <v>NormalPoison</v>
      </c>
      <c r="AD175" t="str">
        <f t="shared" si="73"/>
        <v>no_type-specific_DamageGround</v>
      </c>
      <c r="AE175" t="str">
        <f t="shared" si="73"/>
        <v>no_type-specific_DamageGround</v>
      </c>
      <c r="AF175" t="str">
        <f t="shared" si="73"/>
        <v>WaterGround</v>
      </c>
      <c r="AG175" t="str">
        <f t="shared" si="68"/>
        <v>NormalGround</v>
      </c>
      <c r="AH175" t="e">
        <f>VLOOKUP(Z175,type_factors!$C$1:$D$226,2,FALSE)</f>
        <v>#N/A</v>
      </c>
      <c r="AI175" t="e">
        <f>VLOOKUP(AA175,type_factors!$C$1:$D$226,2,FALSE)</f>
        <v>#N/A</v>
      </c>
      <c r="AJ175">
        <f>VLOOKUP(AB175,type_factors!$C$1:$D$226,2,FALSE)</f>
        <v>1</v>
      </c>
      <c r="AK175">
        <f>VLOOKUP(AC175,type_factors!$C$1:$D$226,2,FALSE)</f>
        <v>1</v>
      </c>
      <c r="AL175" t="e">
        <f>VLOOKUP(AD175,type_factors!$C$1:$D$226,2,FALSE)</f>
        <v>#N/A</v>
      </c>
      <c r="AM175" t="e">
        <f>VLOOKUP(AE175,type_factors!$C$1:$D$226,2,FALSE)</f>
        <v>#N/A</v>
      </c>
      <c r="AN175">
        <f>VLOOKUP(AF175,type_factors!$C$1:$D$226,2,FALSE)</f>
        <v>2</v>
      </c>
      <c r="AO175">
        <f>VLOOKUP(AG175,type_factors!$C$1:$D$226,2,FALSE)</f>
        <v>1</v>
      </c>
      <c r="AP175" t="e">
        <f t="shared" si="74"/>
        <v>#N/A</v>
      </c>
      <c r="AQ175" t="e">
        <f t="shared" si="74"/>
        <v>#N/A</v>
      </c>
      <c r="AR175">
        <f t="shared" si="74"/>
        <v>2</v>
      </c>
      <c r="AS175">
        <f t="shared" si="69"/>
        <v>1</v>
      </c>
      <c r="AT175">
        <f t="array" ref="AT175">MAX(IF(ISERROR(AP175:AS175),IF(ISERROR(AH175:AK175),,AH175:AK175),AP175:AS175))</f>
        <v>2</v>
      </c>
      <c r="AU175" t="s">
        <v>421</v>
      </c>
      <c r="AV175" t="s">
        <v>451</v>
      </c>
      <c r="AW175" t="s">
        <v>453</v>
      </c>
      <c r="AX175" t="s">
        <v>447</v>
      </c>
      <c r="AY175" t="s">
        <v>446</v>
      </c>
      <c r="AZ175" t="s">
        <v>456</v>
      </c>
      <c r="BA175" t="s">
        <v>450</v>
      </c>
      <c r="BB175" t="s">
        <v>455</v>
      </c>
      <c r="BC175" t="s">
        <v>445</v>
      </c>
      <c r="BD175" t="str">
        <f t="shared" si="95"/>
        <v>NormalWater</v>
      </c>
      <c r="BE175" t="str">
        <f t="shared" si="96"/>
        <v>PoisonWater</v>
      </c>
      <c r="BF175" t="str">
        <f t="shared" si="97"/>
        <v>WaterWater</v>
      </c>
      <c r="BG175" t="str">
        <f t="shared" si="78"/>
        <v>ElectricWater</v>
      </c>
      <c r="BH175" t="str">
        <f t="shared" si="79"/>
        <v>IceWater</v>
      </c>
      <c r="BI175" t="str">
        <f t="shared" si="80"/>
        <v>RockWater</v>
      </c>
      <c r="BJ175" t="str">
        <f t="shared" si="81"/>
        <v>FightingWater</v>
      </c>
      <c r="BK175" t="str">
        <f t="shared" si="82"/>
        <v>GroundWater</v>
      </c>
      <c r="BL175" t="str">
        <f t="shared" si="83"/>
        <v>FireWater</v>
      </c>
      <c r="BM175" t="str">
        <f t="shared" si="98"/>
        <v>NormalFlying</v>
      </c>
      <c r="BN175" t="str">
        <f t="shared" si="85"/>
        <v>PoisonFlying</v>
      </c>
      <c r="BO175" t="str">
        <f t="shared" si="86"/>
        <v>WaterFlying</v>
      </c>
      <c r="BP175" t="str">
        <f t="shared" si="87"/>
        <v>ElectricFlying</v>
      </c>
      <c r="BQ175" t="str">
        <f t="shared" si="94"/>
        <v>IceFlying</v>
      </c>
      <c r="BR175" t="str">
        <f t="shared" si="94"/>
        <v>RockFlying</v>
      </c>
      <c r="BS175" t="str">
        <f t="shared" si="94"/>
        <v>FightingFlying</v>
      </c>
      <c r="BT175" t="str">
        <f t="shared" si="94"/>
        <v>GroundFlying</v>
      </c>
      <c r="BU175" t="str">
        <f t="shared" si="94"/>
        <v>FireFlying</v>
      </c>
      <c r="BV175" s="31">
        <f>VLOOKUP(BD175,type_factors!$C$2:$D$226,2,FALSE)</f>
        <v>1</v>
      </c>
      <c r="BW175" s="31">
        <f>VLOOKUP(BE175,type_factors!$C$2:$D$226,2,FALSE)</f>
        <v>1</v>
      </c>
      <c r="BX175" s="31">
        <f>VLOOKUP(BF175,type_factors!$C$2:$D$226,2,FALSE)</f>
        <v>0.5</v>
      </c>
      <c r="BY175" s="31">
        <f>VLOOKUP(BG175,type_factors!$C$2:$D$226,2,FALSE)</f>
        <v>2</v>
      </c>
      <c r="BZ175" s="31">
        <f>VLOOKUP(BH175,type_factors!$C$2:$D$226,2,FALSE)</f>
        <v>0.5</v>
      </c>
      <c r="CA175" s="31">
        <f>VLOOKUP(BI175,type_factors!$C$2:$D$226,2,FALSE)</f>
        <v>1</v>
      </c>
      <c r="CB175" s="31">
        <f>VLOOKUP(BJ175,type_factors!$C$2:$D$226,2,FALSE)</f>
        <v>1</v>
      </c>
      <c r="CC175" s="31">
        <f>VLOOKUP(BK175,type_factors!$C$2:$D$226,2,FALSE)</f>
        <v>1</v>
      </c>
      <c r="CD175" s="31">
        <f>VLOOKUP(BL175,type_factors!$C$2:$D$226,2,FALSE)</f>
        <v>0.5</v>
      </c>
      <c r="CE175" s="30">
        <f>VLOOKUP(BM175,type_factors!$C$2:$D$226,2,FALSE)</f>
        <v>1</v>
      </c>
      <c r="CF175" s="30">
        <f>VLOOKUP(BN175,type_factors!$C$2:$D$226,2,FALSE)</f>
        <v>1</v>
      </c>
      <c r="CG175" s="30">
        <f>VLOOKUP(BO175,type_factors!$C$2:$D$226,2,FALSE)</f>
        <v>1</v>
      </c>
      <c r="CH175" s="30">
        <f>VLOOKUP(BP175,type_factors!$C$2:$D$226,2,FALSE)</f>
        <v>2</v>
      </c>
      <c r="CI175" s="30">
        <f>VLOOKUP(BQ175,type_factors!$C$2:$D$226,2,FALSE)</f>
        <v>2</v>
      </c>
      <c r="CJ175" s="30">
        <f>VLOOKUP(BR175,type_factors!$C$2:$D$226,2,FALSE)</f>
        <v>2</v>
      </c>
      <c r="CK175" s="30">
        <f>VLOOKUP(BS175,type_factors!$C$2:$D$226,2,FALSE)</f>
        <v>0.5</v>
      </c>
      <c r="CL175" s="30">
        <f>VLOOKUP(BT175,type_factors!$C$2:$D$226,2,FALSE)</f>
        <v>0</v>
      </c>
      <c r="CM175" s="30">
        <f>VLOOKUP(BU175,type_factors!$C$2:$D$226,2,FALSE)</f>
        <v>1</v>
      </c>
      <c r="CN175" s="32">
        <f t="shared" si="88"/>
        <v>1</v>
      </c>
      <c r="CO175" s="32">
        <f t="shared" si="88"/>
        <v>1</v>
      </c>
      <c r="CP175" s="32">
        <f t="shared" si="88"/>
        <v>0.5</v>
      </c>
      <c r="CQ175" s="32">
        <f t="shared" si="70"/>
        <v>4</v>
      </c>
      <c r="CR175" s="32">
        <f t="shared" si="67"/>
        <v>1</v>
      </c>
      <c r="CS175" s="32">
        <f t="shared" si="89"/>
        <v>2</v>
      </c>
      <c r="CT175" s="32">
        <f t="shared" si="90"/>
        <v>0.5</v>
      </c>
      <c r="CU175" s="32">
        <f t="shared" si="90"/>
        <v>0</v>
      </c>
      <c r="CV175" s="32">
        <f t="shared" si="90"/>
        <v>0.5</v>
      </c>
      <c r="CW175">
        <f t="array" ref="CW175">MAX(IF(ISERROR(CN175:CV175),,CN175:CV175))</f>
        <v>4</v>
      </c>
      <c r="CX175">
        <f t="shared" si="71"/>
        <v>2</v>
      </c>
      <c r="CY175">
        <f t="shared" si="91"/>
        <v>2</v>
      </c>
      <c r="CZ175">
        <f t="shared" si="93"/>
        <v>84.25</v>
      </c>
    </row>
    <row r="176" spans="1:106" x14ac:dyDescent="0.3">
      <c r="A176">
        <v>175</v>
      </c>
      <c r="B176">
        <v>62</v>
      </c>
      <c r="C176" t="s">
        <v>143</v>
      </c>
      <c r="D176" t="s">
        <v>530</v>
      </c>
      <c r="E176" t="s">
        <v>445</v>
      </c>
      <c r="F176" t="s">
        <v>209</v>
      </c>
      <c r="G176">
        <v>63</v>
      </c>
      <c r="H176" s="1" t="s">
        <v>98</v>
      </c>
      <c r="I176" s="1" t="s">
        <v>89</v>
      </c>
      <c r="J176" s="1" t="s">
        <v>23</v>
      </c>
      <c r="K176" s="1" t="s">
        <v>137</v>
      </c>
      <c r="L176" s="1" t="str">
        <f>VLOOKUP(H176,all_attacks!$B$2:$C$166,2,FALSE)</f>
        <v>Roar</v>
      </c>
      <c r="M176" s="1" t="str">
        <f>VLOOKUP(I176,all_attacks!$B$2:$C$166,2,FALSE)</f>
        <v>Ember</v>
      </c>
      <c r="N176" s="1" t="str">
        <f>VLOOKUP(J176,all_attacks!$B$2:$C$166,2,FALSE)</f>
        <v>Leer</v>
      </c>
      <c r="O176" s="1" t="str">
        <f>VLOOKUP(K176,all_attacks!$B$2:$C$166,2,FALSE)</f>
        <v>Take Down</v>
      </c>
      <c r="P176" t="str">
        <f>VLOOKUP(L176,all_attacks!$C$2:$H$166,2,FALSE)</f>
        <v>Normal</v>
      </c>
      <c r="Q176" t="str">
        <f>VLOOKUP(M176,all_attacks!$C$2:$H$166,2,FALSE)</f>
        <v>Fire</v>
      </c>
      <c r="R176" t="str">
        <f>VLOOKUP(N176,all_attacks!$C$2:$H$166,2,FALSE)</f>
        <v>Normal</v>
      </c>
      <c r="S176" t="str">
        <f>VLOOKUP(O176,all_attacks!$C$2:$H$166,2,FALSE)</f>
        <v>Normal</v>
      </c>
      <c r="T176" t="str">
        <f>VLOOKUP(L176,all_attacks!$C$2:$H$166,6,FALSE)</f>
        <v>no_type-specific_Damage</v>
      </c>
      <c r="U176" t="str">
        <f>VLOOKUP(M176,all_attacks!$C$2:$H$166,6,FALSE)</f>
        <v>Fire</v>
      </c>
      <c r="V176" t="str">
        <f>VLOOKUP(N176,all_attacks!$C$2:$H$166,6,FALSE)</f>
        <v>no_type-specific_Damage</v>
      </c>
      <c r="W176" t="str">
        <f>VLOOKUP(O176,all_attacks!$C$2:$H$166,6,FALSE)</f>
        <v>Normal</v>
      </c>
      <c r="X176" t="s">
        <v>451</v>
      </c>
      <c r="Y176" t="s">
        <v>455</v>
      </c>
      <c r="Z176" t="str">
        <f t="shared" si="92"/>
        <v>no_type-specific_DamagePoison</v>
      </c>
      <c r="AA176" t="str">
        <f t="shared" si="92"/>
        <v>FirePoison</v>
      </c>
      <c r="AB176" t="str">
        <f t="shared" si="92"/>
        <v>no_type-specific_DamagePoison</v>
      </c>
      <c r="AC176" t="str">
        <f t="shared" si="72"/>
        <v>NormalPoison</v>
      </c>
      <c r="AD176" t="str">
        <f t="shared" si="73"/>
        <v>no_type-specific_DamageGround</v>
      </c>
      <c r="AE176" t="str">
        <f t="shared" si="73"/>
        <v>FireGround</v>
      </c>
      <c r="AF176" t="str">
        <f t="shared" si="73"/>
        <v>no_type-specific_DamageGround</v>
      </c>
      <c r="AG176" t="str">
        <f t="shared" si="68"/>
        <v>NormalGround</v>
      </c>
      <c r="AH176" t="e">
        <f>VLOOKUP(Z176,type_factors!$C$1:$D$226,2,FALSE)</f>
        <v>#N/A</v>
      </c>
      <c r="AI176">
        <f>VLOOKUP(AA176,type_factors!$C$1:$D$226,2,FALSE)</f>
        <v>1</v>
      </c>
      <c r="AJ176" t="e">
        <f>VLOOKUP(AB176,type_factors!$C$1:$D$226,2,FALSE)</f>
        <v>#N/A</v>
      </c>
      <c r="AK176">
        <f>VLOOKUP(AC176,type_factors!$C$1:$D$226,2,FALSE)</f>
        <v>1</v>
      </c>
      <c r="AL176" t="e">
        <f>VLOOKUP(AD176,type_factors!$C$1:$D$226,2,FALSE)</f>
        <v>#N/A</v>
      </c>
      <c r="AM176">
        <f>VLOOKUP(AE176,type_factors!$C$1:$D$226,2,FALSE)</f>
        <v>1</v>
      </c>
      <c r="AN176" t="e">
        <f>VLOOKUP(AF176,type_factors!$C$1:$D$226,2,FALSE)</f>
        <v>#N/A</v>
      </c>
      <c r="AO176">
        <f>VLOOKUP(AG176,type_factors!$C$1:$D$226,2,FALSE)</f>
        <v>1</v>
      </c>
      <c r="AP176" t="e">
        <f t="shared" si="74"/>
        <v>#N/A</v>
      </c>
      <c r="AQ176">
        <f t="shared" si="74"/>
        <v>1</v>
      </c>
      <c r="AR176" t="e">
        <f t="shared" si="74"/>
        <v>#N/A</v>
      </c>
      <c r="AS176">
        <f t="shared" si="69"/>
        <v>1</v>
      </c>
      <c r="AT176">
        <f t="array" ref="AT176">MAX(IF(ISERROR(AP176:AS176),IF(ISERROR(AH176:AK176),,AH176:AK176),AP176:AS176))</f>
        <v>1</v>
      </c>
      <c r="AU176" t="s">
        <v>421</v>
      </c>
      <c r="AV176" t="s">
        <v>451</v>
      </c>
      <c r="AW176" t="s">
        <v>453</v>
      </c>
      <c r="AX176" t="s">
        <v>447</v>
      </c>
      <c r="AY176" t="s">
        <v>446</v>
      </c>
      <c r="AZ176" t="s">
        <v>456</v>
      </c>
      <c r="BA176" t="s">
        <v>450</v>
      </c>
      <c r="BB176" t="s">
        <v>455</v>
      </c>
      <c r="BC176" t="s">
        <v>445</v>
      </c>
      <c r="BD176" t="str">
        <f t="shared" si="95"/>
        <v>NormalFire</v>
      </c>
      <c r="BE176" t="str">
        <f t="shared" si="96"/>
        <v>PoisonFire</v>
      </c>
      <c r="BF176" t="str">
        <f t="shared" si="97"/>
        <v>WaterFire</v>
      </c>
      <c r="BG176" t="str">
        <f t="shared" si="78"/>
        <v>ElectricFire</v>
      </c>
      <c r="BH176" t="str">
        <f t="shared" si="79"/>
        <v>IceFire</v>
      </c>
      <c r="BI176" t="str">
        <f t="shared" si="80"/>
        <v>RockFire</v>
      </c>
      <c r="BJ176" t="str">
        <f t="shared" si="81"/>
        <v>FightingFire</v>
      </c>
      <c r="BK176" t="str">
        <f t="shared" si="82"/>
        <v>GroundFire</v>
      </c>
      <c r="BL176" t="str">
        <f t="shared" si="83"/>
        <v>FireFire</v>
      </c>
      <c r="BM176" t="str">
        <f t="shared" si="98"/>
        <v>NormalNA</v>
      </c>
      <c r="BN176" t="str">
        <f t="shared" si="85"/>
        <v>PoisonNA</v>
      </c>
      <c r="BO176" t="str">
        <f t="shared" si="86"/>
        <v>WaterNA</v>
      </c>
      <c r="BP176" t="str">
        <f t="shared" si="87"/>
        <v>ElectricNA</v>
      </c>
      <c r="BQ176" t="str">
        <f t="shared" si="94"/>
        <v>IceNA</v>
      </c>
      <c r="BR176" t="str">
        <f t="shared" si="94"/>
        <v>RockNA</v>
      </c>
      <c r="BS176" t="str">
        <f t="shared" si="94"/>
        <v>FightingNA</v>
      </c>
      <c r="BT176" t="str">
        <f t="shared" si="94"/>
        <v>GroundNA</v>
      </c>
      <c r="BU176" t="str">
        <f t="shared" si="94"/>
        <v>FireNA</v>
      </c>
      <c r="BV176" s="31">
        <f>VLOOKUP(BD176,type_factors!$C$2:$D$226,2,FALSE)</f>
        <v>1</v>
      </c>
      <c r="BW176" s="31">
        <f>VLOOKUP(BE176,type_factors!$C$2:$D$226,2,FALSE)</f>
        <v>1</v>
      </c>
      <c r="BX176" s="31">
        <f>VLOOKUP(BF176,type_factors!$C$2:$D$226,2,FALSE)</f>
        <v>2</v>
      </c>
      <c r="BY176" s="31">
        <f>VLOOKUP(BG176,type_factors!$C$2:$D$226,2,FALSE)</f>
        <v>1</v>
      </c>
      <c r="BZ176" s="31">
        <f>VLOOKUP(BH176,type_factors!$C$2:$D$226,2,FALSE)</f>
        <v>1</v>
      </c>
      <c r="CA176" s="31">
        <f>VLOOKUP(BI176,type_factors!$C$2:$D$226,2,FALSE)</f>
        <v>2</v>
      </c>
      <c r="CB176" s="31">
        <f>VLOOKUP(BJ176,type_factors!$C$2:$D$226,2,FALSE)</f>
        <v>1</v>
      </c>
      <c r="CC176" s="31">
        <f>VLOOKUP(BK176,type_factors!$C$2:$D$226,2,FALSE)</f>
        <v>2</v>
      </c>
      <c r="CD176" s="31">
        <f>VLOOKUP(BL176,type_factors!$C$2:$D$226,2,FALSE)</f>
        <v>0.5</v>
      </c>
      <c r="CE176" s="30" t="e">
        <f>VLOOKUP(BM176,type_factors!$C$2:$D$226,2,FALSE)</f>
        <v>#N/A</v>
      </c>
      <c r="CF176" s="30" t="e">
        <f>VLOOKUP(BN176,type_factors!$C$2:$D$226,2,FALSE)</f>
        <v>#N/A</v>
      </c>
      <c r="CG176" s="30" t="e">
        <f>VLOOKUP(BO176,type_factors!$C$2:$D$226,2,FALSE)</f>
        <v>#N/A</v>
      </c>
      <c r="CH176" s="30" t="e">
        <f>VLOOKUP(BP176,type_factors!$C$2:$D$226,2,FALSE)</f>
        <v>#N/A</v>
      </c>
      <c r="CI176" s="30" t="e">
        <f>VLOOKUP(BQ176,type_factors!$C$2:$D$226,2,FALSE)</f>
        <v>#N/A</v>
      </c>
      <c r="CJ176" s="30" t="e">
        <f>VLOOKUP(BR176,type_factors!$C$2:$D$226,2,FALSE)</f>
        <v>#N/A</v>
      </c>
      <c r="CK176" s="30" t="e">
        <f>VLOOKUP(BS176,type_factors!$C$2:$D$226,2,FALSE)</f>
        <v>#N/A</v>
      </c>
      <c r="CL176" s="30" t="e">
        <f>VLOOKUP(BT176,type_factors!$C$2:$D$226,2,FALSE)</f>
        <v>#N/A</v>
      </c>
      <c r="CM176" s="30" t="e">
        <f>VLOOKUP(BU176,type_factors!$C$2:$D$226,2,FALSE)</f>
        <v>#N/A</v>
      </c>
      <c r="CN176" s="32">
        <f t="shared" si="88"/>
        <v>1</v>
      </c>
      <c r="CO176" s="32">
        <f t="shared" si="88"/>
        <v>1</v>
      </c>
      <c r="CP176" s="32">
        <f t="shared" si="88"/>
        <v>2</v>
      </c>
      <c r="CQ176" s="32">
        <f t="shared" si="70"/>
        <v>1</v>
      </c>
      <c r="CR176" s="32">
        <f t="shared" si="67"/>
        <v>1</v>
      </c>
      <c r="CS176" s="32">
        <f t="shared" si="89"/>
        <v>2</v>
      </c>
      <c r="CT176" s="32">
        <f t="shared" si="90"/>
        <v>1</v>
      </c>
      <c r="CU176" s="32">
        <f t="shared" si="90"/>
        <v>2</v>
      </c>
      <c r="CV176" s="32">
        <f t="shared" si="90"/>
        <v>0.5</v>
      </c>
      <c r="CW176">
        <f t="array" ref="CW176">MAX(IF(ISERROR(CN176:CV176),,CN176:CV176))</f>
        <v>2</v>
      </c>
      <c r="CX176">
        <f t="shared" si="71"/>
        <v>1</v>
      </c>
      <c r="CY176">
        <f t="shared" si="91"/>
        <v>1</v>
      </c>
      <c r="CZ176">
        <f t="shared" si="93"/>
        <v>85.25</v>
      </c>
    </row>
    <row r="177" spans="1:104" x14ac:dyDescent="0.3">
      <c r="A177">
        <v>176</v>
      </c>
      <c r="B177">
        <v>62</v>
      </c>
      <c r="C177" t="s">
        <v>135</v>
      </c>
      <c r="D177" t="s">
        <v>464</v>
      </c>
      <c r="E177" t="s">
        <v>449</v>
      </c>
      <c r="F177" t="s">
        <v>451</v>
      </c>
      <c r="G177">
        <v>65</v>
      </c>
      <c r="H177" s="1" t="s">
        <v>138</v>
      </c>
      <c r="I177" s="1" t="s">
        <v>81</v>
      </c>
      <c r="J177" s="1" t="s">
        <v>172</v>
      </c>
      <c r="K177" s="1" t="s">
        <v>173</v>
      </c>
      <c r="L177" s="1" t="str">
        <f>VLOOKUP(H177,all_attacks!$B$2:$C$166,2,FALSE)</f>
        <v>Razor Leaf</v>
      </c>
      <c r="M177" s="1" t="str">
        <f>VLOOKUP(I177,all_attacks!$B$2:$C$166,2,FALSE)</f>
        <v>Growth</v>
      </c>
      <c r="N177" s="1" t="str">
        <f>VLOOKUP(J177,all_attacks!$B$2:$C$166,2,FALSE)</f>
        <v>Mega Drain</v>
      </c>
      <c r="O177" s="1" t="str">
        <f>VLOOKUP(K177,all_attacks!$B$2:$C$166,2,FALSE)</f>
        <v>Solar Beam</v>
      </c>
      <c r="P177" t="str">
        <f>VLOOKUP(L177,all_attacks!$C$2:$H$166,2,FALSE)</f>
        <v>Grass</v>
      </c>
      <c r="Q177" t="str">
        <f>VLOOKUP(M177,all_attacks!$C$2:$H$166,2,FALSE)</f>
        <v>Normal</v>
      </c>
      <c r="R177" t="str">
        <f>VLOOKUP(N177,all_attacks!$C$2:$H$166,2,FALSE)</f>
        <v>Grass</v>
      </c>
      <c r="S177" t="str">
        <f>VLOOKUP(O177,all_attacks!$C$2:$H$166,2,FALSE)</f>
        <v>Grass</v>
      </c>
      <c r="T177" t="str">
        <f>VLOOKUP(L177,all_attacks!$C$2:$H$166,6,FALSE)</f>
        <v>Grass</v>
      </c>
      <c r="U177" t="str">
        <f>VLOOKUP(M177,all_attacks!$C$2:$H$166,6,FALSE)</f>
        <v>no_type-specific_Damage</v>
      </c>
      <c r="V177" t="str">
        <f>VLOOKUP(N177,all_attacks!$C$2:$H$166,6,FALSE)</f>
        <v>Grass</v>
      </c>
      <c r="W177" t="str">
        <f>VLOOKUP(O177,all_attacks!$C$2:$H$166,6,FALSE)</f>
        <v>Grass</v>
      </c>
      <c r="X177" t="s">
        <v>451</v>
      </c>
      <c r="Y177" t="s">
        <v>455</v>
      </c>
      <c r="Z177" t="str">
        <f t="shared" si="92"/>
        <v>GrassPoison</v>
      </c>
      <c r="AA177" t="str">
        <f t="shared" si="92"/>
        <v>no_type-specific_DamagePoison</v>
      </c>
      <c r="AB177" t="str">
        <f t="shared" si="92"/>
        <v>GrassPoison</v>
      </c>
      <c r="AC177" t="str">
        <f t="shared" si="72"/>
        <v>GrassPoison</v>
      </c>
      <c r="AD177" t="str">
        <f t="shared" si="73"/>
        <v>GrassGround</v>
      </c>
      <c r="AE177" t="str">
        <f t="shared" si="73"/>
        <v>no_type-specific_DamageGround</v>
      </c>
      <c r="AF177" t="str">
        <f t="shared" si="73"/>
        <v>GrassGround</v>
      </c>
      <c r="AG177" t="str">
        <f t="shared" si="68"/>
        <v>GrassGround</v>
      </c>
      <c r="AH177">
        <f>VLOOKUP(Z177,type_factors!$C$1:$D$226,2,FALSE)</f>
        <v>0.5</v>
      </c>
      <c r="AI177" t="e">
        <f>VLOOKUP(AA177,type_factors!$C$1:$D$226,2,FALSE)</f>
        <v>#N/A</v>
      </c>
      <c r="AJ177">
        <f>VLOOKUP(AB177,type_factors!$C$1:$D$226,2,FALSE)</f>
        <v>0.5</v>
      </c>
      <c r="AK177">
        <f>VLOOKUP(AC177,type_factors!$C$1:$D$226,2,FALSE)</f>
        <v>0.5</v>
      </c>
      <c r="AL177">
        <f>VLOOKUP(AD177,type_factors!$C$1:$D$226,2,FALSE)</f>
        <v>2</v>
      </c>
      <c r="AM177" t="e">
        <f>VLOOKUP(AE177,type_factors!$C$1:$D$226,2,FALSE)</f>
        <v>#N/A</v>
      </c>
      <c r="AN177">
        <f>VLOOKUP(AF177,type_factors!$C$1:$D$226,2,FALSE)</f>
        <v>2</v>
      </c>
      <c r="AO177">
        <f>VLOOKUP(AG177,type_factors!$C$1:$D$226,2,FALSE)</f>
        <v>2</v>
      </c>
      <c r="AP177">
        <f t="shared" si="74"/>
        <v>1</v>
      </c>
      <c r="AQ177" t="e">
        <f t="shared" si="74"/>
        <v>#N/A</v>
      </c>
      <c r="AR177">
        <f t="shared" si="74"/>
        <v>1</v>
      </c>
      <c r="AS177">
        <f t="shared" si="69"/>
        <v>1</v>
      </c>
      <c r="AT177">
        <f t="array" ref="AT177">MAX(IF(ISERROR(AP177:AS177),IF(ISERROR(AH177:AK177),,AH177:AK177),AP177:AS177))</f>
        <v>1</v>
      </c>
      <c r="AU177" t="s">
        <v>421</v>
      </c>
      <c r="AV177" t="s">
        <v>451</v>
      </c>
      <c r="AW177" t="s">
        <v>453</v>
      </c>
      <c r="AX177" t="s">
        <v>447</v>
      </c>
      <c r="AY177" t="s">
        <v>446</v>
      </c>
      <c r="AZ177" t="s">
        <v>456</v>
      </c>
      <c r="BA177" t="s">
        <v>450</v>
      </c>
      <c r="BB177" t="s">
        <v>455</v>
      </c>
      <c r="BC177" t="s">
        <v>445</v>
      </c>
      <c r="BD177" t="str">
        <f t="shared" si="95"/>
        <v>NormalGrass</v>
      </c>
      <c r="BE177" t="str">
        <f t="shared" si="96"/>
        <v>PoisonGrass</v>
      </c>
      <c r="BF177" t="str">
        <f t="shared" si="97"/>
        <v>WaterGrass</v>
      </c>
      <c r="BG177" t="str">
        <f t="shared" si="78"/>
        <v>ElectricGrass</v>
      </c>
      <c r="BH177" t="str">
        <f t="shared" si="79"/>
        <v>IceGrass</v>
      </c>
      <c r="BI177" t="str">
        <f t="shared" si="80"/>
        <v>RockGrass</v>
      </c>
      <c r="BJ177" t="str">
        <f t="shared" si="81"/>
        <v>FightingGrass</v>
      </c>
      <c r="BK177" t="str">
        <f t="shared" si="82"/>
        <v>GroundGrass</v>
      </c>
      <c r="BL177" t="str">
        <f t="shared" si="83"/>
        <v>FireGrass</v>
      </c>
      <c r="BM177" t="str">
        <f t="shared" si="98"/>
        <v>NormalPoison</v>
      </c>
      <c r="BN177" t="str">
        <f t="shared" si="85"/>
        <v>PoisonPoison</v>
      </c>
      <c r="BO177" t="str">
        <f t="shared" si="86"/>
        <v>WaterPoison</v>
      </c>
      <c r="BP177" t="str">
        <f t="shared" si="87"/>
        <v>ElectricPoison</v>
      </c>
      <c r="BQ177" t="str">
        <f t="shared" si="94"/>
        <v>IcePoison</v>
      </c>
      <c r="BR177" t="str">
        <f t="shared" si="94"/>
        <v>RockPoison</v>
      </c>
      <c r="BS177" t="str">
        <f t="shared" si="94"/>
        <v>FightingPoison</v>
      </c>
      <c r="BT177" t="str">
        <f t="shared" si="94"/>
        <v>GroundPoison</v>
      </c>
      <c r="BU177" t="str">
        <f t="shared" si="94"/>
        <v>FirePoison</v>
      </c>
      <c r="BV177" s="31">
        <f>VLOOKUP(BD177,type_factors!$C$2:$D$226,2,FALSE)</f>
        <v>1</v>
      </c>
      <c r="BW177" s="31">
        <f>VLOOKUP(BE177,type_factors!$C$2:$D$226,2,FALSE)</f>
        <v>2</v>
      </c>
      <c r="BX177" s="31">
        <f>VLOOKUP(BF177,type_factors!$C$2:$D$226,2,FALSE)</f>
        <v>0.5</v>
      </c>
      <c r="BY177" s="31">
        <f>VLOOKUP(BG177,type_factors!$C$2:$D$226,2,FALSE)</f>
        <v>0.5</v>
      </c>
      <c r="BZ177" s="31">
        <f>VLOOKUP(BH177,type_factors!$C$2:$D$226,2,FALSE)</f>
        <v>2</v>
      </c>
      <c r="CA177" s="31">
        <f>VLOOKUP(BI177,type_factors!$C$2:$D$226,2,FALSE)</f>
        <v>1</v>
      </c>
      <c r="CB177" s="31">
        <f>VLOOKUP(BJ177,type_factors!$C$2:$D$226,2,FALSE)</f>
        <v>1</v>
      </c>
      <c r="CC177" s="31">
        <f>VLOOKUP(BK177,type_factors!$C$2:$D$226,2,FALSE)</f>
        <v>0.5</v>
      </c>
      <c r="CD177" s="31">
        <f>VLOOKUP(BL177,type_factors!$C$2:$D$226,2,FALSE)</f>
        <v>2</v>
      </c>
      <c r="CE177" s="30">
        <f>VLOOKUP(BM177,type_factors!$C$2:$D$226,2,FALSE)</f>
        <v>1</v>
      </c>
      <c r="CF177" s="30">
        <f>VLOOKUP(BN177,type_factors!$C$2:$D$226,2,FALSE)</f>
        <v>0.5</v>
      </c>
      <c r="CG177" s="30">
        <f>VLOOKUP(BO177,type_factors!$C$2:$D$226,2,FALSE)</f>
        <v>1</v>
      </c>
      <c r="CH177" s="30">
        <f>VLOOKUP(BP177,type_factors!$C$2:$D$226,2,FALSE)</f>
        <v>1</v>
      </c>
      <c r="CI177" s="30">
        <f>VLOOKUP(BQ177,type_factors!$C$2:$D$226,2,FALSE)</f>
        <v>1</v>
      </c>
      <c r="CJ177" s="30">
        <f>VLOOKUP(BR177,type_factors!$C$2:$D$226,2,FALSE)</f>
        <v>1</v>
      </c>
      <c r="CK177" s="30">
        <f>VLOOKUP(BS177,type_factors!$C$2:$D$226,2,FALSE)</f>
        <v>0.5</v>
      </c>
      <c r="CL177" s="30">
        <f>VLOOKUP(BT177,type_factors!$C$2:$D$226,2,FALSE)</f>
        <v>2</v>
      </c>
      <c r="CM177" s="30">
        <f>VLOOKUP(BU177,type_factors!$C$2:$D$226,2,FALSE)</f>
        <v>1</v>
      </c>
      <c r="CN177" s="32">
        <f t="shared" si="88"/>
        <v>1</v>
      </c>
      <c r="CO177" s="32">
        <f t="shared" si="88"/>
        <v>1</v>
      </c>
      <c r="CP177" s="32">
        <f t="shared" si="88"/>
        <v>0.5</v>
      </c>
      <c r="CQ177" s="32">
        <f t="shared" si="70"/>
        <v>0.5</v>
      </c>
      <c r="CR177" s="32">
        <f t="shared" si="67"/>
        <v>2</v>
      </c>
      <c r="CS177" s="32">
        <f t="shared" si="89"/>
        <v>1</v>
      </c>
      <c r="CT177" s="32">
        <f t="shared" si="90"/>
        <v>0.5</v>
      </c>
      <c r="CU177" s="32">
        <f t="shared" si="90"/>
        <v>1</v>
      </c>
      <c r="CV177" s="32">
        <f t="shared" si="90"/>
        <v>2</v>
      </c>
      <c r="CW177">
        <f t="array" ref="CW177">MAX(IF(ISERROR(CN177:CV177),,CN177:CV177))</f>
        <v>2</v>
      </c>
      <c r="CX177">
        <f t="shared" si="71"/>
        <v>1</v>
      </c>
      <c r="CY177">
        <f t="shared" si="91"/>
        <v>1</v>
      </c>
      <c r="CZ177">
        <f t="shared" si="93"/>
        <v>86.25</v>
      </c>
    </row>
    <row r="178" spans="1:104" x14ac:dyDescent="0.3">
      <c r="CW178">
        <f>SUM(CW2:CW177)</f>
        <v>300</v>
      </c>
      <c r="CX178">
        <f>SUM(CX2:CX177)</f>
        <v>213.75</v>
      </c>
      <c r="CY178">
        <f>SUM(CY2:CY177)</f>
        <v>86.25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B3" sqref="B3"/>
    </sheetView>
  </sheetViews>
  <sheetFormatPr baseColWidth="10" defaultRowHeight="15" customHeight="1" x14ac:dyDescent="0.3"/>
  <cols>
    <col min="1" max="5" width="10.77734375" style="1" customWidth="1"/>
    <col min="6" max="16384" width="11.5546875" style="1"/>
  </cols>
  <sheetData>
    <row r="1" spans="1:5" ht="15" customHeight="1" x14ac:dyDescent="0.3">
      <c r="A1" s="6" t="s">
        <v>417</v>
      </c>
      <c r="B1" s="6" t="s">
        <v>435</v>
      </c>
      <c r="C1" s="6" t="s">
        <v>436</v>
      </c>
      <c r="D1" s="6" t="s">
        <v>647</v>
      </c>
      <c r="E1" s="6" t="s">
        <v>648</v>
      </c>
    </row>
    <row r="2" spans="1:5" ht="15" customHeight="1" x14ac:dyDescent="0.3">
      <c r="A2" s="7">
        <v>1</v>
      </c>
      <c r="B2" s="1" t="s">
        <v>40</v>
      </c>
      <c r="C2" s="7" t="s">
        <v>462</v>
      </c>
      <c r="D2" s="7" t="s">
        <v>449</v>
      </c>
      <c r="E2" s="7" t="s">
        <v>451</v>
      </c>
    </row>
    <row r="3" spans="1:5" ht="15" customHeight="1" x14ac:dyDescent="0.3">
      <c r="A3" s="7">
        <v>2</v>
      </c>
      <c r="B3" s="1" t="s">
        <v>72</v>
      </c>
      <c r="C3" s="7" t="s">
        <v>463</v>
      </c>
      <c r="D3" s="7" t="s">
        <v>449</v>
      </c>
      <c r="E3" s="7" t="s">
        <v>451</v>
      </c>
    </row>
    <row r="4" spans="1:5" ht="15" customHeight="1" x14ac:dyDescent="0.3">
      <c r="A4" s="7">
        <v>3</v>
      </c>
      <c r="B4" s="1" t="s">
        <v>135</v>
      </c>
      <c r="C4" s="7" t="s">
        <v>464</v>
      </c>
      <c r="D4" s="7" t="s">
        <v>449</v>
      </c>
      <c r="E4" s="7" t="s">
        <v>451</v>
      </c>
    </row>
    <row r="5" spans="1:5" ht="15" customHeight="1" x14ac:dyDescent="0.3">
      <c r="A5" s="7">
        <v>4</v>
      </c>
      <c r="B5" s="1" t="s">
        <v>88</v>
      </c>
      <c r="C5" s="7" t="s">
        <v>465</v>
      </c>
      <c r="D5" s="7" t="s">
        <v>445</v>
      </c>
      <c r="E5" s="7" t="s">
        <v>209</v>
      </c>
    </row>
    <row r="6" spans="1:5" ht="15" customHeight="1" x14ac:dyDescent="0.3">
      <c r="A6" s="7">
        <v>5</v>
      </c>
      <c r="B6" s="1" t="s">
        <v>466</v>
      </c>
      <c r="C6" s="7" t="s">
        <v>467</v>
      </c>
      <c r="D6" s="7" t="s">
        <v>445</v>
      </c>
      <c r="E6" s="7" t="s">
        <v>209</v>
      </c>
    </row>
    <row r="7" spans="1:5" ht="15" customHeight="1" x14ac:dyDescent="0.3">
      <c r="A7" s="7">
        <v>6</v>
      </c>
      <c r="B7" s="1" t="s">
        <v>468</v>
      </c>
      <c r="C7" s="7" t="s">
        <v>469</v>
      </c>
      <c r="D7" s="7" t="s">
        <v>445</v>
      </c>
      <c r="E7" s="7" t="s">
        <v>448</v>
      </c>
    </row>
    <row r="8" spans="1:5" ht="15" customHeight="1" x14ac:dyDescent="0.3">
      <c r="A8" s="7">
        <v>7</v>
      </c>
      <c r="B8" s="1" t="s">
        <v>470</v>
      </c>
      <c r="C8" s="7" t="s">
        <v>471</v>
      </c>
      <c r="D8" s="7" t="s">
        <v>453</v>
      </c>
      <c r="E8" s="7" t="s">
        <v>209</v>
      </c>
    </row>
    <row r="9" spans="1:5" ht="15" customHeight="1" x14ac:dyDescent="0.3">
      <c r="A9" s="7">
        <v>8</v>
      </c>
      <c r="B9" s="1" t="s">
        <v>472</v>
      </c>
      <c r="C9" s="7" t="s">
        <v>473</v>
      </c>
      <c r="D9" s="7" t="s">
        <v>453</v>
      </c>
      <c r="E9" s="7" t="s">
        <v>209</v>
      </c>
    </row>
    <row r="10" spans="1:5" ht="15" customHeight="1" x14ac:dyDescent="0.3">
      <c r="A10" s="7">
        <v>9</v>
      </c>
      <c r="B10" s="1" t="s">
        <v>474</v>
      </c>
      <c r="C10" s="7" t="s">
        <v>475</v>
      </c>
      <c r="D10" s="7" t="s">
        <v>453</v>
      </c>
      <c r="E10" s="7" t="s">
        <v>209</v>
      </c>
    </row>
    <row r="11" spans="1:5" ht="15" customHeight="1" x14ac:dyDescent="0.3">
      <c r="A11" s="7">
        <v>10</v>
      </c>
      <c r="B11" s="1" t="s">
        <v>17</v>
      </c>
      <c r="C11" s="7" t="s">
        <v>476</v>
      </c>
      <c r="D11" s="7" t="s">
        <v>452</v>
      </c>
      <c r="E11" s="7" t="s">
        <v>209</v>
      </c>
    </row>
    <row r="12" spans="1:5" ht="15" customHeight="1" x14ac:dyDescent="0.3">
      <c r="A12" s="7">
        <v>11</v>
      </c>
      <c r="B12" s="1" t="s">
        <v>25</v>
      </c>
      <c r="C12" s="7" t="s">
        <v>477</v>
      </c>
      <c r="D12" s="7" t="s">
        <v>452</v>
      </c>
      <c r="E12" s="7" t="s">
        <v>209</v>
      </c>
    </row>
    <row r="13" spans="1:5" ht="15" customHeight="1" x14ac:dyDescent="0.3">
      <c r="A13" s="7">
        <v>12</v>
      </c>
      <c r="B13" s="1" t="s">
        <v>478</v>
      </c>
      <c r="C13" s="7" t="s">
        <v>479</v>
      </c>
      <c r="D13" s="7" t="s">
        <v>452</v>
      </c>
      <c r="E13" s="7" t="s">
        <v>448</v>
      </c>
    </row>
    <row r="14" spans="1:5" ht="15" customHeight="1" x14ac:dyDescent="0.3">
      <c r="A14" s="7">
        <v>13</v>
      </c>
      <c r="B14" s="1" t="s">
        <v>8</v>
      </c>
      <c r="C14" s="7" t="s">
        <v>480</v>
      </c>
      <c r="D14" s="7" t="s">
        <v>452</v>
      </c>
      <c r="E14" s="7" t="s">
        <v>451</v>
      </c>
    </row>
    <row r="15" spans="1:5" ht="15" customHeight="1" x14ac:dyDescent="0.3">
      <c r="A15" s="7">
        <v>14</v>
      </c>
      <c r="B15" s="1" t="s">
        <v>24</v>
      </c>
      <c r="C15" s="7" t="s">
        <v>481</v>
      </c>
      <c r="D15" s="7" t="s">
        <v>452</v>
      </c>
      <c r="E15" s="7" t="s">
        <v>451</v>
      </c>
    </row>
    <row r="16" spans="1:5" ht="15" customHeight="1" x14ac:dyDescent="0.3">
      <c r="A16" s="7">
        <v>15</v>
      </c>
      <c r="B16" s="1" t="s">
        <v>482</v>
      </c>
      <c r="C16" s="7" t="s">
        <v>483</v>
      </c>
      <c r="D16" s="7" t="s">
        <v>452</v>
      </c>
      <c r="E16" s="7" t="s">
        <v>451</v>
      </c>
    </row>
    <row r="17" spans="1:5" ht="15" customHeight="1" x14ac:dyDescent="0.3">
      <c r="A17" s="7">
        <v>16</v>
      </c>
      <c r="B17" s="1" t="s">
        <v>47</v>
      </c>
      <c r="C17" s="7" t="s">
        <v>484</v>
      </c>
      <c r="D17" s="7" t="s">
        <v>421</v>
      </c>
      <c r="E17" s="7" t="s">
        <v>448</v>
      </c>
    </row>
    <row r="18" spans="1:5" ht="15" customHeight="1" x14ac:dyDescent="0.3">
      <c r="A18" s="7">
        <v>17</v>
      </c>
      <c r="B18" s="1" t="s">
        <v>38</v>
      </c>
      <c r="C18" s="7" t="s">
        <v>485</v>
      </c>
      <c r="D18" s="7" t="s">
        <v>421</v>
      </c>
      <c r="E18" s="7" t="s">
        <v>448</v>
      </c>
    </row>
    <row r="19" spans="1:5" ht="15" customHeight="1" x14ac:dyDescent="0.3">
      <c r="A19" s="7">
        <v>18</v>
      </c>
      <c r="B19" s="1" t="s">
        <v>133</v>
      </c>
      <c r="C19" s="7" t="s">
        <v>486</v>
      </c>
      <c r="D19" s="7" t="s">
        <v>421</v>
      </c>
      <c r="E19" s="7" t="s">
        <v>448</v>
      </c>
    </row>
    <row r="20" spans="1:5" ht="15" customHeight="1" x14ac:dyDescent="0.3">
      <c r="A20" s="7">
        <v>19</v>
      </c>
      <c r="B20" s="1" t="s">
        <v>18</v>
      </c>
      <c r="C20" s="7" t="s">
        <v>487</v>
      </c>
      <c r="D20" s="7" t="s">
        <v>421</v>
      </c>
      <c r="E20" s="7" t="s">
        <v>209</v>
      </c>
    </row>
    <row r="21" spans="1:5" ht="15" customHeight="1" x14ac:dyDescent="0.3">
      <c r="A21" s="7">
        <v>20</v>
      </c>
      <c r="B21" s="1" t="s">
        <v>67</v>
      </c>
      <c r="C21" s="7" t="s">
        <v>488</v>
      </c>
      <c r="D21" s="7" t="s">
        <v>421</v>
      </c>
      <c r="E21" s="7" t="s">
        <v>209</v>
      </c>
    </row>
    <row r="22" spans="1:5" ht="15" customHeight="1" x14ac:dyDescent="0.3">
      <c r="A22" s="7">
        <v>21</v>
      </c>
      <c r="B22" s="1" t="s">
        <v>66</v>
      </c>
      <c r="C22" s="7" t="s">
        <v>489</v>
      </c>
      <c r="D22" s="7" t="s">
        <v>421</v>
      </c>
      <c r="E22" s="7" t="s">
        <v>448</v>
      </c>
    </row>
    <row r="23" spans="1:5" ht="15" customHeight="1" x14ac:dyDescent="0.3">
      <c r="A23" s="7">
        <v>22</v>
      </c>
      <c r="B23" s="1" t="s">
        <v>490</v>
      </c>
      <c r="C23" s="7" t="s">
        <v>491</v>
      </c>
      <c r="D23" s="7" t="s">
        <v>421</v>
      </c>
      <c r="E23" s="7" t="s">
        <v>448</v>
      </c>
    </row>
    <row r="24" spans="1:5" ht="15" customHeight="1" x14ac:dyDescent="0.3">
      <c r="A24" s="7">
        <v>23</v>
      </c>
      <c r="B24" s="1" t="s">
        <v>19</v>
      </c>
      <c r="C24" s="7" t="s">
        <v>492</v>
      </c>
      <c r="D24" s="7" t="s">
        <v>451</v>
      </c>
      <c r="E24" s="7" t="s">
        <v>209</v>
      </c>
    </row>
    <row r="25" spans="1:5" ht="15" customHeight="1" x14ac:dyDescent="0.3">
      <c r="A25" s="7">
        <v>24</v>
      </c>
      <c r="B25" s="1" t="s">
        <v>101</v>
      </c>
      <c r="C25" s="7" t="s">
        <v>101</v>
      </c>
      <c r="D25" s="7" t="s">
        <v>451</v>
      </c>
      <c r="E25" s="7" t="s">
        <v>209</v>
      </c>
    </row>
    <row r="26" spans="1:5" ht="15" customHeight="1" x14ac:dyDescent="0.3">
      <c r="A26" s="7">
        <v>25</v>
      </c>
      <c r="B26" s="1" t="s">
        <v>73</v>
      </c>
      <c r="C26" s="7" t="s">
        <v>73</v>
      </c>
      <c r="D26" s="7" t="s">
        <v>447</v>
      </c>
      <c r="E26" s="7" t="s">
        <v>209</v>
      </c>
    </row>
    <row r="27" spans="1:5" ht="15" customHeight="1" x14ac:dyDescent="0.3">
      <c r="A27" s="7">
        <v>26</v>
      </c>
      <c r="B27" s="1" t="s">
        <v>74</v>
      </c>
      <c r="C27" s="7" t="s">
        <v>74</v>
      </c>
      <c r="D27" s="7" t="s">
        <v>447</v>
      </c>
      <c r="E27" s="7" t="s">
        <v>209</v>
      </c>
    </row>
    <row r="28" spans="1:5" ht="15" customHeight="1" x14ac:dyDescent="0.3">
      <c r="A28" s="7">
        <v>27</v>
      </c>
      <c r="B28" s="1" t="s">
        <v>99</v>
      </c>
      <c r="C28" s="7" t="s">
        <v>493</v>
      </c>
      <c r="D28" s="7" t="s">
        <v>455</v>
      </c>
      <c r="E28" s="7" t="s">
        <v>209</v>
      </c>
    </row>
    <row r="29" spans="1:5" ht="15" customHeight="1" x14ac:dyDescent="0.3">
      <c r="A29" s="7">
        <v>28</v>
      </c>
      <c r="B29" s="1" t="s">
        <v>100</v>
      </c>
      <c r="C29" s="7" t="s">
        <v>494</v>
      </c>
      <c r="D29" s="7" t="s">
        <v>455</v>
      </c>
      <c r="E29" s="7" t="s">
        <v>209</v>
      </c>
    </row>
    <row r="30" spans="1:5" ht="15" customHeight="1" x14ac:dyDescent="0.3">
      <c r="A30" s="7">
        <v>29</v>
      </c>
      <c r="B30" s="1" t="s">
        <v>495</v>
      </c>
      <c r="C30" s="7" t="s">
        <v>495</v>
      </c>
      <c r="D30" s="7" t="s">
        <v>451</v>
      </c>
      <c r="E30" s="7" t="s">
        <v>209</v>
      </c>
    </row>
    <row r="31" spans="1:5" ht="15" customHeight="1" x14ac:dyDescent="0.3">
      <c r="A31" s="7">
        <v>30</v>
      </c>
      <c r="B31" s="1" t="s">
        <v>496</v>
      </c>
      <c r="C31" s="7" t="s">
        <v>496</v>
      </c>
      <c r="D31" s="7" t="s">
        <v>451</v>
      </c>
      <c r="E31" s="7" t="s">
        <v>209</v>
      </c>
    </row>
    <row r="32" spans="1:5" ht="15" customHeight="1" x14ac:dyDescent="0.3">
      <c r="A32" s="7">
        <v>31</v>
      </c>
      <c r="B32" s="1" t="s">
        <v>132</v>
      </c>
      <c r="C32" s="7" t="s">
        <v>132</v>
      </c>
      <c r="D32" s="7" t="s">
        <v>451</v>
      </c>
      <c r="E32" s="7" t="s">
        <v>455</v>
      </c>
    </row>
    <row r="33" spans="1:5" ht="15" customHeight="1" x14ac:dyDescent="0.3">
      <c r="A33" s="7">
        <v>32</v>
      </c>
      <c r="B33" s="1" t="s">
        <v>497</v>
      </c>
      <c r="C33" s="7" t="s">
        <v>497</v>
      </c>
      <c r="D33" s="7" t="s">
        <v>451</v>
      </c>
      <c r="E33" s="7" t="s">
        <v>209</v>
      </c>
    </row>
    <row r="34" spans="1:5" ht="15" customHeight="1" x14ac:dyDescent="0.3">
      <c r="A34" s="7">
        <v>33</v>
      </c>
      <c r="B34" s="1" t="s">
        <v>131</v>
      </c>
      <c r="C34" s="7" t="s">
        <v>131</v>
      </c>
      <c r="D34" s="7" t="s">
        <v>451</v>
      </c>
      <c r="E34" s="7" t="s">
        <v>209</v>
      </c>
    </row>
    <row r="35" spans="1:5" ht="15" customHeight="1" x14ac:dyDescent="0.3">
      <c r="A35" s="7">
        <v>34</v>
      </c>
      <c r="B35" s="1" t="s">
        <v>205</v>
      </c>
      <c r="C35" s="7" t="s">
        <v>205</v>
      </c>
      <c r="D35" s="7" t="s">
        <v>451</v>
      </c>
      <c r="E35" s="7" t="s">
        <v>455</v>
      </c>
    </row>
    <row r="36" spans="1:5" ht="15" customHeight="1" x14ac:dyDescent="0.3">
      <c r="A36" s="7">
        <v>35</v>
      </c>
      <c r="B36" s="1" t="s">
        <v>498</v>
      </c>
      <c r="C36" s="7" t="s">
        <v>499</v>
      </c>
      <c r="D36" s="7" t="s">
        <v>421</v>
      </c>
      <c r="E36" s="7" t="s">
        <v>209</v>
      </c>
    </row>
    <row r="37" spans="1:5" ht="15" customHeight="1" x14ac:dyDescent="0.3">
      <c r="A37" s="7">
        <v>36</v>
      </c>
      <c r="B37" s="1" t="s">
        <v>500</v>
      </c>
      <c r="C37" s="7" t="s">
        <v>501</v>
      </c>
      <c r="D37" s="7" t="s">
        <v>421</v>
      </c>
      <c r="E37" s="7" t="s">
        <v>209</v>
      </c>
    </row>
    <row r="38" spans="1:5" ht="15" customHeight="1" x14ac:dyDescent="0.3">
      <c r="A38" s="7">
        <v>37</v>
      </c>
      <c r="B38" s="1" t="s">
        <v>97</v>
      </c>
      <c r="C38" s="7" t="s">
        <v>97</v>
      </c>
      <c r="D38" s="7" t="s">
        <v>445</v>
      </c>
      <c r="E38" s="7" t="s">
        <v>209</v>
      </c>
    </row>
    <row r="39" spans="1:5" ht="15" customHeight="1" x14ac:dyDescent="0.3">
      <c r="A39" s="7">
        <v>38</v>
      </c>
      <c r="B39" s="1" t="s">
        <v>502</v>
      </c>
      <c r="C39" s="7" t="s">
        <v>503</v>
      </c>
      <c r="D39" s="7" t="s">
        <v>445</v>
      </c>
      <c r="E39" s="7" t="s">
        <v>209</v>
      </c>
    </row>
    <row r="40" spans="1:5" ht="15" customHeight="1" x14ac:dyDescent="0.3">
      <c r="A40" s="7">
        <v>39</v>
      </c>
      <c r="B40" s="1" t="s">
        <v>91</v>
      </c>
      <c r="C40" s="7" t="s">
        <v>504</v>
      </c>
      <c r="D40" s="7" t="s">
        <v>421</v>
      </c>
      <c r="E40" s="7" t="s">
        <v>209</v>
      </c>
    </row>
    <row r="41" spans="1:5" ht="15" customHeight="1" x14ac:dyDescent="0.3">
      <c r="A41" s="7">
        <v>40</v>
      </c>
      <c r="B41" s="1" t="s">
        <v>505</v>
      </c>
      <c r="C41" s="7" t="s">
        <v>506</v>
      </c>
      <c r="D41" s="7" t="s">
        <v>421</v>
      </c>
      <c r="E41" s="7" t="s">
        <v>209</v>
      </c>
    </row>
    <row r="42" spans="1:5" ht="15" customHeight="1" x14ac:dyDescent="0.3">
      <c r="A42" s="7">
        <v>41</v>
      </c>
      <c r="B42" s="1" t="s">
        <v>28</v>
      </c>
      <c r="C42" s="7" t="s">
        <v>28</v>
      </c>
      <c r="D42" s="7" t="s">
        <v>451</v>
      </c>
      <c r="E42" s="7" t="s">
        <v>448</v>
      </c>
    </row>
    <row r="43" spans="1:5" ht="15" customHeight="1" x14ac:dyDescent="0.3">
      <c r="A43" s="7">
        <v>42</v>
      </c>
      <c r="B43" s="1" t="s">
        <v>115</v>
      </c>
      <c r="C43" s="7" t="s">
        <v>115</v>
      </c>
      <c r="D43" s="7" t="s">
        <v>451</v>
      </c>
      <c r="E43" s="7" t="s">
        <v>448</v>
      </c>
    </row>
    <row r="44" spans="1:5" ht="15" customHeight="1" x14ac:dyDescent="0.3">
      <c r="A44" s="7">
        <v>43</v>
      </c>
      <c r="B44" s="1" t="s">
        <v>55</v>
      </c>
      <c r="C44" s="7" t="s">
        <v>507</v>
      </c>
      <c r="D44" s="7" t="s">
        <v>449</v>
      </c>
      <c r="E44" s="7" t="s">
        <v>451</v>
      </c>
    </row>
    <row r="45" spans="1:5" ht="15" customHeight="1" x14ac:dyDescent="0.3">
      <c r="A45" s="7">
        <v>44</v>
      </c>
      <c r="B45" s="1" t="s">
        <v>508</v>
      </c>
      <c r="C45" s="7" t="s">
        <v>509</v>
      </c>
      <c r="D45" s="7" t="s">
        <v>449</v>
      </c>
      <c r="E45" s="7" t="s">
        <v>451</v>
      </c>
    </row>
    <row r="46" spans="1:5" ht="15" customHeight="1" x14ac:dyDescent="0.3">
      <c r="A46" s="7">
        <v>45</v>
      </c>
      <c r="B46" s="1" t="s">
        <v>200</v>
      </c>
      <c r="C46" s="7" t="s">
        <v>510</v>
      </c>
      <c r="D46" s="7" t="s">
        <v>449</v>
      </c>
      <c r="E46" s="7" t="s">
        <v>451</v>
      </c>
    </row>
    <row r="47" spans="1:5" ht="15" customHeight="1" x14ac:dyDescent="0.3">
      <c r="A47" s="7">
        <v>46</v>
      </c>
      <c r="B47" s="1" t="s">
        <v>511</v>
      </c>
      <c r="C47" s="7" t="s">
        <v>511</v>
      </c>
      <c r="D47" s="7" t="s">
        <v>452</v>
      </c>
      <c r="E47" s="7" t="s">
        <v>449</v>
      </c>
    </row>
    <row r="48" spans="1:5" ht="15" customHeight="1" x14ac:dyDescent="0.3">
      <c r="A48" s="7">
        <v>47</v>
      </c>
      <c r="B48" s="1" t="s">
        <v>512</v>
      </c>
      <c r="C48" s="7" t="s">
        <v>513</v>
      </c>
      <c r="D48" s="7" t="s">
        <v>452</v>
      </c>
      <c r="E48" s="7" t="s">
        <v>449</v>
      </c>
    </row>
    <row r="49" spans="1:5" ht="15" customHeight="1" x14ac:dyDescent="0.3">
      <c r="A49" s="7">
        <v>48</v>
      </c>
      <c r="B49" s="1" t="s">
        <v>83</v>
      </c>
      <c r="C49" s="7" t="s">
        <v>514</v>
      </c>
      <c r="D49" s="7" t="s">
        <v>452</v>
      </c>
      <c r="E49" s="7" t="s">
        <v>451</v>
      </c>
    </row>
    <row r="50" spans="1:5" ht="15" customHeight="1" x14ac:dyDescent="0.3">
      <c r="A50" s="7">
        <v>49</v>
      </c>
      <c r="B50" s="1" t="s">
        <v>145</v>
      </c>
      <c r="C50" s="7" t="s">
        <v>515</v>
      </c>
      <c r="D50" s="7" t="s">
        <v>452</v>
      </c>
      <c r="E50" s="7" t="s">
        <v>451</v>
      </c>
    </row>
    <row r="51" spans="1:5" ht="15" customHeight="1" x14ac:dyDescent="0.3">
      <c r="A51" s="7">
        <v>50</v>
      </c>
      <c r="B51" s="1" t="s">
        <v>516</v>
      </c>
      <c r="C51" s="7" t="s">
        <v>517</v>
      </c>
      <c r="D51" s="7" t="s">
        <v>455</v>
      </c>
      <c r="E51" s="7" t="s">
        <v>209</v>
      </c>
    </row>
    <row r="52" spans="1:5" ht="15" customHeight="1" x14ac:dyDescent="0.3">
      <c r="A52" s="7">
        <v>51</v>
      </c>
      <c r="B52" s="1" t="s">
        <v>204</v>
      </c>
      <c r="C52" s="7" t="s">
        <v>518</v>
      </c>
      <c r="D52" s="7" t="s">
        <v>455</v>
      </c>
      <c r="E52" s="7" t="s">
        <v>209</v>
      </c>
    </row>
    <row r="53" spans="1:5" ht="15" customHeight="1" x14ac:dyDescent="0.3">
      <c r="A53" s="7">
        <v>52</v>
      </c>
      <c r="B53" s="1" t="s">
        <v>92</v>
      </c>
      <c r="C53" s="7" t="s">
        <v>519</v>
      </c>
      <c r="D53" s="7" t="s">
        <v>421</v>
      </c>
      <c r="E53" s="7" t="s">
        <v>209</v>
      </c>
    </row>
    <row r="54" spans="1:5" ht="15" customHeight="1" x14ac:dyDescent="0.3">
      <c r="A54" s="7">
        <v>53</v>
      </c>
      <c r="B54" s="1" t="s">
        <v>520</v>
      </c>
      <c r="C54" s="7" t="s">
        <v>521</v>
      </c>
      <c r="D54" s="7" t="s">
        <v>421</v>
      </c>
      <c r="E54" s="7" t="s">
        <v>209</v>
      </c>
    </row>
    <row r="55" spans="1:5" ht="15" customHeight="1" x14ac:dyDescent="0.3">
      <c r="A55" s="7">
        <v>54</v>
      </c>
      <c r="B55" s="1" t="s">
        <v>522</v>
      </c>
      <c r="C55" s="7" t="s">
        <v>523</v>
      </c>
      <c r="D55" s="7" t="s">
        <v>453</v>
      </c>
      <c r="E55" s="7" t="s">
        <v>209</v>
      </c>
    </row>
    <row r="56" spans="1:5" ht="15" customHeight="1" x14ac:dyDescent="0.3">
      <c r="A56" s="7">
        <v>55</v>
      </c>
      <c r="B56" s="1" t="s">
        <v>524</v>
      </c>
      <c r="C56" s="7" t="s">
        <v>525</v>
      </c>
      <c r="D56" s="7" t="s">
        <v>453</v>
      </c>
      <c r="E56" s="7" t="s">
        <v>209</v>
      </c>
    </row>
    <row r="57" spans="1:5" ht="15" customHeight="1" x14ac:dyDescent="0.3">
      <c r="A57" s="7">
        <v>56</v>
      </c>
      <c r="B57" s="1" t="s">
        <v>48</v>
      </c>
      <c r="C57" s="7" t="s">
        <v>526</v>
      </c>
      <c r="D57" s="7" t="s">
        <v>450</v>
      </c>
      <c r="E57" s="7" t="s">
        <v>209</v>
      </c>
    </row>
    <row r="58" spans="1:5" ht="15" customHeight="1" x14ac:dyDescent="0.3">
      <c r="A58" s="7">
        <v>57</v>
      </c>
      <c r="B58" s="1" t="s">
        <v>527</v>
      </c>
      <c r="C58" s="7" t="s">
        <v>528</v>
      </c>
      <c r="D58" s="7" t="s">
        <v>450</v>
      </c>
      <c r="E58" s="7" t="s">
        <v>209</v>
      </c>
    </row>
    <row r="59" spans="1:5" ht="15" customHeight="1" x14ac:dyDescent="0.3">
      <c r="A59" s="7">
        <v>58</v>
      </c>
      <c r="B59" s="1" t="s">
        <v>96</v>
      </c>
      <c r="C59" s="7" t="s">
        <v>529</v>
      </c>
      <c r="D59" s="7" t="s">
        <v>445</v>
      </c>
      <c r="E59" s="7" t="s">
        <v>209</v>
      </c>
    </row>
    <row r="60" spans="1:5" ht="15" customHeight="1" x14ac:dyDescent="0.3">
      <c r="A60" s="7">
        <v>59</v>
      </c>
      <c r="B60" s="1" t="s">
        <v>143</v>
      </c>
      <c r="C60" s="7" t="s">
        <v>530</v>
      </c>
      <c r="D60" s="7" t="s">
        <v>445</v>
      </c>
      <c r="E60" s="7" t="s">
        <v>209</v>
      </c>
    </row>
    <row r="61" spans="1:5" ht="15" customHeight="1" x14ac:dyDescent="0.3">
      <c r="A61" s="7">
        <v>60</v>
      </c>
      <c r="B61" s="1" t="s">
        <v>531</v>
      </c>
      <c r="C61" s="7" t="s">
        <v>532</v>
      </c>
      <c r="D61" s="7" t="s">
        <v>453</v>
      </c>
      <c r="E61" s="7" t="s">
        <v>209</v>
      </c>
    </row>
    <row r="62" spans="1:5" ht="15" customHeight="1" x14ac:dyDescent="0.3">
      <c r="A62" s="7">
        <v>61</v>
      </c>
      <c r="B62" s="1" t="s">
        <v>533</v>
      </c>
      <c r="C62" s="7" t="s">
        <v>534</v>
      </c>
      <c r="D62" s="7" t="s">
        <v>453</v>
      </c>
      <c r="E62" s="7" t="s">
        <v>209</v>
      </c>
    </row>
    <row r="63" spans="1:5" ht="15" customHeight="1" x14ac:dyDescent="0.3">
      <c r="A63" s="7">
        <v>62</v>
      </c>
      <c r="B63" s="1" t="s">
        <v>535</v>
      </c>
      <c r="C63" s="7" t="s">
        <v>536</v>
      </c>
      <c r="D63" s="7" t="s">
        <v>453</v>
      </c>
      <c r="E63" s="7" t="s">
        <v>450</v>
      </c>
    </row>
    <row r="64" spans="1:5" ht="15" customHeight="1" x14ac:dyDescent="0.3">
      <c r="A64" s="7">
        <v>63</v>
      </c>
      <c r="B64" s="1" t="s">
        <v>39</v>
      </c>
      <c r="C64" s="7" t="s">
        <v>39</v>
      </c>
      <c r="D64" s="7" t="s">
        <v>318</v>
      </c>
      <c r="E64" s="7" t="s">
        <v>209</v>
      </c>
    </row>
    <row r="65" spans="1:5" ht="15" customHeight="1" x14ac:dyDescent="0.3">
      <c r="A65" s="7">
        <v>64</v>
      </c>
      <c r="B65" s="1" t="s">
        <v>71</v>
      </c>
      <c r="C65" s="7" t="s">
        <v>71</v>
      </c>
      <c r="D65" s="7" t="s">
        <v>318</v>
      </c>
      <c r="E65" s="7" t="s">
        <v>209</v>
      </c>
    </row>
    <row r="66" spans="1:5" ht="15" customHeight="1" x14ac:dyDescent="0.3">
      <c r="A66" s="7">
        <v>65</v>
      </c>
      <c r="B66" s="1" t="s">
        <v>134</v>
      </c>
      <c r="C66" s="7" t="s">
        <v>537</v>
      </c>
      <c r="D66" s="7" t="s">
        <v>318</v>
      </c>
      <c r="E66" s="7" t="s">
        <v>209</v>
      </c>
    </row>
    <row r="67" spans="1:5" ht="15" customHeight="1" x14ac:dyDescent="0.3">
      <c r="A67" s="7">
        <v>66</v>
      </c>
      <c r="B67" s="1" t="s">
        <v>54</v>
      </c>
      <c r="C67" s="7" t="s">
        <v>538</v>
      </c>
      <c r="D67" s="7" t="s">
        <v>450</v>
      </c>
      <c r="E67" s="7" t="s">
        <v>209</v>
      </c>
    </row>
    <row r="68" spans="1:5" ht="15" customHeight="1" x14ac:dyDescent="0.3">
      <c r="A68" s="7">
        <v>67</v>
      </c>
      <c r="B68" s="1" t="s">
        <v>539</v>
      </c>
      <c r="C68" s="7" t="s">
        <v>540</v>
      </c>
      <c r="D68" s="7" t="s">
        <v>450</v>
      </c>
      <c r="E68" s="7" t="s">
        <v>209</v>
      </c>
    </row>
    <row r="69" spans="1:5" ht="15" customHeight="1" x14ac:dyDescent="0.3">
      <c r="A69" s="7">
        <v>68</v>
      </c>
      <c r="B69" s="1" t="s">
        <v>162</v>
      </c>
      <c r="C69" s="7" t="s">
        <v>541</v>
      </c>
      <c r="D69" s="7" t="s">
        <v>450</v>
      </c>
      <c r="E69" s="7" t="s">
        <v>209</v>
      </c>
    </row>
    <row r="70" spans="1:5" ht="15" customHeight="1" x14ac:dyDescent="0.3">
      <c r="A70" s="7">
        <v>69</v>
      </c>
      <c r="B70" s="1" t="s">
        <v>78</v>
      </c>
      <c r="C70" s="7" t="s">
        <v>542</v>
      </c>
      <c r="D70" s="7" t="s">
        <v>449</v>
      </c>
      <c r="E70" s="7" t="s">
        <v>451</v>
      </c>
    </row>
    <row r="71" spans="1:5" ht="15" customHeight="1" x14ac:dyDescent="0.3">
      <c r="A71" s="7">
        <v>70</v>
      </c>
      <c r="B71" s="1" t="s">
        <v>543</v>
      </c>
      <c r="C71" s="7" t="s">
        <v>544</v>
      </c>
      <c r="D71" s="7" t="s">
        <v>449</v>
      </c>
      <c r="E71" s="7" t="s">
        <v>451</v>
      </c>
    </row>
    <row r="72" spans="1:5" ht="15" customHeight="1" x14ac:dyDescent="0.3">
      <c r="A72" s="7">
        <v>71</v>
      </c>
      <c r="B72" s="1" t="s">
        <v>197</v>
      </c>
      <c r="C72" s="7" t="s">
        <v>545</v>
      </c>
      <c r="D72" s="7" t="s">
        <v>449</v>
      </c>
      <c r="E72" s="7" t="s">
        <v>451</v>
      </c>
    </row>
    <row r="73" spans="1:5" ht="15" customHeight="1" x14ac:dyDescent="0.3">
      <c r="A73" s="7">
        <v>72</v>
      </c>
      <c r="B73" s="1" t="s">
        <v>546</v>
      </c>
      <c r="C73" s="7" t="s">
        <v>547</v>
      </c>
      <c r="D73" s="7" t="s">
        <v>453</v>
      </c>
      <c r="E73" s="7" t="s">
        <v>451</v>
      </c>
    </row>
    <row r="74" spans="1:5" ht="15" customHeight="1" x14ac:dyDescent="0.3">
      <c r="A74" s="7">
        <v>73</v>
      </c>
      <c r="B74" s="1" t="s">
        <v>548</v>
      </c>
      <c r="C74" s="7" t="s">
        <v>549</v>
      </c>
      <c r="D74" s="7" t="s">
        <v>453</v>
      </c>
      <c r="E74" s="7" t="s">
        <v>451</v>
      </c>
    </row>
    <row r="75" spans="1:5" ht="15" customHeight="1" x14ac:dyDescent="0.3">
      <c r="A75" s="7">
        <v>74</v>
      </c>
      <c r="B75" s="1" t="s">
        <v>11</v>
      </c>
      <c r="C75" s="7" t="s">
        <v>550</v>
      </c>
      <c r="D75" s="7" t="s">
        <v>456</v>
      </c>
      <c r="E75" s="7" t="s">
        <v>455</v>
      </c>
    </row>
    <row r="76" spans="1:5" ht="15" customHeight="1" x14ac:dyDescent="0.3">
      <c r="A76" s="7">
        <v>75</v>
      </c>
      <c r="B76" s="1" t="s">
        <v>202</v>
      </c>
      <c r="C76" s="7" t="s">
        <v>551</v>
      </c>
      <c r="D76" s="7" t="s">
        <v>456</v>
      </c>
      <c r="E76" s="7" t="s">
        <v>455</v>
      </c>
    </row>
    <row r="77" spans="1:5" ht="15" customHeight="1" x14ac:dyDescent="0.3">
      <c r="A77" s="7">
        <v>76</v>
      </c>
      <c r="B77" s="1" t="s">
        <v>552</v>
      </c>
      <c r="C77" s="7" t="s">
        <v>553</v>
      </c>
      <c r="D77" s="7" t="s">
        <v>456</v>
      </c>
      <c r="E77" s="7" t="s">
        <v>455</v>
      </c>
    </row>
    <row r="78" spans="1:5" ht="15" customHeight="1" x14ac:dyDescent="0.3">
      <c r="A78" s="7">
        <v>77</v>
      </c>
      <c r="B78" s="1" t="s">
        <v>141</v>
      </c>
      <c r="C78" s="7" t="s">
        <v>554</v>
      </c>
      <c r="D78" s="7" t="s">
        <v>445</v>
      </c>
      <c r="E78" s="7" t="s">
        <v>209</v>
      </c>
    </row>
    <row r="79" spans="1:5" ht="15" customHeight="1" x14ac:dyDescent="0.3">
      <c r="A79" s="7">
        <v>78</v>
      </c>
      <c r="B79" s="1" t="s">
        <v>142</v>
      </c>
      <c r="C79" s="7" t="s">
        <v>555</v>
      </c>
      <c r="D79" s="7" t="s">
        <v>445</v>
      </c>
      <c r="E79" s="7" t="s">
        <v>209</v>
      </c>
    </row>
    <row r="80" spans="1:5" ht="15" customHeight="1" x14ac:dyDescent="0.3">
      <c r="A80" s="7">
        <v>79</v>
      </c>
      <c r="B80" s="1" t="s">
        <v>85</v>
      </c>
      <c r="C80" s="7" t="s">
        <v>556</v>
      </c>
      <c r="D80" s="7" t="s">
        <v>453</v>
      </c>
      <c r="E80" s="7" t="s">
        <v>318</v>
      </c>
    </row>
    <row r="81" spans="1:5" ht="15" customHeight="1" x14ac:dyDescent="0.3">
      <c r="A81" s="7">
        <v>80</v>
      </c>
      <c r="B81" s="1" t="s">
        <v>157</v>
      </c>
      <c r="C81" s="7" t="s">
        <v>557</v>
      </c>
      <c r="D81" s="7" t="s">
        <v>453</v>
      </c>
      <c r="E81" s="7" t="s">
        <v>318</v>
      </c>
    </row>
    <row r="82" spans="1:5" ht="15" customHeight="1" x14ac:dyDescent="0.3">
      <c r="A82" s="7">
        <v>81</v>
      </c>
      <c r="B82" s="1" t="s">
        <v>558</v>
      </c>
      <c r="C82" s="7" t="s">
        <v>559</v>
      </c>
      <c r="D82" s="7" t="s">
        <v>447</v>
      </c>
      <c r="E82" s="7" t="s">
        <v>209</v>
      </c>
    </row>
    <row r="83" spans="1:5" ht="15" customHeight="1" x14ac:dyDescent="0.3">
      <c r="A83" s="7">
        <v>82</v>
      </c>
      <c r="B83" s="1" t="s">
        <v>560</v>
      </c>
      <c r="C83" s="7" t="s">
        <v>560</v>
      </c>
      <c r="D83" s="7" t="s">
        <v>447</v>
      </c>
      <c r="E83" s="7" t="s">
        <v>209</v>
      </c>
    </row>
    <row r="84" spans="1:5" ht="15" customHeight="1" x14ac:dyDescent="0.3">
      <c r="A84" s="7">
        <v>83</v>
      </c>
      <c r="B84" s="1" t="s">
        <v>561</v>
      </c>
      <c r="C84" s="7" t="s">
        <v>562</v>
      </c>
      <c r="D84" s="7" t="s">
        <v>421</v>
      </c>
      <c r="E84" s="7" t="s">
        <v>448</v>
      </c>
    </row>
    <row r="85" spans="1:5" ht="15" customHeight="1" x14ac:dyDescent="0.3">
      <c r="A85" s="7">
        <v>84</v>
      </c>
      <c r="B85" s="1" t="s">
        <v>563</v>
      </c>
      <c r="C85" s="7" t="s">
        <v>564</v>
      </c>
      <c r="D85" s="7" t="s">
        <v>421</v>
      </c>
      <c r="E85" s="7" t="s">
        <v>448</v>
      </c>
    </row>
    <row r="86" spans="1:5" ht="15" customHeight="1" x14ac:dyDescent="0.3">
      <c r="A86" s="7">
        <v>85</v>
      </c>
      <c r="B86" s="1" t="s">
        <v>565</v>
      </c>
      <c r="C86" s="7" t="s">
        <v>566</v>
      </c>
      <c r="D86" s="7" t="s">
        <v>421</v>
      </c>
      <c r="E86" s="7" t="s">
        <v>448</v>
      </c>
    </row>
    <row r="87" spans="1:5" ht="15" customHeight="1" x14ac:dyDescent="0.3">
      <c r="A87" s="7">
        <v>86</v>
      </c>
      <c r="B87" s="1" t="s">
        <v>567</v>
      </c>
      <c r="C87" s="7" t="s">
        <v>568</v>
      </c>
      <c r="D87" s="7" t="s">
        <v>453</v>
      </c>
      <c r="E87" s="7" t="s">
        <v>209</v>
      </c>
    </row>
    <row r="88" spans="1:5" ht="15" customHeight="1" x14ac:dyDescent="0.3">
      <c r="A88" s="7">
        <v>87</v>
      </c>
      <c r="B88" s="1" t="s">
        <v>155</v>
      </c>
      <c r="C88" s="7" t="s">
        <v>569</v>
      </c>
      <c r="D88" s="7" t="s">
        <v>453</v>
      </c>
      <c r="E88" s="7" t="s">
        <v>446</v>
      </c>
    </row>
    <row r="89" spans="1:5" ht="15" customHeight="1" x14ac:dyDescent="0.3">
      <c r="A89" s="7">
        <v>88</v>
      </c>
      <c r="B89" s="1" t="s">
        <v>31</v>
      </c>
      <c r="C89" s="7" t="s">
        <v>570</v>
      </c>
      <c r="D89" s="7" t="s">
        <v>451</v>
      </c>
      <c r="E89" s="7" t="s">
        <v>209</v>
      </c>
    </row>
    <row r="90" spans="1:5" ht="15" customHeight="1" x14ac:dyDescent="0.3">
      <c r="A90" s="7">
        <v>89</v>
      </c>
      <c r="B90" s="1" t="s">
        <v>118</v>
      </c>
      <c r="C90" s="7" t="s">
        <v>571</v>
      </c>
      <c r="D90" s="7" t="s">
        <v>451</v>
      </c>
      <c r="E90" s="7" t="s">
        <v>209</v>
      </c>
    </row>
    <row r="91" spans="1:5" ht="15" customHeight="1" x14ac:dyDescent="0.3">
      <c r="A91" s="7">
        <v>90</v>
      </c>
      <c r="B91" s="1" t="s">
        <v>572</v>
      </c>
      <c r="C91" s="7" t="s">
        <v>573</v>
      </c>
      <c r="D91" s="7" t="s">
        <v>453</v>
      </c>
      <c r="E91" s="7" t="s">
        <v>209</v>
      </c>
    </row>
    <row r="92" spans="1:5" ht="15" customHeight="1" x14ac:dyDescent="0.3">
      <c r="A92" s="7">
        <v>91</v>
      </c>
      <c r="B92" s="1" t="s">
        <v>156</v>
      </c>
      <c r="C92" s="7" t="s">
        <v>574</v>
      </c>
      <c r="D92" s="7" t="s">
        <v>453</v>
      </c>
      <c r="E92" s="7" t="s">
        <v>446</v>
      </c>
    </row>
    <row r="93" spans="1:5" ht="15" customHeight="1" x14ac:dyDescent="0.3">
      <c r="A93" s="7">
        <v>92</v>
      </c>
      <c r="B93" s="1" t="s">
        <v>112</v>
      </c>
      <c r="C93" s="7" t="s">
        <v>575</v>
      </c>
      <c r="D93" s="7" t="s">
        <v>457</v>
      </c>
      <c r="E93" s="7" t="s">
        <v>451</v>
      </c>
    </row>
    <row r="94" spans="1:5" ht="15" customHeight="1" x14ac:dyDescent="0.3">
      <c r="A94" s="7">
        <v>93</v>
      </c>
      <c r="B94" s="1" t="s">
        <v>164</v>
      </c>
      <c r="C94" s="7" t="s">
        <v>576</v>
      </c>
      <c r="D94" s="7" t="s">
        <v>457</v>
      </c>
      <c r="E94" s="7" t="s">
        <v>451</v>
      </c>
    </row>
    <row r="95" spans="1:5" ht="15" customHeight="1" x14ac:dyDescent="0.3">
      <c r="A95" s="7">
        <v>94</v>
      </c>
      <c r="B95" s="1" t="s">
        <v>163</v>
      </c>
      <c r="C95" s="7" t="s">
        <v>163</v>
      </c>
      <c r="D95" s="7" t="s">
        <v>457</v>
      </c>
      <c r="E95" s="7" t="s">
        <v>451</v>
      </c>
    </row>
    <row r="96" spans="1:5" ht="15" customHeight="1" x14ac:dyDescent="0.3">
      <c r="A96" s="7">
        <v>95</v>
      </c>
      <c r="B96" s="1" t="s">
        <v>14</v>
      </c>
      <c r="C96" s="7" t="s">
        <v>14</v>
      </c>
      <c r="D96" s="7" t="s">
        <v>456</v>
      </c>
      <c r="E96" s="7" t="s">
        <v>455</v>
      </c>
    </row>
    <row r="97" spans="1:5" ht="15" customHeight="1" x14ac:dyDescent="0.3">
      <c r="A97" s="7">
        <v>96</v>
      </c>
      <c r="B97" s="1" t="s">
        <v>58</v>
      </c>
      <c r="C97" s="7" t="s">
        <v>577</v>
      </c>
      <c r="D97" s="7" t="s">
        <v>318</v>
      </c>
      <c r="E97" s="7" t="s">
        <v>209</v>
      </c>
    </row>
    <row r="98" spans="1:5" ht="15" customHeight="1" x14ac:dyDescent="0.3">
      <c r="A98" s="7">
        <v>97</v>
      </c>
      <c r="B98" s="1" t="s">
        <v>117</v>
      </c>
      <c r="C98" s="7" t="s">
        <v>117</v>
      </c>
      <c r="D98" s="7" t="s">
        <v>318</v>
      </c>
      <c r="E98" s="7" t="s">
        <v>209</v>
      </c>
    </row>
    <row r="99" spans="1:5" ht="15" customHeight="1" x14ac:dyDescent="0.3">
      <c r="A99" s="7">
        <v>98</v>
      </c>
      <c r="B99" s="1" t="s">
        <v>578</v>
      </c>
      <c r="C99" s="7" t="s">
        <v>578</v>
      </c>
      <c r="D99" s="7" t="s">
        <v>453</v>
      </c>
      <c r="E99" s="7" t="s">
        <v>209</v>
      </c>
    </row>
    <row r="100" spans="1:5" ht="15" customHeight="1" x14ac:dyDescent="0.3">
      <c r="A100" s="7">
        <v>99</v>
      </c>
      <c r="B100" s="1" t="s">
        <v>579</v>
      </c>
      <c r="C100" s="7" t="s">
        <v>579</v>
      </c>
      <c r="D100" s="7" t="s">
        <v>453</v>
      </c>
      <c r="E100" s="7" t="s">
        <v>209</v>
      </c>
    </row>
    <row r="101" spans="1:5" ht="15" customHeight="1" x14ac:dyDescent="0.3">
      <c r="A101" s="7">
        <v>100</v>
      </c>
      <c r="B101" s="1" t="s">
        <v>32</v>
      </c>
      <c r="C101" s="7" t="s">
        <v>580</v>
      </c>
      <c r="D101" s="7" t="s">
        <v>447</v>
      </c>
      <c r="E101" s="7" t="s">
        <v>209</v>
      </c>
    </row>
    <row r="102" spans="1:5" ht="15" customHeight="1" x14ac:dyDescent="0.3">
      <c r="A102" s="7">
        <v>101</v>
      </c>
      <c r="B102" s="1" t="s">
        <v>581</v>
      </c>
      <c r="C102" s="7" t="s">
        <v>582</v>
      </c>
      <c r="D102" s="7" t="s">
        <v>447</v>
      </c>
      <c r="E102" s="7" t="s">
        <v>209</v>
      </c>
    </row>
    <row r="103" spans="1:5" ht="15" customHeight="1" x14ac:dyDescent="0.3">
      <c r="A103" s="7">
        <v>102</v>
      </c>
      <c r="B103" s="1" t="s">
        <v>108</v>
      </c>
      <c r="C103" s="7" t="s">
        <v>583</v>
      </c>
      <c r="D103" s="7" t="s">
        <v>449</v>
      </c>
      <c r="E103" s="7" t="s">
        <v>318</v>
      </c>
    </row>
    <row r="104" spans="1:5" ht="15" customHeight="1" x14ac:dyDescent="0.3">
      <c r="A104" s="7">
        <v>103</v>
      </c>
      <c r="B104" s="1" t="s">
        <v>584</v>
      </c>
      <c r="C104" s="7" t="s">
        <v>585</v>
      </c>
      <c r="D104" s="7" t="s">
        <v>449</v>
      </c>
      <c r="E104" s="7" t="s">
        <v>318</v>
      </c>
    </row>
    <row r="105" spans="1:5" ht="15" customHeight="1" x14ac:dyDescent="0.3">
      <c r="A105" s="7">
        <v>104</v>
      </c>
      <c r="B105" s="1" t="s">
        <v>84</v>
      </c>
      <c r="C105" s="7" t="s">
        <v>586</v>
      </c>
      <c r="D105" s="7" t="s">
        <v>455</v>
      </c>
      <c r="E105" s="7" t="s">
        <v>209</v>
      </c>
    </row>
    <row r="106" spans="1:5" ht="15" customHeight="1" x14ac:dyDescent="0.3">
      <c r="A106" s="7">
        <v>105</v>
      </c>
      <c r="B106" s="1" t="s">
        <v>130</v>
      </c>
      <c r="C106" s="7" t="s">
        <v>587</v>
      </c>
      <c r="D106" s="7" t="s">
        <v>455</v>
      </c>
      <c r="E106" s="7" t="s">
        <v>209</v>
      </c>
    </row>
    <row r="107" spans="1:5" ht="15" customHeight="1" x14ac:dyDescent="0.3">
      <c r="A107" s="7">
        <v>106</v>
      </c>
      <c r="B107" s="1" t="s">
        <v>161</v>
      </c>
      <c r="C107" s="7" t="s">
        <v>588</v>
      </c>
      <c r="D107" s="7" t="s">
        <v>450</v>
      </c>
      <c r="E107" s="7" t="s">
        <v>209</v>
      </c>
    </row>
    <row r="108" spans="1:5" ht="15" customHeight="1" x14ac:dyDescent="0.3">
      <c r="A108" s="7">
        <v>107</v>
      </c>
      <c r="B108" s="1" t="s">
        <v>160</v>
      </c>
      <c r="C108" s="7" t="s">
        <v>589</v>
      </c>
      <c r="D108" s="7" t="s">
        <v>450</v>
      </c>
      <c r="E108" s="7" t="s">
        <v>209</v>
      </c>
    </row>
    <row r="109" spans="1:5" ht="15" customHeight="1" x14ac:dyDescent="0.3">
      <c r="A109" s="7">
        <v>108</v>
      </c>
      <c r="B109" s="1" t="s">
        <v>590</v>
      </c>
      <c r="C109" s="7" t="s">
        <v>591</v>
      </c>
      <c r="D109" s="7" t="s">
        <v>421</v>
      </c>
      <c r="E109" s="7" t="s">
        <v>209</v>
      </c>
    </row>
    <row r="110" spans="1:5" ht="15" customHeight="1" x14ac:dyDescent="0.3">
      <c r="A110" s="7">
        <v>109</v>
      </c>
      <c r="B110" s="1" t="s">
        <v>33</v>
      </c>
      <c r="C110" s="7" t="s">
        <v>592</v>
      </c>
      <c r="D110" s="7" t="s">
        <v>451</v>
      </c>
      <c r="E110" s="7" t="s">
        <v>209</v>
      </c>
    </row>
    <row r="111" spans="1:5" ht="15" customHeight="1" x14ac:dyDescent="0.3">
      <c r="A111" s="7">
        <v>110</v>
      </c>
      <c r="B111" s="1" t="s">
        <v>119</v>
      </c>
      <c r="C111" s="7" t="s">
        <v>593</v>
      </c>
      <c r="D111" s="7" t="s">
        <v>451</v>
      </c>
      <c r="E111" s="7" t="s">
        <v>209</v>
      </c>
    </row>
    <row r="112" spans="1:5" ht="15" customHeight="1" x14ac:dyDescent="0.3">
      <c r="A112" s="7">
        <v>111</v>
      </c>
      <c r="B112" s="1" t="s">
        <v>102</v>
      </c>
      <c r="C112" s="7" t="s">
        <v>594</v>
      </c>
      <c r="D112" s="7" t="s">
        <v>455</v>
      </c>
      <c r="E112" s="7" t="s">
        <v>456</v>
      </c>
    </row>
    <row r="113" spans="1:5" ht="15" customHeight="1" x14ac:dyDescent="0.3">
      <c r="A113" s="7">
        <v>112</v>
      </c>
      <c r="B113" s="1" t="s">
        <v>168</v>
      </c>
      <c r="C113" s="7" t="s">
        <v>595</v>
      </c>
      <c r="D113" s="7" t="s">
        <v>455</v>
      </c>
      <c r="E113" s="7" t="s">
        <v>456</v>
      </c>
    </row>
    <row r="114" spans="1:5" ht="15" customHeight="1" x14ac:dyDescent="0.3">
      <c r="A114" s="7">
        <v>113</v>
      </c>
      <c r="B114" s="1" t="s">
        <v>596</v>
      </c>
      <c r="C114" s="7" t="s">
        <v>597</v>
      </c>
      <c r="D114" s="7" t="s">
        <v>421</v>
      </c>
      <c r="E114" s="7" t="s">
        <v>209</v>
      </c>
    </row>
    <row r="115" spans="1:5" ht="15" customHeight="1" x14ac:dyDescent="0.3">
      <c r="A115" s="7">
        <v>114</v>
      </c>
      <c r="B115" s="1" t="s">
        <v>198</v>
      </c>
      <c r="C115" s="7" t="s">
        <v>198</v>
      </c>
      <c r="D115" s="7" t="s">
        <v>449</v>
      </c>
      <c r="E115" s="7" t="s">
        <v>209</v>
      </c>
    </row>
    <row r="116" spans="1:5" ht="15" customHeight="1" x14ac:dyDescent="0.3">
      <c r="A116" s="7">
        <v>115</v>
      </c>
      <c r="B116" s="1" t="s">
        <v>103</v>
      </c>
      <c r="C116" s="7" t="s">
        <v>598</v>
      </c>
      <c r="D116" s="7" t="s">
        <v>421</v>
      </c>
      <c r="E116" s="7" t="s">
        <v>209</v>
      </c>
    </row>
    <row r="117" spans="1:5" ht="15" customHeight="1" x14ac:dyDescent="0.3">
      <c r="A117" s="7">
        <v>116</v>
      </c>
      <c r="B117" s="1" t="s">
        <v>599</v>
      </c>
      <c r="C117" s="7" t="s">
        <v>600</v>
      </c>
      <c r="D117" s="7" t="s">
        <v>453</v>
      </c>
      <c r="E117" s="7" t="s">
        <v>209</v>
      </c>
    </row>
    <row r="118" spans="1:5" ht="15" customHeight="1" x14ac:dyDescent="0.3">
      <c r="A118" s="7">
        <v>117</v>
      </c>
      <c r="B118" s="1" t="s">
        <v>601</v>
      </c>
      <c r="C118" s="7" t="s">
        <v>602</v>
      </c>
      <c r="D118" s="7" t="s">
        <v>453</v>
      </c>
      <c r="E118" s="7" t="s">
        <v>209</v>
      </c>
    </row>
    <row r="119" spans="1:5" ht="15" customHeight="1" x14ac:dyDescent="0.3">
      <c r="A119" s="7">
        <v>118</v>
      </c>
      <c r="B119" s="1" t="s">
        <v>61</v>
      </c>
      <c r="C119" s="7" t="s">
        <v>603</v>
      </c>
      <c r="D119" s="7" t="s">
        <v>453</v>
      </c>
      <c r="E119" s="7" t="s">
        <v>209</v>
      </c>
    </row>
    <row r="120" spans="1:5" ht="15" customHeight="1" x14ac:dyDescent="0.3">
      <c r="A120" s="7">
        <v>119</v>
      </c>
      <c r="B120" s="1" t="s">
        <v>604</v>
      </c>
      <c r="C120" s="7" t="s">
        <v>605</v>
      </c>
      <c r="D120" s="7" t="s">
        <v>453</v>
      </c>
      <c r="E120" s="7" t="s">
        <v>209</v>
      </c>
    </row>
    <row r="121" spans="1:5" ht="15" customHeight="1" x14ac:dyDescent="0.3">
      <c r="A121" s="7">
        <v>120</v>
      </c>
      <c r="B121" s="1" t="s">
        <v>63</v>
      </c>
      <c r="C121" s="7" t="s">
        <v>606</v>
      </c>
      <c r="D121" s="7" t="s">
        <v>453</v>
      </c>
      <c r="E121" s="7" t="s">
        <v>209</v>
      </c>
    </row>
    <row r="122" spans="1:5" ht="15" customHeight="1" x14ac:dyDescent="0.3">
      <c r="A122" s="7">
        <v>121</v>
      </c>
      <c r="B122" s="1" t="s">
        <v>64</v>
      </c>
      <c r="C122" s="7" t="s">
        <v>64</v>
      </c>
      <c r="D122" s="7" t="s">
        <v>453</v>
      </c>
      <c r="E122" s="7" t="s">
        <v>318</v>
      </c>
    </row>
    <row r="123" spans="1:5" ht="15" customHeight="1" x14ac:dyDescent="0.3">
      <c r="A123" s="7">
        <v>122</v>
      </c>
      <c r="B123" s="1" t="s">
        <v>144</v>
      </c>
      <c r="C123" s="7" t="s">
        <v>607</v>
      </c>
      <c r="D123" s="7" t="s">
        <v>318</v>
      </c>
      <c r="E123" s="7" t="s">
        <v>209</v>
      </c>
    </row>
    <row r="124" spans="1:5" ht="15" customHeight="1" x14ac:dyDescent="0.3">
      <c r="A124" s="7">
        <v>123</v>
      </c>
      <c r="B124" s="1" t="s">
        <v>608</v>
      </c>
      <c r="C124" s="7" t="s">
        <v>609</v>
      </c>
      <c r="D124" s="7" t="s">
        <v>452</v>
      </c>
      <c r="E124" s="7" t="s">
        <v>448</v>
      </c>
    </row>
    <row r="125" spans="1:5" ht="15" customHeight="1" x14ac:dyDescent="0.3">
      <c r="A125" s="7">
        <v>124</v>
      </c>
      <c r="B125" s="1" t="s">
        <v>158</v>
      </c>
      <c r="C125" s="7" t="s">
        <v>610</v>
      </c>
      <c r="D125" s="7" t="s">
        <v>446</v>
      </c>
      <c r="E125" s="7" t="s">
        <v>318</v>
      </c>
    </row>
    <row r="126" spans="1:5" ht="15" customHeight="1" x14ac:dyDescent="0.3">
      <c r="A126" s="7">
        <v>125</v>
      </c>
      <c r="B126" s="1" t="s">
        <v>611</v>
      </c>
      <c r="C126" s="7" t="s">
        <v>612</v>
      </c>
      <c r="D126" s="7" t="s">
        <v>447</v>
      </c>
      <c r="E126" s="7" t="s">
        <v>209</v>
      </c>
    </row>
    <row r="127" spans="1:5" ht="15" customHeight="1" x14ac:dyDescent="0.3">
      <c r="A127" s="7">
        <v>126</v>
      </c>
      <c r="B127" s="1" t="s">
        <v>613</v>
      </c>
      <c r="C127" s="7" t="s">
        <v>613</v>
      </c>
      <c r="D127" s="7" t="s">
        <v>445</v>
      </c>
      <c r="E127" s="7" t="s">
        <v>209</v>
      </c>
    </row>
    <row r="128" spans="1:5" ht="15" customHeight="1" x14ac:dyDescent="0.3">
      <c r="A128" s="7">
        <v>127</v>
      </c>
      <c r="B128" s="1" t="s">
        <v>614</v>
      </c>
      <c r="C128" s="7" t="s">
        <v>614</v>
      </c>
      <c r="D128" s="7" t="s">
        <v>452</v>
      </c>
      <c r="E128" s="7" t="s">
        <v>209</v>
      </c>
    </row>
    <row r="129" spans="1:5" ht="15" customHeight="1" x14ac:dyDescent="0.3">
      <c r="A129" s="7">
        <v>128</v>
      </c>
      <c r="B129" s="1" t="s">
        <v>615</v>
      </c>
      <c r="C129" s="7" t="s">
        <v>615</v>
      </c>
      <c r="D129" s="7" t="s">
        <v>421</v>
      </c>
      <c r="E129" s="7" t="s">
        <v>209</v>
      </c>
    </row>
    <row r="130" spans="1:5" ht="15" customHeight="1" x14ac:dyDescent="0.3">
      <c r="A130" s="7">
        <v>129</v>
      </c>
      <c r="B130" s="1" t="s">
        <v>616</v>
      </c>
      <c r="C130" s="7" t="s">
        <v>617</v>
      </c>
      <c r="D130" s="7" t="s">
        <v>453</v>
      </c>
      <c r="E130" s="7" t="s">
        <v>209</v>
      </c>
    </row>
    <row r="131" spans="1:5" ht="15" customHeight="1" x14ac:dyDescent="0.3">
      <c r="A131" s="7">
        <v>130</v>
      </c>
      <c r="B131" s="1" t="s">
        <v>109</v>
      </c>
      <c r="C131" s="7" t="s">
        <v>618</v>
      </c>
      <c r="D131" s="7" t="s">
        <v>453</v>
      </c>
      <c r="E131" s="7" t="s">
        <v>448</v>
      </c>
    </row>
    <row r="132" spans="1:5" ht="15" customHeight="1" x14ac:dyDescent="0.3">
      <c r="A132" s="7">
        <v>131</v>
      </c>
      <c r="B132" s="1" t="s">
        <v>159</v>
      </c>
      <c r="C132" s="7" t="s">
        <v>159</v>
      </c>
      <c r="D132" s="7" t="s">
        <v>453</v>
      </c>
      <c r="E132" s="7" t="s">
        <v>446</v>
      </c>
    </row>
    <row r="133" spans="1:5" ht="15" customHeight="1" x14ac:dyDescent="0.3">
      <c r="A133" s="7">
        <v>132</v>
      </c>
      <c r="B133" s="1" t="s">
        <v>619</v>
      </c>
      <c r="C133" s="7" t="s">
        <v>619</v>
      </c>
      <c r="D133" s="7" t="s">
        <v>421</v>
      </c>
      <c r="E133" s="7" t="s">
        <v>209</v>
      </c>
    </row>
    <row r="134" spans="1:5" ht="15" customHeight="1" x14ac:dyDescent="0.3">
      <c r="A134" s="7">
        <v>133</v>
      </c>
      <c r="B134" s="1" t="s">
        <v>620</v>
      </c>
      <c r="C134" s="7" t="s">
        <v>621</v>
      </c>
      <c r="D134" s="7" t="s">
        <v>421</v>
      </c>
      <c r="E134" s="7" t="s">
        <v>209</v>
      </c>
    </row>
    <row r="135" spans="1:5" ht="15" customHeight="1" x14ac:dyDescent="0.3">
      <c r="A135" s="7">
        <v>134</v>
      </c>
      <c r="B135" s="1" t="s">
        <v>622</v>
      </c>
      <c r="C135" s="7" t="s">
        <v>623</v>
      </c>
      <c r="D135" s="7" t="s">
        <v>453</v>
      </c>
      <c r="E135" s="7" t="s">
        <v>209</v>
      </c>
    </row>
    <row r="136" spans="1:5" ht="15" customHeight="1" x14ac:dyDescent="0.3">
      <c r="A136" s="7">
        <v>135</v>
      </c>
      <c r="B136" s="1" t="s">
        <v>624</v>
      </c>
      <c r="C136" s="7" t="s">
        <v>625</v>
      </c>
      <c r="D136" s="7" t="s">
        <v>447</v>
      </c>
      <c r="E136" s="7" t="s">
        <v>209</v>
      </c>
    </row>
    <row r="137" spans="1:5" ht="15" customHeight="1" x14ac:dyDescent="0.3">
      <c r="A137" s="7">
        <v>136</v>
      </c>
      <c r="B137" s="1" t="s">
        <v>626</v>
      </c>
      <c r="C137" s="7" t="s">
        <v>627</v>
      </c>
      <c r="D137" s="7" t="s">
        <v>445</v>
      </c>
      <c r="E137" s="7" t="s">
        <v>209</v>
      </c>
    </row>
    <row r="138" spans="1:5" ht="15" customHeight="1" x14ac:dyDescent="0.3">
      <c r="A138" s="7">
        <v>137</v>
      </c>
      <c r="B138" s="1" t="s">
        <v>628</v>
      </c>
      <c r="C138" s="7" t="s">
        <v>628</v>
      </c>
      <c r="D138" s="7" t="s">
        <v>421</v>
      </c>
      <c r="E138" s="7" t="s">
        <v>209</v>
      </c>
    </row>
    <row r="139" spans="1:5" ht="15" customHeight="1" x14ac:dyDescent="0.3">
      <c r="A139" s="7">
        <v>138</v>
      </c>
      <c r="B139" s="1" t="s">
        <v>629</v>
      </c>
      <c r="C139" s="7" t="s">
        <v>630</v>
      </c>
      <c r="D139" s="7" t="s">
        <v>456</v>
      </c>
      <c r="E139" s="7" t="s">
        <v>453</v>
      </c>
    </row>
    <row r="140" spans="1:5" ht="15" customHeight="1" x14ac:dyDescent="0.3">
      <c r="A140" s="7">
        <v>139</v>
      </c>
      <c r="B140" s="1" t="s">
        <v>631</v>
      </c>
      <c r="C140" s="7" t="s">
        <v>632</v>
      </c>
      <c r="D140" s="7" t="s">
        <v>456</v>
      </c>
      <c r="E140" s="7" t="s">
        <v>453</v>
      </c>
    </row>
    <row r="141" spans="1:5" ht="15" customHeight="1" x14ac:dyDescent="0.3">
      <c r="A141" s="7">
        <v>140</v>
      </c>
      <c r="B141" s="1" t="s">
        <v>633</v>
      </c>
      <c r="C141" s="7" t="s">
        <v>633</v>
      </c>
      <c r="D141" s="7" t="s">
        <v>456</v>
      </c>
      <c r="E141" s="7" t="s">
        <v>453</v>
      </c>
    </row>
    <row r="142" spans="1:5" ht="15" customHeight="1" x14ac:dyDescent="0.3">
      <c r="A142" s="7">
        <v>141</v>
      </c>
      <c r="B142" s="1" t="s">
        <v>634</v>
      </c>
      <c r="C142" s="7" t="s">
        <v>634</v>
      </c>
      <c r="D142" s="7" t="s">
        <v>456</v>
      </c>
      <c r="E142" s="7" t="s">
        <v>453</v>
      </c>
    </row>
    <row r="143" spans="1:5" ht="15" customHeight="1" x14ac:dyDescent="0.3">
      <c r="A143" s="7">
        <v>142</v>
      </c>
      <c r="B143" s="1" t="s">
        <v>166</v>
      </c>
      <c r="C143" s="7" t="s">
        <v>166</v>
      </c>
      <c r="D143" s="7" t="s">
        <v>456</v>
      </c>
      <c r="E143" s="7" t="s">
        <v>448</v>
      </c>
    </row>
    <row r="144" spans="1:5" ht="15" customHeight="1" x14ac:dyDescent="0.3">
      <c r="A144" s="7">
        <v>143</v>
      </c>
      <c r="B144" s="1" t="s">
        <v>635</v>
      </c>
      <c r="C144" s="7" t="s">
        <v>636</v>
      </c>
      <c r="D144" s="7" t="s">
        <v>421</v>
      </c>
      <c r="E144" s="7" t="s">
        <v>209</v>
      </c>
    </row>
    <row r="145" spans="1:5" ht="15" customHeight="1" x14ac:dyDescent="0.3">
      <c r="A145" s="7">
        <v>144</v>
      </c>
      <c r="B145" s="1" t="s">
        <v>637</v>
      </c>
      <c r="C145" s="7" t="s">
        <v>638</v>
      </c>
      <c r="D145" s="7" t="s">
        <v>446</v>
      </c>
      <c r="E145" s="7" t="s">
        <v>448</v>
      </c>
    </row>
    <row r="146" spans="1:5" ht="15" customHeight="1" x14ac:dyDescent="0.3">
      <c r="A146" s="7">
        <v>145</v>
      </c>
      <c r="B146" s="1" t="s">
        <v>639</v>
      </c>
      <c r="C146" s="7" t="s">
        <v>639</v>
      </c>
      <c r="D146" s="7" t="s">
        <v>447</v>
      </c>
      <c r="E146" s="7" t="s">
        <v>448</v>
      </c>
    </row>
    <row r="147" spans="1:5" ht="15" customHeight="1" x14ac:dyDescent="0.3">
      <c r="A147" s="7">
        <v>146</v>
      </c>
      <c r="B147" s="1" t="s">
        <v>640</v>
      </c>
      <c r="C147" s="7" t="s">
        <v>641</v>
      </c>
      <c r="D147" s="7" t="s">
        <v>445</v>
      </c>
      <c r="E147" s="7" t="s">
        <v>448</v>
      </c>
    </row>
    <row r="148" spans="1:5" ht="15" customHeight="1" x14ac:dyDescent="0.3">
      <c r="A148" s="7">
        <v>147</v>
      </c>
      <c r="B148" s="1" t="s">
        <v>642</v>
      </c>
      <c r="C148" s="7" t="s">
        <v>642</v>
      </c>
      <c r="D148" s="7" t="s">
        <v>454</v>
      </c>
      <c r="E148" s="7" t="s">
        <v>209</v>
      </c>
    </row>
    <row r="149" spans="1:5" ht="15" customHeight="1" x14ac:dyDescent="0.3">
      <c r="A149" s="7">
        <v>148</v>
      </c>
      <c r="B149" s="1" t="s">
        <v>165</v>
      </c>
      <c r="C149" s="7" t="s">
        <v>643</v>
      </c>
      <c r="D149" s="7" t="s">
        <v>454</v>
      </c>
      <c r="E149" s="7" t="s">
        <v>209</v>
      </c>
    </row>
    <row r="150" spans="1:5" ht="15" customHeight="1" x14ac:dyDescent="0.3">
      <c r="A150" s="7">
        <v>149</v>
      </c>
      <c r="B150" s="1" t="s">
        <v>167</v>
      </c>
      <c r="C150" s="7" t="s">
        <v>644</v>
      </c>
      <c r="D150" s="7" t="s">
        <v>454</v>
      </c>
      <c r="E150" s="7" t="s">
        <v>448</v>
      </c>
    </row>
    <row r="151" spans="1:5" ht="15" customHeight="1" x14ac:dyDescent="0.3">
      <c r="A151" s="7">
        <v>150</v>
      </c>
      <c r="B151" s="1" t="s">
        <v>645</v>
      </c>
      <c r="C151" s="7" t="s">
        <v>646</v>
      </c>
      <c r="D151" s="7" t="s">
        <v>318</v>
      </c>
      <c r="E151" s="7" t="s">
        <v>209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>
      <selection activeCell="B3" sqref="B3"/>
    </sheetView>
  </sheetViews>
  <sheetFormatPr baseColWidth="10" defaultRowHeight="15" customHeight="1" x14ac:dyDescent="0.3"/>
  <cols>
    <col min="2" max="2" width="16" customWidth="1"/>
    <col min="4" max="4" width="11.5546875" style="2"/>
    <col min="5" max="5" width="5.88671875" style="3" customWidth="1"/>
    <col min="6" max="6" width="11.5546875" style="2"/>
    <col min="7" max="7" width="3.5546875" style="2" customWidth="1"/>
    <col min="8" max="9" width="11.5546875" style="2"/>
  </cols>
  <sheetData>
    <row r="1" spans="1:16" ht="15" customHeight="1" x14ac:dyDescent="0.3">
      <c r="A1" t="s">
        <v>417</v>
      </c>
      <c r="B1" t="s">
        <v>435</v>
      </c>
      <c r="C1" t="s">
        <v>436</v>
      </c>
      <c r="D1" s="2" t="s">
        <v>418</v>
      </c>
      <c r="E1" s="3" t="s">
        <v>293</v>
      </c>
      <c r="F1" s="2" t="s">
        <v>419</v>
      </c>
      <c r="G1" s="2" t="s">
        <v>420</v>
      </c>
      <c r="H1" s="2" t="s">
        <v>848</v>
      </c>
    </row>
    <row r="2" spans="1:16" ht="15" customHeight="1" x14ac:dyDescent="0.3">
      <c r="A2">
        <v>1</v>
      </c>
      <c r="B2" t="s">
        <v>34</v>
      </c>
      <c r="C2" t="s">
        <v>210</v>
      </c>
      <c r="D2" t="s">
        <v>421</v>
      </c>
      <c r="E2" s="3">
        <v>40</v>
      </c>
      <c r="F2" s="2">
        <v>100</v>
      </c>
      <c r="G2" s="2">
        <v>35</v>
      </c>
      <c r="H2" t="str">
        <f t="shared" ref="H2:H12" si="0">IF(E2&gt;1,D2,"no_type-specific_Damage")</f>
        <v>Normal</v>
      </c>
      <c r="I2"/>
      <c r="P2" s="5"/>
    </row>
    <row r="3" spans="1:16" ht="15" customHeight="1" x14ac:dyDescent="0.3">
      <c r="A3">
        <v>2</v>
      </c>
      <c r="B3" t="s">
        <v>49</v>
      </c>
      <c r="C3" t="s">
        <v>211</v>
      </c>
      <c r="D3" t="s">
        <v>421</v>
      </c>
      <c r="E3" s="3">
        <v>50</v>
      </c>
      <c r="F3" s="2">
        <v>100</v>
      </c>
      <c r="G3" s="2">
        <v>25</v>
      </c>
      <c r="H3" t="str">
        <f t="shared" si="0"/>
        <v>Normal</v>
      </c>
      <c r="I3"/>
      <c r="P3" s="5"/>
    </row>
    <row r="4" spans="1:16" ht="15" customHeight="1" x14ac:dyDescent="0.3">
      <c r="A4">
        <v>3</v>
      </c>
      <c r="B4" t="s">
        <v>148</v>
      </c>
      <c r="C4" t="s">
        <v>212</v>
      </c>
      <c r="D4" t="s">
        <v>421</v>
      </c>
      <c r="E4" s="3">
        <v>15</v>
      </c>
      <c r="F4" s="2">
        <v>85</v>
      </c>
      <c r="G4" s="2">
        <v>10</v>
      </c>
      <c r="H4" t="str">
        <f t="shared" si="0"/>
        <v>Normal</v>
      </c>
      <c r="I4"/>
      <c r="P4" s="5"/>
    </row>
    <row r="5" spans="1:16" ht="15" customHeight="1" x14ac:dyDescent="0.3">
      <c r="A5">
        <v>4</v>
      </c>
      <c r="B5" t="s">
        <v>107</v>
      </c>
      <c r="C5" t="s">
        <v>213</v>
      </c>
      <c r="D5" t="s">
        <v>421</v>
      </c>
      <c r="E5" s="3">
        <v>18</v>
      </c>
      <c r="F5" s="2">
        <v>85</v>
      </c>
      <c r="G5" s="2">
        <v>15</v>
      </c>
      <c r="H5" t="str">
        <f t="shared" si="0"/>
        <v>Normal</v>
      </c>
      <c r="I5"/>
      <c r="P5" s="5"/>
    </row>
    <row r="6" spans="1:16" ht="15" customHeight="1" x14ac:dyDescent="0.3">
      <c r="A6">
        <v>5</v>
      </c>
      <c r="B6" t="s">
        <v>37</v>
      </c>
      <c r="C6" t="s">
        <v>214</v>
      </c>
      <c r="D6" t="s">
        <v>421</v>
      </c>
      <c r="E6" s="3">
        <v>80</v>
      </c>
      <c r="F6" s="2">
        <v>85</v>
      </c>
      <c r="G6" s="2">
        <v>20</v>
      </c>
      <c r="H6" t="str">
        <f t="shared" si="0"/>
        <v>Normal</v>
      </c>
      <c r="I6"/>
      <c r="P6" s="5"/>
    </row>
    <row r="7" spans="1:16" ht="15" customHeight="1" x14ac:dyDescent="0.3">
      <c r="A7">
        <v>6</v>
      </c>
      <c r="B7" t="s">
        <v>95</v>
      </c>
      <c r="C7" t="s">
        <v>215</v>
      </c>
      <c r="D7" t="s">
        <v>421</v>
      </c>
      <c r="E7" s="3">
        <v>40</v>
      </c>
      <c r="F7" s="2">
        <v>100</v>
      </c>
      <c r="G7" s="2">
        <v>20</v>
      </c>
      <c r="H7" t="str">
        <f t="shared" si="0"/>
        <v>Normal</v>
      </c>
      <c r="I7"/>
      <c r="P7" s="5"/>
    </row>
    <row r="8" spans="1:16" ht="15" customHeight="1" x14ac:dyDescent="0.3">
      <c r="A8">
        <v>7</v>
      </c>
      <c r="B8" t="s">
        <v>217</v>
      </c>
      <c r="C8" t="s">
        <v>216</v>
      </c>
      <c r="D8" t="s">
        <v>445</v>
      </c>
      <c r="E8" s="3">
        <v>75</v>
      </c>
      <c r="F8" s="2">
        <v>100</v>
      </c>
      <c r="G8" s="2">
        <v>15</v>
      </c>
      <c r="H8" t="str">
        <f t="shared" si="0"/>
        <v>Fire</v>
      </c>
      <c r="I8"/>
      <c r="P8" s="5"/>
    </row>
    <row r="9" spans="1:16" ht="15" customHeight="1" x14ac:dyDescent="0.3">
      <c r="A9">
        <v>8</v>
      </c>
      <c r="B9" t="s">
        <v>179</v>
      </c>
      <c r="C9" t="s">
        <v>218</v>
      </c>
      <c r="D9" t="s">
        <v>446</v>
      </c>
      <c r="E9" s="3">
        <v>75</v>
      </c>
      <c r="F9" s="2">
        <v>100</v>
      </c>
      <c r="G9" s="2">
        <v>15</v>
      </c>
      <c r="H9" t="str">
        <f t="shared" si="0"/>
        <v>Ice</v>
      </c>
      <c r="I9"/>
      <c r="P9" s="5"/>
    </row>
    <row r="10" spans="1:16" ht="15" customHeight="1" x14ac:dyDescent="0.3">
      <c r="A10">
        <v>9</v>
      </c>
      <c r="B10" t="s">
        <v>183</v>
      </c>
      <c r="C10" t="s">
        <v>219</v>
      </c>
      <c r="D10" t="s">
        <v>447</v>
      </c>
      <c r="E10" s="3">
        <v>75</v>
      </c>
      <c r="F10" s="2">
        <v>100</v>
      </c>
      <c r="G10" s="2">
        <v>15</v>
      </c>
      <c r="H10" t="str">
        <f t="shared" si="0"/>
        <v>Electric</v>
      </c>
      <c r="I10"/>
      <c r="P10" s="5"/>
    </row>
    <row r="11" spans="1:16" ht="15" customHeight="1" x14ac:dyDescent="0.3">
      <c r="A11">
        <v>10</v>
      </c>
      <c r="B11" t="s">
        <v>5</v>
      </c>
      <c r="C11" t="s">
        <v>220</v>
      </c>
      <c r="D11" t="s">
        <v>421</v>
      </c>
      <c r="E11" s="3">
        <v>40</v>
      </c>
      <c r="F11" s="2">
        <v>100</v>
      </c>
      <c r="G11" s="2">
        <v>35</v>
      </c>
      <c r="H11" t="str">
        <f t="shared" si="0"/>
        <v>Normal</v>
      </c>
      <c r="I11"/>
      <c r="P11" s="5"/>
    </row>
    <row r="12" spans="1:16" ht="15" customHeight="1" x14ac:dyDescent="0.3">
      <c r="A12">
        <v>11</v>
      </c>
      <c r="B12" t="s">
        <v>222</v>
      </c>
      <c r="C12" t="s">
        <v>221</v>
      </c>
      <c r="D12" t="s">
        <v>421</v>
      </c>
      <c r="E12" s="3">
        <v>55</v>
      </c>
      <c r="F12" s="2">
        <v>100</v>
      </c>
      <c r="G12" s="2">
        <v>30</v>
      </c>
      <c r="H12" t="str">
        <f t="shared" si="0"/>
        <v>Normal</v>
      </c>
      <c r="I12"/>
      <c r="P12" s="5"/>
    </row>
    <row r="13" spans="1:16" ht="15" customHeight="1" x14ac:dyDescent="0.3">
      <c r="A13">
        <v>12</v>
      </c>
      <c r="B13" t="s">
        <v>223</v>
      </c>
      <c r="C13" t="s">
        <v>223</v>
      </c>
      <c r="D13" t="s">
        <v>421</v>
      </c>
      <c r="E13" s="3">
        <v>0</v>
      </c>
      <c r="F13" s="2">
        <v>30</v>
      </c>
      <c r="G13" s="2">
        <v>5</v>
      </c>
      <c r="H13" t="str">
        <f>IF(E13&gt;1,D13,"no_type-specific_Damage")</f>
        <v>no_type-specific_Damage</v>
      </c>
      <c r="I13"/>
      <c r="P13" s="5"/>
    </row>
    <row r="14" spans="1:16" ht="15" customHeight="1" x14ac:dyDescent="0.3">
      <c r="A14">
        <v>13</v>
      </c>
      <c r="B14" t="s">
        <v>225</v>
      </c>
      <c r="C14" t="s">
        <v>224</v>
      </c>
      <c r="D14" t="s">
        <v>421</v>
      </c>
      <c r="E14" s="3">
        <v>80</v>
      </c>
      <c r="F14" s="2" t="s">
        <v>422</v>
      </c>
      <c r="G14" s="2">
        <v>10</v>
      </c>
      <c r="H14" t="str">
        <f t="shared" ref="H14:H77" si="1">IF(E14&gt;1,D14,"no_type-specific_Damage")</f>
        <v>Normal</v>
      </c>
      <c r="I14"/>
      <c r="P14" s="5"/>
    </row>
    <row r="15" spans="1:16" ht="15" customHeight="1" x14ac:dyDescent="0.3">
      <c r="A15">
        <v>14</v>
      </c>
      <c r="B15" t="s">
        <v>227</v>
      </c>
      <c r="C15" t="s">
        <v>226</v>
      </c>
      <c r="D15" t="s">
        <v>421</v>
      </c>
      <c r="E15" s="3">
        <v>0</v>
      </c>
      <c r="F15" s="2" t="s">
        <v>423</v>
      </c>
      <c r="G15" s="2" t="s">
        <v>424</v>
      </c>
      <c r="H15" t="str">
        <f t="shared" si="1"/>
        <v>no_type-specific_Damage</v>
      </c>
      <c r="I15"/>
      <c r="P15" s="5"/>
    </row>
    <row r="16" spans="1:16" ht="15" customHeight="1" x14ac:dyDescent="0.3">
      <c r="A16">
        <v>15</v>
      </c>
      <c r="B16" t="s">
        <v>229</v>
      </c>
      <c r="C16" t="s">
        <v>228</v>
      </c>
      <c r="D16" t="s">
        <v>421</v>
      </c>
      <c r="E16" s="3">
        <v>50</v>
      </c>
      <c r="F16" s="2">
        <v>95</v>
      </c>
      <c r="G16" s="2">
        <v>30</v>
      </c>
      <c r="H16" t="str">
        <f t="shared" si="1"/>
        <v>Normal</v>
      </c>
      <c r="I16"/>
      <c r="P16" s="5"/>
    </row>
    <row r="17" spans="1:16" ht="15" customHeight="1" x14ac:dyDescent="0.3">
      <c r="A17">
        <v>16</v>
      </c>
      <c r="B17" t="s">
        <v>41</v>
      </c>
      <c r="C17" t="s">
        <v>230</v>
      </c>
      <c r="D17" t="s">
        <v>421</v>
      </c>
      <c r="E17" s="3">
        <v>40</v>
      </c>
      <c r="F17" s="2">
        <v>100</v>
      </c>
      <c r="G17" s="2">
        <v>35</v>
      </c>
      <c r="H17" t="str">
        <f t="shared" si="1"/>
        <v>Normal</v>
      </c>
      <c r="I17"/>
      <c r="P17" s="5"/>
    </row>
    <row r="18" spans="1:16" ht="15" customHeight="1" x14ac:dyDescent="0.3">
      <c r="A18">
        <v>17</v>
      </c>
      <c r="B18" t="s">
        <v>136</v>
      </c>
      <c r="C18" t="s">
        <v>231</v>
      </c>
      <c r="D18" t="s">
        <v>448</v>
      </c>
      <c r="E18" s="3">
        <v>60</v>
      </c>
      <c r="F18" s="2">
        <v>100</v>
      </c>
      <c r="G18" s="2">
        <v>35</v>
      </c>
      <c r="H18" t="str">
        <f t="shared" si="1"/>
        <v>Flying</v>
      </c>
      <c r="I18"/>
      <c r="P18" s="5"/>
    </row>
    <row r="19" spans="1:16" ht="15" customHeight="1" x14ac:dyDescent="0.3">
      <c r="A19">
        <v>18</v>
      </c>
      <c r="B19" t="s">
        <v>94</v>
      </c>
      <c r="C19" t="s">
        <v>232</v>
      </c>
      <c r="D19" t="s">
        <v>421</v>
      </c>
      <c r="E19" s="3">
        <v>0</v>
      </c>
      <c r="F19" s="2" t="s">
        <v>426</v>
      </c>
      <c r="G19" s="2">
        <v>20</v>
      </c>
      <c r="H19" t="str">
        <f t="shared" si="1"/>
        <v>no_type-specific_Damage</v>
      </c>
      <c r="I19"/>
      <c r="P19" s="5"/>
    </row>
    <row r="20" spans="1:16" ht="15" customHeight="1" x14ac:dyDescent="0.3">
      <c r="A20">
        <v>19</v>
      </c>
      <c r="B20" t="s">
        <v>234</v>
      </c>
      <c r="C20" t="s">
        <v>233</v>
      </c>
      <c r="D20" t="s">
        <v>448</v>
      </c>
      <c r="E20" s="3">
        <v>90</v>
      </c>
      <c r="F20" s="2">
        <v>95</v>
      </c>
      <c r="G20" s="2">
        <v>15</v>
      </c>
      <c r="H20" t="str">
        <f t="shared" si="1"/>
        <v>Flying</v>
      </c>
      <c r="I20"/>
      <c r="P20" s="5"/>
    </row>
    <row r="21" spans="1:16" ht="15" customHeight="1" x14ac:dyDescent="0.3">
      <c r="A21">
        <v>20</v>
      </c>
      <c r="B21" t="s">
        <v>51</v>
      </c>
      <c r="C21" t="s">
        <v>235</v>
      </c>
      <c r="D21" t="s">
        <v>421</v>
      </c>
      <c r="E21" s="3">
        <v>15</v>
      </c>
      <c r="F21" s="2" t="s">
        <v>428</v>
      </c>
      <c r="G21" s="2">
        <v>20</v>
      </c>
      <c r="H21" t="str">
        <f t="shared" si="1"/>
        <v>Normal</v>
      </c>
      <c r="I21"/>
      <c r="P21" s="5"/>
    </row>
    <row r="22" spans="1:16" ht="15" customHeight="1" x14ac:dyDescent="0.3">
      <c r="A22">
        <v>21</v>
      </c>
      <c r="B22" t="s">
        <v>182</v>
      </c>
      <c r="C22" t="s">
        <v>182</v>
      </c>
      <c r="D22" t="s">
        <v>421</v>
      </c>
      <c r="E22" s="3">
        <v>80</v>
      </c>
      <c r="F22" s="2">
        <v>75</v>
      </c>
      <c r="G22" s="2">
        <v>20</v>
      </c>
      <c r="H22" t="str">
        <f t="shared" si="1"/>
        <v>Normal</v>
      </c>
      <c r="I22"/>
      <c r="P22" s="5"/>
    </row>
    <row r="23" spans="1:16" ht="15" customHeight="1" x14ac:dyDescent="0.3">
      <c r="A23">
        <v>22</v>
      </c>
      <c r="B23" t="s">
        <v>46</v>
      </c>
      <c r="C23" t="s">
        <v>236</v>
      </c>
      <c r="D23" t="s">
        <v>449</v>
      </c>
      <c r="E23" s="4">
        <v>45</v>
      </c>
      <c r="F23" s="2">
        <v>100</v>
      </c>
      <c r="G23" s="2" t="s">
        <v>429</v>
      </c>
      <c r="H23" t="str">
        <f t="shared" si="1"/>
        <v>Grass</v>
      </c>
      <c r="I23"/>
      <c r="P23" s="5"/>
    </row>
    <row r="24" spans="1:16" ht="15" customHeight="1" x14ac:dyDescent="0.3">
      <c r="A24">
        <v>23</v>
      </c>
      <c r="B24" t="s">
        <v>140</v>
      </c>
      <c r="C24" t="s">
        <v>237</v>
      </c>
      <c r="D24" t="s">
        <v>421</v>
      </c>
      <c r="E24" s="3">
        <v>65</v>
      </c>
      <c r="F24" s="2">
        <v>100</v>
      </c>
      <c r="G24" s="2">
        <v>20</v>
      </c>
      <c r="H24" t="str">
        <f t="shared" si="1"/>
        <v>Normal</v>
      </c>
      <c r="I24"/>
      <c r="P24" s="5"/>
    </row>
    <row r="25" spans="1:16" ht="15" customHeight="1" x14ac:dyDescent="0.3">
      <c r="A25">
        <v>24</v>
      </c>
      <c r="B25" t="s">
        <v>239</v>
      </c>
      <c r="C25" t="s">
        <v>238</v>
      </c>
      <c r="D25" t="s">
        <v>450</v>
      </c>
      <c r="E25" s="3">
        <v>30</v>
      </c>
      <c r="F25" s="2">
        <v>100</v>
      </c>
      <c r="G25" s="2">
        <v>30</v>
      </c>
      <c r="H25" t="str">
        <f t="shared" si="1"/>
        <v>Fighting</v>
      </c>
      <c r="I25"/>
      <c r="P25" s="5"/>
    </row>
    <row r="26" spans="1:16" ht="15" customHeight="1" x14ac:dyDescent="0.3">
      <c r="A26">
        <v>25</v>
      </c>
      <c r="B26" t="s">
        <v>187</v>
      </c>
      <c r="C26" t="s">
        <v>240</v>
      </c>
      <c r="D26" t="s">
        <v>421</v>
      </c>
      <c r="E26" s="3">
        <v>120</v>
      </c>
      <c r="F26" s="2">
        <v>75</v>
      </c>
      <c r="G26" s="2">
        <v>5</v>
      </c>
      <c r="H26" t="str">
        <f t="shared" si="1"/>
        <v>Normal</v>
      </c>
      <c r="I26"/>
      <c r="P26" s="5"/>
    </row>
    <row r="27" spans="1:16" ht="15" customHeight="1" x14ac:dyDescent="0.3">
      <c r="A27">
        <v>26</v>
      </c>
      <c r="B27" t="s">
        <v>185</v>
      </c>
      <c r="C27" t="s">
        <v>241</v>
      </c>
      <c r="D27" t="s">
        <v>450</v>
      </c>
      <c r="E27" s="4">
        <v>100</v>
      </c>
      <c r="F27" s="2">
        <v>95</v>
      </c>
      <c r="G27" s="2" t="s">
        <v>430</v>
      </c>
      <c r="H27" t="str">
        <f t="shared" si="1"/>
        <v>Fighting</v>
      </c>
      <c r="I27"/>
      <c r="P27" s="5"/>
    </row>
    <row r="28" spans="1:16" ht="15" customHeight="1" x14ac:dyDescent="0.3">
      <c r="A28">
        <v>27</v>
      </c>
      <c r="B28" t="s">
        <v>243</v>
      </c>
      <c r="C28" t="s">
        <v>242</v>
      </c>
      <c r="D28" t="s">
        <v>450</v>
      </c>
      <c r="E28" s="3">
        <v>60</v>
      </c>
      <c r="F28" s="2">
        <v>85</v>
      </c>
      <c r="G28" s="2">
        <v>15</v>
      </c>
      <c r="H28" t="str">
        <f t="shared" si="1"/>
        <v>Fighting</v>
      </c>
      <c r="I28"/>
      <c r="P28" s="5"/>
    </row>
    <row r="29" spans="1:16" ht="15" customHeight="1" x14ac:dyDescent="0.3">
      <c r="A29">
        <v>28</v>
      </c>
      <c r="B29" t="s">
        <v>42</v>
      </c>
      <c r="C29" t="s">
        <v>244</v>
      </c>
      <c r="D29" t="s">
        <v>421</v>
      </c>
      <c r="E29" s="3">
        <v>0</v>
      </c>
      <c r="F29" s="2">
        <v>100</v>
      </c>
      <c r="G29" s="2">
        <v>15</v>
      </c>
      <c r="H29" t="str">
        <f t="shared" si="1"/>
        <v>no_type-specific_Damage</v>
      </c>
      <c r="I29"/>
      <c r="P29" s="5"/>
    </row>
    <row r="30" spans="1:16" ht="15" customHeight="1" x14ac:dyDescent="0.3">
      <c r="A30">
        <v>29</v>
      </c>
      <c r="B30" t="s">
        <v>87</v>
      </c>
      <c r="C30" t="s">
        <v>245</v>
      </c>
      <c r="D30" t="s">
        <v>421</v>
      </c>
      <c r="E30" s="3">
        <v>70</v>
      </c>
      <c r="F30" s="2">
        <v>100</v>
      </c>
      <c r="G30" s="2">
        <v>15</v>
      </c>
      <c r="H30" t="str">
        <f t="shared" si="1"/>
        <v>Normal</v>
      </c>
      <c r="I30"/>
      <c r="P30" s="5"/>
    </row>
    <row r="31" spans="1:16" ht="15" customHeight="1" x14ac:dyDescent="0.3">
      <c r="A31">
        <v>30</v>
      </c>
      <c r="B31" t="s">
        <v>53</v>
      </c>
      <c r="C31" t="s">
        <v>246</v>
      </c>
      <c r="D31" t="s">
        <v>421</v>
      </c>
      <c r="E31" s="3">
        <v>65</v>
      </c>
      <c r="F31" s="2">
        <v>100</v>
      </c>
      <c r="G31" s="2">
        <v>25</v>
      </c>
      <c r="H31" t="str">
        <f t="shared" si="1"/>
        <v>Normal</v>
      </c>
      <c r="I31"/>
      <c r="P31" s="5"/>
    </row>
    <row r="32" spans="1:16" ht="15" customHeight="1" x14ac:dyDescent="0.3">
      <c r="A32">
        <v>31</v>
      </c>
      <c r="B32" t="s">
        <v>68</v>
      </c>
      <c r="C32" t="s">
        <v>247</v>
      </c>
      <c r="D32" t="s">
        <v>421</v>
      </c>
      <c r="E32" s="3">
        <v>15</v>
      </c>
      <c r="F32" s="2">
        <v>85</v>
      </c>
      <c r="G32" s="2">
        <v>20</v>
      </c>
      <c r="H32" t="str">
        <f t="shared" si="1"/>
        <v>Normal</v>
      </c>
      <c r="I32"/>
      <c r="P32" s="5"/>
    </row>
    <row r="33" spans="1:16" ht="15" customHeight="1" x14ac:dyDescent="0.3">
      <c r="A33">
        <v>32</v>
      </c>
      <c r="B33" t="s">
        <v>154</v>
      </c>
      <c r="C33" t="s">
        <v>248</v>
      </c>
      <c r="D33" t="s">
        <v>421</v>
      </c>
      <c r="E33" s="3">
        <v>0</v>
      </c>
      <c r="F33" s="2">
        <v>30</v>
      </c>
      <c r="G33" s="2">
        <v>5</v>
      </c>
      <c r="H33" t="str">
        <f t="shared" si="1"/>
        <v>no_type-specific_Damage</v>
      </c>
      <c r="I33"/>
      <c r="P33" s="5"/>
    </row>
    <row r="34" spans="1:16" ht="15" customHeight="1" x14ac:dyDescent="0.3">
      <c r="A34">
        <v>33</v>
      </c>
      <c r="B34" t="s">
        <v>12</v>
      </c>
      <c r="C34" t="s">
        <v>12</v>
      </c>
      <c r="D34" t="s">
        <v>421</v>
      </c>
      <c r="E34" s="3">
        <v>40</v>
      </c>
      <c r="F34" s="2" t="s">
        <v>422</v>
      </c>
      <c r="G34" s="2">
        <v>35</v>
      </c>
      <c r="H34" t="str">
        <f t="shared" si="1"/>
        <v>Normal</v>
      </c>
      <c r="I34"/>
      <c r="P34" s="5"/>
    </row>
    <row r="35" spans="1:16" ht="15" customHeight="1" x14ac:dyDescent="0.3">
      <c r="A35">
        <v>34</v>
      </c>
      <c r="B35" t="s">
        <v>69</v>
      </c>
      <c r="C35" t="s">
        <v>249</v>
      </c>
      <c r="D35" t="s">
        <v>421</v>
      </c>
      <c r="E35" s="3">
        <v>85</v>
      </c>
      <c r="F35" s="2">
        <v>100</v>
      </c>
      <c r="G35" s="2">
        <v>15</v>
      </c>
      <c r="H35" t="str">
        <f t="shared" si="1"/>
        <v>Normal</v>
      </c>
      <c r="I35"/>
      <c r="P35" s="5"/>
    </row>
    <row r="36" spans="1:16" ht="15" customHeight="1" x14ac:dyDescent="0.3">
      <c r="A36">
        <v>35</v>
      </c>
      <c r="B36" t="s">
        <v>22</v>
      </c>
      <c r="C36" t="s">
        <v>250</v>
      </c>
      <c r="D36" t="s">
        <v>421</v>
      </c>
      <c r="E36" s="3">
        <v>15</v>
      </c>
      <c r="F36" s="2" t="s">
        <v>427</v>
      </c>
      <c r="G36" s="2">
        <v>20</v>
      </c>
      <c r="H36" t="str">
        <f t="shared" si="1"/>
        <v>Normal</v>
      </c>
      <c r="I36"/>
      <c r="P36" s="5"/>
    </row>
    <row r="37" spans="1:16" ht="15" customHeight="1" x14ac:dyDescent="0.3">
      <c r="A37">
        <v>36</v>
      </c>
      <c r="B37" t="s">
        <v>137</v>
      </c>
      <c r="C37" t="s">
        <v>251</v>
      </c>
      <c r="D37" t="s">
        <v>421</v>
      </c>
      <c r="E37" s="3">
        <v>90</v>
      </c>
      <c r="F37" s="2">
        <v>85</v>
      </c>
      <c r="G37" s="2">
        <v>20</v>
      </c>
      <c r="H37" t="str">
        <f t="shared" si="1"/>
        <v>Normal</v>
      </c>
      <c r="I37"/>
      <c r="P37" s="5"/>
    </row>
    <row r="38" spans="1:16" ht="15" customHeight="1" x14ac:dyDescent="0.3">
      <c r="A38">
        <v>37</v>
      </c>
      <c r="B38" t="s">
        <v>180</v>
      </c>
      <c r="C38" t="s">
        <v>252</v>
      </c>
      <c r="D38" t="s">
        <v>421</v>
      </c>
      <c r="E38" s="3">
        <v>120</v>
      </c>
      <c r="F38" s="2">
        <v>100</v>
      </c>
      <c r="G38" s="2" t="s">
        <v>430</v>
      </c>
      <c r="H38" t="str">
        <f t="shared" si="1"/>
        <v>Normal</v>
      </c>
      <c r="I38"/>
      <c r="P38" s="5"/>
    </row>
    <row r="39" spans="1:16" ht="15" customHeight="1" x14ac:dyDescent="0.3">
      <c r="A39">
        <v>38</v>
      </c>
      <c r="B39" t="s">
        <v>254</v>
      </c>
      <c r="C39" t="s">
        <v>253</v>
      </c>
      <c r="D39" t="s">
        <v>421</v>
      </c>
      <c r="E39" s="3">
        <v>120</v>
      </c>
      <c r="F39" s="2">
        <v>100</v>
      </c>
      <c r="G39" s="2">
        <v>15</v>
      </c>
      <c r="H39" t="str">
        <f t="shared" si="1"/>
        <v>Normal</v>
      </c>
      <c r="I39"/>
      <c r="P39" s="5"/>
    </row>
    <row r="40" spans="1:16" ht="15" customHeight="1" x14ac:dyDescent="0.3">
      <c r="A40">
        <v>39</v>
      </c>
      <c r="B40" t="s">
        <v>20</v>
      </c>
      <c r="C40" t="s">
        <v>255</v>
      </c>
      <c r="D40" t="s">
        <v>421</v>
      </c>
      <c r="E40" s="3">
        <v>0</v>
      </c>
      <c r="F40" s="2">
        <v>100</v>
      </c>
      <c r="G40" s="2">
        <v>30</v>
      </c>
      <c r="H40" t="str">
        <f t="shared" si="1"/>
        <v>no_type-specific_Damage</v>
      </c>
      <c r="I40"/>
      <c r="P40" s="5"/>
    </row>
    <row r="41" spans="1:16" ht="15" customHeight="1" x14ac:dyDescent="0.3">
      <c r="A41">
        <v>40</v>
      </c>
      <c r="B41" t="s">
        <v>9</v>
      </c>
      <c r="C41" t="s">
        <v>256</v>
      </c>
      <c r="D41" t="s">
        <v>451</v>
      </c>
      <c r="E41" s="3">
        <v>15</v>
      </c>
      <c r="F41" s="2">
        <v>100</v>
      </c>
      <c r="G41" s="2">
        <v>35</v>
      </c>
      <c r="H41" t="str">
        <f t="shared" si="1"/>
        <v>Poison</v>
      </c>
      <c r="I41"/>
      <c r="P41" s="5"/>
    </row>
    <row r="42" spans="1:16" ht="15" customHeight="1" x14ac:dyDescent="0.3">
      <c r="A42">
        <v>41</v>
      </c>
      <c r="B42" t="s">
        <v>258</v>
      </c>
      <c r="C42" t="s">
        <v>257</v>
      </c>
      <c r="D42" t="s">
        <v>452</v>
      </c>
      <c r="E42" s="3">
        <v>25</v>
      </c>
      <c r="F42" s="2">
        <v>100</v>
      </c>
      <c r="G42" s="2">
        <v>20</v>
      </c>
      <c r="H42" t="str">
        <f t="shared" si="1"/>
        <v>Bug</v>
      </c>
      <c r="I42"/>
      <c r="P42" s="5"/>
    </row>
    <row r="43" spans="1:16" ht="15" customHeight="1" x14ac:dyDescent="0.3">
      <c r="A43">
        <v>42</v>
      </c>
      <c r="B43" t="s">
        <v>260</v>
      </c>
      <c r="C43" t="s">
        <v>259</v>
      </c>
      <c r="D43" t="s">
        <v>452</v>
      </c>
      <c r="E43" s="3">
        <v>25</v>
      </c>
      <c r="F43" s="2" t="s">
        <v>432</v>
      </c>
      <c r="G43" s="2">
        <v>20</v>
      </c>
      <c r="H43" t="str">
        <f t="shared" si="1"/>
        <v>Bug</v>
      </c>
      <c r="I43"/>
      <c r="P43" s="5"/>
    </row>
    <row r="44" spans="1:16" ht="15" customHeight="1" x14ac:dyDescent="0.3">
      <c r="A44">
        <v>43</v>
      </c>
      <c r="B44" t="s">
        <v>23</v>
      </c>
      <c r="C44" t="s">
        <v>261</v>
      </c>
      <c r="D44" t="s">
        <v>421</v>
      </c>
      <c r="E44" s="3">
        <v>0</v>
      </c>
      <c r="F44" s="2">
        <v>100</v>
      </c>
      <c r="G44" s="2">
        <v>30</v>
      </c>
      <c r="H44" t="str">
        <f t="shared" si="1"/>
        <v>no_type-specific_Damage</v>
      </c>
      <c r="I44"/>
      <c r="P44" s="5"/>
    </row>
    <row r="45" spans="1:16" ht="15" customHeight="1" x14ac:dyDescent="0.3">
      <c r="A45">
        <v>44</v>
      </c>
      <c r="B45" t="s">
        <v>50</v>
      </c>
      <c r="C45" t="s">
        <v>262</v>
      </c>
      <c r="D45" t="s">
        <v>421</v>
      </c>
      <c r="E45" s="3">
        <v>60</v>
      </c>
      <c r="F45" s="2">
        <v>100</v>
      </c>
      <c r="G45" s="2">
        <v>25</v>
      </c>
      <c r="H45" t="str">
        <f t="shared" si="1"/>
        <v>Normal</v>
      </c>
      <c r="I45"/>
      <c r="P45" s="5"/>
    </row>
    <row r="46" spans="1:16" ht="15" customHeight="1" x14ac:dyDescent="0.3">
      <c r="A46">
        <v>45</v>
      </c>
      <c r="B46" t="s">
        <v>6</v>
      </c>
      <c r="C46" t="s">
        <v>263</v>
      </c>
      <c r="D46" t="s">
        <v>421</v>
      </c>
      <c r="E46" s="3">
        <v>0</v>
      </c>
      <c r="F46" s="2">
        <v>100</v>
      </c>
      <c r="G46" s="2">
        <v>40</v>
      </c>
      <c r="H46" t="str">
        <f t="shared" si="1"/>
        <v>no_type-specific_Damage</v>
      </c>
      <c r="I46"/>
      <c r="P46" s="5"/>
    </row>
    <row r="47" spans="1:16" ht="15" customHeight="1" x14ac:dyDescent="0.3">
      <c r="A47">
        <v>46</v>
      </c>
      <c r="B47" t="s">
        <v>98</v>
      </c>
      <c r="C47" t="s">
        <v>264</v>
      </c>
      <c r="D47" t="s">
        <v>421</v>
      </c>
      <c r="E47" s="3">
        <v>0</v>
      </c>
      <c r="F47" s="2" t="s">
        <v>426</v>
      </c>
      <c r="G47" s="2">
        <v>20</v>
      </c>
      <c r="H47" t="str">
        <f t="shared" si="1"/>
        <v>no_type-specific_Damage</v>
      </c>
      <c r="I47"/>
      <c r="P47" s="5"/>
    </row>
    <row r="48" spans="1:16" ht="15" customHeight="1" x14ac:dyDescent="0.3">
      <c r="A48">
        <v>47</v>
      </c>
      <c r="B48" t="s">
        <v>93</v>
      </c>
      <c r="C48" t="s">
        <v>265</v>
      </c>
      <c r="D48" t="s">
        <v>421</v>
      </c>
      <c r="E48" s="3">
        <v>0</v>
      </c>
      <c r="F48" s="2">
        <v>55</v>
      </c>
      <c r="G48" s="2">
        <v>15</v>
      </c>
      <c r="H48" t="str">
        <f t="shared" si="1"/>
        <v>no_type-specific_Damage</v>
      </c>
      <c r="I48"/>
      <c r="P48" s="5"/>
    </row>
    <row r="49" spans="1:16" ht="15" customHeight="1" x14ac:dyDescent="0.3">
      <c r="A49">
        <v>48</v>
      </c>
      <c r="B49" t="s">
        <v>30</v>
      </c>
      <c r="C49" t="s">
        <v>266</v>
      </c>
      <c r="D49" t="s">
        <v>421</v>
      </c>
      <c r="E49" s="3">
        <v>0</v>
      </c>
      <c r="F49" s="2">
        <v>55</v>
      </c>
      <c r="G49" s="2">
        <v>20</v>
      </c>
      <c r="H49" t="str">
        <f t="shared" si="1"/>
        <v>no_type-specific_Damage</v>
      </c>
      <c r="I49"/>
      <c r="P49" s="5"/>
    </row>
    <row r="50" spans="1:16" ht="15" customHeight="1" x14ac:dyDescent="0.3">
      <c r="A50">
        <v>49</v>
      </c>
      <c r="B50" t="s">
        <v>75</v>
      </c>
      <c r="C50" t="s">
        <v>267</v>
      </c>
      <c r="D50" t="s">
        <v>421</v>
      </c>
      <c r="E50" s="3">
        <v>0</v>
      </c>
      <c r="F50" s="2">
        <v>90</v>
      </c>
      <c r="G50" s="2">
        <v>20</v>
      </c>
      <c r="H50" t="str">
        <f t="shared" si="1"/>
        <v>no_type-specific_Damage</v>
      </c>
      <c r="I50"/>
      <c r="P50" s="5"/>
    </row>
    <row r="51" spans="1:16" ht="15" customHeight="1" x14ac:dyDescent="0.3">
      <c r="A51">
        <v>50</v>
      </c>
      <c r="B51" t="s">
        <v>35</v>
      </c>
      <c r="C51" t="s">
        <v>268</v>
      </c>
      <c r="D51" t="s">
        <v>421</v>
      </c>
      <c r="E51" s="3">
        <v>0</v>
      </c>
      <c r="F51" s="2" t="s">
        <v>422</v>
      </c>
      <c r="G51" s="2">
        <v>20</v>
      </c>
      <c r="H51" t="str">
        <f t="shared" si="1"/>
        <v>no_type-specific_Damage</v>
      </c>
      <c r="I51"/>
      <c r="P51" s="5"/>
    </row>
    <row r="52" spans="1:16" ht="15" customHeight="1" x14ac:dyDescent="0.3">
      <c r="A52">
        <v>51</v>
      </c>
      <c r="B52" t="s">
        <v>192</v>
      </c>
      <c r="C52" t="s">
        <v>269</v>
      </c>
      <c r="D52" t="s">
        <v>451</v>
      </c>
      <c r="E52" s="3">
        <v>40</v>
      </c>
      <c r="F52" s="2">
        <v>100</v>
      </c>
      <c r="G52" s="2">
        <v>30</v>
      </c>
      <c r="H52" t="str">
        <f t="shared" si="1"/>
        <v>Poison</v>
      </c>
      <c r="I52"/>
      <c r="P52" s="5"/>
    </row>
    <row r="53" spans="1:16" ht="15" customHeight="1" x14ac:dyDescent="0.3">
      <c r="A53">
        <v>52</v>
      </c>
      <c r="B53" t="s">
        <v>89</v>
      </c>
      <c r="C53" t="s">
        <v>270</v>
      </c>
      <c r="D53" t="s">
        <v>445</v>
      </c>
      <c r="E53" s="3">
        <v>40</v>
      </c>
      <c r="F53" s="2">
        <v>100</v>
      </c>
      <c r="G53" s="2">
        <v>25</v>
      </c>
      <c r="H53" t="str">
        <f t="shared" si="1"/>
        <v>Fire</v>
      </c>
      <c r="I53"/>
      <c r="P53" s="5"/>
    </row>
    <row r="54" spans="1:16" ht="15" customHeight="1" x14ac:dyDescent="0.3">
      <c r="A54">
        <v>53</v>
      </c>
      <c r="B54" t="s">
        <v>272</v>
      </c>
      <c r="C54" t="s">
        <v>271</v>
      </c>
      <c r="D54" t="s">
        <v>445</v>
      </c>
      <c r="E54" s="3">
        <v>90</v>
      </c>
      <c r="F54" s="2">
        <v>100</v>
      </c>
      <c r="G54" s="2">
        <v>15</v>
      </c>
      <c r="H54" t="str">
        <f t="shared" si="1"/>
        <v>Fire</v>
      </c>
      <c r="I54"/>
      <c r="P54" s="5"/>
    </row>
    <row r="55" spans="1:16" ht="15" customHeight="1" x14ac:dyDescent="0.3">
      <c r="A55">
        <v>54</v>
      </c>
      <c r="B55" t="s">
        <v>274</v>
      </c>
      <c r="C55" t="s">
        <v>273</v>
      </c>
      <c r="D55" t="s">
        <v>446</v>
      </c>
      <c r="E55" s="3">
        <v>0</v>
      </c>
      <c r="F55" s="2" t="s">
        <v>423</v>
      </c>
      <c r="G55" s="2">
        <v>30</v>
      </c>
      <c r="H55" t="str">
        <f t="shared" si="1"/>
        <v>no_type-specific_Damage</v>
      </c>
      <c r="I55"/>
      <c r="P55" s="5"/>
    </row>
    <row r="56" spans="1:16" ht="15" customHeight="1" x14ac:dyDescent="0.3">
      <c r="A56">
        <v>55</v>
      </c>
      <c r="B56" t="s">
        <v>27</v>
      </c>
      <c r="C56" t="s">
        <v>275</v>
      </c>
      <c r="D56" t="s">
        <v>453</v>
      </c>
      <c r="E56" s="3">
        <v>40</v>
      </c>
      <c r="F56" s="2">
        <v>100</v>
      </c>
      <c r="G56" s="2">
        <v>25</v>
      </c>
      <c r="H56" t="str">
        <f t="shared" si="1"/>
        <v>Water</v>
      </c>
      <c r="I56"/>
      <c r="P56" s="5"/>
    </row>
    <row r="57" spans="1:16" ht="15" customHeight="1" x14ac:dyDescent="0.3">
      <c r="A57">
        <v>56</v>
      </c>
      <c r="B57" t="s">
        <v>111</v>
      </c>
      <c r="C57" t="s">
        <v>276</v>
      </c>
      <c r="D57" t="s">
        <v>453</v>
      </c>
      <c r="E57" s="3">
        <v>110</v>
      </c>
      <c r="F57" s="2">
        <v>80</v>
      </c>
      <c r="G57" s="2">
        <v>5</v>
      </c>
      <c r="H57" t="str">
        <f t="shared" si="1"/>
        <v>Water</v>
      </c>
      <c r="I57"/>
      <c r="P57" s="5"/>
    </row>
    <row r="58" spans="1:16" ht="15" customHeight="1" x14ac:dyDescent="0.3">
      <c r="A58">
        <v>57</v>
      </c>
      <c r="B58" t="s">
        <v>278</v>
      </c>
      <c r="C58" t="s">
        <v>277</v>
      </c>
      <c r="D58" t="s">
        <v>453</v>
      </c>
      <c r="E58" s="3">
        <v>90</v>
      </c>
      <c r="F58" s="2">
        <v>100</v>
      </c>
      <c r="G58" s="2">
        <v>15</v>
      </c>
      <c r="H58" t="str">
        <f t="shared" si="1"/>
        <v>Water</v>
      </c>
      <c r="I58"/>
      <c r="P58" s="5"/>
    </row>
    <row r="59" spans="1:16" ht="15" customHeight="1" x14ac:dyDescent="0.3">
      <c r="A59">
        <v>58</v>
      </c>
      <c r="B59" t="s">
        <v>203</v>
      </c>
      <c r="C59" t="s">
        <v>279</v>
      </c>
      <c r="D59" t="s">
        <v>446</v>
      </c>
      <c r="E59" s="3">
        <v>90</v>
      </c>
      <c r="F59" s="2">
        <v>100</v>
      </c>
      <c r="G59" s="2">
        <v>10</v>
      </c>
      <c r="H59" t="str">
        <f t="shared" si="1"/>
        <v>Ice</v>
      </c>
      <c r="I59"/>
      <c r="P59" s="5"/>
    </row>
    <row r="60" spans="1:16" ht="15" customHeight="1" x14ac:dyDescent="0.3">
      <c r="A60">
        <v>59</v>
      </c>
      <c r="B60" t="s">
        <v>181</v>
      </c>
      <c r="C60" t="s">
        <v>181</v>
      </c>
      <c r="D60" t="s">
        <v>446</v>
      </c>
      <c r="E60" s="3">
        <v>110</v>
      </c>
      <c r="F60" s="2" t="s">
        <v>433</v>
      </c>
      <c r="G60" s="2">
        <v>5</v>
      </c>
      <c r="H60" t="str">
        <f t="shared" si="1"/>
        <v>Ice</v>
      </c>
      <c r="I60"/>
      <c r="P60" s="5"/>
    </row>
    <row r="61" spans="1:16" ht="15" customHeight="1" x14ac:dyDescent="0.3">
      <c r="A61">
        <v>60</v>
      </c>
      <c r="B61" t="s">
        <v>121</v>
      </c>
      <c r="C61" t="s">
        <v>280</v>
      </c>
      <c r="D61" t="s">
        <v>318</v>
      </c>
      <c r="E61" s="3">
        <v>65</v>
      </c>
      <c r="F61" s="2">
        <v>100</v>
      </c>
      <c r="G61" s="2">
        <v>20</v>
      </c>
      <c r="H61" t="str">
        <f t="shared" si="1"/>
        <v>Psychic</v>
      </c>
      <c r="I61"/>
      <c r="P61" s="5"/>
    </row>
    <row r="62" spans="1:16" ht="15" customHeight="1" x14ac:dyDescent="0.3">
      <c r="A62">
        <v>61</v>
      </c>
      <c r="B62" t="s">
        <v>65</v>
      </c>
      <c r="C62" t="s">
        <v>281</v>
      </c>
      <c r="D62" t="s">
        <v>453</v>
      </c>
      <c r="E62" s="3">
        <v>65</v>
      </c>
      <c r="F62" s="2">
        <v>100</v>
      </c>
      <c r="G62" s="2">
        <v>20</v>
      </c>
      <c r="H62" t="str">
        <f t="shared" si="1"/>
        <v>Water</v>
      </c>
      <c r="I62"/>
      <c r="P62" s="5"/>
    </row>
    <row r="63" spans="1:16" ht="15" customHeight="1" x14ac:dyDescent="0.3">
      <c r="A63">
        <v>62</v>
      </c>
      <c r="B63" t="s">
        <v>174</v>
      </c>
      <c r="C63" t="s">
        <v>282</v>
      </c>
      <c r="D63" t="s">
        <v>446</v>
      </c>
      <c r="E63" s="3">
        <v>65</v>
      </c>
      <c r="F63" s="2">
        <v>100</v>
      </c>
      <c r="G63" s="2">
        <v>20</v>
      </c>
      <c r="H63" t="str">
        <f t="shared" si="1"/>
        <v>Ice</v>
      </c>
      <c r="I63"/>
      <c r="P63" s="5"/>
    </row>
    <row r="64" spans="1:16" ht="15" customHeight="1" x14ac:dyDescent="0.3">
      <c r="A64">
        <v>63</v>
      </c>
      <c r="B64" t="s">
        <v>171</v>
      </c>
      <c r="C64" t="s">
        <v>283</v>
      </c>
      <c r="D64" t="s">
        <v>421</v>
      </c>
      <c r="E64" s="3">
        <v>150</v>
      </c>
      <c r="F64" s="2">
        <v>90</v>
      </c>
      <c r="G64" s="2">
        <v>5</v>
      </c>
      <c r="H64" t="str">
        <f t="shared" si="1"/>
        <v>Normal</v>
      </c>
      <c r="I64"/>
      <c r="P64" s="5"/>
    </row>
    <row r="65" spans="1:16" ht="15" customHeight="1" x14ac:dyDescent="0.3">
      <c r="A65">
        <v>64</v>
      </c>
      <c r="B65" t="s">
        <v>62</v>
      </c>
      <c r="C65" t="s">
        <v>284</v>
      </c>
      <c r="D65" t="s">
        <v>448</v>
      </c>
      <c r="E65" s="3">
        <v>35</v>
      </c>
      <c r="F65" s="2">
        <v>100</v>
      </c>
      <c r="G65" s="2">
        <v>35</v>
      </c>
      <c r="H65" t="str">
        <f t="shared" si="1"/>
        <v>Flying</v>
      </c>
      <c r="I65"/>
      <c r="P65" s="5"/>
    </row>
    <row r="66" spans="1:16" ht="15" customHeight="1" x14ac:dyDescent="0.3">
      <c r="A66">
        <v>65</v>
      </c>
      <c r="B66" t="s">
        <v>286</v>
      </c>
      <c r="C66" t="s">
        <v>285</v>
      </c>
      <c r="D66" t="s">
        <v>448</v>
      </c>
      <c r="E66" s="3">
        <v>80</v>
      </c>
      <c r="F66" s="2">
        <v>100</v>
      </c>
      <c r="G66" s="2">
        <v>20</v>
      </c>
      <c r="H66" t="str">
        <f t="shared" si="1"/>
        <v>Flying</v>
      </c>
      <c r="I66"/>
      <c r="P66" s="5"/>
    </row>
    <row r="67" spans="1:16" ht="15" customHeight="1" x14ac:dyDescent="0.3">
      <c r="A67">
        <v>66</v>
      </c>
      <c r="B67" t="s">
        <v>189</v>
      </c>
      <c r="C67" t="s">
        <v>287</v>
      </c>
      <c r="D67" t="s">
        <v>450</v>
      </c>
      <c r="E67" s="3">
        <v>80</v>
      </c>
      <c r="F67" s="2">
        <v>80</v>
      </c>
      <c r="G67" s="2" t="s">
        <v>424</v>
      </c>
      <c r="H67" t="str">
        <f t="shared" si="1"/>
        <v>Fighting</v>
      </c>
      <c r="I67"/>
      <c r="P67" s="5"/>
    </row>
    <row r="68" spans="1:16" ht="15" customHeight="1" x14ac:dyDescent="0.3">
      <c r="A68">
        <v>67</v>
      </c>
      <c r="B68" t="s">
        <v>206</v>
      </c>
      <c r="C68" t="s">
        <v>288</v>
      </c>
      <c r="D68" t="s">
        <v>450</v>
      </c>
      <c r="E68" s="3">
        <v>111</v>
      </c>
      <c r="F68" s="2" t="s">
        <v>422</v>
      </c>
      <c r="G68" s="2">
        <v>20</v>
      </c>
      <c r="H68" t="str">
        <f t="shared" si="1"/>
        <v>Fighting</v>
      </c>
      <c r="I68"/>
      <c r="P68" s="5"/>
    </row>
    <row r="69" spans="1:16" ht="15" customHeight="1" x14ac:dyDescent="0.3">
      <c r="A69">
        <v>68</v>
      </c>
      <c r="B69" t="s">
        <v>184</v>
      </c>
      <c r="C69" t="s">
        <v>289</v>
      </c>
      <c r="D69" t="s">
        <v>450</v>
      </c>
      <c r="E69" s="3">
        <v>0</v>
      </c>
      <c r="F69" s="2">
        <v>100</v>
      </c>
      <c r="G69" s="2">
        <v>20</v>
      </c>
      <c r="H69" t="str">
        <f t="shared" si="1"/>
        <v>no_type-specific_Damage</v>
      </c>
      <c r="I69"/>
      <c r="P69" s="5"/>
    </row>
    <row r="70" spans="1:16" ht="15" customHeight="1" x14ac:dyDescent="0.3">
      <c r="A70">
        <v>69</v>
      </c>
      <c r="B70" t="s">
        <v>291</v>
      </c>
      <c r="C70" t="s">
        <v>290</v>
      </c>
      <c r="D70" t="s">
        <v>450</v>
      </c>
      <c r="E70" s="3">
        <v>0</v>
      </c>
      <c r="F70" s="2">
        <v>100</v>
      </c>
      <c r="G70" s="2">
        <v>20</v>
      </c>
      <c r="H70" t="str">
        <f t="shared" si="1"/>
        <v>no_type-specific_Damage</v>
      </c>
      <c r="I70"/>
      <c r="P70" s="5"/>
    </row>
    <row r="71" spans="1:16" ht="15" customHeight="1" x14ac:dyDescent="0.3">
      <c r="A71">
        <v>70</v>
      </c>
      <c r="B71" t="s">
        <v>293</v>
      </c>
      <c r="C71" t="s">
        <v>292</v>
      </c>
      <c r="D71" t="s">
        <v>421</v>
      </c>
      <c r="E71" s="3">
        <v>80</v>
      </c>
      <c r="F71" s="2">
        <v>100</v>
      </c>
      <c r="G71" s="2">
        <v>15</v>
      </c>
      <c r="H71" t="str">
        <f t="shared" si="1"/>
        <v>Normal</v>
      </c>
      <c r="I71"/>
      <c r="P71" s="5"/>
    </row>
    <row r="72" spans="1:16" ht="15" customHeight="1" x14ac:dyDescent="0.3">
      <c r="A72">
        <v>71</v>
      </c>
      <c r="B72" t="s">
        <v>56</v>
      </c>
      <c r="C72" t="s">
        <v>294</v>
      </c>
      <c r="D72" t="s">
        <v>449</v>
      </c>
      <c r="E72" s="3">
        <v>20</v>
      </c>
      <c r="F72" s="2">
        <v>100</v>
      </c>
      <c r="G72" s="2" t="s">
        <v>429</v>
      </c>
      <c r="H72" t="str">
        <f t="shared" si="1"/>
        <v>Grass</v>
      </c>
      <c r="I72"/>
      <c r="P72" s="5"/>
    </row>
    <row r="73" spans="1:16" ht="15" customHeight="1" x14ac:dyDescent="0.3">
      <c r="A73">
        <v>72</v>
      </c>
      <c r="B73" t="s">
        <v>172</v>
      </c>
      <c r="C73" t="s">
        <v>295</v>
      </c>
      <c r="D73" t="s">
        <v>449</v>
      </c>
      <c r="E73" s="3">
        <v>40</v>
      </c>
      <c r="F73" s="2">
        <v>100</v>
      </c>
      <c r="G73" s="2" t="s">
        <v>431</v>
      </c>
      <c r="H73" t="str">
        <f t="shared" si="1"/>
        <v>Grass</v>
      </c>
      <c r="I73"/>
      <c r="P73" s="5"/>
    </row>
    <row r="74" spans="1:16" ht="15" customHeight="1" x14ac:dyDescent="0.3">
      <c r="A74">
        <v>73</v>
      </c>
      <c r="B74" t="s">
        <v>45</v>
      </c>
      <c r="C74" t="s">
        <v>296</v>
      </c>
      <c r="D74" t="s">
        <v>449</v>
      </c>
      <c r="E74" s="3">
        <v>0</v>
      </c>
      <c r="F74" s="2">
        <v>90</v>
      </c>
      <c r="G74" s="2">
        <v>10</v>
      </c>
      <c r="H74" t="str">
        <f t="shared" si="1"/>
        <v>no_type-specific_Damage</v>
      </c>
      <c r="I74"/>
      <c r="P74" s="5"/>
    </row>
    <row r="75" spans="1:16" ht="15" customHeight="1" x14ac:dyDescent="0.3">
      <c r="A75">
        <v>74</v>
      </c>
      <c r="B75" t="s">
        <v>81</v>
      </c>
      <c r="C75" t="s">
        <v>297</v>
      </c>
      <c r="D75" t="s">
        <v>421</v>
      </c>
      <c r="E75" s="3">
        <v>0</v>
      </c>
      <c r="F75" s="2" t="s">
        <v>423</v>
      </c>
      <c r="G75" s="2" t="s">
        <v>424</v>
      </c>
      <c r="H75" t="str">
        <f t="shared" si="1"/>
        <v>no_type-specific_Damage</v>
      </c>
      <c r="I75"/>
      <c r="P75" s="5"/>
    </row>
    <row r="76" spans="1:16" ht="15" customHeight="1" x14ac:dyDescent="0.3">
      <c r="A76">
        <v>75</v>
      </c>
      <c r="B76" t="s">
        <v>138</v>
      </c>
      <c r="C76" t="s">
        <v>298</v>
      </c>
      <c r="D76" t="s">
        <v>449</v>
      </c>
      <c r="E76" s="3">
        <v>55</v>
      </c>
      <c r="F76" s="2">
        <v>95</v>
      </c>
      <c r="G76" s="2">
        <v>25</v>
      </c>
      <c r="H76" t="str">
        <f t="shared" si="1"/>
        <v>Grass</v>
      </c>
      <c r="I76"/>
      <c r="P76" s="5"/>
    </row>
    <row r="77" spans="1:16" ht="15" customHeight="1" x14ac:dyDescent="0.3">
      <c r="A77">
        <v>76</v>
      </c>
      <c r="B77" t="s">
        <v>173</v>
      </c>
      <c r="C77" t="s">
        <v>299</v>
      </c>
      <c r="D77" t="s">
        <v>449</v>
      </c>
      <c r="E77" s="3">
        <v>120</v>
      </c>
      <c r="F77" s="2">
        <v>100</v>
      </c>
      <c r="G77" s="2">
        <v>10</v>
      </c>
      <c r="H77" t="str">
        <f t="shared" si="1"/>
        <v>Grass</v>
      </c>
      <c r="I77"/>
      <c r="P77" s="5"/>
    </row>
    <row r="78" spans="1:16" ht="15" customHeight="1" x14ac:dyDescent="0.3">
      <c r="A78">
        <v>77</v>
      </c>
      <c r="B78" t="s">
        <v>79</v>
      </c>
      <c r="C78" t="s">
        <v>300</v>
      </c>
      <c r="D78" t="s">
        <v>451</v>
      </c>
      <c r="E78" s="3">
        <v>0</v>
      </c>
      <c r="F78" s="2">
        <v>75</v>
      </c>
      <c r="G78" s="2">
        <v>35</v>
      </c>
      <c r="H78" t="str">
        <f t="shared" ref="H78:H141" si="2">IF(E78&gt;1,D78,"no_type-specific_Damage")</f>
        <v>no_type-specific_Damage</v>
      </c>
      <c r="I78"/>
      <c r="P78" s="5"/>
    </row>
    <row r="79" spans="1:16" ht="15" customHeight="1" x14ac:dyDescent="0.3">
      <c r="A79">
        <v>78</v>
      </c>
      <c r="B79" t="s">
        <v>80</v>
      </c>
      <c r="C79" t="s">
        <v>301</v>
      </c>
      <c r="D79" t="s">
        <v>449</v>
      </c>
      <c r="E79" s="3">
        <v>0</v>
      </c>
      <c r="F79" s="2">
        <v>75</v>
      </c>
      <c r="G79" s="2">
        <v>30</v>
      </c>
      <c r="H79" t="str">
        <f t="shared" si="2"/>
        <v>no_type-specific_Damage</v>
      </c>
      <c r="I79"/>
      <c r="P79" s="5"/>
    </row>
    <row r="80" spans="1:16" ht="15" customHeight="1" x14ac:dyDescent="0.3">
      <c r="A80">
        <v>79</v>
      </c>
      <c r="B80" t="s">
        <v>82</v>
      </c>
      <c r="C80" t="s">
        <v>302</v>
      </c>
      <c r="D80" t="s">
        <v>449</v>
      </c>
      <c r="E80" s="3">
        <v>0</v>
      </c>
      <c r="F80" s="2">
        <v>75</v>
      </c>
      <c r="G80" s="2">
        <v>15</v>
      </c>
      <c r="H80" t="str">
        <f t="shared" si="2"/>
        <v>no_type-specific_Damage</v>
      </c>
      <c r="I80"/>
      <c r="P80" s="5"/>
    </row>
    <row r="81" spans="1:16" ht="15" customHeight="1" x14ac:dyDescent="0.3">
      <c r="A81">
        <v>80</v>
      </c>
      <c r="B81" t="s">
        <v>201</v>
      </c>
      <c r="C81" t="s">
        <v>303</v>
      </c>
      <c r="D81" t="s">
        <v>449</v>
      </c>
      <c r="E81" s="3">
        <v>120</v>
      </c>
      <c r="F81" s="2">
        <v>100</v>
      </c>
      <c r="G81" s="2" t="s">
        <v>430</v>
      </c>
      <c r="H81" t="str">
        <f t="shared" si="2"/>
        <v>Grass</v>
      </c>
      <c r="I81"/>
      <c r="P81" s="5"/>
    </row>
    <row r="82" spans="1:16" ht="15" customHeight="1" x14ac:dyDescent="0.3">
      <c r="A82">
        <v>81</v>
      </c>
      <c r="B82" t="s">
        <v>10</v>
      </c>
      <c r="C82" t="s">
        <v>304</v>
      </c>
      <c r="D82" t="s">
        <v>452</v>
      </c>
      <c r="E82" s="3">
        <v>0</v>
      </c>
      <c r="F82" s="2">
        <v>95</v>
      </c>
      <c r="G82" s="2">
        <v>40</v>
      </c>
      <c r="H82" t="str">
        <f t="shared" si="2"/>
        <v>no_type-specific_Damage</v>
      </c>
      <c r="I82"/>
      <c r="P82" s="5"/>
    </row>
    <row r="83" spans="1:16" ht="15" customHeight="1" x14ac:dyDescent="0.3">
      <c r="A83">
        <v>82</v>
      </c>
      <c r="B83" t="s">
        <v>110</v>
      </c>
      <c r="C83" t="s">
        <v>305</v>
      </c>
      <c r="D83" t="s">
        <v>454</v>
      </c>
      <c r="E83" s="3">
        <v>0</v>
      </c>
      <c r="F83" s="2">
        <v>100</v>
      </c>
      <c r="G83" s="2">
        <v>10</v>
      </c>
      <c r="H83" t="str">
        <f t="shared" si="2"/>
        <v>no_type-specific_Damage</v>
      </c>
      <c r="I83"/>
      <c r="P83" s="5"/>
    </row>
    <row r="84" spans="1:16" ht="15" customHeight="1" x14ac:dyDescent="0.3">
      <c r="A84">
        <v>83</v>
      </c>
      <c r="B84" t="s">
        <v>152</v>
      </c>
      <c r="C84" t="s">
        <v>306</v>
      </c>
      <c r="D84" t="s">
        <v>445</v>
      </c>
      <c r="E84" s="3">
        <v>35</v>
      </c>
      <c r="F84" s="2" t="s">
        <v>428</v>
      </c>
      <c r="G84" s="2">
        <v>15</v>
      </c>
      <c r="H84" t="str">
        <f t="shared" si="2"/>
        <v>Fire</v>
      </c>
      <c r="I84"/>
      <c r="P84" s="5"/>
    </row>
    <row r="85" spans="1:16" ht="15" customHeight="1" x14ac:dyDescent="0.3">
      <c r="A85">
        <v>84</v>
      </c>
      <c r="B85" t="s">
        <v>76</v>
      </c>
      <c r="C85" t="s">
        <v>307</v>
      </c>
      <c r="D85" t="s">
        <v>447</v>
      </c>
      <c r="E85" s="3">
        <v>40</v>
      </c>
      <c r="F85" s="2">
        <v>100</v>
      </c>
      <c r="G85" s="2">
        <v>30</v>
      </c>
      <c r="H85" t="str">
        <f t="shared" si="2"/>
        <v>Electric</v>
      </c>
      <c r="I85"/>
      <c r="P85" s="5"/>
    </row>
    <row r="86" spans="1:16" ht="15" customHeight="1" x14ac:dyDescent="0.3">
      <c r="A86">
        <v>85</v>
      </c>
      <c r="B86" t="s">
        <v>77</v>
      </c>
      <c r="C86" t="s">
        <v>308</v>
      </c>
      <c r="D86" t="s">
        <v>447</v>
      </c>
      <c r="E86" s="3">
        <v>90</v>
      </c>
      <c r="F86" s="2">
        <v>100</v>
      </c>
      <c r="G86" s="2">
        <v>15</v>
      </c>
      <c r="H86" t="str">
        <f t="shared" si="2"/>
        <v>Electric</v>
      </c>
      <c r="I86"/>
      <c r="P86" s="5"/>
    </row>
    <row r="87" spans="1:16" ht="15" customHeight="1" x14ac:dyDescent="0.3">
      <c r="A87">
        <v>86</v>
      </c>
      <c r="B87" t="s">
        <v>57</v>
      </c>
      <c r="C87" t="s">
        <v>309</v>
      </c>
      <c r="D87" t="s">
        <v>447</v>
      </c>
      <c r="E87" s="3">
        <v>0</v>
      </c>
      <c r="F87" s="2" t="s">
        <v>427</v>
      </c>
      <c r="G87" s="2">
        <v>20</v>
      </c>
      <c r="H87" t="str">
        <f t="shared" si="2"/>
        <v>no_type-specific_Damage</v>
      </c>
      <c r="I87"/>
      <c r="P87" s="5"/>
    </row>
    <row r="88" spans="1:16" ht="15" customHeight="1" x14ac:dyDescent="0.3">
      <c r="A88">
        <v>87</v>
      </c>
      <c r="B88" t="s">
        <v>311</v>
      </c>
      <c r="C88" t="s">
        <v>310</v>
      </c>
      <c r="D88" t="s">
        <v>447</v>
      </c>
      <c r="E88" s="3">
        <v>110</v>
      </c>
      <c r="F88" s="2">
        <v>70</v>
      </c>
      <c r="G88" s="2">
        <v>10</v>
      </c>
      <c r="H88" t="str">
        <f t="shared" si="2"/>
        <v>Electric</v>
      </c>
      <c r="I88"/>
      <c r="P88" s="5"/>
    </row>
    <row r="89" spans="1:16" ht="15" customHeight="1" x14ac:dyDescent="0.3">
      <c r="A89">
        <v>88</v>
      </c>
      <c r="B89" t="s">
        <v>106</v>
      </c>
      <c r="C89" t="s">
        <v>312</v>
      </c>
      <c r="D89" t="s">
        <v>456</v>
      </c>
      <c r="E89" s="3">
        <v>50</v>
      </c>
      <c r="F89" s="2" t="s">
        <v>427</v>
      </c>
      <c r="G89" s="2">
        <v>15</v>
      </c>
      <c r="H89" t="str">
        <f t="shared" si="2"/>
        <v>Rock</v>
      </c>
      <c r="I89"/>
      <c r="P89" s="5"/>
    </row>
    <row r="90" spans="1:16" ht="15" customHeight="1" x14ac:dyDescent="0.3">
      <c r="A90">
        <v>89</v>
      </c>
      <c r="B90" t="s">
        <v>139</v>
      </c>
      <c r="C90" t="s">
        <v>313</v>
      </c>
      <c r="D90" t="s">
        <v>455</v>
      </c>
      <c r="E90" s="3">
        <v>100</v>
      </c>
      <c r="F90" s="2">
        <v>100</v>
      </c>
      <c r="G90" s="2">
        <v>10</v>
      </c>
      <c r="H90" t="str">
        <f t="shared" si="2"/>
        <v>Ground</v>
      </c>
      <c r="I90"/>
      <c r="P90" s="5"/>
    </row>
    <row r="91" spans="1:16" ht="15" customHeight="1" x14ac:dyDescent="0.3">
      <c r="A91">
        <v>90</v>
      </c>
      <c r="B91" t="s">
        <v>188</v>
      </c>
      <c r="C91" t="s">
        <v>314</v>
      </c>
      <c r="D91" t="s">
        <v>455</v>
      </c>
      <c r="E91" s="3">
        <v>0</v>
      </c>
      <c r="F91" s="2">
        <v>30</v>
      </c>
      <c r="G91" s="2">
        <v>5</v>
      </c>
      <c r="H91" t="str">
        <f t="shared" si="2"/>
        <v>no_type-specific_Damage</v>
      </c>
      <c r="I91"/>
      <c r="P91" s="5"/>
    </row>
    <row r="92" spans="1:16" ht="15" customHeight="1" x14ac:dyDescent="0.3">
      <c r="A92">
        <v>91</v>
      </c>
      <c r="B92" t="s">
        <v>207</v>
      </c>
      <c r="C92" t="s">
        <v>315</v>
      </c>
      <c r="D92" t="s">
        <v>455</v>
      </c>
      <c r="E92" s="3">
        <v>80</v>
      </c>
      <c r="F92" s="2">
        <v>100</v>
      </c>
      <c r="G92" s="2">
        <v>10</v>
      </c>
      <c r="H92" t="str">
        <f t="shared" si="2"/>
        <v>Ground</v>
      </c>
      <c r="I92"/>
      <c r="P92" s="5"/>
    </row>
    <row r="93" spans="1:16" ht="15" customHeight="1" x14ac:dyDescent="0.3">
      <c r="A93">
        <v>92</v>
      </c>
      <c r="B93" t="s">
        <v>127</v>
      </c>
      <c r="C93" t="s">
        <v>316</v>
      </c>
      <c r="D93" t="s">
        <v>451</v>
      </c>
      <c r="E93" s="3">
        <v>0</v>
      </c>
      <c r="F93" s="2" t="s">
        <v>427</v>
      </c>
      <c r="G93" s="2">
        <v>10</v>
      </c>
      <c r="H93" t="str">
        <f t="shared" si="2"/>
        <v>no_type-specific_Damage</v>
      </c>
      <c r="I93"/>
      <c r="P93" s="5"/>
    </row>
    <row r="94" spans="1:16" ht="15" customHeight="1" x14ac:dyDescent="0.3">
      <c r="A94">
        <v>93</v>
      </c>
      <c r="B94" t="s">
        <v>60</v>
      </c>
      <c r="C94" t="s">
        <v>317</v>
      </c>
      <c r="D94" t="s">
        <v>318</v>
      </c>
      <c r="E94" s="3">
        <v>50</v>
      </c>
      <c r="F94" s="2">
        <v>100</v>
      </c>
      <c r="G94" s="2">
        <v>25</v>
      </c>
      <c r="H94" t="str">
        <f t="shared" si="2"/>
        <v>Psychic</v>
      </c>
      <c r="I94"/>
      <c r="P94" s="5"/>
    </row>
    <row r="95" spans="1:16" ht="15" customHeight="1" x14ac:dyDescent="0.3">
      <c r="A95">
        <v>94</v>
      </c>
      <c r="B95" t="s">
        <v>123</v>
      </c>
      <c r="C95" t="s">
        <v>318</v>
      </c>
      <c r="D95" t="s">
        <v>318</v>
      </c>
      <c r="E95" s="3">
        <v>90</v>
      </c>
      <c r="F95" s="2">
        <v>100</v>
      </c>
      <c r="G95" s="2">
        <v>10</v>
      </c>
      <c r="H95" t="str">
        <f t="shared" si="2"/>
        <v>Psychic</v>
      </c>
      <c r="I95"/>
      <c r="P95" s="5"/>
    </row>
    <row r="96" spans="1:16" ht="15" customHeight="1" x14ac:dyDescent="0.3">
      <c r="A96">
        <v>95</v>
      </c>
      <c r="B96" t="s">
        <v>59</v>
      </c>
      <c r="C96" t="s">
        <v>319</v>
      </c>
      <c r="D96" t="s">
        <v>318</v>
      </c>
      <c r="E96" s="3">
        <v>0</v>
      </c>
      <c r="F96" s="2" t="s">
        <v>425</v>
      </c>
      <c r="G96" s="2">
        <v>20</v>
      </c>
      <c r="H96" t="str">
        <f t="shared" si="2"/>
        <v>no_type-specific_Damage</v>
      </c>
      <c r="I96"/>
      <c r="P96" s="5"/>
    </row>
    <row r="97" spans="1:16" ht="15" customHeight="1" x14ac:dyDescent="0.3">
      <c r="A97">
        <v>96</v>
      </c>
      <c r="B97" t="s">
        <v>321</v>
      </c>
      <c r="C97" t="s">
        <v>320</v>
      </c>
      <c r="D97" t="s">
        <v>318</v>
      </c>
      <c r="E97" s="3">
        <v>0</v>
      </c>
      <c r="F97" s="2" t="s">
        <v>423</v>
      </c>
      <c r="G97" s="2">
        <v>40</v>
      </c>
      <c r="H97" t="str">
        <f t="shared" si="2"/>
        <v>no_type-specific_Damage</v>
      </c>
      <c r="I97"/>
      <c r="P97" s="5"/>
    </row>
    <row r="98" spans="1:16" ht="15" customHeight="1" x14ac:dyDescent="0.3">
      <c r="A98">
        <v>97</v>
      </c>
      <c r="B98" t="s">
        <v>151</v>
      </c>
      <c r="C98" t="s">
        <v>322</v>
      </c>
      <c r="D98" t="s">
        <v>318</v>
      </c>
      <c r="E98" s="3">
        <v>0</v>
      </c>
      <c r="F98" s="2" t="s">
        <v>423</v>
      </c>
      <c r="G98" s="2">
        <v>30</v>
      </c>
      <c r="H98" t="str">
        <f t="shared" si="2"/>
        <v>no_type-specific_Damage</v>
      </c>
      <c r="I98"/>
      <c r="P98" s="5"/>
    </row>
    <row r="99" spans="1:16" ht="15" customHeight="1" x14ac:dyDescent="0.3">
      <c r="A99">
        <v>98</v>
      </c>
      <c r="B99" t="s">
        <v>21</v>
      </c>
      <c r="C99" t="s">
        <v>323</v>
      </c>
      <c r="D99" t="s">
        <v>421</v>
      </c>
      <c r="E99" s="3">
        <v>40</v>
      </c>
      <c r="F99" s="2">
        <v>100</v>
      </c>
      <c r="G99" s="2">
        <v>30</v>
      </c>
      <c r="H99" t="str">
        <f t="shared" si="2"/>
        <v>Normal</v>
      </c>
      <c r="I99"/>
      <c r="P99" s="5"/>
    </row>
    <row r="100" spans="1:16" ht="15" customHeight="1" x14ac:dyDescent="0.3">
      <c r="A100">
        <v>99</v>
      </c>
      <c r="B100" t="s">
        <v>90</v>
      </c>
      <c r="C100" t="s">
        <v>324</v>
      </c>
      <c r="D100" t="s">
        <v>421</v>
      </c>
      <c r="E100" s="3">
        <v>20</v>
      </c>
      <c r="F100" s="2">
        <v>100</v>
      </c>
      <c r="G100" s="2">
        <v>20</v>
      </c>
      <c r="H100" t="str">
        <f t="shared" si="2"/>
        <v>Normal</v>
      </c>
      <c r="I100"/>
      <c r="P100" s="5"/>
    </row>
    <row r="101" spans="1:16" ht="15" customHeight="1" x14ac:dyDescent="0.3">
      <c r="A101">
        <v>100</v>
      </c>
      <c r="B101" t="s">
        <v>43</v>
      </c>
      <c r="C101" t="s">
        <v>43</v>
      </c>
      <c r="D101" t="s">
        <v>318</v>
      </c>
      <c r="E101" s="3">
        <v>0</v>
      </c>
      <c r="F101" s="2" t="s">
        <v>423</v>
      </c>
      <c r="G101" s="2">
        <v>20</v>
      </c>
      <c r="H101" t="str">
        <f t="shared" si="2"/>
        <v>no_type-specific_Damage</v>
      </c>
      <c r="I101"/>
      <c r="P101" s="5"/>
    </row>
    <row r="102" spans="1:16" ht="15" customHeight="1" x14ac:dyDescent="0.3">
      <c r="A102">
        <v>101</v>
      </c>
      <c r="B102" t="s">
        <v>114</v>
      </c>
      <c r="C102" t="s">
        <v>325</v>
      </c>
      <c r="D102" t="s">
        <v>457</v>
      </c>
      <c r="E102" s="3">
        <v>0</v>
      </c>
      <c r="F102" s="2">
        <v>100</v>
      </c>
      <c r="G102" s="2">
        <v>15</v>
      </c>
      <c r="H102" t="str">
        <f t="shared" si="2"/>
        <v>no_type-specific_Damage</v>
      </c>
      <c r="I102"/>
      <c r="P102" s="5"/>
    </row>
    <row r="103" spans="1:16" ht="15" customHeight="1" x14ac:dyDescent="0.3">
      <c r="A103">
        <v>102</v>
      </c>
      <c r="B103" t="s">
        <v>327</v>
      </c>
      <c r="C103" t="s">
        <v>326</v>
      </c>
      <c r="D103" t="s">
        <v>421</v>
      </c>
      <c r="E103" s="3">
        <v>0</v>
      </c>
      <c r="F103" s="2" t="s">
        <v>423</v>
      </c>
      <c r="G103" s="2">
        <v>10</v>
      </c>
      <c r="H103" t="str">
        <f t="shared" si="2"/>
        <v>no_type-specific_Damage</v>
      </c>
      <c r="I103"/>
      <c r="P103" s="5"/>
    </row>
    <row r="104" spans="1:16" ht="15" customHeight="1" x14ac:dyDescent="0.3">
      <c r="A104">
        <v>103</v>
      </c>
      <c r="B104" t="s">
        <v>15</v>
      </c>
      <c r="C104" t="s">
        <v>328</v>
      </c>
      <c r="D104" t="s">
        <v>421</v>
      </c>
      <c r="E104" s="3">
        <v>0</v>
      </c>
      <c r="F104" s="2">
        <v>85</v>
      </c>
      <c r="G104" s="2">
        <v>40</v>
      </c>
      <c r="H104" t="str">
        <f t="shared" si="2"/>
        <v>no_type-specific_Damage</v>
      </c>
      <c r="I104"/>
      <c r="P104" s="5"/>
    </row>
    <row r="105" spans="1:16" ht="15" customHeight="1" x14ac:dyDescent="0.3">
      <c r="A105">
        <v>104</v>
      </c>
      <c r="B105" t="s">
        <v>330</v>
      </c>
      <c r="C105" t="s">
        <v>329</v>
      </c>
      <c r="D105" t="s">
        <v>421</v>
      </c>
      <c r="E105" s="3">
        <v>0</v>
      </c>
      <c r="F105" s="2" t="s">
        <v>423</v>
      </c>
      <c r="G105" s="2">
        <v>15</v>
      </c>
      <c r="H105" t="str">
        <f t="shared" si="2"/>
        <v>no_type-specific_Damage</v>
      </c>
      <c r="I105"/>
      <c r="P105" s="5"/>
    </row>
    <row r="106" spans="1:16" ht="15" customHeight="1" x14ac:dyDescent="0.3">
      <c r="A106">
        <v>105</v>
      </c>
      <c r="B106" t="s">
        <v>122</v>
      </c>
      <c r="C106" t="s">
        <v>331</v>
      </c>
      <c r="D106" t="s">
        <v>421</v>
      </c>
      <c r="E106" s="3">
        <v>0</v>
      </c>
      <c r="F106" s="2" t="s">
        <v>423</v>
      </c>
      <c r="G106" s="2" t="s">
        <v>430</v>
      </c>
      <c r="H106" t="str">
        <f t="shared" si="2"/>
        <v>no_type-specific_Damage</v>
      </c>
      <c r="I106"/>
      <c r="P106" s="5"/>
    </row>
    <row r="107" spans="1:16" ht="15" customHeight="1" x14ac:dyDescent="0.3">
      <c r="A107">
        <v>106</v>
      </c>
      <c r="B107" t="s">
        <v>26</v>
      </c>
      <c r="C107" t="s">
        <v>332</v>
      </c>
      <c r="D107" t="s">
        <v>421</v>
      </c>
      <c r="E107" s="3">
        <v>0</v>
      </c>
      <c r="F107" s="2" t="s">
        <v>423</v>
      </c>
      <c r="G107" s="2">
        <v>30</v>
      </c>
      <c r="H107" t="str">
        <f t="shared" si="2"/>
        <v>no_type-specific_Damage</v>
      </c>
      <c r="I107"/>
      <c r="P107" s="5"/>
    </row>
    <row r="108" spans="1:16" ht="15" customHeight="1" x14ac:dyDescent="0.3">
      <c r="A108">
        <v>107</v>
      </c>
      <c r="B108" t="s">
        <v>126</v>
      </c>
      <c r="C108" t="s">
        <v>333</v>
      </c>
      <c r="D108" t="s">
        <v>421</v>
      </c>
      <c r="E108" s="3">
        <v>0</v>
      </c>
      <c r="F108" s="2" t="s">
        <v>423</v>
      </c>
      <c r="G108" s="2" t="s">
        <v>430</v>
      </c>
      <c r="H108" t="str">
        <f t="shared" si="2"/>
        <v>no_type-specific_Damage</v>
      </c>
      <c r="I108"/>
      <c r="P108" s="5"/>
    </row>
    <row r="109" spans="1:16" ht="15" customHeight="1" x14ac:dyDescent="0.3">
      <c r="A109">
        <v>108</v>
      </c>
      <c r="B109" t="s">
        <v>124</v>
      </c>
      <c r="C109" t="s">
        <v>334</v>
      </c>
      <c r="D109" t="s">
        <v>421</v>
      </c>
      <c r="E109" s="3">
        <v>0</v>
      </c>
      <c r="F109" s="2">
        <v>100</v>
      </c>
      <c r="G109" s="2">
        <v>20</v>
      </c>
      <c r="H109" t="str">
        <f t="shared" si="2"/>
        <v>no_type-specific_Damage</v>
      </c>
      <c r="I109"/>
      <c r="P109" s="5"/>
    </row>
    <row r="110" spans="1:16" ht="15" customHeight="1" x14ac:dyDescent="0.3">
      <c r="A110">
        <v>109</v>
      </c>
      <c r="B110" t="s">
        <v>104</v>
      </c>
      <c r="C110" t="s">
        <v>335</v>
      </c>
      <c r="D110" t="s">
        <v>457</v>
      </c>
      <c r="E110" s="3">
        <v>0</v>
      </c>
      <c r="F110" s="2">
        <v>100</v>
      </c>
      <c r="G110" s="2">
        <v>10</v>
      </c>
      <c r="H110" t="str">
        <f t="shared" si="2"/>
        <v>no_type-specific_Damage</v>
      </c>
      <c r="I110"/>
      <c r="P110" s="5"/>
    </row>
    <row r="111" spans="1:16" ht="15" customHeight="1" x14ac:dyDescent="0.3">
      <c r="A111">
        <v>110</v>
      </c>
      <c r="B111" t="s">
        <v>177</v>
      </c>
      <c r="C111" t="s">
        <v>336</v>
      </c>
      <c r="D111" t="s">
        <v>453</v>
      </c>
      <c r="E111" s="3">
        <v>0</v>
      </c>
      <c r="F111" s="2" t="s">
        <v>423</v>
      </c>
      <c r="G111" s="2">
        <v>40</v>
      </c>
      <c r="H111" t="str">
        <f t="shared" si="2"/>
        <v>no_type-specific_Damage</v>
      </c>
      <c r="I111"/>
      <c r="P111" s="5"/>
    </row>
    <row r="112" spans="1:16" ht="15" customHeight="1" x14ac:dyDescent="0.3">
      <c r="A112">
        <v>111</v>
      </c>
      <c r="B112" t="s">
        <v>13</v>
      </c>
      <c r="C112" t="s">
        <v>337</v>
      </c>
      <c r="D112" t="s">
        <v>421</v>
      </c>
      <c r="E112" s="3">
        <v>0</v>
      </c>
      <c r="F112" s="2" t="s">
        <v>423</v>
      </c>
      <c r="G112" s="2">
        <v>40</v>
      </c>
      <c r="H112" t="str">
        <f t="shared" si="2"/>
        <v>no_type-specific_Damage</v>
      </c>
      <c r="I112"/>
      <c r="P112" s="5"/>
    </row>
    <row r="113" spans="1:16" ht="15" customHeight="1" x14ac:dyDescent="0.3">
      <c r="A113">
        <v>112</v>
      </c>
      <c r="B113" t="s">
        <v>146</v>
      </c>
      <c r="C113" t="s">
        <v>338</v>
      </c>
      <c r="D113" t="s">
        <v>318</v>
      </c>
      <c r="E113" s="3">
        <v>0</v>
      </c>
      <c r="F113" s="2" t="s">
        <v>423</v>
      </c>
      <c r="G113" s="2" t="s">
        <v>424</v>
      </c>
      <c r="H113" t="str">
        <f t="shared" si="2"/>
        <v>no_type-specific_Damage</v>
      </c>
      <c r="I113"/>
      <c r="P113" s="5"/>
    </row>
    <row r="114" spans="1:16" ht="15" customHeight="1" x14ac:dyDescent="0.3">
      <c r="A114">
        <v>113</v>
      </c>
      <c r="B114" t="s">
        <v>147</v>
      </c>
      <c r="C114" t="s">
        <v>339</v>
      </c>
      <c r="D114" t="s">
        <v>318</v>
      </c>
      <c r="E114" s="3">
        <v>0</v>
      </c>
      <c r="F114" s="2" t="s">
        <v>423</v>
      </c>
      <c r="G114" s="2">
        <v>30</v>
      </c>
      <c r="H114" t="str">
        <f t="shared" si="2"/>
        <v>no_type-specific_Damage</v>
      </c>
      <c r="I114"/>
      <c r="P114" s="5"/>
    </row>
    <row r="115" spans="1:16" ht="15" customHeight="1" x14ac:dyDescent="0.3">
      <c r="A115">
        <v>114</v>
      </c>
      <c r="B115" t="s">
        <v>191</v>
      </c>
      <c r="C115" t="s">
        <v>340</v>
      </c>
      <c r="D115" t="s">
        <v>446</v>
      </c>
      <c r="E115" s="3">
        <v>0</v>
      </c>
      <c r="F115" s="2" t="s">
        <v>423</v>
      </c>
      <c r="G115" s="2">
        <v>30</v>
      </c>
      <c r="H115" t="str">
        <f t="shared" si="2"/>
        <v>no_type-specific_Damage</v>
      </c>
      <c r="I115"/>
      <c r="P115" s="5"/>
    </row>
    <row r="116" spans="1:16" ht="15" customHeight="1" x14ac:dyDescent="0.3">
      <c r="A116">
        <v>115</v>
      </c>
      <c r="B116" t="s">
        <v>150</v>
      </c>
      <c r="C116" t="s">
        <v>341</v>
      </c>
      <c r="D116" t="s">
        <v>318</v>
      </c>
      <c r="E116" s="3">
        <v>0</v>
      </c>
      <c r="F116" s="2" t="s">
        <v>423</v>
      </c>
      <c r="G116" s="2">
        <v>20</v>
      </c>
      <c r="H116" t="str">
        <f t="shared" si="2"/>
        <v>no_type-specific_Damage</v>
      </c>
      <c r="I116"/>
      <c r="P116" s="5"/>
    </row>
    <row r="117" spans="1:16" ht="15" customHeight="1" x14ac:dyDescent="0.3">
      <c r="A117">
        <v>116</v>
      </c>
      <c r="B117" t="s">
        <v>116</v>
      </c>
      <c r="C117" t="s">
        <v>342</v>
      </c>
      <c r="D117" t="s">
        <v>421</v>
      </c>
      <c r="E117" s="3">
        <v>0</v>
      </c>
      <c r="F117" s="2" t="s">
        <v>423</v>
      </c>
      <c r="G117" s="2">
        <v>30</v>
      </c>
      <c r="H117" t="str">
        <f t="shared" si="2"/>
        <v>no_type-specific_Damage</v>
      </c>
      <c r="I117"/>
      <c r="P117" s="5"/>
    </row>
    <row r="118" spans="1:16" ht="15" customHeight="1" x14ac:dyDescent="0.3">
      <c r="A118">
        <v>117</v>
      </c>
      <c r="B118" t="s">
        <v>16</v>
      </c>
      <c r="C118" t="s">
        <v>343</v>
      </c>
      <c r="D118" t="s">
        <v>421</v>
      </c>
      <c r="E118" s="3">
        <v>0</v>
      </c>
      <c r="F118" s="2">
        <v>100</v>
      </c>
      <c r="G118" s="2">
        <v>10</v>
      </c>
      <c r="H118" t="str">
        <f t="shared" si="2"/>
        <v>no_type-specific_Damage</v>
      </c>
      <c r="I118"/>
      <c r="P118" s="5"/>
    </row>
    <row r="119" spans="1:16" ht="15" customHeight="1" x14ac:dyDescent="0.3">
      <c r="A119">
        <v>118</v>
      </c>
      <c r="B119" t="s">
        <v>345</v>
      </c>
      <c r="C119" t="s">
        <v>344</v>
      </c>
      <c r="D119" t="s">
        <v>421</v>
      </c>
      <c r="E119" s="3">
        <v>0</v>
      </c>
      <c r="F119" s="2" t="s">
        <v>423</v>
      </c>
      <c r="G119" s="2">
        <v>10</v>
      </c>
      <c r="H119" t="str">
        <f t="shared" si="2"/>
        <v>no_type-specific_Damage</v>
      </c>
      <c r="I119"/>
      <c r="P119" s="5"/>
    </row>
    <row r="120" spans="1:16" ht="15" customHeight="1" x14ac:dyDescent="0.3">
      <c r="A120">
        <v>119</v>
      </c>
      <c r="B120" t="s">
        <v>170</v>
      </c>
      <c r="C120" t="s">
        <v>346</v>
      </c>
      <c r="D120" t="s">
        <v>448</v>
      </c>
      <c r="E120" s="3">
        <v>0</v>
      </c>
      <c r="F120" s="2" t="s">
        <v>423</v>
      </c>
      <c r="G120" s="2">
        <v>20</v>
      </c>
      <c r="H120" t="str">
        <f t="shared" si="2"/>
        <v>no_type-specific_Damage</v>
      </c>
      <c r="I120"/>
      <c r="P120" s="5"/>
    </row>
    <row r="121" spans="1:16" ht="15" customHeight="1" x14ac:dyDescent="0.3">
      <c r="A121">
        <v>120</v>
      </c>
      <c r="B121" t="s">
        <v>128</v>
      </c>
      <c r="C121" t="s">
        <v>347</v>
      </c>
      <c r="D121" t="s">
        <v>421</v>
      </c>
      <c r="E121" s="3">
        <v>200</v>
      </c>
      <c r="F121" s="2">
        <v>100</v>
      </c>
      <c r="G121" s="2">
        <v>5</v>
      </c>
      <c r="H121" t="str">
        <f t="shared" si="2"/>
        <v>Normal</v>
      </c>
      <c r="I121"/>
      <c r="P121" s="5"/>
    </row>
    <row r="122" spans="1:16" ht="15" customHeight="1" x14ac:dyDescent="0.3">
      <c r="A122">
        <v>121</v>
      </c>
      <c r="B122" t="s">
        <v>349</v>
      </c>
      <c r="C122" t="s">
        <v>348</v>
      </c>
      <c r="D122" t="s">
        <v>421</v>
      </c>
      <c r="E122" s="3">
        <v>100</v>
      </c>
      <c r="F122" s="2">
        <v>75</v>
      </c>
      <c r="G122" s="2">
        <v>10</v>
      </c>
      <c r="H122" t="str">
        <f t="shared" si="2"/>
        <v>Normal</v>
      </c>
      <c r="I122"/>
      <c r="P122" s="5"/>
    </row>
    <row r="123" spans="1:16" ht="15" customHeight="1" x14ac:dyDescent="0.3">
      <c r="A123">
        <v>122</v>
      </c>
      <c r="B123" t="s">
        <v>113</v>
      </c>
      <c r="C123" t="s">
        <v>350</v>
      </c>
      <c r="D123" t="s">
        <v>457</v>
      </c>
      <c r="E123" s="3">
        <v>30</v>
      </c>
      <c r="F123" s="2">
        <v>100</v>
      </c>
      <c r="G123" s="2">
        <v>30</v>
      </c>
      <c r="H123" t="str">
        <f t="shared" si="2"/>
        <v>Ghost</v>
      </c>
      <c r="I123"/>
      <c r="P123" s="5"/>
    </row>
    <row r="124" spans="1:16" ht="15" customHeight="1" x14ac:dyDescent="0.3">
      <c r="A124">
        <v>123</v>
      </c>
      <c r="B124" t="s">
        <v>36</v>
      </c>
      <c r="C124" t="s">
        <v>36</v>
      </c>
      <c r="D124" t="s">
        <v>451</v>
      </c>
      <c r="E124" s="3">
        <v>30</v>
      </c>
      <c r="F124" s="2">
        <v>70</v>
      </c>
      <c r="G124" s="2">
        <v>20</v>
      </c>
      <c r="H124" t="str">
        <f t="shared" si="2"/>
        <v>Poison</v>
      </c>
      <c r="I124"/>
      <c r="P124" s="5"/>
    </row>
    <row r="125" spans="1:16" ht="15" customHeight="1" x14ac:dyDescent="0.3">
      <c r="A125">
        <v>124</v>
      </c>
      <c r="B125" t="s">
        <v>125</v>
      </c>
      <c r="C125" t="s">
        <v>351</v>
      </c>
      <c r="D125" t="s">
        <v>451</v>
      </c>
      <c r="E125" s="3">
        <v>65</v>
      </c>
      <c r="F125" s="2">
        <v>100</v>
      </c>
      <c r="G125" s="2">
        <v>20</v>
      </c>
      <c r="H125" t="str">
        <f t="shared" si="2"/>
        <v>Poison</v>
      </c>
      <c r="I125"/>
      <c r="P125" s="5"/>
    </row>
    <row r="126" spans="1:16" ht="15" customHeight="1" x14ac:dyDescent="0.3">
      <c r="A126">
        <v>125</v>
      </c>
      <c r="B126" t="s">
        <v>86</v>
      </c>
      <c r="C126" t="s">
        <v>352</v>
      </c>
      <c r="D126" t="s">
        <v>455</v>
      </c>
      <c r="E126" s="3">
        <v>65</v>
      </c>
      <c r="F126" s="2">
        <v>85</v>
      </c>
      <c r="G126" s="2">
        <v>20</v>
      </c>
      <c r="H126" t="str">
        <f t="shared" si="2"/>
        <v>Ground</v>
      </c>
      <c r="I126"/>
      <c r="P126" s="5"/>
    </row>
    <row r="127" spans="1:16" ht="15" customHeight="1" x14ac:dyDescent="0.3">
      <c r="A127">
        <v>126</v>
      </c>
      <c r="B127" t="s">
        <v>153</v>
      </c>
      <c r="C127" t="s">
        <v>353</v>
      </c>
      <c r="D127" t="s">
        <v>445</v>
      </c>
      <c r="E127" s="3">
        <v>110</v>
      </c>
      <c r="F127" s="2">
        <v>85</v>
      </c>
      <c r="G127" s="2">
        <v>5</v>
      </c>
      <c r="H127" t="str">
        <f t="shared" si="2"/>
        <v>Fire</v>
      </c>
      <c r="I127"/>
      <c r="P127" s="5"/>
    </row>
    <row r="128" spans="1:16" ht="15" customHeight="1" x14ac:dyDescent="0.3">
      <c r="A128">
        <v>127</v>
      </c>
      <c r="B128" t="s">
        <v>355</v>
      </c>
      <c r="C128" t="s">
        <v>354</v>
      </c>
      <c r="D128" t="s">
        <v>453</v>
      </c>
      <c r="E128" s="3">
        <v>80</v>
      </c>
      <c r="F128" s="2">
        <v>100</v>
      </c>
      <c r="G128" s="2">
        <v>15</v>
      </c>
      <c r="H128" t="str">
        <f t="shared" si="2"/>
        <v>Water</v>
      </c>
      <c r="I128"/>
      <c r="P128" s="5"/>
    </row>
    <row r="129" spans="1:16" ht="15" customHeight="1" x14ac:dyDescent="0.3">
      <c r="A129">
        <v>128</v>
      </c>
      <c r="B129" t="s">
        <v>175</v>
      </c>
      <c r="C129" t="s">
        <v>356</v>
      </c>
      <c r="D129" t="s">
        <v>453</v>
      </c>
      <c r="E129" s="3">
        <v>35</v>
      </c>
      <c r="F129" s="2" t="s">
        <v>428</v>
      </c>
      <c r="G129" s="2" t="s">
        <v>431</v>
      </c>
      <c r="H129" t="str">
        <f t="shared" si="2"/>
        <v>Water</v>
      </c>
      <c r="I129"/>
      <c r="P129" s="5"/>
    </row>
    <row r="130" spans="1:16" ht="15" customHeight="1" x14ac:dyDescent="0.3">
      <c r="A130">
        <v>129</v>
      </c>
      <c r="B130" t="s">
        <v>358</v>
      </c>
      <c r="C130" t="s">
        <v>357</v>
      </c>
      <c r="D130" t="s">
        <v>421</v>
      </c>
      <c r="E130" s="3">
        <v>60</v>
      </c>
      <c r="F130" s="2" t="s">
        <v>423</v>
      </c>
      <c r="G130" s="2">
        <v>20</v>
      </c>
      <c r="H130" t="str">
        <f t="shared" si="2"/>
        <v>Normal</v>
      </c>
      <c r="I130"/>
      <c r="P130" s="5"/>
    </row>
    <row r="131" spans="1:16" ht="15" customHeight="1" x14ac:dyDescent="0.3">
      <c r="A131">
        <v>130</v>
      </c>
      <c r="B131" t="s">
        <v>360</v>
      </c>
      <c r="C131" t="s">
        <v>359</v>
      </c>
      <c r="D131" t="s">
        <v>421</v>
      </c>
      <c r="E131" s="3">
        <v>130</v>
      </c>
      <c r="F131" s="2">
        <v>100</v>
      </c>
      <c r="G131" s="2" t="s">
        <v>430</v>
      </c>
      <c r="H131" t="str">
        <f t="shared" si="2"/>
        <v>Normal</v>
      </c>
      <c r="I131"/>
      <c r="P131" s="5"/>
    </row>
    <row r="132" spans="1:16" ht="15" customHeight="1" x14ac:dyDescent="0.3">
      <c r="A132">
        <v>131</v>
      </c>
      <c r="B132" t="s">
        <v>176</v>
      </c>
      <c r="C132" t="s">
        <v>361</v>
      </c>
      <c r="D132" t="s">
        <v>421</v>
      </c>
      <c r="E132" s="3">
        <v>20</v>
      </c>
      <c r="F132" s="2">
        <v>100</v>
      </c>
      <c r="G132" s="2">
        <v>15</v>
      </c>
      <c r="H132" t="str">
        <f t="shared" si="2"/>
        <v>Normal</v>
      </c>
      <c r="I132"/>
      <c r="P132" s="5"/>
    </row>
    <row r="133" spans="1:16" ht="15" customHeight="1" x14ac:dyDescent="0.3">
      <c r="A133">
        <v>132</v>
      </c>
      <c r="B133" t="s">
        <v>199</v>
      </c>
      <c r="C133" t="s">
        <v>362</v>
      </c>
      <c r="D133" t="s">
        <v>421</v>
      </c>
      <c r="E133" s="3">
        <v>10</v>
      </c>
      <c r="F133" s="2">
        <v>100</v>
      </c>
      <c r="G133" s="2">
        <v>35</v>
      </c>
      <c r="H133" t="str">
        <f t="shared" si="2"/>
        <v>Normal</v>
      </c>
      <c r="I133"/>
      <c r="P133" s="5"/>
    </row>
    <row r="134" spans="1:16" ht="15" customHeight="1" x14ac:dyDescent="0.3">
      <c r="A134">
        <v>133</v>
      </c>
      <c r="B134" t="s">
        <v>178</v>
      </c>
      <c r="C134" t="s">
        <v>363</v>
      </c>
      <c r="D134" t="s">
        <v>318</v>
      </c>
      <c r="E134" s="3">
        <v>0</v>
      </c>
      <c r="F134" s="2" t="s">
        <v>423</v>
      </c>
      <c r="G134" s="2">
        <v>20</v>
      </c>
      <c r="H134" t="str">
        <f t="shared" si="2"/>
        <v>no_type-specific_Damage</v>
      </c>
      <c r="I134"/>
      <c r="P134" s="5"/>
    </row>
    <row r="135" spans="1:16" ht="15" customHeight="1" x14ac:dyDescent="0.3">
      <c r="A135">
        <v>134</v>
      </c>
      <c r="B135" t="s">
        <v>365</v>
      </c>
      <c r="C135" t="s">
        <v>364</v>
      </c>
      <c r="D135" t="s">
        <v>318</v>
      </c>
      <c r="E135" s="3">
        <v>0</v>
      </c>
      <c r="F135" s="2">
        <v>80</v>
      </c>
      <c r="G135" s="2">
        <v>15</v>
      </c>
      <c r="H135" t="str">
        <f t="shared" si="2"/>
        <v>no_type-specific_Damage</v>
      </c>
      <c r="I135"/>
      <c r="P135" s="5"/>
    </row>
    <row r="136" spans="1:16" ht="15" customHeight="1" x14ac:dyDescent="0.3">
      <c r="A136">
        <v>135</v>
      </c>
      <c r="B136" t="s">
        <v>367</v>
      </c>
      <c r="C136" t="s">
        <v>366</v>
      </c>
      <c r="D136" t="s">
        <v>421</v>
      </c>
      <c r="E136" s="3">
        <v>0</v>
      </c>
      <c r="F136" s="2" t="s">
        <v>423</v>
      </c>
      <c r="G136" s="2">
        <v>10</v>
      </c>
      <c r="H136" t="str">
        <f t="shared" si="2"/>
        <v>no_type-specific_Damage</v>
      </c>
      <c r="I136"/>
      <c r="P136" s="5"/>
    </row>
    <row r="137" spans="1:16" ht="15" customHeight="1" x14ac:dyDescent="0.3">
      <c r="A137">
        <v>136</v>
      </c>
      <c r="B137" t="s">
        <v>186</v>
      </c>
      <c r="C137" t="s">
        <v>368</v>
      </c>
      <c r="D137" t="s">
        <v>450</v>
      </c>
      <c r="E137" s="3">
        <v>130</v>
      </c>
      <c r="F137" s="2">
        <v>90</v>
      </c>
      <c r="G137" s="2" t="s">
        <v>430</v>
      </c>
      <c r="H137" t="str">
        <f t="shared" si="2"/>
        <v>Fighting</v>
      </c>
      <c r="I137"/>
      <c r="P137" s="5"/>
    </row>
    <row r="138" spans="1:16" ht="15" customHeight="1" x14ac:dyDescent="0.3">
      <c r="A138">
        <v>137</v>
      </c>
      <c r="B138" t="s">
        <v>129</v>
      </c>
      <c r="C138" t="s">
        <v>369</v>
      </c>
      <c r="D138" t="s">
        <v>421</v>
      </c>
      <c r="E138" s="3">
        <v>0</v>
      </c>
      <c r="F138" s="2" t="s">
        <v>422</v>
      </c>
      <c r="G138" s="2">
        <v>30</v>
      </c>
      <c r="H138" t="str">
        <f t="shared" si="2"/>
        <v>no_type-specific_Damage</v>
      </c>
      <c r="I138"/>
      <c r="P138" s="5"/>
    </row>
    <row r="139" spans="1:16" ht="15" customHeight="1" x14ac:dyDescent="0.3">
      <c r="A139">
        <v>138</v>
      </c>
      <c r="B139" t="s">
        <v>190</v>
      </c>
      <c r="C139" t="s">
        <v>370</v>
      </c>
      <c r="D139" t="s">
        <v>318</v>
      </c>
      <c r="E139" s="3">
        <v>100</v>
      </c>
      <c r="F139" s="2">
        <v>100</v>
      </c>
      <c r="G139" s="2">
        <v>15</v>
      </c>
      <c r="H139" t="str">
        <f t="shared" si="2"/>
        <v>Psychic</v>
      </c>
      <c r="I139"/>
      <c r="P139" s="5"/>
    </row>
    <row r="140" spans="1:16" ht="15" customHeight="1" x14ac:dyDescent="0.3">
      <c r="A140">
        <v>139</v>
      </c>
      <c r="B140" t="s">
        <v>120</v>
      </c>
      <c r="C140" t="s">
        <v>371</v>
      </c>
      <c r="D140" t="s">
        <v>451</v>
      </c>
      <c r="E140" s="3">
        <v>0</v>
      </c>
      <c r="F140" s="2" t="s">
        <v>427</v>
      </c>
      <c r="G140" s="2">
        <v>40</v>
      </c>
      <c r="H140" t="str">
        <f t="shared" si="2"/>
        <v>no_type-specific_Damage</v>
      </c>
      <c r="I140"/>
      <c r="P140" s="5"/>
    </row>
    <row r="141" spans="1:16" ht="15" customHeight="1" x14ac:dyDescent="0.3">
      <c r="A141">
        <v>140</v>
      </c>
      <c r="B141" t="s">
        <v>196</v>
      </c>
      <c r="C141" t="s">
        <v>372</v>
      </c>
      <c r="D141" t="s">
        <v>421</v>
      </c>
      <c r="E141" s="3">
        <v>15</v>
      </c>
      <c r="F141" s="2">
        <v>85</v>
      </c>
      <c r="G141" s="2">
        <v>20</v>
      </c>
      <c r="H141" t="str">
        <f t="shared" si="2"/>
        <v>Normal</v>
      </c>
      <c r="I141"/>
      <c r="P141" s="5"/>
    </row>
    <row r="142" spans="1:16" ht="15" customHeight="1" x14ac:dyDescent="0.3">
      <c r="A142">
        <v>141</v>
      </c>
      <c r="B142" t="s">
        <v>29</v>
      </c>
      <c r="C142" t="s">
        <v>373</v>
      </c>
      <c r="D142" t="s">
        <v>452</v>
      </c>
      <c r="E142" s="3">
        <v>80</v>
      </c>
      <c r="F142" s="2">
        <v>100</v>
      </c>
      <c r="G142" s="2" t="s">
        <v>430</v>
      </c>
      <c r="H142" t="str">
        <f t="shared" ref="H142:H166" si="3">IF(E142&gt;1,D142,"no_type-specific_Damage")</f>
        <v>Bug</v>
      </c>
      <c r="I142"/>
      <c r="P142" s="5"/>
    </row>
    <row r="143" spans="1:16" ht="15" customHeight="1" x14ac:dyDescent="0.3">
      <c r="A143">
        <v>142</v>
      </c>
      <c r="B143" t="s">
        <v>375</v>
      </c>
      <c r="C143" t="s">
        <v>374</v>
      </c>
      <c r="D143" t="s">
        <v>421</v>
      </c>
      <c r="E143" s="3">
        <v>0</v>
      </c>
      <c r="F143" s="2">
        <v>75</v>
      </c>
      <c r="G143" s="2">
        <v>10</v>
      </c>
      <c r="H143" t="str">
        <f t="shared" si="3"/>
        <v>no_type-specific_Damage</v>
      </c>
      <c r="I143"/>
      <c r="P143" s="5"/>
    </row>
    <row r="144" spans="1:16" ht="15" customHeight="1" x14ac:dyDescent="0.3">
      <c r="A144">
        <v>143</v>
      </c>
      <c r="B144" t="s">
        <v>169</v>
      </c>
      <c r="C144" t="s">
        <v>376</v>
      </c>
      <c r="D144" t="s">
        <v>448</v>
      </c>
      <c r="E144" s="3">
        <v>140</v>
      </c>
      <c r="F144" s="2">
        <v>90</v>
      </c>
      <c r="G144" s="2">
        <v>5</v>
      </c>
      <c r="H144" t="str">
        <f t="shared" si="3"/>
        <v>Flying</v>
      </c>
      <c r="I144"/>
      <c r="P144" s="5"/>
    </row>
    <row r="145" spans="1:16" ht="15" customHeight="1" x14ac:dyDescent="0.3">
      <c r="A145">
        <v>144</v>
      </c>
      <c r="B145" t="s">
        <v>415</v>
      </c>
      <c r="C145" t="s">
        <v>377</v>
      </c>
      <c r="D145" t="s">
        <v>421</v>
      </c>
      <c r="E145" s="3">
        <v>0</v>
      </c>
      <c r="F145" s="2" t="s">
        <v>423</v>
      </c>
      <c r="G145" s="2">
        <v>10</v>
      </c>
      <c r="H145" t="str">
        <f t="shared" si="3"/>
        <v>no_type-specific_Damage</v>
      </c>
      <c r="I145"/>
      <c r="P145" s="5"/>
    </row>
    <row r="146" spans="1:16" ht="15" customHeight="1" x14ac:dyDescent="0.3">
      <c r="A146">
        <v>145</v>
      </c>
      <c r="B146" t="s">
        <v>379</v>
      </c>
      <c r="C146" t="s">
        <v>378</v>
      </c>
      <c r="D146" t="s">
        <v>453</v>
      </c>
      <c r="E146" s="3">
        <v>40</v>
      </c>
      <c r="F146" s="2">
        <v>100</v>
      </c>
      <c r="G146" s="2">
        <v>30</v>
      </c>
      <c r="H146" t="str">
        <f t="shared" si="3"/>
        <v>Water</v>
      </c>
      <c r="I146"/>
      <c r="P146" s="5"/>
    </row>
    <row r="147" spans="1:16" ht="15" customHeight="1" x14ac:dyDescent="0.3">
      <c r="A147">
        <v>146</v>
      </c>
      <c r="B147" t="s">
        <v>381</v>
      </c>
      <c r="C147" t="s">
        <v>380</v>
      </c>
      <c r="D147" t="s">
        <v>421</v>
      </c>
      <c r="E147" s="3">
        <v>70</v>
      </c>
      <c r="F147" s="2">
        <v>100</v>
      </c>
      <c r="G147" s="2">
        <v>10</v>
      </c>
      <c r="H147" t="str">
        <f t="shared" si="3"/>
        <v>Normal</v>
      </c>
      <c r="I147"/>
      <c r="P147" s="5"/>
    </row>
    <row r="148" spans="1:16" ht="15" customHeight="1" x14ac:dyDescent="0.3">
      <c r="A148">
        <v>147</v>
      </c>
      <c r="B148" t="s">
        <v>383</v>
      </c>
      <c r="C148" t="s">
        <v>382</v>
      </c>
      <c r="D148" t="s">
        <v>449</v>
      </c>
      <c r="E148" s="3">
        <v>0</v>
      </c>
      <c r="F148" s="2">
        <v>100</v>
      </c>
      <c r="G148" s="2">
        <v>15</v>
      </c>
      <c r="H148" t="str">
        <f t="shared" si="3"/>
        <v>no_type-specific_Damage</v>
      </c>
      <c r="I148"/>
      <c r="P148" s="5"/>
    </row>
    <row r="149" spans="1:16" ht="15" customHeight="1" x14ac:dyDescent="0.3">
      <c r="A149">
        <v>148</v>
      </c>
      <c r="B149" t="s">
        <v>385</v>
      </c>
      <c r="C149" t="s">
        <v>384</v>
      </c>
      <c r="D149" t="s">
        <v>421</v>
      </c>
      <c r="E149" s="3">
        <v>0</v>
      </c>
      <c r="F149" s="2" t="s">
        <v>422</v>
      </c>
      <c r="G149" s="2">
        <v>20</v>
      </c>
      <c r="H149" t="str">
        <f t="shared" si="3"/>
        <v>no_type-specific_Damage</v>
      </c>
      <c r="I149"/>
      <c r="P149" s="5"/>
    </row>
    <row r="150" spans="1:16" ht="15" customHeight="1" x14ac:dyDescent="0.3">
      <c r="A150">
        <v>149</v>
      </c>
      <c r="B150" t="s">
        <v>149</v>
      </c>
      <c r="C150" t="s">
        <v>386</v>
      </c>
      <c r="D150" t="s">
        <v>318</v>
      </c>
      <c r="E150" s="3">
        <v>0</v>
      </c>
      <c r="F150" s="2" t="s">
        <v>422</v>
      </c>
      <c r="G150" s="2">
        <v>15</v>
      </c>
      <c r="H150" t="str">
        <f t="shared" si="3"/>
        <v>no_type-specific_Damage</v>
      </c>
      <c r="I150"/>
      <c r="P150" s="5"/>
    </row>
    <row r="151" spans="1:16" ht="15" customHeight="1" x14ac:dyDescent="0.3">
      <c r="A151">
        <v>150</v>
      </c>
      <c r="B151" t="s">
        <v>388</v>
      </c>
      <c r="C151" t="s">
        <v>387</v>
      </c>
      <c r="D151" t="s">
        <v>421</v>
      </c>
      <c r="E151" s="3">
        <v>0</v>
      </c>
      <c r="F151" s="2" t="s">
        <v>423</v>
      </c>
      <c r="G151" s="2">
        <v>40</v>
      </c>
      <c r="H151" t="str">
        <f t="shared" si="3"/>
        <v>no_type-specific_Damage</v>
      </c>
      <c r="I151"/>
      <c r="P151" s="5"/>
    </row>
    <row r="152" spans="1:16" ht="15" customHeight="1" x14ac:dyDescent="0.3">
      <c r="A152">
        <v>151</v>
      </c>
      <c r="B152" t="s">
        <v>390</v>
      </c>
      <c r="C152" t="s">
        <v>389</v>
      </c>
      <c r="D152" t="s">
        <v>451</v>
      </c>
      <c r="E152" s="3">
        <v>0</v>
      </c>
      <c r="F152" s="2" t="s">
        <v>423</v>
      </c>
      <c r="G152" s="2" t="s">
        <v>424</v>
      </c>
      <c r="H152" t="str">
        <f t="shared" si="3"/>
        <v>no_type-specific_Damage</v>
      </c>
      <c r="I152"/>
    </row>
    <row r="153" spans="1:16" ht="15" customHeight="1" x14ac:dyDescent="0.3">
      <c r="A153">
        <v>152</v>
      </c>
      <c r="B153" t="s">
        <v>392</v>
      </c>
      <c r="C153" t="s">
        <v>391</v>
      </c>
      <c r="D153" t="s">
        <v>453</v>
      </c>
      <c r="E153" s="3">
        <v>100</v>
      </c>
      <c r="F153" s="2" t="s">
        <v>427</v>
      </c>
      <c r="G153" s="2">
        <v>10</v>
      </c>
      <c r="H153" t="str">
        <f t="shared" si="3"/>
        <v>Water</v>
      </c>
      <c r="I153"/>
    </row>
    <row r="154" spans="1:16" ht="15" customHeight="1" x14ac:dyDescent="0.3">
      <c r="A154">
        <v>153</v>
      </c>
      <c r="B154" t="s">
        <v>393</v>
      </c>
      <c r="C154" t="s">
        <v>393</v>
      </c>
      <c r="D154" t="s">
        <v>421</v>
      </c>
      <c r="E154" s="3">
        <v>250</v>
      </c>
      <c r="F154" s="2">
        <v>100</v>
      </c>
      <c r="G154" s="2">
        <v>5</v>
      </c>
      <c r="H154" t="str">
        <f t="shared" si="3"/>
        <v>Normal</v>
      </c>
      <c r="I154"/>
    </row>
    <row r="155" spans="1:16" ht="15" customHeight="1" x14ac:dyDescent="0.3">
      <c r="A155">
        <v>154</v>
      </c>
      <c r="B155" t="s">
        <v>395</v>
      </c>
      <c r="C155" t="s">
        <v>394</v>
      </c>
      <c r="D155" t="s">
        <v>421</v>
      </c>
      <c r="E155" s="3">
        <v>18</v>
      </c>
      <c r="F155" s="2">
        <v>80</v>
      </c>
      <c r="G155" s="2">
        <v>15</v>
      </c>
      <c r="H155" t="str">
        <f t="shared" si="3"/>
        <v>Normal</v>
      </c>
      <c r="I155"/>
    </row>
    <row r="156" spans="1:16" ht="15" customHeight="1" x14ac:dyDescent="0.3">
      <c r="A156">
        <v>155</v>
      </c>
      <c r="B156" t="s">
        <v>397</v>
      </c>
      <c r="C156" t="s">
        <v>396</v>
      </c>
      <c r="D156" t="s">
        <v>455</v>
      </c>
      <c r="E156" s="3">
        <v>50</v>
      </c>
      <c r="F156" s="2">
        <v>90</v>
      </c>
      <c r="G156" s="2">
        <v>10</v>
      </c>
      <c r="H156" t="str">
        <f t="shared" si="3"/>
        <v>Ground</v>
      </c>
      <c r="I156"/>
    </row>
    <row r="157" spans="1:16" ht="15" customHeight="1" x14ac:dyDescent="0.3">
      <c r="A157">
        <v>156</v>
      </c>
      <c r="B157" t="s">
        <v>70</v>
      </c>
      <c r="C157" t="s">
        <v>398</v>
      </c>
      <c r="D157" t="s">
        <v>318</v>
      </c>
      <c r="E157" s="3">
        <v>0</v>
      </c>
      <c r="F157" s="2" t="s">
        <v>423</v>
      </c>
      <c r="G157" s="2">
        <v>10</v>
      </c>
      <c r="H157" t="str">
        <f t="shared" si="3"/>
        <v>no_type-specific_Damage</v>
      </c>
      <c r="I157"/>
    </row>
    <row r="158" spans="1:16" ht="15" customHeight="1" x14ac:dyDescent="0.3">
      <c r="A158">
        <v>157</v>
      </c>
      <c r="B158" t="s">
        <v>400</v>
      </c>
      <c r="C158" t="s">
        <v>399</v>
      </c>
      <c r="D158" t="s">
        <v>456</v>
      </c>
      <c r="E158" s="3">
        <v>75</v>
      </c>
      <c r="F158" s="2">
        <v>90</v>
      </c>
      <c r="G158" s="2">
        <v>10</v>
      </c>
      <c r="H158" t="str">
        <f t="shared" si="3"/>
        <v>Rock</v>
      </c>
      <c r="I158"/>
    </row>
    <row r="159" spans="1:16" ht="15" customHeight="1" x14ac:dyDescent="0.3">
      <c r="A159">
        <v>158</v>
      </c>
      <c r="B159" t="s">
        <v>44</v>
      </c>
      <c r="C159" t="s">
        <v>401</v>
      </c>
      <c r="D159" t="s">
        <v>421</v>
      </c>
      <c r="E159" s="3">
        <v>80</v>
      </c>
      <c r="F159" s="2">
        <v>90</v>
      </c>
      <c r="G159" s="2">
        <v>15</v>
      </c>
      <c r="H159" t="str">
        <f t="shared" si="3"/>
        <v>Normal</v>
      </c>
      <c r="I159"/>
    </row>
    <row r="160" spans="1:16" ht="15" customHeight="1" x14ac:dyDescent="0.3">
      <c r="A160">
        <v>159</v>
      </c>
      <c r="B160" t="s">
        <v>403</v>
      </c>
      <c r="C160" t="s">
        <v>402</v>
      </c>
      <c r="D160" t="s">
        <v>421</v>
      </c>
      <c r="E160" s="3">
        <v>0</v>
      </c>
      <c r="F160" s="2" t="s">
        <v>423</v>
      </c>
      <c r="G160" s="2">
        <v>30</v>
      </c>
      <c r="H160" t="str">
        <f t="shared" si="3"/>
        <v>no_type-specific_Damage</v>
      </c>
      <c r="I160"/>
    </row>
    <row r="161" spans="1:9" ht="15" customHeight="1" x14ac:dyDescent="0.3">
      <c r="A161">
        <v>160</v>
      </c>
      <c r="B161" t="s">
        <v>405</v>
      </c>
      <c r="C161" t="s">
        <v>404</v>
      </c>
      <c r="D161" t="s">
        <v>421</v>
      </c>
      <c r="E161" s="3">
        <v>0</v>
      </c>
      <c r="F161" s="2" t="s">
        <v>423</v>
      </c>
      <c r="G161" s="2">
        <v>30</v>
      </c>
      <c r="H161" t="str">
        <f t="shared" si="3"/>
        <v>no_type-specific_Damage</v>
      </c>
      <c r="I161"/>
    </row>
    <row r="162" spans="1:9" ht="15" customHeight="1" x14ac:dyDescent="0.3">
      <c r="A162">
        <v>161</v>
      </c>
      <c r="B162" t="s">
        <v>407</v>
      </c>
      <c r="C162" t="s">
        <v>406</v>
      </c>
      <c r="D162" t="s">
        <v>421</v>
      </c>
      <c r="E162" s="3">
        <v>80</v>
      </c>
      <c r="F162" s="2">
        <v>100</v>
      </c>
      <c r="G162" s="2">
        <v>10</v>
      </c>
      <c r="H162" t="str">
        <f t="shared" si="3"/>
        <v>Normal</v>
      </c>
      <c r="I162"/>
    </row>
    <row r="163" spans="1:9" ht="15" customHeight="1" x14ac:dyDescent="0.3">
      <c r="A163">
        <v>162</v>
      </c>
      <c r="B163" t="s">
        <v>409</v>
      </c>
      <c r="C163" t="s">
        <v>408</v>
      </c>
      <c r="D163" t="s">
        <v>421</v>
      </c>
      <c r="E163" s="3" t="s">
        <v>434</v>
      </c>
      <c r="F163" s="2">
        <v>90</v>
      </c>
      <c r="G163" s="2">
        <v>10</v>
      </c>
      <c r="H163" t="str">
        <f t="shared" si="3"/>
        <v>Normal</v>
      </c>
      <c r="I163"/>
    </row>
    <row r="164" spans="1:9" ht="15" customHeight="1" x14ac:dyDescent="0.3">
      <c r="A164">
        <v>163</v>
      </c>
      <c r="B164" t="s">
        <v>105</v>
      </c>
      <c r="C164" t="s">
        <v>410</v>
      </c>
      <c r="D164" t="s">
        <v>421</v>
      </c>
      <c r="E164" s="3">
        <v>70</v>
      </c>
      <c r="F164" s="2">
        <v>100</v>
      </c>
      <c r="G164" s="2">
        <v>20</v>
      </c>
      <c r="H164" t="str">
        <f t="shared" si="3"/>
        <v>Normal</v>
      </c>
      <c r="I164"/>
    </row>
    <row r="165" spans="1:9" ht="15" customHeight="1" x14ac:dyDescent="0.3">
      <c r="A165">
        <v>164</v>
      </c>
      <c r="B165" t="s">
        <v>412</v>
      </c>
      <c r="C165" t="s">
        <v>411</v>
      </c>
      <c r="D165" t="s">
        <v>421</v>
      </c>
      <c r="E165" s="3">
        <v>0</v>
      </c>
      <c r="F165" s="2" t="s">
        <v>423</v>
      </c>
      <c r="G165" s="2">
        <v>10</v>
      </c>
      <c r="H165" t="str">
        <f t="shared" si="3"/>
        <v>no_type-specific_Damage</v>
      </c>
      <c r="I165"/>
    </row>
    <row r="166" spans="1:9" ht="15" customHeight="1" x14ac:dyDescent="0.3">
      <c r="A166">
        <v>165</v>
      </c>
      <c r="B166" t="s">
        <v>414</v>
      </c>
      <c r="C166" t="s">
        <v>413</v>
      </c>
      <c r="D166" t="s">
        <v>421</v>
      </c>
      <c r="E166" s="3">
        <v>50</v>
      </c>
      <c r="F166" s="2" t="s">
        <v>426</v>
      </c>
      <c r="G166" s="2">
        <v>1</v>
      </c>
      <c r="H166" t="str">
        <f t="shared" si="3"/>
        <v>Normal</v>
      </c>
      <c r="I166"/>
    </row>
    <row r="167" spans="1:9" ht="15" customHeight="1" x14ac:dyDescent="0.3">
      <c r="B167" t="s">
        <v>416</v>
      </c>
      <c r="H167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6"/>
  <sheetViews>
    <sheetView workbookViewId="0">
      <selection activeCell="B3" sqref="B3"/>
    </sheetView>
  </sheetViews>
  <sheetFormatPr baseColWidth="10" defaultColWidth="5.77734375" defaultRowHeight="15" customHeight="1" x14ac:dyDescent="0.3"/>
  <cols>
    <col min="1" max="1" width="14" style="1" customWidth="1"/>
    <col min="2" max="2" width="14" customWidth="1"/>
    <col min="3" max="3" width="16.88671875" customWidth="1"/>
    <col min="25" max="43" width="4.77734375" customWidth="1"/>
  </cols>
  <sheetData>
    <row r="1" spans="1:53" ht="15" customHeight="1" x14ac:dyDescent="0.3">
      <c r="A1" s="1" t="s">
        <v>658</v>
      </c>
      <c r="B1" t="s">
        <v>659</v>
      </c>
      <c r="C1" t="s">
        <v>662</v>
      </c>
      <c r="D1" t="s">
        <v>660</v>
      </c>
      <c r="E1" s="1"/>
      <c r="H1" s="1"/>
      <c r="K1" s="1"/>
      <c r="N1" s="1"/>
      <c r="Q1" s="1"/>
      <c r="T1" s="1"/>
      <c r="W1" s="1"/>
      <c r="Z1" s="1"/>
      <c r="AC1" s="1"/>
      <c r="AF1" s="1"/>
      <c r="AI1" s="1"/>
      <c r="AU1" s="1"/>
      <c r="AX1" s="1"/>
      <c r="BA1" s="1"/>
    </row>
    <row r="2" spans="1:53" ht="15" customHeight="1" x14ac:dyDescent="0.3">
      <c r="A2" s="1" t="s">
        <v>421</v>
      </c>
      <c r="B2" t="s">
        <v>421</v>
      </c>
      <c r="C2" t="str">
        <f>A2&amp;B2</f>
        <v>NormalNormal</v>
      </c>
      <c r="D2">
        <v>1</v>
      </c>
      <c r="AU2" s="1"/>
      <c r="AX2" s="1"/>
    </row>
    <row r="3" spans="1:53" ht="15" customHeight="1" x14ac:dyDescent="0.3">
      <c r="A3" s="1" t="s">
        <v>450</v>
      </c>
      <c r="B3" t="s">
        <v>421</v>
      </c>
      <c r="C3" t="str">
        <f t="shared" ref="C3:C66" si="0">A3&amp;B3</f>
        <v>FightingNormal</v>
      </c>
      <c r="D3">
        <v>2</v>
      </c>
      <c r="AU3" s="1"/>
      <c r="AX3" s="1"/>
    </row>
    <row r="4" spans="1:53" ht="15" customHeight="1" x14ac:dyDescent="0.3">
      <c r="A4" s="1" t="s">
        <v>448</v>
      </c>
      <c r="B4" t="s">
        <v>421</v>
      </c>
      <c r="C4" t="str">
        <f t="shared" si="0"/>
        <v>FlyingNormal</v>
      </c>
      <c r="D4">
        <v>1</v>
      </c>
      <c r="AU4" s="1"/>
      <c r="AX4" s="1"/>
    </row>
    <row r="5" spans="1:53" ht="15" customHeight="1" x14ac:dyDescent="0.3">
      <c r="A5" s="1" t="s">
        <v>451</v>
      </c>
      <c r="B5" t="s">
        <v>421</v>
      </c>
      <c r="C5" t="str">
        <f t="shared" si="0"/>
        <v>PoisonNormal</v>
      </c>
      <c r="D5">
        <v>1</v>
      </c>
      <c r="AU5" s="1"/>
      <c r="AX5" s="1"/>
    </row>
    <row r="6" spans="1:53" ht="15" customHeight="1" x14ac:dyDescent="0.3">
      <c r="A6" s="1" t="s">
        <v>455</v>
      </c>
      <c r="B6" t="s">
        <v>421</v>
      </c>
      <c r="C6" t="str">
        <f t="shared" si="0"/>
        <v>GroundNormal</v>
      </c>
      <c r="D6">
        <v>1</v>
      </c>
      <c r="AU6" s="1"/>
      <c r="AX6" s="1"/>
    </row>
    <row r="7" spans="1:53" ht="15" customHeight="1" x14ac:dyDescent="0.3">
      <c r="A7" s="1" t="s">
        <v>456</v>
      </c>
      <c r="B7" t="s">
        <v>421</v>
      </c>
      <c r="C7" t="str">
        <f t="shared" si="0"/>
        <v>RockNormal</v>
      </c>
      <c r="D7">
        <v>1</v>
      </c>
      <c r="AU7" s="1"/>
      <c r="AX7" s="1"/>
    </row>
    <row r="8" spans="1:53" ht="15" customHeight="1" x14ac:dyDescent="0.3">
      <c r="A8" s="1" t="s">
        <v>452</v>
      </c>
      <c r="B8" t="s">
        <v>421</v>
      </c>
      <c r="C8" t="str">
        <f t="shared" si="0"/>
        <v>BugNormal</v>
      </c>
      <c r="D8">
        <v>1</v>
      </c>
      <c r="AU8" s="1"/>
      <c r="AX8" s="1"/>
    </row>
    <row r="9" spans="1:53" ht="15" customHeight="1" x14ac:dyDescent="0.3">
      <c r="A9" s="1" t="s">
        <v>457</v>
      </c>
      <c r="B9" t="s">
        <v>421</v>
      </c>
      <c r="C9" t="str">
        <f t="shared" si="0"/>
        <v>GhostNormal</v>
      </c>
      <c r="D9">
        <v>0</v>
      </c>
      <c r="AU9" s="1"/>
      <c r="AX9" s="1"/>
    </row>
    <row r="10" spans="1:53" ht="15" customHeight="1" x14ac:dyDescent="0.3">
      <c r="A10" s="1" t="s">
        <v>445</v>
      </c>
      <c r="B10" t="s">
        <v>421</v>
      </c>
      <c r="C10" t="str">
        <f t="shared" si="0"/>
        <v>FireNormal</v>
      </c>
      <c r="D10">
        <v>1</v>
      </c>
      <c r="AU10" s="1"/>
      <c r="AX10" s="1"/>
    </row>
    <row r="11" spans="1:53" ht="15" customHeight="1" x14ac:dyDescent="0.3">
      <c r="A11" s="1" t="s">
        <v>453</v>
      </c>
      <c r="B11" t="s">
        <v>421</v>
      </c>
      <c r="C11" t="str">
        <f t="shared" si="0"/>
        <v>WaterNormal</v>
      </c>
      <c r="D11">
        <v>1</v>
      </c>
      <c r="AU11" s="1"/>
      <c r="AX11" s="1"/>
    </row>
    <row r="12" spans="1:53" ht="15" customHeight="1" x14ac:dyDescent="0.3">
      <c r="A12" s="1" t="s">
        <v>449</v>
      </c>
      <c r="B12" t="s">
        <v>421</v>
      </c>
      <c r="C12" t="str">
        <f t="shared" si="0"/>
        <v>GrassNormal</v>
      </c>
      <c r="D12">
        <v>1</v>
      </c>
      <c r="AU12" s="1"/>
      <c r="AX12" s="1"/>
    </row>
    <row r="13" spans="1:53" ht="15" customHeight="1" x14ac:dyDescent="0.3">
      <c r="A13" s="1" t="s">
        <v>447</v>
      </c>
      <c r="B13" t="s">
        <v>421</v>
      </c>
      <c r="C13" t="str">
        <f t="shared" si="0"/>
        <v>ElectricNormal</v>
      </c>
      <c r="D13">
        <v>1</v>
      </c>
      <c r="AU13" s="1"/>
      <c r="AX13" s="1"/>
    </row>
    <row r="14" spans="1:53" ht="15" customHeight="1" x14ac:dyDescent="0.3">
      <c r="A14" s="1" t="s">
        <v>318</v>
      </c>
      <c r="B14" t="s">
        <v>421</v>
      </c>
      <c r="C14" t="str">
        <f t="shared" si="0"/>
        <v>PsychicNormal</v>
      </c>
      <c r="D14">
        <v>1</v>
      </c>
      <c r="AU14" s="1"/>
      <c r="AX14" s="1"/>
    </row>
    <row r="15" spans="1:53" ht="15" customHeight="1" x14ac:dyDescent="0.3">
      <c r="A15" s="1" t="s">
        <v>446</v>
      </c>
      <c r="B15" t="s">
        <v>421</v>
      </c>
      <c r="C15" t="str">
        <f t="shared" si="0"/>
        <v>IceNormal</v>
      </c>
      <c r="D15">
        <v>1</v>
      </c>
      <c r="AU15" s="1"/>
      <c r="AX15" s="1"/>
    </row>
    <row r="16" spans="1:53" ht="15" customHeight="1" x14ac:dyDescent="0.3">
      <c r="A16" s="1" t="s">
        <v>454</v>
      </c>
      <c r="B16" t="s">
        <v>421</v>
      </c>
      <c r="C16" t="str">
        <f t="shared" si="0"/>
        <v>DragonNormal</v>
      </c>
      <c r="D16">
        <v>1</v>
      </c>
      <c r="AU16" s="1"/>
      <c r="AX16" s="1"/>
    </row>
    <row r="17" spans="1:23" ht="15" customHeight="1" x14ac:dyDescent="0.3">
      <c r="A17" s="1" t="s">
        <v>421</v>
      </c>
      <c r="B17" t="s">
        <v>450</v>
      </c>
      <c r="C17" t="str">
        <f t="shared" si="0"/>
        <v>NormalFighting</v>
      </c>
      <c r="D17">
        <v>1</v>
      </c>
    </row>
    <row r="18" spans="1:23" ht="15" customHeight="1" x14ac:dyDescent="0.3">
      <c r="A18" s="1" t="s">
        <v>450</v>
      </c>
      <c r="B18" t="s">
        <v>450</v>
      </c>
      <c r="C18" t="str">
        <f t="shared" si="0"/>
        <v>FightingFighting</v>
      </c>
      <c r="D18">
        <v>1</v>
      </c>
    </row>
    <row r="19" spans="1:23" ht="15" customHeight="1" x14ac:dyDescent="0.3">
      <c r="A19" s="1" t="s">
        <v>448</v>
      </c>
      <c r="B19" t="s">
        <v>450</v>
      </c>
      <c r="C19" t="str">
        <f t="shared" si="0"/>
        <v>FlyingFighting</v>
      </c>
      <c r="D19">
        <v>2</v>
      </c>
    </row>
    <row r="20" spans="1:23" ht="15" customHeight="1" x14ac:dyDescent="0.3">
      <c r="A20" s="1" t="s">
        <v>451</v>
      </c>
      <c r="B20" t="s">
        <v>450</v>
      </c>
      <c r="C20" t="str">
        <f t="shared" si="0"/>
        <v>PoisonFighting</v>
      </c>
      <c r="D20">
        <v>1</v>
      </c>
      <c r="H20" s="1"/>
    </row>
    <row r="21" spans="1:23" ht="15" customHeight="1" x14ac:dyDescent="0.3">
      <c r="A21" s="1" t="s">
        <v>455</v>
      </c>
      <c r="B21" t="s">
        <v>450</v>
      </c>
      <c r="C21" t="str">
        <f t="shared" si="0"/>
        <v>GroundFighting</v>
      </c>
      <c r="D21">
        <v>1</v>
      </c>
      <c r="H21" s="1" t="s">
        <v>657</v>
      </c>
    </row>
    <row r="22" spans="1:23" ht="15" customHeight="1" thickBot="1" x14ac:dyDescent="0.35">
      <c r="A22" s="1" t="s">
        <v>456</v>
      </c>
      <c r="B22" t="s">
        <v>450</v>
      </c>
      <c r="C22" t="str">
        <f t="shared" si="0"/>
        <v>RockFighting</v>
      </c>
      <c r="D22">
        <v>0.5</v>
      </c>
    </row>
    <row r="23" spans="1:23" ht="15" customHeight="1" x14ac:dyDescent="0.3">
      <c r="A23" s="1" t="s">
        <v>452</v>
      </c>
      <c r="B23" t="s">
        <v>450</v>
      </c>
      <c r="C23" t="str">
        <f t="shared" si="0"/>
        <v>BugFighting</v>
      </c>
      <c r="D23">
        <v>0.5</v>
      </c>
      <c r="G23" s="41"/>
      <c r="H23" s="42"/>
      <c r="I23" s="45" t="s">
        <v>655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</row>
    <row r="24" spans="1:23" ht="15" customHeight="1" x14ac:dyDescent="0.3">
      <c r="A24" s="1" t="s">
        <v>457</v>
      </c>
      <c r="B24" t="s">
        <v>450</v>
      </c>
      <c r="C24" t="str">
        <f t="shared" si="0"/>
        <v>GhostFighting</v>
      </c>
      <c r="D24">
        <v>1</v>
      </c>
      <c r="G24" s="43"/>
      <c r="H24" s="44"/>
      <c r="I24" s="15" t="s">
        <v>421</v>
      </c>
      <c r="J24" s="16" t="s">
        <v>450</v>
      </c>
      <c r="K24" s="17" t="s">
        <v>448</v>
      </c>
      <c r="L24" s="18" t="s">
        <v>451</v>
      </c>
      <c r="M24" s="19" t="s">
        <v>455</v>
      </c>
      <c r="N24" s="20" t="s">
        <v>456</v>
      </c>
      <c r="O24" s="21" t="s">
        <v>452</v>
      </c>
      <c r="P24" s="22" t="s">
        <v>457</v>
      </c>
      <c r="Q24" s="23" t="s">
        <v>445</v>
      </c>
      <c r="R24" s="24" t="s">
        <v>453</v>
      </c>
      <c r="S24" s="25" t="s">
        <v>449</v>
      </c>
      <c r="T24" s="26" t="s">
        <v>447</v>
      </c>
      <c r="U24" s="27" t="s">
        <v>318</v>
      </c>
      <c r="V24" s="28" t="s">
        <v>446</v>
      </c>
      <c r="W24" s="29" t="s">
        <v>454</v>
      </c>
    </row>
    <row r="25" spans="1:23" ht="15" customHeight="1" x14ac:dyDescent="0.3">
      <c r="A25" s="1" t="s">
        <v>445</v>
      </c>
      <c r="B25" t="s">
        <v>450</v>
      </c>
      <c r="C25" t="str">
        <f t="shared" si="0"/>
        <v>FireFighting</v>
      </c>
      <c r="D25">
        <v>1</v>
      </c>
      <c r="G25" s="47" t="s">
        <v>656</v>
      </c>
      <c r="H25" s="15" t="s">
        <v>421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9">
        <v>0.5</v>
      </c>
      <c r="O25" s="8">
        <v>1</v>
      </c>
      <c r="P25" s="10">
        <v>0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12">
        <v>1</v>
      </c>
    </row>
    <row r="26" spans="1:23" ht="15" customHeight="1" x14ac:dyDescent="0.3">
      <c r="A26" s="1" t="s">
        <v>453</v>
      </c>
      <c r="B26" t="s">
        <v>450</v>
      </c>
      <c r="C26" t="str">
        <f t="shared" si="0"/>
        <v>WaterFighting</v>
      </c>
      <c r="D26">
        <v>1</v>
      </c>
      <c r="G26" s="47"/>
      <c r="H26" s="16" t="s">
        <v>450</v>
      </c>
      <c r="I26" s="11">
        <v>2</v>
      </c>
      <c r="J26" s="8">
        <v>1</v>
      </c>
      <c r="K26" s="9">
        <v>0.5</v>
      </c>
      <c r="L26" s="9">
        <v>0.5</v>
      </c>
      <c r="M26" s="8">
        <v>1</v>
      </c>
      <c r="N26" s="11">
        <v>2</v>
      </c>
      <c r="O26" s="9">
        <v>0.5</v>
      </c>
      <c r="P26" s="10">
        <v>0</v>
      </c>
      <c r="Q26" s="8">
        <v>1</v>
      </c>
      <c r="R26" s="8">
        <v>1</v>
      </c>
      <c r="S26" s="8">
        <v>1</v>
      </c>
      <c r="T26" s="8">
        <v>1</v>
      </c>
      <c r="U26" s="9">
        <v>0.5</v>
      </c>
      <c r="V26" s="11">
        <v>2</v>
      </c>
      <c r="W26" s="12">
        <v>1</v>
      </c>
    </row>
    <row r="27" spans="1:23" ht="15" customHeight="1" x14ac:dyDescent="0.3">
      <c r="A27" s="1" t="s">
        <v>449</v>
      </c>
      <c r="B27" t="s">
        <v>450</v>
      </c>
      <c r="C27" t="str">
        <f t="shared" si="0"/>
        <v>GrassFighting</v>
      </c>
      <c r="D27">
        <v>1</v>
      </c>
      <c r="G27" s="47"/>
      <c r="H27" s="17" t="s">
        <v>448</v>
      </c>
      <c r="I27" s="8">
        <v>1</v>
      </c>
      <c r="J27" s="11">
        <v>2</v>
      </c>
      <c r="K27" s="8">
        <v>1</v>
      </c>
      <c r="L27" s="8">
        <v>1</v>
      </c>
      <c r="M27" s="8">
        <v>1</v>
      </c>
      <c r="N27" s="9">
        <v>0.5</v>
      </c>
      <c r="O27" s="11">
        <v>2</v>
      </c>
      <c r="P27" s="8">
        <v>1</v>
      </c>
      <c r="Q27" s="8">
        <v>1</v>
      </c>
      <c r="R27" s="8">
        <v>1</v>
      </c>
      <c r="S27" s="11">
        <v>2</v>
      </c>
      <c r="T27" s="9">
        <v>0.5</v>
      </c>
      <c r="U27" s="8">
        <v>1</v>
      </c>
      <c r="V27" s="8">
        <v>1</v>
      </c>
      <c r="W27" s="12">
        <v>1</v>
      </c>
    </row>
    <row r="28" spans="1:23" ht="15" customHeight="1" x14ac:dyDescent="0.3">
      <c r="A28" s="1" t="s">
        <v>447</v>
      </c>
      <c r="B28" t="s">
        <v>450</v>
      </c>
      <c r="C28" t="str">
        <f t="shared" si="0"/>
        <v>ElectricFighting</v>
      </c>
      <c r="D28">
        <v>1</v>
      </c>
      <c r="G28" s="47"/>
      <c r="H28" s="18" t="s">
        <v>451</v>
      </c>
      <c r="I28" s="8">
        <v>1</v>
      </c>
      <c r="J28" s="8">
        <v>1</v>
      </c>
      <c r="K28" s="8">
        <v>1</v>
      </c>
      <c r="L28" s="9">
        <v>0.5</v>
      </c>
      <c r="M28" s="9">
        <v>0.5</v>
      </c>
      <c r="N28" s="9">
        <v>0.5</v>
      </c>
      <c r="O28" s="11">
        <v>2</v>
      </c>
      <c r="P28" s="9">
        <v>0.5</v>
      </c>
      <c r="Q28" s="8">
        <v>1</v>
      </c>
      <c r="R28" s="8">
        <v>1</v>
      </c>
      <c r="S28" s="11">
        <v>2</v>
      </c>
      <c r="T28" s="8">
        <v>1</v>
      </c>
      <c r="U28" s="8">
        <v>1</v>
      </c>
      <c r="V28" s="8">
        <v>1</v>
      </c>
      <c r="W28" s="12">
        <v>1</v>
      </c>
    </row>
    <row r="29" spans="1:23" ht="15" customHeight="1" x14ac:dyDescent="0.3">
      <c r="A29" s="1" t="s">
        <v>318</v>
      </c>
      <c r="B29" t="s">
        <v>450</v>
      </c>
      <c r="C29" t="str">
        <f t="shared" si="0"/>
        <v>PsychicFighting</v>
      </c>
      <c r="D29">
        <v>2</v>
      </c>
      <c r="G29" s="47"/>
      <c r="H29" s="19" t="s">
        <v>455</v>
      </c>
      <c r="I29" s="8">
        <v>1</v>
      </c>
      <c r="J29" s="8">
        <v>1</v>
      </c>
      <c r="K29" s="10">
        <v>0</v>
      </c>
      <c r="L29" s="11">
        <v>2</v>
      </c>
      <c r="M29" s="8">
        <v>1</v>
      </c>
      <c r="N29" s="11">
        <v>2</v>
      </c>
      <c r="O29" s="9">
        <v>0.5</v>
      </c>
      <c r="P29" s="8">
        <v>1</v>
      </c>
      <c r="Q29" s="11">
        <v>2</v>
      </c>
      <c r="R29" s="8">
        <v>1</v>
      </c>
      <c r="S29" s="9">
        <v>0.5</v>
      </c>
      <c r="T29" s="11">
        <v>2</v>
      </c>
      <c r="U29" s="8">
        <v>1</v>
      </c>
      <c r="V29" s="8">
        <v>1</v>
      </c>
      <c r="W29" s="12">
        <v>1</v>
      </c>
    </row>
    <row r="30" spans="1:23" ht="15" customHeight="1" x14ac:dyDescent="0.3">
      <c r="A30" s="1" t="s">
        <v>446</v>
      </c>
      <c r="B30" t="s">
        <v>450</v>
      </c>
      <c r="C30" t="str">
        <f t="shared" si="0"/>
        <v>IceFighting</v>
      </c>
      <c r="D30">
        <v>1</v>
      </c>
      <c r="G30" s="47"/>
      <c r="H30" s="20" t="s">
        <v>456</v>
      </c>
      <c r="I30" s="8">
        <v>1</v>
      </c>
      <c r="J30" s="9">
        <v>0.5</v>
      </c>
      <c r="K30" s="11">
        <v>2</v>
      </c>
      <c r="L30" s="8">
        <v>1</v>
      </c>
      <c r="M30" s="9">
        <v>0.5</v>
      </c>
      <c r="N30" s="8">
        <v>1</v>
      </c>
      <c r="O30" s="11">
        <v>2</v>
      </c>
      <c r="P30" s="8">
        <v>1</v>
      </c>
      <c r="Q30" s="11">
        <v>2</v>
      </c>
      <c r="R30" s="8">
        <v>1</v>
      </c>
      <c r="S30" s="8">
        <v>1</v>
      </c>
      <c r="T30" s="8">
        <v>1</v>
      </c>
      <c r="U30" s="8">
        <v>1</v>
      </c>
      <c r="V30" s="11">
        <v>2</v>
      </c>
      <c r="W30" s="12">
        <v>1</v>
      </c>
    </row>
    <row r="31" spans="1:23" ht="15" customHeight="1" x14ac:dyDescent="0.3">
      <c r="A31" s="1" t="s">
        <v>454</v>
      </c>
      <c r="B31" t="s">
        <v>450</v>
      </c>
      <c r="C31" t="str">
        <f t="shared" si="0"/>
        <v>DragonFighting</v>
      </c>
      <c r="D31">
        <v>1</v>
      </c>
      <c r="G31" s="47"/>
      <c r="H31" s="21" t="s">
        <v>452</v>
      </c>
      <c r="I31" s="8">
        <v>1</v>
      </c>
      <c r="J31" s="9">
        <v>0.5</v>
      </c>
      <c r="K31" s="9">
        <v>0.5</v>
      </c>
      <c r="L31" s="11">
        <v>2</v>
      </c>
      <c r="M31" s="8">
        <v>1</v>
      </c>
      <c r="N31" s="8">
        <v>1</v>
      </c>
      <c r="O31" s="8">
        <v>1</v>
      </c>
      <c r="P31" s="9">
        <v>0.5</v>
      </c>
      <c r="Q31" s="9">
        <v>0.5</v>
      </c>
      <c r="R31" s="8">
        <v>1</v>
      </c>
      <c r="S31" s="11">
        <v>2</v>
      </c>
      <c r="T31" s="8">
        <v>1</v>
      </c>
      <c r="U31" s="11">
        <v>2</v>
      </c>
      <c r="V31" s="8">
        <v>1</v>
      </c>
      <c r="W31" s="12">
        <v>1</v>
      </c>
    </row>
    <row r="32" spans="1:23" ht="15" customHeight="1" x14ac:dyDescent="0.3">
      <c r="A32" s="1" t="s">
        <v>421</v>
      </c>
      <c r="B32" t="s">
        <v>448</v>
      </c>
      <c r="C32" t="str">
        <f t="shared" si="0"/>
        <v>NormalFlying</v>
      </c>
      <c r="D32">
        <v>1</v>
      </c>
      <c r="G32" s="47"/>
      <c r="H32" s="22" t="s">
        <v>457</v>
      </c>
      <c r="I32" s="10">
        <v>0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11">
        <v>2</v>
      </c>
      <c r="Q32" s="8">
        <v>1</v>
      </c>
      <c r="R32" s="8">
        <v>1</v>
      </c>
      <c r="S32" s="8">
        <v>1</v>
      </c>
      <c r="T32" s="8">
        <v>1</v>
      </c>
      <c r="U32" s="10">
        <v>0</v>
      </c>
      <c r="V32" s="8">
        <v>1</v>
      </c>
      <c r="W32" s="12">
        <v>1</v>
      </c>
    </row>
    <row r="33" spans="1:23" ht="15" customHeight="1" x14ac:dyDescent="0.3">
      <c r="A33" s="1" t="s">
        <v>450</v>
      </c>
      <c r="B33" t="s">
        <v>448</v>
      </c>
      <c r="C33" t="str">
        <f t="shared" si="0"/>
        <v>FightingFlying</v>
      </c>
      <c r="D33">
        <v>0.5</v>
      </c>
      <c r="G33" s="47"/>
      <c r="H33" s="23" t="s">
        <v>445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9">
        <v>0.5</v>
      </c>
      <c r="O33" s="11">
        <v>2</v>
      </c>
      <c r="P33" s="8">
        <v>1</v>
      </c>
      <c r="Q33" s="9">
        <v>0.5</v>
      </c>
      <c r="R33" s="9">
        <v>0.5</v>
      </c>
      <c r="S33" s="11">
        <v>2</v>
      </c>
      <c r="T33" s="8">
        <v>1</v>
      </c>
      <c r="U33" s="8">
        <v>1</v>
      </c>
      <c r="V33" s="11">
        <v>2</v>
      </c>
      <c r="W33" s="13">
        <v>0.5</v>
      </c>
    </row>
    <row r="34" spans="1:23" ht="15" customHeight="1" x14ac:dyDescent="0.3">
      <c r="A34" s="1" t="s">
        <v>448</v>
      </c>
      <c r="B34" t="s">
        <v>448</v>
      </c>
      <c r="C34" t="str">
        <f t="shared" si="0"/>
        <v>FlyingFlying</v>
      </c>
      <c r="D34">
        <v>1</v>
      </c>
      <c r="G34" s="47"/>
      <c r="H34" s="24" t="s">
        <v>453</v>
      </c>
      <c r="I34" s="8">
        <v>1</v>
      </c>
      <c r="J34" s="8">
        <v>1</v>
      </c>
      <c r="K34" s="8">
        <v>1</v>
      </c>
      <c r="L34" s="8">
        <v>1</v>
      </c>
      <c r="M34" s="11">
        <v>2</v>
      </c>
      <c r="N34" s="11">
        <v>2</v>
      </c>
      <c r="O34" s="8">
        <v>1</v>
      </c>
      <c r="P34" s="8">
        <v>1</v>
      </c>
      <c r="Q34" s="11">
        <v>2</v>
      </c>
      <c r="R34" s="9">
        <v>0.5</v>
      </c>
      <c r="S34" s="9">
        <v>0.5</v>
      </c>
      <c r="T34" s="8">
        <v>1</v>
      </c>
      <c r="U34" s="8">
        <v>1</v>
      </c>
      <c r="V34" s="8">
        <v>1</v>
      </c>
      <c r="W34" s="13">
        <v>0.5</v>
      </c>
    </row>
    <row r="35" spans="1:23" ht="15" customHeight="1" x14ac:dyDescent="0.3">
      <c r="A35" s="1" t="s">
        <v>451</v>
      </c>
      <c r="B35" t="s">
        <v>448</v>
      </c>
      <c r="C35" t="str">
        <f t="shared" si="0"/>
        <v>PoisonFlying</v>
      </c>
      <c r="D35">
        <v>1</v>
      </c>
      <c r="G35" s="47"/>
      <c r="H35" s="25" t="s">
        <v>449</v>
      </c>
      <c r="I35" s="8">
        <v>1</v>
      </c>
      <c r="J35" s="8">
        <v>1</v>
      </c>
      <c r="K35" s="9">
        <v>0.5</v>
      </c>
      <c r="L35" s="9">
        <v>0.5</v>
      </c>
      <c r="M35" s="11">
        <v>2</v>
      </c>
      <c r="N35" s="11">
        <v>2</v>
      </c>
      <c r="O35" s="9">
        <v>0.5</v>
      </c>
      <c r="P35" s="8">
        <v>1</v>
      </c>
      <c r="Q35" s="9">
        <v>0.5</v>
      </c>
      <c r="R35" s="11">
        <v>2</v>
      </c>
      <c r="S35" s="9">
        <v>0.5</v>
      </c>
      <c r="T35" s="8">
        <v>1</v>
      </c>
      <c r="U35" s="8">
        <v>1</v>
      </c>
      <c r="V35" s="8">
        <v>1</v>
      </c>
      <c r="W35" s="13">
        <v>0.5</v>
      </c>
    </row>
    <row r="36" spans="1:23" ht="15" customHeight="1" x14ac:dyDescent="0.3">
      <c r="A36" s="1" t="s">
        <v>455</v>
      </c>
      <c r="B36" t="s">
        <v>448</v>
      </c>
      <c r="C36" t="str">
        <f t="shared" si="0"/>
        <v>GroundFlying</v>
      </c>
      <c r="D36">
        <v>0</v>
      </c>
      <c r="G36" s="47"/>
      <c r="H36" s="26" t="s">
        <v>447</v>
      </c>
      <c r="I36" s="8">
        <v>1</v>
      </c>
      <c r="J36" s="8">
        <v>1</v>
      </c>
      <c r="K36" s="11">
        <v>2</v>
      </c>
      <c r="L36" s="8">
        <v>1</v>
      </c>
      <c r="M36" s="10">
        <v>0</v>
      </c>
      <c r="N36" s="8">
        <v>1</v>
      </c>
      <c r="O36" s="8">
        <v>1</v>
      </c>
      <c r="P36" s="8">
        <v>1</v>
      </c>
      <c r="Q36" s="8">
        <v>1</v>
      </c>
      <c r="R36" s="11">
        <v>2</v>
      </c>
      <c r="S36" s="9">
        <v>0.5</v>
      </c>
      <c r="T36" s="9">
        <v>0.5</v>
      </c>
      <c r="U36" s="8">
        <v>1</v>
      </c>
      <c r="V36" s="8">
        <v>1</v>
      </c>
      <c r="W36" s="13">
        <v>0.5</v>
      </c>
    </row>
    <row r="37" spans="1:23" ht="15" customHeight="1" x14ac:dyDescent="0.3">
      <c r="A37" s="1" t="s">
        <v>456</v>
      </c>
      <c r="B37" t="s">
        <v>448</v>
      </c>
      <c r="C37" t="str">
        <f t="shared" si="0"/>
        <v>RockFlying</v>
      </c>
      <c r="D37">
        <v>2</v>
      </c>
      <c r="G37" s="47"/>
      <c r="H37" s="27" t="s">
        <v>318</v>
      </c>
      <c r="I37" s="8">
        <v>1</v>
      </c>
      <c r="J37" s="11">
        <v>2</v>
      </c>
      <c r="K37" s="8">
        <v>1</v>
      </c>
      <c r="L37" s="11">
        <v>2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1</v>
      </c>
      <c r="U37" s="9">
        <v>0.5</v>
      </c>
      <c r="V37" s="8">
        <v>1</v>
      </c>
      <c r="W37" s="12">
        <v>1</v>
      </c>
    </row>
    <row r="38" spans="1:23" ht="15" customHeight="1" x14ac:dyDescent="0.3">
      <c r="A38" s="1" t="s">
        <v>452</v>
      </c>
      <c r="B38" t="s">
        <v>448</v>
      </c>
      <c r="C38" t="str">
        <f t="shared" si="0"/>
        <v>BugFlying</v>
      </c>
      <c r="D38">
        <v>0.5</v>
      </c>
      <c r="G38" s="47"/>
      <c r="H38" s="28" t="s">
        <v>446</v>
      </c>
      <c r="I38" s="8">
        <v>1</v>
      </c>
      <c r="J38" s="8">
        <v>1</v>
      </c>
      <c r="K38" s="11">
        <v>2</v>
      </c>
      <c r="L38" s="8">
        <v>1</v>
      </c>
      <c r="M38" s="11">
        <v>2</v>
      </c>
      <c r="N38" s="8">
        <v>1</v>
      </c>
      <c r="O38" s="8">
        <v>1</v>
      </c>
      <c r="P38" s="8">
        <v>1</v>
      </c>
      <c r="Q38" s="8">
        <v>1</v>
      </c>
      <c r="R38" s="9">
        <v>0.5</v>
      </c>
      <c r="S38" s="11">
        <v>2</v>
      </c>
      <c r="T38" s="8">
        <v>1</v>
      </c>
      <c r="U38" s="8">
        <v>1</v>
      </c>
      <c r="V38" s="9">
        <v>0.5</v>
      </c>
      <c r="W38" s="14">
        <v>2</v>
      </c>
    </row>
    <row r="39" spans="1:23" ht="15" customHeight="1" x14ac:dyDescent="0.3">
      <c r="A39" s="1" t="s">
        <v>457</v>
      </c>
      <c r="B39" t="s">
        <v>448</v>
      </c>
      <c r="C39" t="str">
        <f t="shared" si="0"/>
        <v>GhostFlying</v>
      </c>
      <c r="D39">
        <v>1</v>
      </c>
      <c r="G39" s="47"/>
      <c r="H39" s="29" t="s">
        <v>454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14">
        <v>2</v>
      </c>
    </row>
    <row r="40" spans="1:23" ht="15" customHeight="1" thickBot="1" x14ac:dyDescent="0.35">
      <c r="A40" s="1" t="s">
        <v>445</v>
      </c>
      <c r="B40" t="s">
        <v>448</v>
      </c>
      <c r="C40" t="str">
        <f t="shared" si="0"/>
        <v>FireFlying</v>
      </c>
      <c r="D40">
        <v>1</v>
      </c>
      <c r="G40" s="38" t="s">
        <v>661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40"/>
    </row>
    <row r="41" spans="1:23" ht="15" customHeight="1" x14ac:dyDescent="0.3">
      <c r="A41" s="1" t="s">
        <v>453</v>
      </c>
      <c r="B41" t="s">
        <v>448</v>
      </c>
      <c r="C41" t="str">
        <f t="shared" si="0"/>
        <v>WaterFlying</v>
      </c>
      <c r="D41">
        <v>1</v>
      </c>
    </row>
    <row r="42" spans="1:23" ht="15" customHeight="1" x14ac:dyDescent="0.3">
      <c r="A42" s="1" t="s">
        <v>449</v>
      </c>
      <c r="B42" t="s">
        <v>448</v>
      </c>
      <c r="C42" t="str">
        <f t="shared" si="0"/>
        <v>GrassFlying</v>
      </c>
      <c r="D42">
        <v>0.5</v>
      </c>
    </row>
    <row r="43" spans="1:23" ht="15" customHeight="1" x14ac:dyDescent="0.3">
      <c r="A43" s="1" t="s">
        <v>447</v>
      </c>
      <c r="B43" t="s">
        <v>448</v>
      </c>
      <c r="C43" t="str">
        <f t="shared" si="0"/>
        <v>ElectricFlying</v>
      </c>
      <c r="D43">
        <v>2</v>
      </c>
    </row>
    <row r="44" spans="1:23" ht="15" customHeight="1" x14ac:dyDescent="0.3">
      <c r="A44" s="1" t="s">
        <v>318</v>
      </c>
      <c r="B44" t="s">
        <v>448</v>
      </c>
      <c r="C44" t="str">
        <f t="shared" si="0"/>
        <v>PsychicFlying</v>
      </c>
      <c r="D44">
        <v>1</v>
      </c>
    </row>
    <row r="45" spans="1:23" ht="15" customHeight="1" x14ac:dyDescent="0.3">
      <c r="A45" s="1" t="s">
        <v>446</v>
      </c>
      <c r="B45" t="s">
        <v>448</v>
      </c>
      <c r="C45" t="str">
        <f t="shared" si="0"/>
        <v>IceFlying</v>
      </c>
      <c r="D45">
        <v>2</v>
      </c>
    </row>
    <row r="46" spans="1:23" ht="15" customHeight="1" x14ac:dyDescent="0.3">
      <c r="A46" s="1" t="s">
        <v>454</v>
      </c>
      <c r="B46" t="s">
        <v>448</v>
      </c>
      <c r="C46" t="str">
        <f t="shared" si="0"/>
        <v>DragonFlying</v>
      </c>
      <c r="D46">
        <v>1</v>
      </c>
    </row>
    <row r="47" spans="1:23" ht="15" customHeight="1" x14ac:dyDescent="0.3">
      <c r="A47" s="1" t="s">
        <v>421</v>
      </c>
      <c r="B47" t="s">
        <v>451</v>
      </c>
      <c r="C47" t="str">
        <f t="shared" si="0"/>
        <v>NormalPoison</v>
      </c>
      <c r="D47">
        <v>1</v>
      </c>
    </row>
    <row r="48" spans="1:23" ht="15" customHeight="1" x14ac:dyDescent="0.3">
      <c r="A48" s="1" t="s">
        <v>450</v>
      </c>
      <c r="B48" t="s">
        <v>451</v>
      </c>
      <c r="C48" t="str">
        <f t="shared" si="0"/>
        <v>FightingPoison</v>
      </c>
      <c r="D48">
        <v>0.5</v>
      </c>
    </row>
    <row r="49" spans="1:4" ht="15" customHeight="1" x14ac:dyDescent="0.3">
      <c r="A49" s="1" t="s">
        <v>448</v>
      </c>
      <c r="B49" t="s">
        <v>451</v>
      </c>
      <c r="C49" t="str">
        <f t="shared" si="0"/>
        <v>FlyingPoison</v>
      </c>
      <c r="D49">
        <v>1</v>
      </c>
    </row>
    <row r="50" spans="1:4" ht="15" customHeight="1" x14ac:dyDescent="0.3">
      <c r="A50" s="1" t="s">
        <v>451</v>
      </c>
      <c r="B50" t="s">
        <v>451</v>
      </c>
      <c r="C50" t="str">
        <f t="shared" si="0"/>
        <v>PoisonPoison</v>
      </c>
      <c r="D50">
        <v>0.5</v>
      </c>
    </row>
    <row r="51" spans="1:4" ht="15" customHeight="1" x14ac:dyDescent="0.3">
      <c r="A51" s="1" t="s">
        <v>455</v>
      </c>
      <c r="B51" t="s">
        <v>451</v>
      </c>
      <c r="C51" t="str">
        <f t="shared" si="0"/>
        <v>GroundPoison</v>
      </c>
      <c r="D51">
        <v>2</v>
      </c>
    </row>
    <row r="52" spans="1:4" ht="15" customHeight="1" x14ac:dyDescent="0.3">
      <c r="A52" s="1" t="s">
        <v>456</v>
      </c>
      <c r="B52" t="s">
        <v>451</v>
      </c>
      <c r="C52" t="str">
        <f t="shared" si="0"/>
        <v>RockPoison</v>
      </c>
      <c r="D52">
        <v>1</v>
      </c>
    </row>
    <row r="53" spans="1:4" ht="15" customHeight="1" x14ac:dyDescent="0.3">
      <c r="A53" s="1" t="s">
        <v>452</v>
      </c>
      <c r="B53" t="s">
        <v>451</v>
      </c>
      <c r="C53" t="str">
        <f t="shared" si="0"/>
        <v>BugPoison</v>
      </c>
      <c r="D53">
        <v>2</v>
      </c>
    </row>
    <row r="54" spans="1:4" ht="15" customHeight="1" x14ac:dyDescent="0.3">
      <c r="A54" s="1" t="s">
        <v>457</v>
      </c>
      <c r="B54" t="s">
        <v>451</v>
      </c>
      <c r="C54" t="str">
        <f t="shared" si="0"/>
        <v>GhostPoison</v>
      </c>
      <c r="D54">
        <v>1</v>
      </c>
    </row>
    <row r="55" spans="1:4" ht="15" customHeight="1" x14ac:dyDescent="0.3">
      <c r="A55" s="1" t="s">
        <v>445</v>
      </c>
      <c r="B55" t="s">
        <v>451</v>
      </c>
      <c r="C55" t="str">
        <f t="shared" si="0"/>
        <v>FirePoison</v>
      </c>
      <c r="D55">
        <v>1</v>
      </c>
    </row>
    <row r="56" spans="1:4" ht="15" customHeight="1" x14ac:dyDescent="0.3">
      <c r="A56" s="1" t="s">
        <v>453</v>
      </c>
      <c r="B56" t="s">
        <v>451</v>
      </c>
      <c r="C56" t="str">
        <f t="shared" si="0"/>
        <v>WaterPoison</v>
      </c>
      <c r="D56">
        <v>1</v>
      </c>
    </row>
    <row r="57" spans="1:4" ht="15" customHeight="1" x14ac:dyDescent="0.3">
      <c r="A57" s="1" t="s">
        <v>449</v>
      </c>
      <c r="B57" t="s">
        <v>451</v>
      </c>
      <c r="C57" t="str">
        <f t="shared" si="0"/>
        <v>GrassPoison</v>
      </c>
      <c r="D57">
        <v>0.5</v>
      </c>
    </row>
    <row r="58" spans="1:4" ht="15" customHeight="1" x14ac:dyDescent="0.3">
      <c r="A58" s="1" t="s">
        <v>447</v>
      </c>
      <c r="B58" t="s">
        <v>451</v>
      </c>
      <c r="C58" t="str">
        <f t="shared" si="0"/>
        <v>ElectricPoison</v>
      </c>
      <c r="D58">
        <v>1</v>
      </c>
    </row>
    <row r="59" spans="1:4" ht="15" customHeight="1" x14ac:dyDescent="0.3">
      <c r="A59" s="1" t="s">
        <v>318</v>
      </c>
      <c r="B59" t="s">
        <v>451</v>
      </c>
      <c r="C59" t="str">
        <f t="shared" si="0"/>
        <v>PsychicPoison</v>
      </c>
      <c r="D59">
        <v>2</v>
      </c>
    </row>
    <row r="60" spans="1:4" ht="15" customHeight="1" x14ac:dyDescent="0.3">
      <c r="A60" s="1" t="s">
        <v>446</v>
      </c>
      <c r="B60" t="s">
        <v>451</v>
      </c>
      <c r="C60" t="str">
        <f t="shared" si="0"/>
        <v>IcePoison</v>
      </c>
      <c r="D60">
        <v>1</v>
      </c>
    </row>
    <row r="61" spans="1:4" ht="15" customHeight="1" x14ac:dyDescent="0.3">
      <c r="A61" s="1" t="s">
        <v>454</v>
      </c>
      <c r="B61" t="s">
        <v>451</v>
      </c>
      <c r="C61" t="str">
        <f t="shared" si="0"/>
        <v>DragonPoison</v>
      </c>
      <c r="D61">
        <v>1</v>
      </c>
    </row>
    <row r="62" spans="1:4" ht="15" customHeight="1" x14ac:dyDescent="0.3">
      <c r="A62" s="1" t="s">
        <v>421</v>
      </c>
      <c r="B62" t="s">
        <v>455</v>
      </c>
      <c r="C62" t="str">
        <f t="shared" si="0"/>
        <v>NormalGround</v>
      </c>
      <c r="D62">
        <v>1</v>
      </c>
    </row>
    <row r="63" spans="1:4" ht="15" customHeight="1" x14ac:dyDescent="0.3">
      <c r="A63" s="1" t="s">
        <v>450</v>
      </c>
      <c r="B63" t="s">
        <v>455</v>
      </c>
      <c r="C63" t="str">
        <f t="shared" si="0"/>
        <v>FightingGround</v>
      </c>
      <c r="D63">
        <v>1</v>
      </c>
    </row>
    <row r="64" spans="1:4" ht="15" customHeight="1" x14ac:dyDescent="0.3">
      <c r="A64" s="1" t="s">
        <v>448</v>
      </c>
      <c r="B64" t="s">
        <v>455</v>
      </c>
      <c r="C64" t="str">
        <f t="shared" si="0"/>
        <v>FlyingGround</v>
      </c>
      <c r="D64">
        <v>1</v>
      </c>
    </row>
    <row r="65" spans="1:4" ht="15" customHeight="1" x14ac:dyDescent="0.3">
      <c r="A65" s="1" t="s">
        <v>451</v>
      </c>
      <c r="B65" t="s">
        <v>455</v>
      </c>
      <c r="C65" t="str">
        <f t="shared" si="0"/>
        <v>PoisonGround</v>
      </c>
      <c r="D65">
        <v>0.5</v>
      </c>
    </row>
    <row r="66" spans="1:4" ht="15" customHeight="1" x14ac:dyDescent="0.3">
      <c r="A66" s="1" t="s">
        <v>455</v>
      </c>
      <c r="B66" t="s">
        <v>455</v>
      </c>
      <c r="C66" t="str">
        <f t="shared" si="0"/>
        <v>GroundGround</v>
      </c>
      <c r="D66">
        <v>1</v>
      </c>
    </row>
    <row r="67" spans="1:4" ht="15" customHeight="1" x14ac:dyDescent="0.3">
      <c r="A67" s="1" t="s">
        <v>456</v>
      </c>
      <c r="B67" t="s">
        <v>455</v>
      </c>
      <c r="C67" t="str">
        <f t="shared" ref="C67:C130" si="1">A67&amp;B67</f>
        <v>RockGround</v>
      </c>
      <c r="D67">
        <v>0.5</v>
      </c>
    </row>
    <row r="68" spans="1:4" ht="15" customHeight="1" x14ac:dyDescent="0.3">
      <c r="A68" s="1" t="s">
        <v>452</v>
      </c>
      <c r="B68" t="s">
        <v>455</v>
      </c>
      <c r="C68" t="str">
        <f t="shared" si="1"/>
        <v>BugGround</v>
      </c>
      <c r="D68">
        <v>1</v>
      </c>
    </row>
    <row r="69" spans="1:4" ht="15" customHeight="1" x14ac:dyDescent="0.3">
      <c r="A69" s="1" t="s">
        <v>457</v>
      </c>
      <c r="B69" t="s">
        <v>455</v>
      </c>
      <c r="C69" t="str">
        <f t="shared" si="1"/>
        <v>GhostGround</v>
      </c>
      <c r="D69">
        <v>1</v>
      </c>
    </row>
    <row r="70" spans="1:4" ht="15" customHeight="1" x14ac:dyDescent="0.3">
      <c r="A70" s="1" t="s">
        <v>445</v>
      </c>
      <c r="B70" t="s">
        <v>455</v>
      </c>
      <c r="C70" t="str">
        <f t="shared" si="1"/>
        <v>FireGround</v>
      </c>
      <c r="D70">
        <v>1</v>
      </c>
    </row>
    <row r="71" spans="1:4" ht="15" customHeight="1" x14ac:dyDescent="0.3">
      <c r="A71" s="1" t="s">
        <v>453</v>
      </c>
      <c r="B71" t="s">
        <v>455</v>
      </c>
      <c r="C71" t="str">
        <f t="shared" si="1"/>
        <v>WaterGround</v>
      </c>
      <c r="D71">
        <v>2</v>
      </c>
    </row>
    <row r="72" spans="1:4" ht="15" customHeight="1" x14ac:dyDescent="0.3">
      <c r="A72" s="1" t="s">
        <v>449</v>
      </c>
      <c r="B72" t="s">
        <v>455</v>
      </c>
      <c r="C72" t="str">
        <f t="shared" si="1"/>
        <v>GrassGround</v>
      </c>
      <c r="D72">
        <v>2</v>
      </c>
    </row>
    <row r="73" spans="1:4" ht="15" customHeight="1" x14ac:dyDescent="0.3">
      <c r="A73" s="1" t="s">
        <v>447</v>
      </c>
      <c r="B73" t="s">
        <v>455</v>
      </c>
      <c r="C73" t="str">
        <f t="shared" si="1"/>
        <v>ElectricGround</v>
      </c>
      <c r="D73">
        <v>0</v>
      </c>
    </row>
    <row r="74" spans="1:4" ht="15" customHeight="1" x14ac:dyDescent="0.3">
      <c r="A74" s="1" t="s">
        <v>318</v>
      </c>
      <c r="B74" t="s">
        <v>455</v>
      </c>
      <c r="C74" t="str">
        <f t="shared" si="1"/>
        <v>PsychicGround</v>
      </c>
      <c r="D74">
        <v>1</v>
      </c>
    </row>
    <row r="75" spans="1:4" ht="15" customHeight="1" x14ac:dyDescent="0.3">
      <c r="A75" s="1" t="s">
        <v>446</v>
      </c>
      <c r="B75" t="s">
        <v>455</v>
      </c>
      <c r="C75" t="str">
        <f t="shared" si="1"/>
        <v>IceGround</v>
      </c>
      <c r="D75">
        <v>2</v>
      </c>
    </row>
    <row r="76" spans="1:4" ht="15" customHeight="1" x14ac:dyDescent="0.3">
      <c r="A76" s="1" t="s">
        <v>454</v>
      </c>
      <c r="B76" t="s">
        <v>455</v>
      </c>
      <c r="C76" t="str">
        <f t="shared" si="1"/>
        <v>DragonGround</v>
      </c>
      <c r="D76">
        <v>1</v>
      </c>
    </row>
    <row r="77" spans="1:4" ht="15" customHeight="1" x14ac:dyDescent="0.3">
      <c r="A77" s="1" t="s">
        <v>421</v>
      </c>
      <c r="B77" s="1" t="s">
        <v>456</v>
      </c>
      <c r="C77" t="str">
        <f t="shared" si="1"/>
        <v>NormalRock</v>
      </c>
      <c r="D77">
        <v>0.5</v>
      </c>
    </row>
    <row r="78" spans="1:4" ht="15" customHeight="1" x14ac:dyDescent="0.3">
      <c r="A78" s="1" t="s">
        <v>450</v>
      </c>
      <c r="B78" s="1" t="s">
        <v>456</v>
      </c>
      <c r="C78" t="str">
        <f t="shared" si="1"/>
        <v>FightingRock</v>
      </c>
      <c r="D78">
        <v>2</v>
      </c>
    </row>
    <row r="79" spans="1:4" ht="15" customHeight="1" x14ac:dyDescent="0.3">
      <c r="A79" s="1" t="s">
        <v>448</v>
      </c>
      <c r="B79" s="1" t="s">
        <v>456</v>
      </c>
      <c r="C79" t="str">
        <f t="shared" si="1"/>
        <v>FlyingRock</v>
      </c>
      <c r="D79">
        <v>0.5</v>
      </c>
    </row>
    <row r="80" spans="1:4" ht="15" customHeight="1" x14ac:dyDescent="0.3">
      <c r="A80" s="1" t="s">
        <v>451</v>
      </c>
      <c r="B80" s="1" t="s">
        <v>456</v>
      </c>
      <c r="C80" t="str">
        <f t="shared" si="1"/>
        <v>PoisonRock</v>
      </c>
      <c r="D80">
        <v>0.5</v>
      </c>
    </row>
    <row r="81" spans="1:4" ht="15" customHeight="1" x14ac:dyDescent="0.3">
      <c r="A81" s="1" t="s">
        <v>455</v>
      </c>
      <c r="B81" s="1" t="s">
        <v>456</v>
      </c>
      <c r="C81" t="str">
        <f t="shared" si="1"/>
        <v>GroundRock</v>
      </c>
      <c r="D81">
        <v>2</v>
      </c>
    </row>
    <row r="82" spans="1:4" ht="15" customHeight="1" x14ac:dyDescent="0.3">
      <c r="A82" s="1" t="s">
        <v>456</v>
      </c>
      <c r="B82" s="1" t="s">
        <v>456</v>
      </c>
      <c r="C82" t="str">
        <f t="shared" si="1"/>
        <v>RockRock</v>
      </c>
      <c r="D82">
        <v>1</v>
      </c>
    </row>
    <row r="83" spans="1:4" ht="15" customHeight="1" x14ac:dyDescent="0.3">
      <c r="A83" s="1" t="s">
        <v>452</v>
      </c>
      <c r="B83" s="1" t="s">
        <v>456</v>
      </c>
      <c r="C83" t="str">
        <f t="shared" si="1"/>
        <v>BugRock</v>
      </c>
      <c r="D83">
        <v>1</v>
      </c>
    </row>
    <row r="84" spans="1:4" ht="15" customHeight="1" x14ac:dyDescent="0.3">
      <c r="A84" s="1" t="s">
        <v>457</v>
      </c>
      <c r="B84" s="1" t="s">
        <v>456</v>
      </c>
      <c r="C84" t="str">
        <f t="shared" si="1"/>
        <v>GhostRock</v>
      </c>
      <c r="D84">
        <v>1</v>
      </c>
    </row>
    <row r="85" spans="1:4" ht="15" customHeight="1" x14ac:dyDescent="0.3">
      <c r="A85" s="1" t="s">
        <v>445</v>
      </c>
      <c r="B85" s="1" t="s">
        <v>456</v>
      </c>
      <c r="C85" t="str">
        <f t="shared" si="1"/>
        <v>FireRock</v>
      </c>
      <c r="D85">
        <v>0.5</v>
      </c>
    </row>
    <row r="86" spans="1:4" ht="15" customHeight="1" x14ac:dyDescent="0.3">
      <c r="A86" s="1" t="s">
        <v>453</v>
      </c>
      <c r="B86" s="1" t="s">
        <v>456</v>
      </c>
      <c r="C86" t="str">
        <f t="shared" si="1"/>
        <v>WaterRock</v>
      </c>
      <c r="D86">
        <v>2</v>
      </c>
    </row>
    <row r="87" spans="1:4" ht="15" customHeight="1" x14ac:dyDescent="0.3">
      <c r="A87" s="1" t="s">
        <v>449</v>
      </c>
      <c r="B87" s="1" t="s">
        <v>456</v>
      </c>
      <c r="C87" t="str">
        <f t="shared" si="1"/>
        <v>GrassRock</v>
      </c>
      <c r="D87">
        <v>2</v>
      </c>
    </row>
    <row r="88" spans="1:4" ht="15" customHeight="1" x14ac:dyDescent="0.3">
      <c r="A88" s="1" t="s">
        <v>447</v>
      </c>
      <c r="B88" s="1" t="s">
        <v>456</v>
      </c>
      <c r="C88" t="str">
        <f t="shared" si="1"/>
        <v>ElectricRock</v>
      </c>
      <c r="D88">
        <v>1</v>
      </c>
    </row>
    <row r="89" spans="1:4" ht="15" customHeight="1" x14ac:dyDescent="0.3">
      <c r="A89" s="1" t="s">
        <v>318</v>
      </c>
      <c r="B89" s="1" t="s">
        <v>456</v>
      </c>
      <c r="C89" t="str">
        <f t="shared" si="1"/>
        <v>PsychicRock</v>
      </c>
      <c r="D89">
        <v>1</v>
      </c>
    </row>
    <row r="90" spans="1:4" ht="15" customHeight="1" x14ac:dyDescent="0.3">
      <c r="A90" s="1" t="s">
        <v>446</v>
      </c>
      <c r="B90" s="1" t="s">
        <v>456</v>
      </c>
      <c r="C90" t="str">
        <f t="shared" si="1"/>
        <v>IceRock</v>
      </c>
      <c r="D90">
        <v>1</v>
      </c>
    </row>
    <row r="91" spans="1:4" ht="15" customHeight="1" x14ac:dyDescent="0.3">
      <c r="A91" s="1" t="s">
        <v>454</v>
      </c>
      <c r="B91" s="1" t="s">
        <v>456</v>
      </c>
      <c r="C91" t="str">
        <f t="shared" si="1"/>
        <v>DragonRock</v>
      </c>
      <c r="D91">
        <v>1</v>
      </c>
    </row>
    <row r="92" spans="1:4" ht="15" customHeight="1" x14ac:dyDescent="0.3">
      <c r="A92" s="1" t="s">
        <v>421</v>
      </c>
      <c r="B92" t="s">
        <v>452</v>
      </c>
      <c r="C92" t="str">
        <f t="shared" si="1"/>
        <v>NormalBug</v>
      </c>
      <c r="D92">
        <v>1</v>
      </c>
    </row>
    <row r="93" spans="1:4" ht="15" customHeight="1" x14ac:dyDescent="0.3">
      <c r="A93" s="1" t="s">
        <v>450</v>
      </c>
      <c r="B93" t="s">
        <v>452</v>
      </c>
      <c r="C93" t="str">
        <f t="shared" si="1"/>
        <v>FightingBug</v>
      </c>
      <c r="D93">
        <v>0.5</v>
      </c>
    </row>
    <row r="94" spans="1:4" ht="15" customHeight="1" x14ac:dyDescent="0.3">
      <c r="A94" s="1" t="s">
        <v>448</v>
      </c>
      <c r="B94" t="s">
        <v>452</v>
      </c>
      <c r="C94" t="str">
        <f t="shared" si="1"/>
        <v>FlyingBug</v>
      </c>
      <c r="D94">
        <v>2</v>
      </c>
    </row>
    <row r="95" spans="1:4" ht="15" customHeight="1" x14ac:dyDescent="0.3">
      <c r="A95" s="1" t="s">
        <v>451</v>
      </c>
      <c r="B95" t="s">
        <v>452</v>
      </c>
      <c r="C95" t="str">
        <f t="shared" si="1"/>
        <v>PoisonBug</v>
      </c>
      <c r="D95">
        <v>2</v>
      </c>
    </row>
    <row r="96" spans="1:4" ht="15" customHeight="1" x14ac:dyDescent="0.3">
      <c r="A96" s="1" t="s">
        <v>455</v>
      </c>
      <c r="B96" t="s">
        <v>452</v>
      </c>
      <c r="C96" t="str">
        <f t="shared" si="1"/>
        <v>GroundBug</v>
      </c>
      <c r="D96">
        <v>0.5</v>
      </c>
    </row>
    <row r="97" spans="1:4" ht="15" customHeight="1" x14ac:dyDescent="0.3">
      <c r="A97" s="1" t="s">
        <v>456</v>
      </c>
      <c r="B97" t="s">
        <v>452</v>
      </c>
      <c r="C97" t="str">
        <f t="shared" si="1"/>
        <v>RockBug</v>
      </c>
      <c r="D97">
        <v>2</v>
      </c>
    </row>
    <row r="98" spans="1:4" ht="15" customHeight="1" x14ac:dyDescent="0.3">
      <c r="A98" s="1" t="s">
        <v>452</v>
      </c>
      <c r="B98" t="s">
        <v>452</v>
      </c>
      <c r="C98" t="str">
        <f t="shared" si="1"/>
        <v>BugBug</v>
      </c>
      <c r="D98">
        <v>1</v>
      </c>
    </row>
    <row r="99" spans="1:4" ht="15" customHeight="1" x14ac:dyDescent="0.3">
      <c r="A99" s="1" t="s">
        <v>457</v>
      </c>
      <c r="B99" t="s">
        <v>452</v>
      </c>
      <c r="C99" t="str">
        <f t="shared" si="1"/>
        <v>GhostBug</v>
      </c>
      <c r="D99">
        <v>1</v>
      </c>
    </row>
    <row r="100" spans="1:4" ht="15" customHeight="1" x14ac:dyDescent="0.3">
      <c r="A100" s="1" t="s">
        <v>445</v>
      </c>
      <c r="B100" t="s">
        <v>452</v>
      </c>
      <c r="C100" t="str">
        <f t="shared" si="1"/>
        <v>FireBug</v>
      </c>
      <c r="D100">
        <v>2</v>
      </c>
    </row>
    <row r="101" spans="1:4" ht="15" customHeight="1" x14ac:dyDescent="0.3">
      <c r="A101" s="1" t="s">
        <v>453</v>
      </c>
      <c r="B101" t="s">
        <v>452</v>
      </c>
      <c r="C101" t="str">
        <f t="shared" si="1"/>
        <v>WaterBug</v>
      </c>
      <c r="D101">
        <v>1</v>
      </c>
    </row>
    <row r="102" spans="1:4" ht="15" customHeight="1" x14ac:dyDescent="0.3">
      <c r="A102" s="1" t="s">
        <v>449</v>
      </c>
      <c r="B102" t="s">
        <v>452</v>
      </c>
      <c r="C102" t="str">
        <f t="shared" si="1"/>
        <v>GrassBug</v>
      </c>
      <c r="D102">
        <v>0.5</v>
      </c>
    </row>
    <row r="103" spans="1:4" ht="15" customHeight="1" x14ac:dyDescent="0.3">
      <c r="A103" s="1" t="s">
        <v>447</v>
      </c>
      <c r="B103" t="s">
        <v>452</v>
      </c>
      <c r="C103" t="str">
        <f t="shared" si="1"/>
        <v>ElectricBug</v>
      </c>
      <c r="D103">
        <v>1</v>
      </c>
    </row>
    <row r="104" spans="1:4" ht="15" customHeight="1" x14ac:dyDescent="0.3">
      <c r="A104" s="1" t="s">
        <v>318</v>
      </c>
      <c r="B104" t="s">
        <v>452</v>
      </c>
      <c r="C104" t="str">
        <f t="shared" si="1"/>
        <v>PsychicBug</v>
      </c>
      <c r="D104">
        <v>1</v>
      </c>
    </row>
    <row r="105" spans="1:4" ht="15" customHeight="1" x14ac:dyDescent="0.3">
      <c r="A105" s="1" t="s">
        <v>446</v>
      </c>
      <c r="B105" t="s">
        <v>452</v>
      </c>
      <c r="C105" t="str">
        <f t="shared" si="1"/>
        <v>IceBug</v>
      </c>
      <c r="D105">
        <v>1</v>
      </c>
    </row>
    <row r="106" spans="1:4" ht="15" customHeight="1" x14ac:dyDescent="0.3">
      <c r="A106" s="1" t="s">
        <v>454</v>
      </c>
      <c r="B106" t="s">
        <v>452</v>
      </c>
      <c r="C106" t="str">
        <f t="shared" si="1"/>
        <v>DragonBug</v>
      </c>
      <c r="D106">
        <v>1</v>
      </c>
    </row>
    <row r="107" spans="1:4" ht="15" customHeight="1" x14ac:dyDescent="0.3">
      <c r="A107" s="1" t="s">
        <v>421</v>
      </c>
      <c r="B107" t="s">
        <v>457</v>
      </c>
      <c r="C107" t="str">
        <f t="shared" si="1"/>
        <v>NormalGhost</v>
      </c>
      <c r="D107">
        <v>0</v>
      </c>
    </row>
    <row r="108" spans="1:4" ht="15" customHeight="1" x14ac:dyDescent="0.3">
      <c r="A108" s="1" t="s">
        <v>450</v>
      </c>
      <c r="B108" t="s">
        <v>457</v>
      </c>
      <c r="C108" t="str">
        <f t="shared" si="1"/>
        <v>FightingGhost</v>
      </c>
      <c r="D108">
        <v>0</v>
      </c>
    </row>
    <row r="109" spans="1:4" ht="15" customHeight="1" x14ac:dyDescent="0.3">
      <c r="A109" s="1" t="s">
        <v>448</v>
      </c>
      <c r="B109" t="s">
        <v>457</v>
      </c>
      <c r="C109" t="str">
        <f t="shared" si="1"/>
        <v>FlyingGhost</v>
      </c>
      <c r="D109">
        <v>1</v>
      </c>
    </row>
    <row r="110" spans="1:4" ht="15" customHeight="1" x14ac:dyDescent="0.3">
      <c r="A110" s="1" t="s">
        <v>451</v>
      </c>
      <c r="B110" t="s">
        <v>457</v>
      </c>
      <c r="C110" t="str">
        <f t="shared" si="1"/>
        <v>PoisonGhost</v>
      </c>
      <c r="D110">
        <v>0.5</v>
      </c>
    </row>
    <row r="111" spans="1:4" ht="15" customHeight="1" x14ac:dyDescent="0.3">
      <c r="A111" s="1" t="s">
        <v>455</v>
      </c>
      <c r="B111" t="s">
        <v>457</v>
      </c>
      <c r="C111" t="str">
        <f t="shared" si="1"/>
        <v>GroundGhost</v>
      </c>
      <c r="D111">
        <v>1</v>
      </c>
    </row>
    <row r="112" spans="1:4" ht="15" customHeight="1" x14ac:dyDescent="0.3">
      <c r="A112" s="1" t="s">
        <v>456</v>
      </c>
      <c r="B112" t="s">
        <v>457</v>
      </c>
      <c r="C112" t="str">
        <f t="shared" si="1"/>
        <v>RockGhost</v>
      </c>
      <c r="D112">
        <v>1</v>
      </c>
    </row>
    <row r="113" spans="1:4" ht="15" customHeight="1" x14ac:dyDescent="0.3">
      <c r="A113" s="1" t="s">
        <v>452</v>
      </c>
      <c r="B113" t="s">
        <v>457</v>
      </c>
      <c r="C113" t="str">
        <f t="shared" si="1"/>
        <v>BugGhost</v>
      </c>
      <c r="D113">
        <v>0.5</v>
      </c>
    </row>
    <row r="114" spans="1:4" ht="15" customHeight="1" x14ac:dyDescent="0.3">
      <c r="A114" s="1" t="s">
        <v>457</v>
      </c>
      <c r="B114" t="s">
        <v>457</v>
      </c>
      <c r="C114" t="str">
        <f t="shared" si="1"/>
        <v>GhostGhost</v>
      </c>
      <c r="D114">
        <v>2</v>
      </c>
    </row>
    <row r="115" spans="1:4" ht="15" customHeight="1" x14ac:dyDescent="0.3">
      <c r="A115" s="1" t="s">
        <v>445</v>
      </c>
      <c r="B115" t="s">
        <v>457</v>
      </c>
      <c r="C115" t="str">
        <f t="shared" si="1"/>
        <v>FireGhost</v>
      </c>
      <c r="D115">
        <v>1</v>
      </c>
    </row>
    <row r="116" spans="1:4" ht="15" customHeight="1" x14ac:dyDescent="0.3">
      <c r="A116" s="1" t="s">
        <v>453</v>
      </c>
      <c r="B116" t="s">
        <v>457</v>
      </c>
      <c r="C116" t="str">
        <f t="shared" si="1"/>
        <v>WaterGhost</v>
      </c>
      <c r="D116">
        <v>1</v>
      </c>
    </row>
    <row r="117" spans="1:4" ht="15" customHeight="1" x14ac:dyDescent="0.3">
      <c r="A117" s="1" t="s">
        <v>449</v>
      </c>
      <c r="B117" t="s">
        <v>457</v>
      </c>
      <c r="C117" t="str">
        <f t="shared" si="1"/>
        <v>GrassGhost</v>
      </c>
      <c r="D117">
        <v>1</v>
      </c>
    </row>
    <row r="118" spans="1:4" ht="15" customHeight="1" x14ac:dyDescent="0.3">
      <c r="A118" s="1" t="s">
        <v>447</v>
      </c>
      <c r="B118" t="s">
        <v>457</v>
      </c>
      <c r="C118" t="str">
        <f t="shared" si="1"/>
        <v>ElectricGhost</v>
      </c>
      <c r="D118">
        <v>1</v>
      </c>
    </row>
    <row r="119" spans="1:4" ht="15" customHeight="1" x14ac:dyDescent="0.3">
      <c r="A119" s="1" t="s">
        <v>318</v>
      </c>
      <c r="B119" t="s">
        <v>457</v>
      </c>
      <c r="C119" t="str">
        <f t="shared" si="1"/>
        <v>PsychicGhost</v>
      </c>
      <c r="D119">
        <v>1</v>
      </c>
    </row>
    <row r="120" spans="1:4" ht="15" customHeight="1" x14ac:dyDescent="0.3">
      <c r="A120" s="1" t="s">
        <v>446</v>
      </c>
      <c r="B120" t="s">
        <v>457</v>
      </c>
      <c r="C120" t="str">
        <f t="shared" si="1"/>
        <v>IceGhost</v>
      </c>
      <c r="D120">
        <v>1</v>
      </c>
    </row>
    <row r="121" spans="1:4" ht="15" customHeight="1" x14ac:dyDescent="0.3">
      <c r="A121" s="1" t="s">
        <v>454</v>
      </c>
      <c r="B121" t="s">
        <v>457</v>
      </c>
      <c r="C121" t="str">
        <f t="shared" si="1"/>
        <v>DragonGhost</v>
      </c>
      <c r="D121">
        <v>1</v>
      </c>
    </row>
    <row r="122" spans="1:4" ht="15" customHeight="1" x14ac:dyDescent="0.3">
      <c r="A122" s="1" t="s">
        <v>421</v>
      </c>
      <c r="B122" t="s">
        <v>445</v>
      </c>
      <c r="C122" t="str">
        <f t="shared" si="1"/>
        <v>NormalFire</v>
      </c>
      <c r="D122">
        <v>1</v>
      </c>
    </row>
    <row r="123" spans="1:4" ht="15" customHeight="1" x14ac:dyDescent="0.3">
      <c r="A123" s="1" t="s">
        <v>450</v>
      </c>
      <c r="B123" t="s">
        <v>445</v>
      </c>
      <c r="C123" t="str">
        <f t="shared" si="1"/>
        <v>FightingFire</v>
      </c>
      <c r="D123">
        <v>1</v>
      </c>
    </row>
    <row r="124" spans="1:4" ht="15" customHeight="1" x14ac:dyDescent="0.3">
      <c r="A124" s="1" t="s">
        <v>448</v>
      </c>
      <c r="B124" t="s">
        <v>445</v>
      </c>
      <c r="C124" t="str">
        <f t="shared" si="1"/>
        <v>FlyingFire</v>
      </c>
      <c r="D124">
        <v>1</v>
      </c>
    </row>
    <row r="125" spans="1:4" ht="15" customHeight="1" x14ac:dyDescent="0.3">
      <c r="A125" s="1" t="s">
        <v>451</v>
      </c>
      <c r="B125" t="s">
        <v>445</v>
      </c>
      <c r="C125" t="str">
        <f t="shared" si="1"/>
        <v>PoisonFire</v>
      </c>
      <c r="D125">
        <v>1</v>
      </c>
    </row>
    <row r="126" spans="1:4" ht="15" customHeight="1" x14ac:dyDescent="0.3">
      <c r="A126" s="1" t="s">
        <v>455</v>
      </c>
      <c r="B126" t="s">
        <v>445</v>
      </c>
      <c r="C126" t="str">
        <f t="shared" si="1"/>
        <v>GroundFire</v>
      </c>
      <c r="D126">
        <v>2</v>
      </c>
    </row>
    <row r="127" spans="1:4" ht="15" customHeight="1" x14ac:dyDescent="0.3">
      <c r="A127" s="1" t="s">
        <v>456</v>
      </c>
      <c r="B127" t="s">
        <v>445</v>
      </c>
      <c r="C127" t="str">
        <f t="shared" si="1"/>
        <v>RockFire</v>
      </c>
      <c r="D127">
        <v>2</v>
      </c>
    </row>
    <row r="128" spans="1:4" ht="15" customHeight="1" x14ac:dyDescent="0.3">
      <c r="A128" s="1" t="s">
        <v>452</v>
      </c>
      <c r="B128" t="s">
        <v>445</v>
      </c>
      <c r="C128" t="str">
        <f t="shared" si="1"/>
        <v>BugFire</v>
      </c>
      <c r="D128">
        <v>0.5</v>
      </c>
    </row>
    <row r="129" spans="1:4" ht="15" customHeight="1" x14ac:dyDescent="0.3">
      <c r="A129" s="1" t="s">
        <v>457</v>
      </c>
      <c r="B129" t="s">
        <v>445</v>
      </c>
      <c r="C129" t="str">
        <f t="shared" si="1"/>
        <v>GhostFire</v>
      </c>
      <c r="D129">
        <v>1</v>
      </c>
    </row>
    <row r="130" spans="1:4" ht="15" customHeight="1" x14ac:dyDescent="0.3">
      <c r="A130" s="1" t="s">
        <v>445</v>
      </c>
      <c r="B130" t="s">
        <v>445</v>
      </c>
      <c r="C130" t="str">
        <f t="shared" si="1"/>
        <v>FireFire</v>
      </c>
      <c r="D130">
        <v>0.5</v>
      </c>
    </row>
    <row r="131" spans="1:4" ht="15" customHeight="1" x14ac:dyDescent="0.3">
      <c r="A131" s="1" t="s">
        <v>453</v>
      </c>
      <c r="B131" t="s">
        <v>445</v>
      </c>
      <c r="C131" t="str">
        <f t="shared" ref="C131:C194" si="2">A131&amp;B131</f>
        <v>WaterFire</v>
      </c>
      <c r="D131">
        <v>2</v>
      </c>
    </row>
    <row r="132" spans="1:4" ht="15" customHeight="1" x14ac:dyDescent="0.3">
      <c r="A132" s="1" t="s">
        <v>449</v>
      </c>
      <c r="B132" t="s">
        <v>445</v>
      </c>
      <c r="C132" t="str">
        <f t="shared" si="2"/>
        <v>GrassFire</v>
      </c>
      <c r="D132">
        <v>0.5</v>
      </c>
    </row>
    <row r="133" spans="1:4" ht="15" customHeight="1" x14ac:dyDescent="0.3">
      <c r="A133" s="1" t="s">
        <v>447</v>
      </c>
      <c r="B133" t="s">
        <v>445</v>
      </c>
      <c r="C133" t="str">
        <f t="shared" si="2"/>
        <v>ElectricFire</v>
      </c>
      <c r="D133">
        <v>1</v>
      </c>
    </row>
    <row r="134" spans="1:4" ht="15" customHeight="1" x14ac:dyDescent="0.3">
      <c r="A134" s="1" t="s">
        <v>318</v>
      </c>
      <c r="B134" t="s">
        <v>445</v>
      </c>
      <c r="C134" t="str">
        <f t="shared" si="2"/>
        <v>PsychicFire</v>
      </c>
      <c r="D134">
        <v>1</v>
      </c>
    </row>
    <row r="135" spans="1:4" ht="15" customHeight="1" x14ac:dyDescent="0.3">
      <c r="A135" s="1" t="s">
        <v>446</v>
      </c>
      <c r="B135" t="s">
        <v>445</v>
      </c>
      <c r="C135" t="str">
        <f t="shared" si="2"/>
        <v>IceFire</v>
      </c>
      <c r="D135">
        <v>1</v>
      </c>
    </row>
    <row r="136" spans="1:4" ht="15" customHeight="1" x14ac:dyDescent="0.3">
      <c r="A136" s="1" t="s">
        <v>454</v>
      </c>
      <c r="B136" t="s">
        <v>445</v>
      </c>
      <c r="C136" t="str">
        <f t="shared" si="2"/>
        <v>DragonFire</v>
      </c>
      <c r="D136">
        <v>1</v>
      </c>
    </row>
    <row r="137" spans="1:4" ht="15" customHeight="1" x14ac:dyDescent="0.3">
      <c r="A137" s="1" t="s">
        <v>421</v>
      </c>
      <c r="B137" t="s">
        <v>453</v>
      </c>
      <c r="C137" t="str">
        <f t="shared" si="2"/>
        <v>NormalWater</v>
      </c>
      <c r="D137">
        <v>1</v>
      </c>
    </row>
    <row r="138" spans="1:4" ht="15" customHeight="1" x14ac:dyDescent="0.3">
      <c r="A138" s="1" t="s">
        <v>450</v>
      </c>
      <c r="B138" t="s">
        <v>453</v>
      </c>
      <c r="C138" t="str">
        <f t="shared" si="2"/>
        <v>FightingWater</v>
      </c>
      <c r="D138">
        <v>1</v>
      </c>
    </row>
    <row r="139" spans="1:4" ht="15" customHeight="1" x14ac:dyDescent="0.3">
      <c r="A139" s="1" t="s">
        <v>448</v>
      </c>
      <c r="B139" t="s">
        <v>453</v>
      </c>
      <c r="C139" t="str">
        <f t="shared" si="2"/>
        <v>FlyingWater</v>
      </c>
      <c r="D139">
        <v>1</v>
      </c>
    </row>
    <row r="140" spans="1:4" ht="15" customHeight="1" x14ac:dyDescent="0.3">
      <c r="A140" s="1" t="s">
        <v>451</v>
      </c>
      <c r="B140" t="s">
        <v>453</v>
      </c>
      <c r="C140" t="str">
        <f t="shared" si="2"/>
        <v>PoisonWater</v>
      </c>
      <c r="D140">
        <v>1</v>
      </c>
    </row>
    <row r="141" spans="1:4" ht="15" customHeight="1" x14ac:dyDescent="0.3">
      <c r="A141" s="1" t="s">
        <v>455</v>
      </c>
      <c r="B141" t="s">
        <v>453</v>
      </c>
      <c r="C141" t="str">
        <f t="shared" si="2"/>
        <v>GroundWater</v>
      </c>
      <c r="D141">
        <v>1</v>
      </c>
    </row>
    <row r="142" spans="1:4" ht="15" customHeight="1" x14ac:dyDescent="0.3">
      <c r="A142" s="1" t="s">
        <v>456</v>
      </c>
      <c r="B142" t="s">
        <v>453</v>
      </c>
      <c r="C142" t="str">
        <f t="shared" si="2"/>
        <v>RockWater</v>
      </c>
      <c r="D142">
        <v>1</v>
      </c>
    </row>
    <row r="143" spans="1:4" ht="15" customHeight="1" x14ac:dyDescent="0.3">
      <c r="A143" s="1" t="s">
        <v>452</v>
      </c>
      <c r="B143" t="s">
        <v>453</v>
      </c>
      <c r="C143" t="str">
        <f t="shared" si="2"/>
        <v>BugWater</v>
      </c>
      <c r="D143">
        <v>1</v>
      </c>
    </row>
    <row r="144" spans="1:4" ht="15" customHeight="1" x14ac:dyDescent="0.3">
      <c r="A144" s="1" t="s">
        <v>457</v>
      </c>
      <c r="B144" t="s">
        <v>453</v>
      </c>
      <c r="C144" t="str">
        <f t="shared" si="2"/>
        <v>GhostWater</v>
      </c>
      <c r="D144">
        <v>1</v>
      </c>
    </row>
    <row r="145" spans="1:4" ht="15" customHeight="1" x14ac:dyDescent="0.3">
      <c r="A145" s="1" t="s">
        <v>445</v>
      </c>
      <c r="B145" t="s">
        <v>453</v>
      </c>
      <c r="C145" t="str">
        <f t="shared" si="2"/>
        <v>FireWater</v>
      </c>
      <c r="D145">
        <v>0.5</v>
      </c>
    </row>
    <row r="146" spans="1:4" ht="15" customHeight="1" x14ac:dyDescent="0.3">
      <c r="A146" s="1" t="s">
        <v>453</v>
      </c>
      <c r="B146" t="s">
        <v>453</v>
      </c>
      <c r="C146" t="str">
        <f t="shared" si="2"/>
        <v>WaterWater</v>
      </c>
      <c r="D146">
        <v>0.5</v>
      </c>
    </row>
    <row r="147" spans="1:4" ht="15" customHeight="1" x14ac:dyDescent="0.3">
      <c r="A147" s="1" t="s">
        <v>449</v>
      </c>
      <c r="B147" t="s">
        <v>453</v>
      </c>
      <c r="C147" t="str">
        <f t="shared" si="2"/>
        <v>GrassWater</v>
      </c>
      <c r="D147">
        <v>2</v>
      </c>
    </row>
    <row r="148" spans="1:4" ht="15" customHeight="1" x14ac:dyDescent="0.3">
      <c r="A148" s="1" t="s">
        <v>447</v>
      </c>
      <c r="B148" t="s">
        <v>453</v>
      </c>
      <c r="C148" t="str">
        <f t="shared" si="2"/>
        <v>ElectricWater</v>
      </c>
      <c r="D148">
        <v>2</v>
      </c>
    </row>
    <row r="149" spans="1:4" ht="15" customHeight="1" x14ac:dyDescent="0.3">
      <c r="A149" s="1" t="s">
        <v>318</v>
      </c>
      <c r="B149" t="s">
        <v>453</v>
      </c>
      <c r="C149" t="str">
        <f t="shared" si="2"/>
        <v>PsychicWater</v>
      </c>
      <c r="D149">
        <v>1</v>
      </c>
    </row>
    <row r="150" spans="1:4" ht="15" customHeight="1" x14ac:dyDescent="0.3">
      <c r="A150" s="1" t="s">
        <v>446</v>
      </c>
      <c r="B150" t="s">
        <v>453</v>
      </c>
      <c r="C150" t="str">
        <f t="shared" si="2"/>
        <v>IceWater</v>
      </c>
      <c r="D150">
        <v>0.5</v>
      </c>
    </row>
    <row r="151" spans="1:4" ht="15" customHeight="1" x14ac:dyDescent="0.3">
      <c r="A151" s="1" t="s">
        <v>454</v>
      </c>
      <c r="B151" t="s">
        <v>453</v>
      </c>
      <c r="C151" t="str">
        <f t="shared" si="2"/>
        <v>DragonWater</v>
      </c>
      <c r="D151">
        <v>1</v>
      </c>
    </row>
    <row r="152" spans="1:4" ht="15" customHeight="1" x14ac:dyDescent="0.3">
      <c r="A152" s="1" t="s">
        <v>421</v>
      </c>
      <c r="B152" t="s">
        <v>449</v>
      </c>
      <c r="C152" t="str">
        <f t="shared" si="2"/>
        <v>NormalGrass</v>
      </c>
      <c r="D152">
        <v>1</v>
      </c>
    </row>
    <row r="153" spans="1:4" ht="15" customHeight="1" x14ac:dyDescent="0.3">
      <c r="A153" s="1" t="s">
        <v>450</v>
      </c>
      <c r="B153" t="s">
        <v>449</v>
      </c>
      <c r="C153" t="str">
        <f t="shared" si="2"/>
        <v>FightingGrass</v>
      </c>
      <c r="D153">
        <v>1</v>
      </c>
    </row>
    <row r="154" spans="1:4" ht="15" customHeight="1" x14ac:dyDescent="0.3">
      <c r="A154" s="1" t="s">
        <v>448</v>
      </c>
      <c r="B154" t="s">
        <v>449</v>
      </c>
      <c r="C154" t="str">
        <f t="shared" si="2"/>
        <v>FlyingGrass</v>
      </c>
      <c r="D154">
        <v>2</v>
      </c>
    </row>
    <row r="155" spans="1:4" ht="15" customHeight="1" x14ac:dyDescent="0.3">
      <c r="A155" s="1" t="s">
        <v>451</v>
      </c>
      <c r="B155" t="s">
        <v>449</v>
      </c>
      <c r="C155" t="str">
        <f t="shared" si="2"/>
        <v>PoisonGrass</v>
      </c>
      <c r="D155">
        <v>2</v>
      </c>
    </row>
    <row r="156" spans="1:4" ht="15" customHeight="1" x14ac:dyDescent="0.3">
      <c r="A156" s="1" t="s">
        <v>455</v>
      </c>
      <c r="B156" t="s">
        <v>449</v>
      </c>
      <c r="C156" t="str">
        <f t="shared" si="2"/>
        <v>GroundGrass</v>
      </c>
      <c r="D156">
        <v>0.5</v>
      </c>
    </row>
    <row r="157" spans="1:4" ht="15" customHeight="1" x14ac:dyDescent="0.3">
      <c r="A157" s="1" t="s">
        <v>456</v>
      </c>
      <c r="B157" t="s">
        <v>449</v>
      </c>
      <c r="C157" t="str">
        <f t="shared" si="2"/>
        <v>RockGrass</v>
      </c>
      <c r="D157">
        <v>1</v>
      </c>
    </row>
    <row r="158" spans="1:4" ht="15" customHeight="1" x14ac:dyDescent="0.3">
      <c r="A158" s="1" t="s">
        <v>452</v>
      </c>
      <c r="B158" t="s">
        <v>449</v>
      </c>
      <c r="C158" t="str">
        <f t="shared" si="2"/>
        <v>BugGrass</v>
      </c>
      <c r="D158">
        <v>2</v>
      </c>
    </row>
    <row r="159" spans="1:4" ht="15" customHeight="1" x14ac:dyDescent="0.3">
      <c r="A159" s="1" t="s">
        <v>457</v>
      </c>
      <c r="B159" t="s">
        <v>449</v>
      </c>
      <c r="C159" t="str">
        <f t="shared" si="2"/>
        <v>GhostGrass</v>
      </c>
      <c r="D159">
        <v>1</v>
      </c>
    </row>
    <row r="160" spans="1:4" ht="15" customHeight="1" x14ac:dyDescent="0.3">
      <c r="A160" s="1" t="s">
        <v>445</v>
      </c>
      <c r="B160" t="s">
        <v>449</v>
      </c>
      <c r="C160" t="str">
        <f t="shared" si="2"/>
        <v>FireGrass</v>
      </c>
      <c r="D160">
        <v>2</v>
      </c>
    </row>
    <row r="161" spans="1:4" ht="15" customHeight="1" x14ac:dyDescent="0.3">
      <c r="A161" s="1" t="s">
        <v>453</v>
      </c>
      <c r="B161" t="s">
        <v>449</v>
      </c>
      <c r="C161" t="str">
        <f t="shared" si="2"/>
        <v>WaterGrass</v>
      </c>
      <c r="D161">
        <v>0.5</v>
      </c>
    </row>
    <row r="162" spans="1:4" ht="15" customHeight="1" x14ac:dyDescent="0.3">
      <c r="A162" s="1" t="s">
        <v>449</v>
      </c>
      <c r="B162" t="s">
        <v>449</v>
      </c>
      <c r="C162" t="str">
        <f t="shared" si="2"/>
        <v>GrassGrass</v>
      </c>
      <c r="D162">
        <v>0.5</v>
      </c>
    </row>
    <row r="163" spans="1:4" ht="15" customHeight="1" x14ac:dyDescent="0.3">
      <c r="A163" s="1" t="s">
        <v>447</v>
      </c>
      <c r="B163" t="s">
        <v>449</v>
      </c>
      <c r="C163" t="str">
        <f t="shared" si="2"/>
        <v>ElectricGrass</v>
      </c>
      <c r="D163">
        <v>0.5</v>
      </c>
    </row>
    <row r="164" spans="1:4" ht="15" customHeight="1" x14ac:dyDescent="0.3">
      <c r="A164" s="1" t="s">
        <v>318</v>
      </c>
      <c r="B164" t="s">
        <v>449</v>
      </c>
      <c r="C164" t="str">
        <f t="shared" si="2"/>
        <v>PsychicGrass</v>
      </c>
      <c r="D164">
        <v>1</v>
      </c>
    </row>
    <row r="165" spans="1:4" ht="15" customHeight="1" x14ac:dyDescent="0.3">
      <c r="A165" s="1" t="s">
        <v>446</v>
      </c>
      <c r="B165" t="s">
        <v>449</v>
      </c>
      <c r="C165" t="str">
        <f t="shared" si="2"/>
        <v>IceGrass</v>
      </c>
      <c r="D165">
        <v>2</v>
      </c>
    </row>
    <row r="166" spans="1:4" ht="15" customHeight="1" x14ac:dyDescent="0.3">
      <c r="A166" s="1" t="s">
        <v>454</v>
      </c>
      <c r="B166" t="s">
        <v>449</v>
      </c>
      <c r="C166" t="str">
        <f t="shared" si="2"/>
        <v>DragonGrass</v>
      </c>
      <c r="D166">
        <v>1</v>
      </c>
    </row>
    <row r="167" spans="1:4" ht="15" customHeight="1" x14ac:dyDescent="0.3">
      <c r="A167" s="1" t="s">
        <v>421</v>
      </c>
      <c r="B167" t="s">
        <v>447</v>
      </c>
      <c r="C167" t="str">
        <f t="shared" si="2"/>
        <v>NormalElectric</v>
      </c>
      <c r="D167">
        <v>1</v>
      </c>
    </row>
    <row r="168" spans="1:4" ht="15" customHeight="1" x14ac:dyDescent="0.3">
      <c r="A168" s="1" t="s">
        <v>450</v>
      </c>
      <c r="B168" t="s">
        <v>447</v>
      </c>
      <c r="C168" t="str">
        <f t="shared" si="2"/>
        <v>FightingElectric</v>
      </c>
      <c r="D168">
        <v>1</v>
      </c>
    </row>
    <row r="169" spans="1:4" ht="15" customHeight="1" x14ac:dyDescent="0.3">
      <c r="A169" s="1" t="s">
        <v>448</v>
      </c>
      <c r="B169" t="s">
        <v>447</v>
      </c>
      <c r="C169" t="str">
        <f t="shared" si="2"/>
        <v>FlyingElectric</v>
      </c>
      <c r="D169">
        <v>0.5</v>
      </c>
    </row>
    <row r="170" spans="1:4" ht="15" customHeight="1" x14ac:dyDescent="0.3">
      <c r="A170" s="1" t="s">
        <v>451</v>
      </c>
      <c r="B170" t="s">
        <v>447</v>
      </c>
      <c r="C170" t="str">
        <f t="shared" si="2"/>
        <v>PoisonElectric</v>
      </c>
      <c r="D170">
        <v>1</v>
      </c>
    </row>
    <row r="171" spans="1:4" ht="15" customHeight="1" x14ac:dyDescent="0.3">
      <c r="A171" s="1" t="s">
        <v>455</v>
      </c>
      <c r="B171" t="s">
        <v>447</v>
      </c>
      <c r="C171" t="str">
        <f t="shared" si="2"/>
        <v>GroundElectric</v>
      </c>
      <c r="D171">
        <v>2</v>
      </c>
    </row>
    <row r="172" spans="1:4" ht="15" customHeight="1" x14ac:dyDescent="0.3">
      <c r="A172" s="1" t="s">
        <v>456</v>
      </c>
      <c r="B172" t="s">
        <v>447</v>
      </c>
      <c r="C172" t="str">
        <f t="shared" si="2"/>
        <v>RockElectric</v>
      </c>
      <c r="D172">
        <v>1</v>
      </c>
    </row>
    <row r="173" spans="1:4" ht="15" customHeight="1" x14ac:dyDescent="0.3">
      <c r="A173" s="1" t="s">
        <v>452</v>
      </c>
      <c r="B173" t="s">
        <v>447</v>
      </c>
      <c r="C173" t="str">
        <f t="shared" si="2"/>
        <v>BugElectric</v>
      </c>
      <c r="D173">
        <v>1</v>
      </c>
    </row>
    <row r="174" spans="1:4" ht="15" customHeight="1" x14ac:dyDescent="0.3">
      <c r="A174" s="1" t="s">
        <v>457</v>
      </c>
      <c r="B174" t="s">
        <v>447</v>
      </c>
      <c r="C174" t="str">
        <f t="shared" si="2"/>
        <v>GhostElectric</v>
      </c>
      <c r="D174">
        <v>1</v>
      </c>
    </row>
    <row r="175" spans="1:4" ht="15" customHeight="1" x14ac:dyDescent="0.3">
      <c r="A175" s="1" t="s">
        <v>445</v>
      </c>
      <c r="B175" t="s">
        <v>447</v>
      </c>
      <c r="C175" t="str">
        <f t="shared" si="2"/>
        <v>FireElectric</v>
      </c>
      <c r="D175">
        <v>1</v>
      </c>
    </row>
    <row r="176" spans="1:4" ht="15" customHeight="1" x14ac:dyDescent="0.3">
      <c r="A176" s="1" t="s">
        <v>453</v>
      </c>
      <c r="B176" t="s">
        <v>447</v>
      </c>
      <c r="C176" t="str">
        <f t="shared" si="2"/>
        <v>WaterElectric</v>
      </c>
      <c r="D176">
        <v>1</v>
      </c>
    </row>
    <row r="177" spans="1:4" ht="15" customHeight="1" x14ac:dyDescent="0.3">
      <c r="A177" s="1" t="s">
        <v>449</v>
      </c>
      <c r="B177" t="s">
        <v>447</v>
      </c>
      <c r="C177" t="str">
        <f t="shared" si="2"/>
        <v>GrassElectric</v>
      </c>
      <c r="D177">
        <v>1</v>
      </c>
    </row>
    <row r="178" spans="1:4" ht="15" customHeight="1" x14ac:dyDescent="0.3">
      <c r="A178" s="1" t="s">
        <v>447</v>
      </c>
      <c r="B178" t="s">
        <v>447</v>
      </c>
      <c r="C178" t="str">
        <f t="shared" si="2"/>
        <v>ElectricElectric</v>
      </c>
      <c r="D178">
        <v>0.5</v>
      </c>
    </row>
    <row r="179" spans="1:4" ht="15" customHeight="1" x14ac:dyDescent="0.3">
      <c r="A179" s="1" t="s">
        <v>318</v>
      </c>
      <c r="B179" t="s">
        <v>447</v>
      </c>
      <c r="C179" t="str">
        <f t="shared" si="2"/>
        <v>PsychicElectric</v>
      </c>
      <c r="D179">
        <v>1</v>
      </c>
    </row>
    <row r="180" spans="1:4" ht="15" customHeight="1" x14ac:dyDescent="0.3">
      <c r="A180" s="1" t="s">
        <v>446</v>
      </c>
      <c r="B180" t="s">
        <v>447</v>
      </c>
      <c r="C180" t="str">
        <f t="shared" si="2"/>
        <v>IceElectric</v>
      </c>
      <c r="D180">
        <v>1</v>
      </c>
    </row>
    <row r="181" spans="1:4" ht="15" customHeight="1" x14ac:dyDescent="0.3">
      <c r="A181" s="1" t="s">
        <v>454</v>
      </c>
      <c r="B181" t="s">
        <v>447</v>
      </c>
      <c r="C181" t="str">
        <f t="shared" si="2"/>
        <v>DragonElectric</v>
      </c>
      <c r="D181">
        <v>1</v>
      </c>
    </row>
    <row r="182" spans="1:4" ht="15" customHeight="1" x14ac:dyDescent="0.3">
      <c r="A182" s="1" t="s">
        <v>421</v>
      </c>
      <c r="B182" t="s">
        <v>318</v>
      </c>
      <c r="C182" t="str">
        <f t="shared" si="2"/>
        <v>NormalPsychic</v>
      </c>
      <c r="D182">
        <v>1</v>
      </c>
    </row>
    <row r="183" spans="1:4" ht="15" customHeight="1" x14ac:dyDescent="0.3">
      <c r="A183" s="1" t="s">
        <v>450</v>
      </c>
      <c r="B183" t="s">
        <v>318</v>
      </c>
      <c r="C183" t="str">
        <f t="shared" si="2"/>
        <v>FightingPsychic</v>
      </c>
      <c r="D183">
        <v>0.5</v>
      </c>
    </row>
    <row r="184" spans="1:4" ht="15" customHeight="1" x14ac:dyDescent="0.3">
      <c r="A184" s="1" t="s">
        <v>448</v>
      </c>
      <c r="B184" t="s">
        <v>318</v>
      </c>
      <c r="C184" t="str">
        <f t="shared" si="2"/>
        <v>FlyingPsychic</v>
      </c>
      <c r="D184">
        <v>1</v>
      </c>
    </row>
    <row r="185" spans="1:4" ht="15" customHeight="1" x14ac:dyDescent="0.3">
      <c r="A185" s="1" t="s">
        <v>451</v>
      </c>
      <c r="B185" t="s">
        <v>318</v>
      </c>
      <c r="C185" t="str">
        <f t="shared" si="2"/>
        <v>PoisonPsychic</v>
      </c>
      <c r="D185">
        <v>1</v>
      </c>
    </row>
    <row r="186" spans="1:4" ht="15" customHeight="1" x14ac:dyDescent="0.3">
      <c r="A186" s="1" t="s">
        <v>455</v>
      </c>
      <c r="B186" t="s">
        <v>318</v>
      </c>
      <c r="C186" t="str">
        <f t="shared" si="2"/>
        <v>GroundPsychic</v>
      </c>
      <c r="D186">
        <v>1</v>
      </c>
    </row>
    <row r="187" spans="1:4" ht="15" customHeight="1" x14ac:dyDescent="0.3">
      <c r="A187" s="1" t="s">
        <v>456</v>
      </c>
      <c r="B187" t="s">
        <v>318</v>
      </c>
      <c r="C187" t="str">
        <f t="shared" si="2"/>
        <v>RockPsychic</v>
      </c>
      <c r="D187">
        <v>1</v>
      </c>
    </row>
    <row r="188" spans="1:4" ht="15" customHeight="1" x14ac:dyDescent="0.3">
      <c r="A188" s="1" t="s">
        <v>452</v>
      </c>
      <c r="B188" t="s">
        <v>318</v>
      </c>
      <c r="C188" t="str">
        <f t="shared" si="2"/>
        <v>BugPsychic</v>
      </c>
      <c r="D188">
        <v>2</v>
      </c>
    </row>
    <row r="189" spans="1:4" ht="15" customHeight="1" x14ac:dyDescent="0.3">
      <c r="A189" s="1" t="s">
        <v>457</v>
      </c>
      <c r="B189" t="s">
        <v>318</v>
      </c>
      <c r="C189" t="str">
        <f t="shared" si="2"/>
        <v>GhostPsychic</v>
      </c>
      <c r="D189">
        <v>0</v>
      </c>
    </row>
    <row r="190" spans="1:4" ht="15" customHeight="1" x14ac:dyDescent="0.3">
      <c r="A190" s="1" t="s">
        <v>445</v>
      </c>
      <c r="B190" t="s">
        <v>318</v>
      </c>
      <c r="C190" t="str">
        <f t="shared" si="2"/>
        <v>FirePsychic</v>
      </c>
      <c r="D190">
        <v>1</v>
      </c>
    </row>
    <row r="191" spans="1:4" ht="15" customHeight="1" x14ac:dyDescent="0.3">
      <c r="A191" s="1" t="s">
        <v>453</v>
      </c>
      <c r="B191" t="s">
        <v>318</v>
      </c>
      <c r="C191" t="str">
        <f t="shared" si="2"/>
        <v>WaterPsychic</v>
      </c>
      <c r="D191">
        <v>1</v>
      </c>
    </row>
    <row r="192" spans="1:4" ht="15" customHeight="1" x14ac:dyDescent="0.3">
      <c r="A192" s="1" t="s">
        <v>449</v>
      </c>
      <c r="B192" t="s">
        <v>318</v>
      </c>
      <c r="C192" t="str">
        <f t="shared" si="2"/>
        <v>GrassPsychic</v>
      </c>
      <c r="D192">
        <v>1</v>
      </c>
    </row>
    <row r="193" spans="1:4" ht="15" customHeight="1" x14ac:dyDescent="0.3">
      <c r="A193" s="1" t="s">
        <v>447</v>
      </c>
      <c r="B193" t="s">
        <v>318</v>
      </c>
      <c r="C193" t="str">
        <f t="shared" si="2"/>
        <v>ElectricPsychic</v>
      </c>
      <c r="D193">
        <v>1</v>
      </c>
    </row>
    <row r="194" spans="1:4" ht="15" customHeight="1" x14ac:dyDescent="0.3">
      <c r="A194" s="1" t="s">
        <v>318</v>
      </c>
      <c r="B194" t="s">
        <v>318</v>
      </c>
      <c r="C194" t="str">
        <f t="shared" si="2"/>
        <v>PsychicPsychic</v>
      </c>
      <c r="D194">
        <v>0.5</v>
      </c>
    </row>
    <row r="195" spans="1:4" ht="15" customHeight="1" x14ac:dyDescent="0.3">
      <c r="A195" s="1" t="s">
        <v>446</v>
      </c>
      <c r="B195" t="s">
        <v>318</v>
      </c>
      <c r="C195" t="str">
        <f t="shared" ref="C195:C226" si="3">A195&amp;B195</f>
        <v>IcePsychic</v>
      </c>
      <c r="D195">
        <v>1</v>
      </c>
    </row>
    <row r="196" spans="1:4" ht="15" customHeight="1" x14ac:dyDescent="0.3">
      <c r="A196" s="1" t="s">
        <v>454</v>
      </c>
      <c r="B196" t="s">
        <v>318</v>
      </c>
      <c r="C196" t="str">
        <f t="shared" si="3"/>
        <v>DragonPsychic</v>
      </c>
      <c r="D196">
        <v>1</v>
      </c>
    </row>
    <row r="197" spans="1:4" ht="15" customHeight="1" x14ac:dyDescent="0.3">
      <c r="A197" s="1" t="s">
        <v>421</v>
      </c>
      <c r="B197" t="s">
        <v>446</v>
      </c>
      <c r="C197" t="str">
        <f t="shared" si="3"/>
        <v>NormalIce</v>
      </c>
      <c r="D197">
        <v>1</v>
      </c>
    </row>
    <row r="198" spans="1:4" ht="15" customHeight="1" x14ac:dyDescent="0.3">
      <c r="A198" s="1" t="s">
        <v>450</v>
      </c>
      <c r="B198" t="s">
        <v>446</v>
      </c>
      <c r="C198" t="str">
        <f t="shared" si="3"/>
        <v>FightingIce</v>
      </c>
      <c r="D198">
        <v>2</v>
      </c>
    </row>
    <row r="199" spans="1:4" ht="15" customHeight="1" x14ac:dyDescent="0.3">
      <c r="A199" s="1" t="s">
        <v>448</v>
      </c>
      <c r="B199" t="s">
        <v>446</v>
      </c>
      <c r="C199" t="str">
        <f t="shared" si="3"/>
        <v>FlyingIce</v>
      </c>
      <c r="D199">
        <v>1</v>
      </c>
    </row>
    <row r="200" spans="1:4" ht="15" customHeight="1" x14ac:dyDescent="0.3">
      <c r="A200" s="1" t="s">
        <v>451</v>
      </c>
      <c r="B200" t="s">
        <v>446</v>
      </c>
      <c r="C200" t="str">
        <f t="shared" si="3"/>
        <v>PoisonIce</v>
      </c>
      <c r="D200">
        <v>1</v>
      </c>
    </row>
    <row r="201" spans="1:4" ht="15" customHeight="1" x14ac:dyDescent="0.3">
      <c r="A201" s="1" t="s">
        <v>455</v>
      </c>
      <c r="B201" t="s">
        <v>446</v>
      </c>
      <c r="C201" t="str">
        <f t="shared" si="3"/>
        <v>GroundIce</v>
      </c>
      <c r="D201">
        <v>1</v>
      </c>
    </row>
    <row r="202" spans="1:4" ht="15" customHeight="1" x14ac:dyDescent="0.3">
      <c r="A202" s="1" t="s">
        <v>456</v>
      </c>
      <c r="B202" t="s">
        <v>446</v>
      </c>
      <c r="C202" t="str">
        <f t="shared" si="3"/>
        <v>RockIce</v>
      </c>
      <c r="D202">
        <v>2</v>
      </c>
    </row>
    <row r="203" spans="1:4" ht="15" customHeight="1" x14ac:dyDescent="0.3">
      <c r="A203" s="1" t="s">
        <v>452</v>
      </c>
      <c r="B203" t="s">
        <v>446</v>
      </c>
      <c r="C203" t="str">
        <f t="shared" si="3"/>
        <v>BugIce</v>
      </c>
      <c r="D203">
        <v>1</v>
      </c>
    </row>
    <row r="204" spans="1:4" ht="15" customHeight="1" x14ac:dyDescent="0.3">
      <c r="A204" s="1" t="s">
        <v>457</v>
      </c>
      <c r="B204" t="s">
        <v>446</v>
      </c>
      <c r="C204" t="str">
        <f t="shared" si="3"/>
        <v>GhostIce</v>
      </c>
      <c r="D204">
        <v>1</v>
      </c>
    </row>
    <row r="205" spans="1:4" ht="15" customHeight="1" x14ac:dyDescent="0.3">
      <c r="A205" s="1" t="s">
        <v>445</v>
      </c>
      <c r="B205" t="s">
        <v>446</v>
      </c>
      <c r="C205" t="str">
        <f t="shared" si="3"/>
        <v>FireIce</v>
      </c>
      <c r="D205">
        <v>2</v>
      </c>
    </row>
    <row r="206" spans="1:4" ht="15" customHeight="1" x14ac:dyDescent="0.3">
      <c r="A206" s="1" t="s">
        <v>453</v>
      </c>
      <c r="B206" t="s">
        <v>446</v>
      </c>
      <c r="C206" t="str">
        <f t="shared" si="3"/>
        <v>WaterIce</v>
      </c>
      <c r="D206">
        <v>1</v>
      </c>
    </row>
    <row r="207" spans="1:4" ht="15" customHeight="1" x14ac:dyDescent="0.3">
      <c r="A207" s="1" t="s">
        <v>449</v>
      </c>
      <c r="B207" t="s">
        <v>446</v>
      </c>
      <c r="C207" t="str">
        <f t="shared" si="3"/>
        <v>GrassIce</v>
      </c>
      <c r="D207">
        <v>1</v>
      </c>
    </row>
    <row r="208" spans="1:4" ht="15" customHeight="1" x14ac:dyDescent="0.3">
      <c r="A208" s="1" t="s">
        <v>447</v>
      </c>
      <c r="B208" t="s">
        <v>446</v>
      </c>
      <c r="C208" t="str">
        <f t="shared" si="3"/>
        <v>ElectricIce</v>
      </c>
      <c r="D208">
        <v>1</v>
      </c>
    </row>
    <row r="209" spans="1:4" ht="15" customHeight="1" x14ac:dyDescent="0.3">
      <c r="A209" s="1" t="s">
        <v>318</v>
      </c>
      <c r="B209" t="s">
        <v>446</v>
      </c>
      <c r="C209" t="str">
        <f t="shared" si="3"/>
        <v>PsychicIce</v>
      </c>
      <c r="D209">
        <v>1</v>
      </c>
    </row>
    <row r="210" spans="1:4" ht="15" customHeight="1" x14ac:dyDescent="0.3">
      <c r="A210" s="1" t="s">
        <v>446</v>
      </c>
      <c r="B210" t="s">
        <v>446</v>
      </c>
      <c r="C210" t="str">
        <f t="shared" si="3"/>
        <v>IceIce</v>
      </c>
      <c r="D210">
        <v>0.5</v>
      </c>
    </row>
    <row r="211" spans="1:4" ht="15" customHeight="1" x14ac:dyDescent="0.3">
      <c r="A211" s="1" t="s">
        <v>454</v>
      </c>
      <c r="B211" t="s">
        <v>446</v>
      </c>
      <c r="C211" t="str">
        <f t="shared" si="3"/>
        <v>DragonIce</v>
      </c>
      <c r="D211">
        <v>1</v>
      </c>
    </row>
    <row r="212" spans="1:4" ht="15" customHeight="1" x14ac:dyDescent="0.3">
      <c r="A212" s="1" t="s">
        <v>421</v>
      </c>
      <c r="B212" t="s">
        <v>454</v>
      </c>
      <c r="C212" t="str">
        <f t="shared" si="3"/>
        <v>NormalDragon</v>
      </c>
      <c r="D212">
        <v>1</v>
      </c>
    </row>
    <row r="213" spans="1:4" ht="15" customHeight="1" x14ac:dyDescent="0.3">
      <c r="A213" s="1" t="s">
        <v>450</v>
      </c>
      <c r="B213" t="s">
        <v>454</v>
      </c>
      <c r="C213" t="str">
        <f t="shared" si="3"/>
        <v>FightingDragon</v>
      </c>
      <c r="D213">
        <v>1</v>
      </c>
    </row>
    <row r="214" spans="1:4" ht="15" customHeight="1" x14ac:dyDescent="0.3">
      <c r="A214" s="1" t="s">
        <v>448</v>
      </c>
      <c r="B214" t="s">
        <v>454</v>
      </c>
      <c r="C214" t="str">
        <f t="shared" si="3"/>
        <v>FlyingDragon</v>
      </c>
      <c r="D214">
        <v>1</v>
      </c>
    </row>
    <row r="215" spans="1:4" ht="15" customHeight="1" x14ac:dyDescent="0.3">
      <c r="A215" s="1" t="s">
        <v>451</v>
      </c>
      <c r="B215" t="s">
        <v>454</v>
      </c>
      <c r="C215" t="str">
        <f t="shared" si="3"/>
        <v>PoisonDragon</v>
      </c>
      <c r="D215">
        <v>1</v>
      </c>
    </row>
    <row r="216" spans="1:4" ht="15" customHeight="1" x14ac:dyDescent="0.3">
      <c r="A216" s="1" t="s">
        <v>455</v>
      </c>
      <c r="B216" t="s">
        <v>454</v>
      </c>
      <c r="C216" t="str">
        <f t="shared" si="3"/>
        <v>GroundDragon</v>
      </c>
      <c r="D216">
        <v>1</v>
      </c>
    </row>
    <row r="217" spans="1:4" ht="15" customHeight="1" x14ac:dyDescent="0.3">
      <c r="A217" s="1" t="s">
        <v>456</v>
      </c>
      <c r="B217" t="s">
        <v>454</v>
      </c>
      <c r="C217" t="str">
        <f t="shared" si="3"/>
        <v>RockDragon</v>
      </c>
      <c r="D217">
        <v>1</v>
      </c>
    </row>
    <row r="218" spans="1:4" ht="15" customHeight="1" x14ac:dyDescent="0.3">
      <c r="A218" s="1" t="s">
        <v>452</v>
      </c>
      <c r="B218" t="s">
        <v>454</v>
      </c>
      <c r="C218" t="str">
        <f t="shared" si="3"/>
        <v>BugDragon</v>
      </c>
      <c r="D218">
        <v>1</v>
      </c>
    </row>
    <row r="219" spans="1:4" ht="15" customHeight="1" x14ac:dyDescent="0.3">
      <c r="A219" s="1" t="s">
        <v>457</v>
      </c>
      <c r="B219" t="s">
        <v>454</v>
      </c>
      <c r="C219" t="str">
        <f t="shared" si="3"/>
        <v>GhostDragon</v>
      </c>
      <c r="D219">
        <v>1</v>
      </c>
    </row>
    <row r="220" spans="1:4" ht="15" customHeight="1" x14ac:dyDescent="0.3">
      <c r="A220" s="1" t="s">
        <v>445</v>
      </c>
      <c r="B220" t="s">
        <v>454</v>
      </c>
      <c r="C220" t="str">
        <f t="shared" si="3"/>
        <v>FireDragon</v>
      </c>
      <c r="D220">
        <v>0.5</v>
      </c>
    </row>
    <row r="221" spans="1:4" ht="15" customHeight="1" x14ac:dyDescent="0.3">
      <c r="A221" s="1" t="s">
        <v>453</v>
      </c>
      <c r="B221" t="s">
        <v>454</v>
      </c>
      <c r="C221" t="str">
        <f t="shared" si="3"/>
        <v>WaterDragon</v>
      </c>
      <c r="D221">
        <v>0.5</v>
      </c>
    </row>
    <row r="222" spans="1:4" ht="15" customHeight="1" x14ac:dyDescent="0.3">
      <c r="A222" s="1" t="s">
        <v>449</v>
      </c>
      <c r="B222" t="s">
        <v>454</v>
      </c>
      <c r="C222" t="str">
        <f t="shared" si="3"/>
        <v>GrassDragon</v>
      </c>
      <c r="D222">
        <v>0.5</v>
      </c>
    </row>
    <row r="223" spans="1:4" ht="15" customHeight="1" x14ac:dyDescent="0.3">
      <c r="A223" s="1" t="s">
        <v>447</v>
      </c>
      <c r="B223" t="s">
        <v>454</v>
      </c>
      <c r="C223" t="str">
        <f t="shared" si="3"/>
        <v>ElectricDragon</v>
      </c>
      <c r="D223">
        <v>0.5</v>
      </c>
    </row>
    <row r="224" spans="1:4" ht="15" customHeight="1" x14ac:dyDescent="0.3">
      <c r="A224" s="1" t="s">
        <v>318</v>
      </c>
      <c r="B224" t="s">
        <v>454</v>
      </c>
      <c r="C224" t="str">
        <f t="shared" si="3"/>
        <v>PsychicDragon</v>
      </c>
      <c r="D224">
        <v>1</v>
      </c>
    </row>
    <row r="225" spans="1:4" ht="15" customHeight="1" x14ac:dyDescent="0.3">
      <c r="A225" s="1" t="s">
        <v>446</v>
      </c>
      <c r="B225" t="s">
        <v>454</v>
      </c>
      <c r="C225" t="str">
        <f t="shared" si="3"/>
        <v>IceDragon</v>
      </c>
      <c r="D225">
        <v>2</v>
      </c>
    </row>
    <row r="226" spans="1:4" ht="15" customHeight="1" x14ac:dyDescent="0.3">
      <c r="A226" s="1" t="s">
        <v>454</v>
      </c>
      <c r="B226" t="s">
        <v>454</v>
      </c>
      <c r="C226" t="str">
        <f t="shared" si="3"/>
        <v>DragonDragon</v>
      </c>
      <c r="D226">
        <v>2</v>
      </c>
    </row>
  </sheetData>
  <mergeCells count="4">
    <mergeCell ref="G40:W40"/>
    <mergeCell ref="G23:H24"/>
    <mergeCell ref="I23:W23"/>
    <mergeCell ref="G25:G39"/>
  </mergeCells>
  <hyperlinks>
    <hyperlink ref="G40" r:id="rId1" tooltip="Generation I" display="https://bulbapedia.bulbagarden.net/wiki/Generation_I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" sqref="B3"/>
    </sheetView>
  </sheetViews>
  <sheetFormatPr baseColWidth="10" defaultRowHeight="14.4" x14ac:dyDescent="0.3"/>
  <cols>
    <col min="4" max="4" width="11.5546875" style="37"/>
    <col min="6" max="6" width="11.5546875" style="37"/>
  </cols>
  <sheetData>
    <row r="1" spans="1:6" x14ac:dyDescent="0.3">
      <c r="A1" t="s">
        <v>851</v>
      </c>
      <c r="B1" t="s">
        <v>850</v>
      </c>
      <c r="C1" t="s">
        <v>853</v>
      </c>
      <c r="D1" s="37" t="s">
        <v>854</v>
      </c>
      <c r="E1" t="s">
        <v>852</v>
      </c>
      <c r="F1" s="37" t="s">
        <v>855</v>
      </c>
    </row>
    <row r="2" spans="1:6" x14ac:dyDescent="0.3">
      <c r="A2">
        <v>1</v>
      </c>
      <c r="B2" t="s">
        <v>421</v>
      </c>
      <c r="C2">
        <f>COUNTIFS(bulbasaur!$E$2:$F$177,fights_types!B2)</f>
        <v>24</v>
      </c>
      <c r="D2" s="37">
        <f>C2/ROWS(bulbasaur!$A$2:$A$177)</f>
        <v>0.13636363636363635</v>
      </c>
      <c r="E2">
        <f>COUNTIFS(all_pokemon!$D$2:$E$151,fights_types!B2)</f>
        <v>24</v>
      </c>
      <c r="F2" s="37">
        <f>E2/ROWS(all_pokemon!$A$2:$A$151)</f>
        <v>0.16</v>
      </c>
    </row>
    <row r="3" spans="1:6" x14ac:dyDescent="0.3">
      <c r="A3">
        <v>2</v>
      </c>
      <c r="B3" t="s">
        <v>450</v>
      </c>
      <c r="C3">
        <f>COUNTIFS(bulbasaur!$E$2:$F$177,fights_types!B3)</f>
        <v>9</v>
      </c>
      <c r="D3" s="37">
        <f>C3/ROWS(bulbasaur!$A$2:$A$177)</f>
        <v>5.113636363636364E-2</v>
      </c>
      <c r="E3">
        <f>COUNTIFS(all_pokemon!$D$2:$E$151,fights_types!B3)</f>
        <v>8</v>
      </c>
      <c r="F3" s="37">
        <f>E3/ROWS(all_pokemon!$A$2:$A$151)</f>
        <v>5.3333333333333337E-2</v>
      </c>
    </row>
    <row r="4" spans="1:6" x14ac:dyDescent="0.3">
      <c r="A4">
        <v>3</v>
      </c>
      <c r="B4" t="s">
        <v>448</v>
      </c>
      <c r="C4">
        <f>COUNTIFS(bulbasaur!$E$2:$F$177,fights_types!B4)</f>
        <v>30</v>
      </c>
      <c r="D4" s="37">
        <f>C4/ROWS(bulbasaur!$A$2:$A$177)</f>
        <v>0.17045454545454544</v>
      </c>
      <c r="E4">
        <f>COUNTIFS(all_pokemon!$D$2:$E$151,fights_types!B4)</f>
        <v>19</v>
      </c>
      <c r="F4" s="37">
        <f>E4/ROWS(all_pokemon!$A$2:$A$151)</f>
        <v>0.12666666666666668</v>
      </c>
    </row>
    <row r="5" spans="1:6" x14ac:dyDescent="0.3">
      <c r="A5">
        <v>4</v>
      </c>
      <c r="B5" t="s">
        <v>451</v>
      </c>
      <c r="C5">
        <f>COUNTIFS(bulbasaur!$E$2:$F$177,fights_types!B5)</f>
        <v>55</v>
      </c>
      <c r="D5" s="37">
        <f>C5/ROWS(bulbasaur!$A$2:$A$177)</f>
        <v>0.3125</v>
      </c>
      <c r="E5">
        <f>COUNTIFS(all_pokemon!$D$2:$E$151,fights_types!B5)</f>
        <v>33</v>
      </c>
      <c r="F5" s="37">
        <f>E5/ROWS(all_pokemon!$A$2:$A$151)</f>
        <v>0.22</v>
      </c>
    </row>
    <row r="6" spans="1:6" x14ac:dyDescent="0.3">
      <c r="A6">
        <v>5</v>
      </c>
      <c r="B6" t="s">
        <v>455</v>
      </c>
      <c r="C6">
        <f>COUNTIFS(bulbasaur!$E$2:$F$177,fights_types!B6)</f>
        <v>24</v>
      </c>
      <c r="D6" s="37">
        <f>C6/ROWS(bulbasaur!$A$2:$A$177)</f>
        <v>0.13636363636363635</v>
      </c>
      <c r="E6">
        <f>COUNTIFS(all_pokemon!$D$2:$E$151,fights_types!B6)</f>
        <v>14</v>
      </c>
      <c r="F6" s="37">
        <f>E6/ROWS(all_pokemon!$A$2:$A$151)</f>
        <v>9.3333333333333338E-2</v>
      </c>
    </row>
    <row r="7" spans="1:6" x14ac:dyDescent="0.3">
      <c r="A7">
        <v>6</v>
      </c>
      <c r="B7" t="s">
        <v>456</v>
      </c>
      <c r="C7">
        <f>COUNTIFS(bulbasaur!$E$2:$F$177,fights_types!B7)</f>
        <v>18</v>
      </c>
      <c r="D7" s="37">
        <f>C7/ROWS(bulbasaur!$A$2:$A$177)</f>
        <v>0.10227272727272728</v>
      </c>
      <c r="E7">
        <f>COUNTIFS(all_pokemon!$D$2:$E$151,fights_types!B7)</f>
        <v>11</v>
      </c>
      <c r="F7" s="37">
        <f>E7/ROWS(all_pokemon!$A$2:$A$151)</f>
        <v>7.3333333333333334E-2</v>
      </c>
    </row>
    <row r="8" spans="1:6" x14ac:dyDescent="0.3">
      <c r="A8">
        <v>7</v>
      </c>
      <c r="B8" t="s">
        <v>452</v>
      </c>
      <c r="C8">
        <f>COUNTIFS(bulbasaur!$E$2:$F$177,fights_types!B8)</f>
        <v>16</v>
      </c>
      <c r="D8" s="37">
        <f>C8/ROWS(bulbasaur!$A$2:$A$177)</f>
        <v>9.0909090909090912E-2</v>
      </c>
      <c r="E8">
        <f>COUNTIFS(all_pokemon!$D$2:$E$151,fights_types!B8)</f>
        <v>12</v>
      </c>
      <c r="F8" s="37">
        <f>E8/ROWS(all_pokemon!$A$2:$A$151)</f>
        <v>0.08</v>
      </c>
    </row>
    <row r="9" spans="1:6" x14ac:dyDescent="0.3">
      <c r="A9">
        <v>8</v>
      </c>
      <c r="B9" t="s">
        <v>457</v>
      </c>
      <c r="C9">
        <f>COUNTIFS(bulbasaur!$E$2:$F$177,fights_types!B9)</f>
        <v>7</v>
      </c>
      <c r="D9" s="37">
        <f>C9/ROWS(bulbasaur!$A$2:$A$177)</f>
        <v>3.9772727272727272E-2</v>
      </c>
      <c r="E9">
        <f>COUNTIFS(all_pokemon!$D$2:$E$151,fights_types!B9)</f>
        <v>3</v>
      </c>
      <c r="F9" s="37">
        <f>E9/ROWS(all_pokemon!$A$2:$A$151)</f>
        <v>0.02</v>
      </c>
    </row>
    <row r="10" spans="1:6" x14ac:dyDescent="0.3">
      <c r="A10">
        <v>9</v>
      </c>
      <c r="B10" t="s">
        <v>445</v>
      </c>
      <c r="C10">
        <f>COUNTIFS(bulbasaur!$E$2:$F$177,fights_types!B10)</f>
        <v>12</v>
      </c>
      <c r="D10" s="37">
        <f>C10/ROWS(bulbasaur!$A$2:$A$177)</f>
        <v>6.8181818181818177E-2</v>
      </c>
      <c r="E10">
        <f>COUNTIFS(all_pokemon!$D$2:$E$151,fights_types!B10)</f>
        <v>12</v>
      </c>
      <c r="F10" s="37">
        <f>E10/ROWS(all_pokemon!$A$2:$A$151)</f>
        <v>0.08</v>
      </c>
    </row>
    <row r="11" spans="1:6" x14ac:dyDescent="0.3">
      <c r="A11">
        <v>10</v>
      </c>
      <c r="B11" t="s">
        <v>453</v>
      </c>
      <c r="C11">
        <f>COUNTIFS(bulbasaur!$E$2:$F$177,fights_types!B11)</f>
        <v>14</v>
      </c>
      <c r="D11" s="37">
        <f>C11/ROWS(bulbasaur!$A$2:$A$177)</f>
        <v>7.9545454545454544E-2</v>
      </c>
      <c r="E11">
        <f>COUNTIFS(all_pokemon!$D$2:$E$151,fights_types!B11)</f>
        <v>32</v>
      </c>
      <c r="F11" s="37">
        <f>E11/ROWS(all_pokemon!$A$2:$A$151)</f>
        <v>0.21333333333333335</v>
      </c>
    </row>
    <row r="12" spans="1:6" x14ac:dyDescent="0.3">
      <c r="A12">
        <v>11</v>
      </c>
      <c r="B12" t="s">
        <v>449</v>
      </c>
      <c r="C12">
        <f>COUNTIFS(bulbasaur!$E$2:$F$177,fights_types!B12)</f>
        <v>17</v>
      </c>
      <c r="D12" s="37">
        <f>C12/ROWS(bulbasaur!$A$2:$A$177)</f>
        <v>9.6590909090909088E-2</v>
      </c>
      <c r="E12">
        <f>COUNTIFS(all_pokemon!$D$2:$E$151,fights_types!B12)</f>
        <v>14</v>
      </c>
      <c r="F12" s="37">
        <f>E12/ROWS(all_pokemon!$A$2:$A$151)</f>
        <v>9.3333333333333338E-2</v>
      </c>
    </row>
    <row r="13" spans="1:6" x14ac:dyDescent="0.3">
      <c r="A13">
        <v>12</v>
      </c>
      <c r="B13" t="s">
        <v>447</v>
      </c>
      <c r="C13">
        <f>COUNTIFS(bulbasaur!$E$2:$F$177,fights_types!B13)</f>
        <v>4</v>
      </c>
      <c r="D13" s="37">
        <f>C13/ROWS(bulbasaur!$A$2:$A$177)</f>
        <v>2.2727272727272728E-2</v>
      </c>
      <c r="E13">
        <f>COUNTIFS(all_pokemon!$D$2:$E$151,fights_types!B13)</f>
        <v>9</v>
      </c>
      <c r="F13" s="37">
        <f>E13/ROWS(all_pokemon!$A$2:$A$151)</f>
        <v>0.06</v>
      </c>
    </row>
    <row r="14" spans="1:6" x14ac:dyDescent="0.3">
      <c r="A14">
        <v>13</v>
      </c>
      <c r="B14" t="s">
        <v>318</v>
      </c>
      <c r="C14">
        <f>COUNTIFS(bulbasaur!$E$2:$F$177,fights_types!B14)</f>
        <v>28</v>
      </c>
      <c r="D14" s="37">
        <f>C14/ROWS(bulbasaur!$A$2:$A$177)</f>
        <v>0.15909090909090909</v>
      </c>
      <c r="E14">
        <f>COUNTIFS(all_pokemon!$D$2:$E$151,fights_types!B14)</f>
        <v>13</v>
      </c>
      <c r="F14" s="37">
        <f>E14/ROWS(all_pokemon!$A$2:$A$151)</f>
        <v>8.666666666666667E-2</v>
      </c>
    </row>
    <row r="15" spans="1:6" x14ac:dyDescent="0.3">
      <c r="A15">
        <v>14</v>
      </c>
      <c r="B15" t="s">
        <v>446</v>
      </c>
      <c r="C15">
        <f>COUNTIFS(bulbasaur!$E$2:$F$177,fights_types!B15)</f>
        <v>4</v>
      </c>
      <c r="D15" s="37">
        <f>C15/ROWS(bulbasaur!$A$2:$A$177)</f>
        <v>2.2727272727272728E-2</v>
      </c>
      <c r="E15">
        <f>COUNTIFS(all_pokemon!$D$2:$E$151,fights_types!B15)</f>
        <v>5</v>
      </c>
      <c r="F15" s="37">
        <f>E15/ROWS(all_pokemon!$A$2:$A$151)</f>
        <v>3.3333333333333333E-2</v>
      </c>
    </row>
    <row r="16" spans="1:6" x14ac:dyDescent="0.3">
      <c r="A16">
        <v>15</v>
      </c>
      <c r="B16" t="s">
        <v>454</v>
      </c>
      <c r="C16">
        <f>COUNTIFS(bulbasaur!$E$2:$F$177,fights_types!B16)</f>
        <v>3</v>
      </c>
      <c r="D16" s="37">
        <f>C16/ROWS(bulbasaur!$A$2:$A$177)</f>
        <v>1.7045454545454544E-2</v>
      </c>
      <c r="E16">
        <f>COUNTIFS(all_pokemon!$D$2:$E$151,fights_types!B16)</f>
        <v>3</v>
      </c>
      <c r="F16" s="37">
        <f>E16/ROWS(all_pokemon!$A$2:$A$151)</f>
        <v>0.02</v>
      </c>
    </row>
    <row r="17" spans="3:6" x14ac:dyDescent="0.3">
      <c r="C17">
        <f>SUM(C2:C16)</f>
        <v>265</v>
      </c>
      <c r="D17" s="37">
        <f>SUM(D2:D16)</f>
        <v>1.5056818181818183</v>
      </c>
      <c r="E17">
        <f>SUM(E2:E16)</f>
        <v>212</v>
      </c>
      <c r="F17" s="37">
        <f>SUM(F2:F16)</f>
        <v>1.4133333333333336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bulbasaur</vt:lpstr>
      <vt:lpstr>squirtle</vt:lpstr>
      <vt:lpstr>charmander</vt:lpstr>
      <vt:lpstr>nidoking</vt:lpstr>
      <vt:lpstr>all_pokemon</vt:lpstr>
      <vt:lpstr>all_attacks</vt:lpstr>
      <vt:lpstr>type_factors</vt:lpstr>
      <vt:lpstr>fights_types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Niccos</dc:creator>
  <cp:lastModifiedBy>Niccos</cp:lastModifiedBy>
  <dcterms:created xsi:type="dcterms:W3CDTF">2022-12-17T15:51:01Z</dcterms:created>
  <dcterms:modified xsi:type="dcterms:W3CDTF">2022-12-27T12:09:39Z</dcterms:modified>
</cp:coreProperties>
</file>