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ncz/Documents/_Michigan/_Summer 2020/research/Ben/medicaid-covid/reference/notes/"/>
    </mc:Choice>
  </mc:AlternateContent>
  <xr:revisionPtr revIDLastSave="0" documentId="13_ncr:1_{1B73208B-EB2D-6240-8F2E-82265367392B}" xr6:coauthVersionLast="36" xr6:coauthVersionMax="36" xr10:uidLastSave="{00000000-0000-0000-0000-000000000000}"/>
  <bookViews>
    <workbookView xWindow="9420" yWindow="940" windowWidth="19380" windowHeight="16240" xr2:uid="{BD27B2E6-3378-2D4A-87A8-003372F20F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F16" i="1" l="1"/>
  <c r="F15" i="1"/>
  <c r="F14" i="1"/>
  <c r="F9" i="1"/>
  <c r="F8" i="1"/>
  <c r="F7" i="1"/>
  <c r="F6" i="1"/>
  <c r="F5" i="1" l="1"/>
  <c r="F4" i="1"/>
  <c r="F28" i="1" l="1"/>
  <c r="F27" i="1"/>
  <c r="F26" i="1"/>
  <c r="F35" i="1"/>
  <c r="F34" i="1"/>
  <c r="F33" i="1"/>
  <c r="F32" i="1"/>
  <c r="F31" i="1"/>
  <c r="F30" i="1"/>
  <c r="F29" i="1"/>
  <c r="F25" i="1"/>
  <c r="F24" i="1"/>
  <c r="F23" i="1"/>
  <c r="F22" i="1"/>
  <c r="F21" i="1"/>
  <c r="F20" i="1"/>
  <c r="F19" i="1"/>
  <c r="F18" i="1"/>
  <c r="F17" i="1"/>
  <c r="F13" i="1"/>
  <c r="F12" i="1"/>
  <c r="F11" i="1"/>
  <c r="F10" i="1"/>
</calcChain>
</file>

<file path=xl/sharedStrings.xml><?xml version="1.0" encoding="utf-8"?>
<sst xmlns="http://schemas.openxmlformats.org/spreadsheetml/2006/main" count="181" uniqueCount="111">
  <si>
    <t xml:space="preserve"> F14916-10 </t>
  </si>
  <si>
    <t xml:space="preserve"> 19687-19690 </t>
  </si>
  <si>
    <t xml:space="preserve"> Percent Urban Population       </t>
  </si>
  <si>
    <t xml:space="preserve"> (.1) Table P2                 </t>
  </si>
  <si>
    <t xml:space="preserve"> 04/13</t>
  </si>
  <si>
    <t xml:space="preserve"> F11396-13 </t>
  </si>
  <si>
    <t xml:space="preserve"> 19803-19808 </t>
  </si>
  <si>
    <t xml:space="preserve"> Veteran Population Estimate    </t>
  </si>
  <si>
    <t xml:space="preserve">                               </t>
  </si>
  <si>
    <t xml:space="preserve"> 08/14</t>
  </si>
  <si>
    <t xml:space="preserve"> F11396-12 </t>
  </si>
  <si>
    <t xml:space="preserve"> 19809-19814 </t>
  </si>
  <si>
    <t xml:space="preserve"> F11396-11 </t>
  </si>
  <si>
    <t xml:space="preserve"> 19815-19820 </t>
  </si>
  <si>
    <t xml:space="preserve"> F14196-12 </t>
  </si>
  <si>
    <t xml:space="preserve"> 20582-20589 </t>
  </si>
  <si>
    <t xml:space="preserve"> Medicaid Eligibles, Total      </t>
  </si>
  <si>
    <t xml:space="preserve"> 07/17</t>
  </si>
  <si>
    <t xml:space="preserve"> F14196-11 </t>
  </si>
  <si>
    <t xml:space="preserve"> 20590-20597 </t>
  </si>
  <si>
    <t xml:space="preserve"> F14196-10 </t>
  </si>
  <si>
    <t xml:space="preserve"> 20598-20605 </t>
  </si>
  <si>
    <t xml:space="preserve"> 07/16</t>
  </si>
  <si>
    <t xml:space="preserve"> F13226-13 </t>
  </si>
  <si>
    <t xml:space="preserve"> 23219-23224 </t>
  </si>
  <si>
    <t xml:space="preserve"> Median Household Income        </t>
  </si>
  <si>
    <t xml:space="preserve"> Estimates                     </t>
  </si>
  <si>
    <t xml:space="preserve"> 06/15</t>
  </si>
  <si>
    <t xml:space="preserve"> F13226-12 </t>
  </si>
  <si>
    <t xml:space="preserve"> 23225-23230 </t>
  </si>
  <si>
    <t xml:space="preserve"> F13226-11 </t>
  </si>
  <si>
    <t xml:space="preserve"> 23231-23236 </t>
  </si>
  <si>
    <t xml:space="preserve"> F13321-13 </t>
  </si>
  <si>
    <t xml:space="preserve"> 24094-24097 </t>
  </si>
  <si>
    <t xml:space="preserve"> Percent Persons in Poverty     </t>
  </si>
  <si>
    <t xml:space="preserve"> (.1) Estimates                </t>
  </si>
  <si>
    <t xml:space="preserve"> F13321-12 </t>
  </si>
  <si>
    <t xml:space="preserve"> 24098-24101 </t>
  </si>
  <si>
    <t xml:space="preserve"> F13321-11 </t>
  </si>
  <si>
    <t xml:space="preserve"> 24102-24105 </t>
  </si>
  <si>
    <t xml:space="preserve"> F14084-13 </t>
  </si>
  <si>
    <t xml:space="preserve"> 24667-24673 </t>
  </si>
  <si>
    <t xml:space="preserve"> Food Stamp/SNAP Recipients     </t>
  </si>
  <si>
    <t xml:space="preserve"> F14084-12 </t>
  </si>
  <si>
    <t xml:space="preserve"> 24674-24680 </t>
  </si>
  <si>
    <t xml:space="preserve"> F14084-11 </t>
  </si>
  <si>
    <t xml:space="preserve"> 24681-24687 </t>
  </si>
  <si>
    <t xml:space="preserve"> F06795-13 </t>
  </si>
  <si>
    <t xml:space="preserve"> 30893-30895 </t>
  </si>
  <si>
    <t xml:space="preserve"> Unemployment Rate, 16+         </t>
  </si>
  <si>
    <t xml:space="preserve"> (.1) Unemplyd/Civil Lab Frce  </t>
  </si>
  <si>
    <t xml:space="preserve"> F06795-12 </t>
  </si>
  <si>
    <t xml:space="preserve"> 30896-30898 </t>
  </si>
  <si>
    <t xml:space="preserve"> F06795-11 </t>
  </si>
  <si>
    <t xml:space="preserve"> 30899-30901 </t>
  </si>
  <si>
    <t xml:space="preserve"> F15266-13 </t>
  </si>
  <si>
    <t xml:space="preserve"> 31640-31644 </t>
  </si>
  <si>
    <t xml:space="preserve"> % Good Air Quality Days        </t>
  </si>
  <si>
    <t xml:space="preserve"> F15266-12 </t>
  </si>
  <si>
    <t xml:space="preserve"> 31645-31649 </t>
  </si>
  <si>
    <t xml:space="preserve"> F15266-11 </t>
  </si>
  <si>
    <t xml:space="preserve"> 31650-31654 </t>
  </si>
  <si>
    <t xml:space="preserve"> F15262-11 </t>
  </si>
  <si>
    <t xml:space="preserve"> 31655-31659 </t>
  </si>
  <si>
    <t xml:space="preserve"> Daily Fine Particulate Matter  </t>
  </si>
  <si>
    <t xml:space="preserve"> (.01) Average Daily PM2.5     </t>
  </si>
  <si>
    <t xml:space="preserve"> F15498-13 </t>
  </si>
  <si>
    <t xml:space="preserve"> 26284-26287 </t>
  </si>
  <si>
    <t xml:space="preserve"> % 18-64 without Health Ins     </t>
  </si>
  <si>
    <t xml:space="preserve"> F14763-12 </t>
  </si>
  <si>
    <t xml:space="preserve"> 26288-26291 </t>
  </si>
  <si>
    <t xml:space="preserve"> F14763-11 </t>
  </si>
  <si>
    <t xml:space="preserve"> 26292-26295 </t>
  </si>
  <si>
    <t>FIELD</t>
  </si>
  <si>
    <t>COL-COL</t>
  </si>
  <si>
    <t>YEAR OF DATA</t>
  </si>
  <si>
    <t>VARIABLE NAME</t>
  </si>
  <si>
    <t>CHARACTERISTICS</t>
  </si>
  <si>
    <t>SOURCE</t>
  </si>
  <si>
    <t>DATE ON</t>
  </si>
  <si>
    <t xml:space="preserve"> F00008    </t>
  </si>
  <si>
    <t xml:space="preserve"> 00046-00064 </t>
  </si>
  <si>
    <t xml:space="preserve">        </t>
  </si>
  <si>
    <t xml:space="preserve"> State Name                     </t>
  </si>
  <si>
    <t xml:space="preserve"> F00010    </t>
  </si>
  <si>
    <t xml:space="preserve"> 00067-00091 </t>
  </si>
  <si>
    <t xml:space="preserve"> County Name                    </t>
  </si>
  <si>
    <t xml:space="preserve"> DDH,9-33                 </t>
  </si>
  <si>
    <t xml:space="preserve"> F00011    </t>
  </si>
  <si>
    <t xml:space="preserve"> 00122-00123 </t>
  </si>
  <si>
    <t xml:space="preserve"> FIPS State Code                </t>
  </si>
  <si>
    <t xml:space="preserve"> F00012    </t>
  </si>
  <si>
    <t xml:space="preserve"> 00124-00126 </t>
  </si>
  <si>
    <t xml:space="preserve"> FIPS County Code               </t>
  </si>
  <si>
    <t xml:space="preserve"> F11984-13 </t>
  </si>
  <si>
    <t xml:space="preserve"> 16457-16464 </t>
  </si>
  <si>
    <t xml:space="preserve"> Population Estimate            </t>
  </si>
  <si>
    <t xml:space="preserve"> Whole Numbers                 </t>
  </si>
  <si>
    <t xml:space="preserve"> F11984-12 </t>
  </si>
  <si>
    <t xml:space="preserve"> 16465-16472 </t>
  </si>
  <si>
    <t xml:space="preserve"> F11984-11 </t>
  </si>
  <si>
    <t xml:space="preserve"> 16473-16480 </t>
  </si>
  <si>
    <t xml:space="preserve"> F04530-10 </t>
  </si>
  <si>
    <t xml:space="preserve"> 16481-16488 </t>
  </si>
  <si>
    <t xml:space="preserve"> Census Population              </t>
  </si>
  <si>
    <t xml:space="preserve"> 03/12</t>
  </si>
  <si>
    <t>These were missing a lot</t>
  </si>
  <si>
    <t xml:space="preserve"> F13876-10 </t>
  </si>
  <si>
    <t xml:space="preserve"> 31521-31526 </t>
  </si>
  <si>
    <t xml:space="preserve"> Population Density per Sq Mile </t>
  </si>
  <si>
    <t xml:space="preserve"> (.1) Geographic Header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</si>
</sst>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\(0.00\)"/>
  </numFmts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NumberFormat="1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/>
    <xf numFmtId="0" fontId="1" fillId="2" borderId="1" xfId="0" applyNumberFormat="1" applyFont="1" applyFill="1" applyBorder="1" applyAlignment="1">
      <alignment horizontal="left" inden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64" fontId="2" fillId="2" borderId="3" xfId="0" applyNumberFormat="1" applyFont="1" applyFill="1" applyBorder="1" applyAlignment="1">
      <alignment horizontal="center" vertical="center" wrapText="1"/>
    </xf>
    <xf numFmtId="0" fontId="3" fillId="2" borderId="3" xfId="0" applyNumberFormat="1" applyFont="1" applyFill="1" applyBorder="1" applyAlignment="1">
      <alignment horizontal="left" vertical="center" wrapText="1" indent="1"/>
    </xf>
    <xf numFmtId="0" fontId="1" fillId="0" borderId="0" xfId="0" applyFont="1" applyAlignment="1">
      <alignment wrapText="1"/>
    </xf>
    <xf numFmtId="0" fontId="1" fillId="2" borderId="4" xfId="0" applyNumberFormat="1" applyFont="1" applyFill="1" applyBorder="1"/>
    <xf numFmtId="0" fontId="1" fillId="2" borderId="4" xfId="0" applyFont="1" applyFill="1" applyBorder="1"/>
    <xf numFmtId="0" fontId="1" fillId="2" borderId="4" xfId="0" applyFont="1" applyFill="1" applyBorder="1" applyAlignment="1">
      <alignment horizontal="center"/>
    </xf>
    <xf numFmtId="164" fontId="1" fillId="2" borderId="4" xfId="0" applyNumberFormat="1" applyFont="1" applyFill="1" applyBorder="1"/>
    <xf numFmtId="0" fontId="1" fillId="2" borderId="4" xfId="0" applyNumberFormat="1" applyFont="1" applyFill="1" applyBorder="1" applyAlignment="1">
      <alignment horizontal="left" indent="1"/>
    </xf>
    <xf numFmtId="0" fontId="4" fillId="2" borderId="1" xfId="0" applyNumberFormat="1" applyFont="1" applyFill="1" applyBorder="1" applyAlignment="1">
      <alignment horizontal="left" indent="1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/>
    <xf numFmtId="0" fontId="1" fillId="3" borderId="1" xfId="0" applyNumberFormat="1" applyFont="1" applyFill="1" applyBorder="1" applyAlignment="1">
      <alignment horizontal="left" indent="1"/>
    </xf>
    <xf numFmtId="0" fontId="1" fillId="2" borderId="3" xfId="0" applyNumberFormat="1" applyFont="1" applyFill="1" applyBorder="1"/>
    <xf numFmtId="0" fontId="1" fillId="2" borderId="3" xfId="0" applyFont="1" applyFill="1" applyBorder="1"/>
    <xf numFmtId="0" fontId="1" fillId="2" borderId="3" xfId="0" applyFont="1" applyFill="1" applyBorder="1" applyAlignment="1">
      <alignment horizontal="center"/>
    </xf>
    <xf numFmtId="164" fontId="1" fillId="2" borderId="3" xfId="0" applyNumberFormat="1" applyFont="1" applyFill="1" applyBorder="1"/>
    <xf numFmtId="0" fontId="1" fillId="2" borderId="3" xfId="0" applyNumberFormat="1" applyFont="1" applyFill="1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D84AD-FAE6-AC45-8C69-9DFD51D3B355}">
  <dimension ref="A1:H36"/>
  <sheetViews>
    <sheetView tabSelected="1" workbookViewId="0">
      <selection activeCell="B36" sqref="B36"/>
    </sheetView>
  </sheetViews>
  <sheetFormatPr baseColWidth="10" defaultRowHeight="16" x14ac:dyDescent="0.2"/>
  <cols>
    <col min="2" max="2" width="12.6640625" bestFit="1" customWidth="1"/>
    <col min="4" max="4" width="27.83203125" bestFit="1" customWidth="1"/>
    <col min="5" max="5" width="24.6640625" bestFit="1" customWidth="1"/>
    <col min="6" max="6" width="24.33203125" bestFit="1" customWidth="1"/>
  </cols>
  <sheetData>
    <row r="1" spans="1:7" s="10" customFormat="1" ht="24" customHeight="1" x14ac:dyDescent="0.15">
      <c r="A1" s="6" t="s">
        <v>73</v>
      </c>
      <c r="B1" s="7" t="s">
        <v>74</v>
      </c>
      <c r="C1" s="7" t="s">
        <v>75</v>
      </c>
      <c r="D1" s="7" t="s">
        <v>76</v>
      </c>
      <c r="E1" s="8" t="s">
        <v>77</v>
      </c>
      <c r="F1" s="9" t="s">
        <v>78</v>
      </c>
      <c r="G1" s="7" t="s">
        <v>79</v>
      </c>
    </row>
    <row r="2" spans="1:7" ht="15" customHeight="1" x14ac:dyDescent="0.2">
      <c r="A2" s="1" t="s">
        <v>80</v>
      </c>
      <c r="B2" s="2" t="s">
        <v>81</v>
      </c>
      <c r="C2" s="3" t="s">
        <v>82</v>
      </c>
      <c r="D2" s="2" t="s">
        <v>83</v>
      </c>
      <c r="E2" s="4" t="s">
        <v>8</v>
      </c>
      <c r="F2" s="16"/>
      <c r="G2" s="2"/>
    </row>
    <row r="3" spans="1:7" ht="15" customHeight="1" x14ac:dyDescent="0.2">
      <c r="A3" s="1" t="s">
        <v>84</v>
      </c>
      <c r="B3" s="2" t="s">
        <v>85</v>
      </c>
      <c r="C3" s="3" t="s">
        <v>82</v>
      </c>
      <c r="D3" s="2" t="s">
        <v>86</v>
      </c>
      <c r="E3" s="4" t="s">
        <v>8</v>
      </c>
      <c r="F3" s="5" t="s">
        <v>87</v>
      </c>
      <c r="G3" s="2"/>
    </row>
    <row r="4" spans="1:7" ht="15" customHeight="1" x14ac:dyDescent="0.2">
      <c r="A4" s="1" t="s">
        <v>88</v>
      </c>
      <c r="B4" s="2" t="s">
        <v>89</v>
      </c>
      <c r="C4" s="3" t="s">
        <v>82</v>
      </c>
      <c r="D4" s="2" t="s">
        <v>90</v>
      </c>
      <c r="E4" s="4" t="s">
        <v>8</v>
      </c>
      <c r="F4" s="5" t="str">
        <f>HYPERLINK("[AHRF USER 2018-2019.doc]UD38"," Derived From GSA         ")</f>
        <v xml:space="preserve"> Derived From GSA         </v>
      </c>
      <c r="G4" s="2"/>
    </row>
    <row r="5" spans="1:7" ht="15" customHeight="1" x14ac:dyDescent="0.2">
      <c r="A5" s="1" t="s">
        <v>91</v>
      </c>
      <c r="B5" s="2" t="s">
        <v>92</v>
      </c>
      <c r="C5" s="3" t="s">
        <v>82</v>
      </c>
      <c r="D5" s="2" t="s">
        <v>93</v>
      </c>
      <c r="E5" s="4" t="s">
        <v>8</v>
      </c>
      <c r="F5" s="5" t="str">
        <f>HYPERLINK("[AHRF USER 2018-2019.doc]UD38"," Derived From GSA         ")</f>
        <v xml:space="preserve"> Derived From GSA         </v>
      </c>
      <c r="G5" s="2"/>
    </row>
    <row r="6" spans="1:7" ht="15" customHeight="1" x14ac:dyDescent="0.2">
      <c r="A6" s="1" t="s">
        <v>94</v>
      </c>
      <c r="B6" s="2" t="s">
        <v>95</v>
      </c>
      <c r="C6" s="3">
        <v>2013</v>
      </c>
      <c r="D6" s="2" t="s">
        <v>96</v>
      </c>
      <c r="E6" s="4" t="s">
        <v>97</v>
      </c>
      <c r="F6" s="5" t="str">
        <f t="shared" ref="F6:F8" si="0">HYPERLINK("[AHRF USER 2018-2019.doc]UD16"," Census County Pop Est    ")</f>
        <v xml:space="preserve"> Census County Pop Est    </v>
      </c>
      <c r="G6" s="2" t="s">
        <v>9</v>
      </c>
    </row>
    <row r="7" spans="1:7" ht="15" customHeight="1" x14ac:dyDescent="0.2">
      <c r="A7" s="1" t="s">
        <v>98</v>
      </c>
      <c r="B7" s="2" t="s">
        <v>99</v>
      </c>
      <c r="C7" s="3">
        <v>2012</v>
      </c>
      <c r="D7" s="2" t="s">
        <v>96</v>
      </c>
      <c r="E7" s="4" t="s">
        <v>97</v>
      </c>
      <c r="F7" s="5" t="str">
        <f t="shared" si="0"/>
        <v xml:space="preserve"> Census County Pop Est    </v>
      </c>
      <c r="G7" s="2" t="s">
        <v>9</v>
      </c>
    </row>
    <row r="8" spans="1:7" ht="15" customHeight="1" x14ac:dyDescent="0.2">
      <c r="A8" s="1" t="s">
        <v>100</v>
      </c>
      <c r="B8" s="2" t="s">
        <v>101</v>
      </c>
      <c r="C8" s="3">
        <v>2011</v>
      </c>
      <c r="D8" s="2" t="s">
        <v>96</v>
      </c>
      <c r="E8" s="4" t="s">
        <v>97</v>
      </c>
      <c r="F8" s="5" t="str">
        <f t="shared" si="0"/>
        <v xml:space="preserve"> Census County Pop Est    </v>
      </c>
      <c r="G8" s="2" t="s">
        <v>4</v>
      </c>
    </row>
    <row r="9" spans="1:7" ht="15" customHeight="1" x14ac:dyDescent="0.2">
      <c r="A9" s="1" t="s">
        <v>102</v>
      </c>
      <c r="B9" s="2" t="s">
        <v>103</v>
      </c>
      <c r="C9" s="3">
        <v>2010</v>
      </c>
      <c r="D9" s="2" t="s">
        <v>104</v>
      </c>
      <c r="E9" s="4" t="s">
        <v>97</v>
      </c>
      <c r="F9" s="5" t="str">
        <f>HYPERLINK("[AHRF USER 2018-2019.doc]UD16G"," 2010 Census Redistrict   ")</f>
        <v xml:space="preserve"> 2010 Census Redistrict   </v>
      </c>
      <c r="G9" s="2" t="s">
        <v>105</v>
      </c>
    </row>
    <row r="10" spans="1:7" ht="15" customHeight="1" x14ac:dyDescent="0.2">
      <c r="A10" s="1" t="s">
        <v>0</v>
      </c>
      <c r="B10" s="2" t="s">
        <v>1</v>
      </c>
      <c r="C10" s="3">
        <v>2010</v>
      </c>
      <c r="D10" s="2" t="s">
        <v>2</v>
      </c>
      <c r="E10" s="4" t="s">
        <v>3</v>
      </c>
      <c r="F10" s="5" t="str">
        <f>HYPERLINK("[AHRF USER 2018-2019.doc]UD61CA"," 2010 Census SF1          ")</f>
        <v xml:space="preserve"> 2010 Census SF1          </v>
      </c>
      <c r="G10" s="2" t="s">
        <v>4</v>
      </c>
    </row>
    <row r="11" spans="1:7" ht="15" customHeight="1" x14ac:dyDescent="0.2">
      <c r="A11" s="1" t="s">
        <v>5</v>
      </c>
      <c r="B11" s="2" t="s">
        <v>6</v>
      </c>
      <c r="C11" s="3">
        <v>2013</v>
      </c>
      <c r="D11" s="2" t="s">
        <v>7</v>
      </c>
      <c r="E11" s="4" t="s">
        <v>8</v>
      </c>
      <c r="F11" s="5" t="str">
        <f t="shared" ref="F11:F13" si="1">HYPERLINK("[AHRF USER 2018-2019.doc]UD54E"," Dept of Veterans Affairs ")</f>
        <v xml:space="preserve"> Dept of Veterans Affairs </v>
      </c>
      <c r="G11" s="2" t="s">
        <v>9</v>
      </c>
    </row>
    <row r="12" spans="1:7" ht="15" customHeight="1" x14ac:dyDescent="0.2">
      <c r="A12" s="1" t="s">
        <v>10</v>
      </c>
      <c r="B12" s="2" t="s">
        <v>11</v>
      </c>
      <c r="C12" s="3">
        <v>2012</v>
      </c>
      <c r="D12" s="2" t="s">
        <v>7</v>
      </c>
      <c r="E12" s="4" t="s">
        <v>8</v>
      </c>
      <c r="F12" s="5" t="str">
        <f t="shared" si="1"/>
        <v xml:space="preserve"> Dept of Veterans Affairs </v>
      </c>
      <c r="G12" s="2" t="s">
        <v>9</v>
      </c>
    </row>
    <row r="13" spans="1:7" ht="15" customHeight="1" x14ac:dyDescent="0.2">
      <c r="A13" s="1" t="s">
        <v>12</v>
      </c>
      <c r="B13" s="2" t="s">
        <v>13</v>
      </c>
      <c r="C13" s="3">
        <v>2011</v>
      </c>
      <c r="D13" s="2" t="s">
        <v>7</v>
      </c>
      <c r="E13" s="4" t="s">
        <v>8</v>
      </c>
      <c r="F13" s="5" t="str">
        <f t="shared" si="1"/>
        <v xml:space="preserve"> Dept of Veterans Affairs </v>
      </c>
      <c r="G13" s="2" t="s">
        <v>9</v>
      </c>
    </row>
    <row r="14" spans="1:7" ht="15" customHeight="1" x14ac:dyDescent="0.2">
      <c r="A14" s="1" t="s">
        <v>14</v>
      </c>
      <c r="B14" s="2" t="s">
        <v>15</v>
      </c>
      <c r="C14" s="3">
        <v>2012</v>
      </c>
      <c r="D14" s="2" t="s">
        <v>16</v>
      </c>
      <c r="E14" s="4" t="s">
        <v>8</v>
      </c>
      <c r="F14" s="5" t="str">
        <f>HYPERLINK("[AHRF USER 2018-2019.doc]UD88"," CMS Medicaid MAX         ")</f>
        <v xml:space="preserve"> CMS Medicaid MAX         </v>
      </c>
      <c r="G14" s="2" t="s">
        <v>17</v>
      </c>
    </row>
    <row r="15" spans="1:7" ht="15" customHeight="1" x14ac:dyDescent="0.2">
      <c r="A15" s="1" t="s">
        <v>18</v>
      </c>
      <c r="B15" s="2" t="s">
        <v>19</v>
      </c>
      <c r="C15" s="3">
        <v>2011</v>
      </c>
      <c r="D15" s="2" t="s">
        <v>16</v>
      </c>
      <c r="E15" s="4" t="s">
        <v>8</v>
      </c>
      <c r="F15" s="5" t="str">
        <f>HYPERLINK("[AHRF USER 2018-2019.doc]UD88"," CMS Medicaid MAX         ")</f>
        <v xml:space="preserve"> CMS Medicaid MAX         </v>
      </c>
      <c r="G15" s="2" t="s">
        <v>17</v>
      </c>
    </row>
    <row r="16" spans="1:7" ht="15" customHeight="1" x14ac:dyDescent="0.2">
      <c r="A16" s="1" t="s">
        <v>20</v>
      </c>
      <c r="B16" s="2" t="s">
        <v>21</v>
      </c>
      <c r="C16" s="3">
        <v>2010</v>
      </c>
      <c r="D16" s="2" t="s">
        <v>16</v>
      </c>
      <c r="E16" s="4" t="s">
        <v>8</v>
      </c>
      <c r="F16" s="5" t="str">
        <f>HYPERLINK("[AHRF USER 2018-2019.doc]UD88"," CMS Medicaid MAX         ")</f>
        <v xml:space="preserve"> CMS Medicaid MAX         </v>
      </c>
      <c r="G16" s="2" t="s">
        <v>22</v>
      </c>
    </row>
    <row r="17" spans="1:8" ht="15" customHeight="1" x14ac:dyDescent="0.2">
      <c r="A17" s="1" t="s">
        <v>23</v>
      </c>
      <c r="B17" s="2" t="s">
        <v>24</v>
      </c>
      <c r="C17" s="3">
        <v>2013</v>
      </c>
      <c r="D17" s="2" t="s">
        <v>25</v>
      </c>
      <c r="E17" s="4" t="s">
        <v>26</v>
      </c>
      <c r="F17" s="5" t="str">
        <f t="shared" ref="F17:F19" si="2">HYPERLINK("[AHRF USER 2018-2019.doc]UD75"," Census SAIPE             ")</f>
        <v xml:space="preserve"> Census SAIPE             </v>
      </c>
      <c r="G17" s="2" t="s">
        <v>27</v>
      </c>
    </row>
    <row r="18" spans="1:8" ht="15" customHeight="1" x14ac:dyDescent="0.2">
      <c r="A18" s="1" t="s">
        <v>28</v>
      </c>
      <c r="B18" s="2" t="s">
        <v>29</v>
      </c>
      <c r="C18" s="3">
        <v>2012</v>
      </c>
      <c r="D18" s="2" t="s">
        <v>25</v>
      </c>
      <c r="E18" s="4" t="s">
        <v>26</v>
      </c>
      <c r="F18" s="5" t="str">
        <f t="shared" si="2"/>
        <v xml:space="preserve"> Census SAIPE             </v>
      </c>
      <c r="G18" s="2" t="s">
        <v>9</v>
      </c>
    </row>
    <row r="19" spans="1:8" ht="15" customHeight="1" x14ac:dyDescent="0.2">
      <c r="A19" s="1" t="s">
        <v>30</v>
      </c>
      <c r="B19" s="2" t="s">
        <v>31</v>
      </c>
      <c r="C19" s="3">
        <v>2011</v>
      </c>
      <c r="D19" s="2" t="s">
        <v>25</v>
      </c>
      <c r="E19" s="4" t="s">
        <v>26</v>
      </c>
      <c r="F19" s="5" t="str">
        <f t="shared" si="2"/>
        <v xml:space="preserve"> Census SAIPE             </v>
      </c>
      <c r="G19" s="2" t="s">
        <v>4</v>
      </c>
    </row>
    <row r="20" spans="1:8" ht="15" customHeight="1" x14ac:dyDescent="0.2">
      <c r="A20" s="1" t="s">
        <v>32</v>
      </c>
      <c r="B20" s="2" t="s">
        <v>33</v>
      </c>
      <c r="C20" s="3">
        <v>2013</v>
      </c>
      <c r="D20" s="2" t="s">
        <v>34</v>
      </c>
      <c r="E20" s="4" t="s">
        <v>35</v>
      </c>
      <c r="F20" s="5" t="str">
        <f t="shared" ref="F20:F22" si="3">HYPERLINK("[AHRF USER 2018-2019.doc]UD74"," Census SAIPE             ")</f>
        <v xml:space="preserve"> Census SAIPE             </v>
      </c>
      <c r="G20" s="2" t="s">
        <v>27</v>
      </c>
    </row>
    <row r="21" spans="1:8" ht="15" customHeight="1" x14ac:dyDescent="0.2">
      <c r="A21" s="1" t="s">
        <v>36</v>
      </c>
      <c r="B21" s="2" t="s">
        <v>37</v>
      </c>
      <c r="C21" s="3">
        <v>2012</v>
      </c>
      <c r="D21" s="2" t="s">
        <v>34</v>
      </c>
      <c r="E21" s="4" t="s">
        <v>35</v>
      </c>
      <c r="F21" s="5" t="str">
        <f t="shared" si="3"/>
        <v xml:space="preserve"> Census SAIPE             </v>
      </c>
      <c r="G21" s="2" t="s">
        <v>9</v>
      </c>
    </row>
    <row r="22" spans="1:8" ht="15" customHeight="1" x14ac:dyDescent="0.2">
      <c r="A22" s="1" t="s">
        <v>38</v>
      </c>
      <c r="B22" s="2" t="s">
        <v>39</v>
      </c>
      <c r="C22" s="3">
        <v>2011</v>
      </c>
      <c r="D22" s="2" t="s">
        <v>34</v>
      </c>
      <c r="E22" s="4" t="s">
        <v>35</v>
      </c>
      <c r="F22" s="5" t="str">
        <f t="shared" si="3"/>
        <v xml:space="preserve"> Census SAIPE             </v>
      </c>
      <c r="G22" s="2" t="s">
        <v>4</v>
      </c>
    </row>
    <row r="23" spans="1:8" ht="15" customHeight="1" x14ac:dyDescent="0.2">
      <c r="A23" s="1" t="s">
        <v>40</v>
      </c>
      <c r="B23" s="2" t="s">
        <v>41</v>
      </c>
      <c r="C23" s="3">
        <v>2013</v>
      </c>
      <c r="D23" s="2" t="s">
        <v>42</v>
      </c>
      <c r="E23" s="4" t="s">
        <v>26</v>
      </c>
      <c r="F23" s="5" t="str">
        <f t="shared" ref="F23:F25" si="4">HYPERLINK("[AHRF USER 2018-2019.doc]UD19"," Census SNAP File         ")</f>
        <v xml:space="preserve"> Census SNAP File         </v>
      </c>
      <c r="G23" s="2" t="s">
        <v>22</v>
      </c>
    </row>
    <row r="24" spans="1:8" ht="15" customHeight="1" x14ac:dyDescent="0.2">
      <c r="A24" s="1" t="s">
        <v>43</v>
      </c>
      <c r="B24" s="2" t="s">
        <v>44</v>
      </c>
      <c r="C24" s="3">
        <v>2012</v>
      </c>
      <c r="D24" s="2" t="s">
        <v>42</v>
      </c>
      <c r="E24" s="4" t="s">
        <v>26</v>
      </c>
      <c r="F24" s="5" t="str">
        <f t="shared" si="4"/>
        <v xml:space="preserve"> Census SNAP File         </v>
      </c>
      <c r="G24" s="2" t="s">
        <v>27</v>
      </c>
    </row>
    <row r="25" spans="1:8" ht="15" customHeight="1" x14ac:dyDescent="0.2">
      <c r="A25" s="1" t="s">
        <v>45</v>
      </c>
      <c r="B25" s="2" t="s">
        <v>46</v>
      </c>
      <c r="C25" s="3">
        <v>2011</v>
      </c>
      <c r="D25" s="2" t="s">
        <v>42</v>
      </c>
      <c r="E25" s="4" t="s">
        <v>26</v>
      </c>
      <c r="F25" s="5" t="str">
        <f t="shared" si="4"/>
        <v xml:space="preserve"> Census SNAP File         </v>
      </c>
      <c r="G25" s="2" t="s">
        <v>9</v>
      </c>
    </row>
    <row r="26" spans="1:8" ht="15" customHeight="1" x14ac:dyDescent="0.2">
      <c r="A26" s="1" t="s">
        <v>66</v>
      </c>
      <c r="B26" s="2" t="s">
        <v>67</v>
      </c>
      <c r="C26" s="3">
        <v>2013</v>
      </c>
      <c r="D26" s="2" t="s">
        <v>68</v>
      </c>
      <c r="E26" s="4" t="s">
        <v>35</v>
      </c>
      <c r="F26" s="5" t="str">
        <f t="shared" ref="F26:F28" si="5">HYPERLINK("[AHRF USER 2018-2019.doc]UD26B"," Census SAHIE             ")</f>
        <v xml:space="preserve"> Census SAHIE             </v>
      </c>
      <c r="G26" s="2" t="s">
        <v>22</v>
      </c>
    </row>
    <row r="27" spans="1:8" ht="15" customHeight="1" x14ac:dyDescent="0.2">
      <c r="A27" s="1" t="s">
        <v>69</v>
      </c>
      <c r="B27" s="2" t="s">
        <v>70</v>
      </c>
      <c r="C27" s="3">
        <v>2012</v>
      </c>
      <c r="D27" s="2" t="s">
        <v>68</v>
      </c>
      <c r="E27" s="4" t="s">
        <v>35</v>
      </c>
      <c r="F27" s="5" t="str">
        <f t="shared" si="5"/>
        <v xml:space="preserve"> Census SAHIE             </v>
      </c>
      <c r="G27" s="2" t="s">
        <v>9</v>
      </c>
    </row>
    <row r="28" spans="1:8" ht="15" customHeight="1" x14ac:dyDescent="0.2">
      <c r="A28" s="1" t="s">
        <v>71</v>
      </c>
      <c r="B28" s="2" t="s">
        <v>72</v>
      </c>
      <c r="C28" s="3">
        <v>2011</v>
      </c>
      <c r="D28" s="2" t="s">
        <v>68</v>
      </c>
      <c r="E28" s="4" t="s">
        <v>35</v>
      </c>
      <c r="F28" s="5" t="str">
        <f t="shared" si="5"/>
        <v xml:space="preserve"> Census SAHIE             </v>
      </c>
      <c r="G28" s="2" t="s">
        <v>9</v>
      </c>
    </row>
    <row r="29" spans="1:8" ht="15" customHeight="1" x14ac:dyDescent="0.2">
      <c r="A29" s="1" t="s">
        <v>47</v>
      </c>
      <c r="B29" s="2" t="s">
        <v>48</v>
      </c>
      <c r="C29" s="3">
        <v>2013</v>
      </c>
      <c r="D29" s="2" t="s">
        <v>49</v>
      </c>
      <c r="E29" s="4" t="s">
        <v>50</v>
      </c>
      <c r="F29" s="5" t="str">
        <f t="shared" ref="F29:F31" si="6">HYPERLINK("[AHRF USER 2018-2019.doc]UD13"," Bureau of Labor Stats    ")</f>
        <v xml:space="preserve"> Bureau of Labor Stats    </v>
      </c>
      <c r="G29" s="2" t="s">
        <v>9</v>
      </c>
    </row>
    <row r="30" spans="1:8" ht="15" customHeight="1" x14ac:dyDescent="0.2">
      <c r="A30" s="1" t="s">
        <v>51</v>
      </c>
      <c r="B30" s="2" t="s">
        <v>52</v>
      </c>
      <c r="C30" s="3">
        <v>2012</v>
      </c>
      <c r="D30" s="2" t="s">
        <v>49</v>
      </c>
      <c r="E30" s="4" t="s">
        <v>50</v>
      </c>
      <c r="F30" s="5" t="str">
        <f t="shared" si="6"/>
        <v xml:space="preserve"> Bureau of Labor Stats    </v>
      </c>
      <c r="G30" s="2" t="s">
        <v>9</v>
      </c>
    </row>
    <row r="31" spans="1:8" ht="15" customHeight="1" x14ac:dyDescent="0.2">
      <c r="A31" s="1" t="s">
        <v>53</v>
      </c>
      <c r="B31" s="2" t="s">
        <v>54</v>
      </c>
      <c r="C31" s="3">
        <v>2011</v>
      </c>
      <c r="D31" s="2" t="s">
        <v>49</v>
      </c>
      <c r="E31" s="4" t="s">
        <v>50</v>
      </c>
      <c r="F31" s="5" t="str">
        <f t="shared" si="6"/>
        <v xml:space="preserve"> Bureau of Labor Stats    </v>
      </c>
      <c r="G31" s="2" t="s">
        <v>4</v>
      </c>
    </row>
    <row r="32" spans="1:8" ht="15" customHeight="1" x14ac:dyDescent="0.2">
      <c r="A32" s="1" t="s">
        <v>55</v>
      </c>
      <c r="B32" s="17" t="s">
        <v>56</v>
      </c>
      <c r="C32" s="18">
        <v>2013</v>
      </c>
      <c r="D32" s="17" t="s">
        <v>57</v>
      </c>
      <c r="E32" s="19">
        <v>-0.01</v>
      </c>
      <c r="F32" s="20" t="str">
        <f t="shared" ref="F32:F34" si="7">HYPERLINK("[AHRF USER 2018-2019.doc]UD87B"," EPA Air Qual Index Rep   ")</f>
        <v xml:space="preserve"> EPA Air Qual Index Rep   </v>
      </c>
      <c r="G32" s="17" t="s">
        <v>9</v>
      </c>
      <c r="H32" t="s">
        <v>106</v>
      </c>
    </row>
    <row r="33" spans="1:7" ht="15" customHeight="1" x14ac:dyDescent="0.2">
      <c r="A33" s="1" t="s">
        <v>58</v>
      </c>
      <c r="B33" s="17" t="s">
        <v>59</v>
      </c>
      <c r="C33" s="18">
        <v>2012</v>
      </c>
      <c r="D33" s="17" t="s">
        <v>57</v>
      </c>
      <c r="E33" s="19">
        <v>-0.01</v>
      </c>
      <c r="F33" s="20" t="str">
        <f t="shared" si="7"/>
        <v xml:space="preserve"> EPA Air Qual Index Rep   </v>
      </c>
      <c r="G33" s="17" t="s">
        <v>9</v>
      </c>
    </row>
    <row r="34" spans="1:7" ht="15" customHeight="1" x14ac:dyDescent="0.2">
      <c r="A34" s="1" t="s">
        <v>60</v>
      </c>
      <c r="B34" s="17" t="s">
        <v>61</v>
      </c>
      <c r="C34" s="18">
        <v>2011</v>
      </c>
      <c r="D34" s="17" t="s">
        <v>57</v>
      </c>
      <c r="E34" s="19">
        <v>-0.01</v>
      </c>
      <c r="F34" s="20" t="str">
        <f t="shared" si="7"/>
        <v xml:space="preserve"> EPA Air Qual Index Rep   </v>
      </c>
      <c r="G34" s="17" t="s">
        <v>4</v>
      </c>
    </row>
    <row r="35" spans="1:7" ht="15" customHeight="1" x14ac:dyDescent="0.2">
      <c r="A35" s="11" t="s">
        <v>62</v>
      </c>
      <c r="B35" s="12" t="s">
        <v>63</v>
      </c>
      <c r="C35" s="13">
        <v>2011</v>
      </c>
      <c r="D35" s="12" t="s">
        <v>64</v>
      </c>
      <c r="E35" s="14" t="s">
        <v>65</v>
      </c>
      <c r="F35" s="15" t="str">
        <f>HYPERLINK("[AHRF USER 2018-2019.doc]UD87C"," CDC Wonder Online DB     ")</f>
        <v xml:space="preserve"> CDC Wonder Online DB     </v>
      </c>
      <c r="G35" s="12" t="s">
        <v>9</v>
      </c>
    </row>
    <row r="36" spans="1:7" x14ac:dyDescent="0.2">
      <c r="A36" s="21" t="s">
        <v>107</v>
      </c>
      <c r="B36" s="22" t="s">
        <v>108</v>
      </c>
      <c r="C36" s="23">
        <v>2010</v>
      </c>
      <c r="D36" s="22" t="s">
        <v>109</v>
      </c>
      <c r="E36" s="24" t="s">
        <v>110</v>
      </c>
      <c r="F36" s="25" t="str">
        <f>HYPERLINK("[AHRF USER 2018-2019.doc]UD58J"," 2010 Census Redistrict   ")</f>
        <v xml:space="preserve"> 2010 Census Redistrict   </v>
      </c>
      <c r="G36" s="22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2020-06-18T15:54:34Z</dcterms:created>
  <dcterms:modified xsi:type="dcterms:W3CDTF">2020-08-16T22:29:21Z</dcterms:modified>
</cp:coreProperties>
</file>