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12"/>
  <workbookPr date1904="1"/>
  <xr:revisionPtr revIDLastSave="146" documentId="11_16A3E1F72E95DD64E1A83CFE6B70E578393DCA2D" xr6:coauthVersionLast="43" xr6:coauthVersionMax="43" xr10:uidLastSave="{0264B1ED-BD0A-4A4F-BBA1-782B1F7304DC}"/>
  <bookViews>
    <workbookView xWindow="0" yWindow="40" windowWidth="15960" windowHeight="18080" xr2:uid="{00000000-000D-0000-FFFF-FFFF00000000}"/>
  </bookViews>
  <sheets>
    <sheet name="Correlations" sheetId="3" r:id="rId1"/>
    <sheet name="PoI" sheetId="1" r:id="rId2"/>
    <sheet name="Statement Branch" sheetId="2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3" l="1"/>
  <c r="J1" i="3"/>
  <c r="I1" i="3"/>
  <c r="H1" i="3"/>
  <c r="I5" i="3"/>
  <c r="I6" i="3"/>
  <c r="I7" i="3"/>
  <c r="I8" i="3"/>
  <c r="I9" i="3"/>
  <c r="I10" i="3"/>
  <c r="I11" i="3"/>
  <c r="I4" i="3"/>
  <c r="O5" i="2"/>
  <c r="O6" i="2"/>
  <c r="O7" i="2"/>
  <c r="O8" i="2"/>
  <c r="O9" i="2"/>
  <c r="O10" i="2"/>
  <c r="O11" i="2"/>
  <c r="O12" i="2"/>
  <c r="O13" i="2"/>
  <c r="O4" i="2"/>
  <c r="E1" i="3"/>
  <c r="B1" i="3"/>
  <c r="E4" i="3"/>
  <c r="G1" i="3"/>
  <c r="F1" i="3"/>
  <c r="D1" i="3"/>
  <c r="C1" i="3"/>
  <c r="G5" i="3"/>
  <c r="G6" i="3"/>
  <c r="G7" i="3"/>
  <c r="G8" i="3"/>
  <c r="G9" i="3"/>
  <c r="G10" i="3"/>
  <c r="G11" i="3"/>
  <c r="F5" i="3"/>
  <c r="F6" i="3"/>
  <c r="F7" i="3"/>
  <c r="F8" i="3"/>
  <c r="F9" i="3"/>
  <c r="F10" i="3"/>
  <c r="F11" i="3"/>
  <c r="G4" i="3"/>
  <c r="F4" i="3"/>
  <c r="E5" i="3"/>
  <c r="E6" i="3"/>
  <c r="E7" i="3"/>
  <c r="E8" i="3"/>
  <c r="E9" i="3"/>
  <c r="E10" i="3"/>
  <c r="E11" i="3"/>
  <c r="E12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<sst xmlns="http://schemas.openxmlformats.org/spreadsheetml/2006/main" count="89" uniqueCount="64">
  <si>
    <t>Correlations</t>
  </si>
  <si>
    <t>P - Mutation Branch</t>
  </si>
  <si>
    <t>P - Mutation Line</t>
  </si>
  <si>
    <t>P - Line Branch</t>
  </si>
  <si>
    <t>S - Mutation Branch</t>
  </si>
  <si>
    <t>S - Mutation Line</t>
  </si>
  <si>
    <t>S - Line Branch</t>
  </si>
  <si>
    <t>P - Complexity Line</t>
  </si>
  <si>
    <t>P - Complexity Branch</t>
  </si>
  <si>
    <t>S - Complexity Line</t>
  </si>
  <si>
    <t>S - Complexity Branch</t>
  </si>
  <si>
    <t>Name</t>
  </si>
  <si>
    <t>Mutation Testing</t>
  </si>
  <si>
    <t>Line</t>
  </si>
  <si>
    <t>Branch</t>
  </si>
  <si>
    <t>Mutation Rank</t>
  </si>
  <si>
    <t>Line Rank</t>
  </si>
  <si>
    <t>Branch Rank</t>
  </si>
  <si>
    <t>Complexity</t>
  </si>
  <si>
    <t>Complexity Rank</t>
  </si>
  <si>
    <r>
      <rPr>
        <b/>
        <u/>
        <sz val="10"/>
        <color indexed="8"/>
        <rFont val="Helvetica Neue"/>
      </rPr>
      <t>org.apache.commons.io</t>
    </r>
  </si>
  <si>
    <t>org.apache.commons.io.comparator</t>
  </si>
  <si>
    <t>org.apache.commons.io.filefilter</t>
  </si>
  <si>
    <t>org.apache.commons.io.input</t>
  </si>
  <si>
    <t>org.apache.commons.io.input.buffer</t>
  </si>
  <si>
    <t>org.apache.commons.io.monitor</t>
  </si>
  <si>
    <t>org.apache.commons.io.output</t>
  </si>
  <si>
    <t>org.apache.commons.io.serialization</t>
  </si>
  <si>
    <t>Table 1</t>
  </si>
  <si>
    <t>Number of Classes</t>
  </si>
  <si>
    <t>Line Coverage</t>
  </si>
  <si>
    <t>Mutation Coverage</t>
  </si>
  <si>
    <t>89% 4817/5425</t>
  </si>
  <si>
    <t>80% 2804/3508</t>
  </si>
  <si>
    <t>91% 2038/2235</t>
  </si>
  <si>
    <t>85% 1472/1736</t>
  </si>
  <si>
    <t>99% 132/133</t>
  </si>
  <si>
    <t>96% 55/57</t>
  </si>
  <si>
    <t>97% 541/556</t>
  </si>
  <si>
    <t>85% 233/273</t>
  </si>
  <si>
    <t>85% 1157/1361</t>
  </si>
  <si>
    <t>77% 656/855</t>
  </si>
  <si>
    <t>43% 59/137</t>
  </si>
  <si>
    <t>36% 45/125</t>
  </si>
  <si>
    <t>87% 195/223</t>
  </si>
  <si>
    <t>79% 89/112</t>
  </si>
  <si>
    <t>88% 639/724</t>
  </si>
  <si>
    <t>71% 235/331</t>
  </si>
  <si>
    <t>100% 56/56</t>
  </si>
  <si>
    <t>100% 19/19</t>
  </si>
  <si>
    <t>Element</t>
  </si>
  <si>
    <t>Missed Instructions</t>
  </si>
  <si>
    <t>Cov.</t>
  </si>
  <si>
    <t>Missed Branches</t>
  </si>
  <si>
    <t>Missed</t>
  </si>
  <si>
    <t>Cxty</t>
  </si>
  <si>
    <t>Lines</t>
  </si>
  <si>
    <t>Methods</t>
  </si>
  <si>
    <t>Classes</t>
  </si>
  <si>
    <t>Total</t>
  </si>
  <si>
    <t>8,931 of 89,534</t>
  </si>
  <si>
    <t>776 of 4,001</t>
  </si>
  <si>
    <t>org.apache.commons.io.input.compatibility</t>
  </si>
  <si>
    <t>org.apache.commons.io.testtools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</si>
</sst>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u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9" fontId="0" fillId="0" borderId="4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3" fontId="0" fillId="0" borderId="4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9" fontId="0" fillId="0" borderId="7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3" fontId="0" fillId="0" borderId="7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0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rg.apache.commons.i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rg.apache.commons.i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rg.apache.com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CC95-1842-4882-9E0F-015BD3F37583}">
  <sheetPr>
    <pageSetUpPr fitToPage="1"/>
  </sheetPr>
  <dimension ref="A1:IX13"/>
  <sheetViews>
    <sheetView showGridLines="0" tabSelected="1" workbookViewId="0">
      <pane xSplit="1" ySplit="1" topLeftCell="B2" activePane="bottomRight" state="frozen"/>
      <selection pane="bottomRight" activeCell="C1" sqref="C1"/>
      <selection pane="bottomLeft"/>
      <selection pane="topRight"/>
    </sheetView>
  </sheetViews>
  <sheetFormatPr defaultColWidth="16.28515625" defaultRowHeight="19.899999999999999" customHeight="1"/>
  <cols>
    <col min="1" max="1" width="16.28515625" style="13" customWidth="1"/>
    <col min="2" max="2" width="20.5703125" style="23" customWidth="1"/>
    <col min="3" max="4" width="16.28515625" style="23" customWidth="1"/>
    <col min="5" max="5" width="18.7109375" style="23" customWidth="1"/>
    <col min="6" max="7" width="16.28515625" style="23" customWidth="1"/>
    <col min="8" max="8" width="17.140625" style="23" customWidth="1"/>
    <col min="9" max="9" width="22" style="23" customWidth="1"/>
    <col min="10" max="10" width="17.42578125" style="23" customWidth="1"/>
    <col min="11" max="11" width="21.28515625" style="23" customWidth="1"/>
    <col min="12" max="258" width="16.28515625" style="13" customWidth="1"/>
  </cols>
  <sheetData>
    <row r="1" spans="1:11" ht="32.25" customHeight="1">
      <c r="A1" s="2" t="s">
        <v>0</v>
      </c>
      <c r="B1" s="27">
        <f>CORREL(B4:B11, D4:D11)</f>
        <v>0.80961211787921838</v>
      </c>
      <c r="C1" s="28">
        <f>CORREL(B4:B11, C4:C11)</f>
        <v>0.89260427985907465</v>
      </c>
      <c r="D1" s="28">
        <f>CORREL(C4:C11, D4:D11)</f>
        <v>0.92802902523753583</v>
      </c>
      <c r="E1" s="28">
        <f>CORREL(E4:E11, G4:G11)</f>
        <v>0.41916919166964067</v>
      </c>
      <c r="F1" s="28">
        <f>CORREL(E4:E11, F4:F11)</f>
        <v>0.61360086709226991</v>
      </c>
      <c r="G1" s="25">
        <f>CORREL(F4:F11, G4:G11)</f>
        <v>0.90270756747739322</v>
      </c>
      <c r="H1" s="37">
        <f>CORREL(C4:C11, H4:H11)</f>
        <v>0.27191353000195412</v>
      </c>
      <c r="I1" s="37">
        <f>CORREL(D4:D11, H4:H11)</f>
        <v>0.31186452424478062</v>
      </c>
      <c r="J1" s="37">
        <f>CORREL(F4:F11, I4:I11)</f>
        <v>2.4397501823713332E-2</v>
      </c>
      <c r="K1" s="37">
        <f>CORREL(G4:G11, I4:I11)</f>
        <v>0.2857142857142857</v>
      </c>
    </row>
    <row r="2" spans="1:11" ht="20.25" customHeight="1">
      <c r="A2" s="4"/>
      <c r="B2" s="32" t="s">
        <v>1</v>
      </c>
      <c r="C2" s="33" t="s">
        <v>2</v>
      </c>
      <c r="D2" s="33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34" t="s">
        <v>8</v>
      </c>
      <c r="J2" s="34" t="s">
        <v>9</v>
      </c>
      <c r="K2" s="34" t="s">
        <v>10</v>
      </c>
    </row>
    <row r="3" spans="1:11" ht="20.100000000000001" customHeight="1">
      <c r="A3" s="8" t="s">
        <v>11</v>
      </c>
      <c r="B3" s="24" t="s">
        <v>12</v>
      </c>
      <c r="C3" s="29" t="s">
        <v>13</v>
      </c>
      <c r="D3" s="29" t="s">
        <v>14</v>
      </c>
      <c r="E3" s="31" t="s">
        <v>15</v>
      </c>
      <c r="F3" s="31" t="s">
        <v>16</v>
      </c>
      <c r="G3" s="31" t="s">
        <v>17</v>
      </c>
      <c r="H3" s="35" t="s">
        <v>18</v>
      </c>
      <c r="I3" s="35" t="s">
        <v>19</v>
      </c>
    </row>
    <row r="4" spans="1:11" ht="32.1" customHeight="1">
      <c r="A4" s="8" t="s">
        <v>20</v>
      </c>
      <c r="B4" s="22">
        <v>85</v>
      </c>
      <c r="C4" s="30">
        <v>90</v>
      </c>
      <c r="D4" s="30">
        <v>83</v>
      </c>
      <c r="E4" s="30">
        <f>_xlfn.RANK.AVG(B4, $B$4:$B$11,0)</f>
        <v>3.5</v>
      </c>
      <c r="F4" s="30">
        <f>_xlfn.RANK.AVG(C4, $C$4:$C$11,0)</f>
        <v>5</v>
      </c>
      <c r="G4" s="26">
        <f>_xlfn.RANK.AVG(D4, $D$4:$D$11,0)</f>
        <v>4</v>
      </c>
      <c r="H4" s="23">
        <v>1836</v>
      </c>
      <c r="I4" s="23">
        <f>_xlfn.RANK.AVG(H4, $H$4:$H$11,0)</f>
        <v>1</v>
      </c>
    </row>
    <row r="5" spans="1:11" ht="32.1" customHeight="1">
      <c r="A5" s="8" t="s">
        <v>21</v>
      </c>
      <c r="B5" s="22">
        <v>96</v>
      </c>
      <c r="C5" s="30">
        <v>90</v>
      </c>
      <c r="D5" s="30">
        <v>67</v>
      </c>
      <c r="E5" s="30">
        <f t="shared" ref="E5:E11" si="0">_xlfn.RANK.AVG(B5, $B$4:$B$11,0)</f>
        <v>2</v>
      </c>
      <c r="F5" s="30">
        <f t="shared" ref="F5:F11" si="1">_xlfn.RANK.AVG(C5, $C$4:$C$11,0)</f>
        <v>5</v>
      </c>
      <c r="G5" s="26">
        <f t="shared" ref="G5:G11" si="2">_xlfn.RANK.AVG(D5, $D$4:$D$11,0)</f>
        <v>7</v>
      </c>
      <c r="H5" s="23">
        <v>100</v>
      </c>
      <c r="I5" s="23">
        <f t="shared" ref="I5:I11" si="3">_xlfn.RANK.AVG(H5, $H$4:$H$11,0)</f>
        <v>6</v>
      </c>
    </row>
    <row r="6" spans="1:11" ht="32.1" customHeight="1">
      <c r="A6" s="8" t="s">
        <v>22</v>
      </c>
      <c r="B6" s="22">
        <v>85</v>
      </c>
      <c r="C6" s="30">
        <v>90</v>
      </c>
      <c r="D6" s="30">
        <v>81</v>
      </c>
      <c r="E6" s="30">
        <f t="shared" si="0"/>
        <v>3.5</v>
      </c>
      <c r="F6" s="30">
        <f t="shared" si="1"/>
        <v>5</v>
      </c>
      <c r="G6" s="26">
        <f t="shared" si="2"/>
        <v>5</v>
      </c>
      <c r="H6" s="23">
        <v>399</v>
      </c>
      <c r="I6" s="23">
        <f t="shared" si="3"/>
        <v>4</v>
      </c>
    </row>
    <row r="7" spans="1:11" ht="32.1" customHeight="1">
      <c r="A7" s="8" t="s">
        <v>23</v>
      </c>
      <c r="B7" s="22">
        <v>77</v>
      </c>
      <c r="C7" s="30">
        <v>92</v>
      </c>
      <c r="D7" s="30">
        <v>85</v>
      </c>
      <c r="E7" s="30">
        <f t="shared" si="0"/>
        <v>6</v>
      </c>
      <c r="F7" s="30">
        <f t="shared" si="1"/>
        <v>3</v>
      </c>
      <c r="G7" s="26">
        <f t="shared" si="2"/>
        <v>2</v>
      </c>
      <c r="H7" s="23">
        <v>1029</v>
      </c>
      <c r="I7" s="23">
        <f t="shared" si="3"/>
        <v>2</v>
      </c>
    </row>
    <row r="8" spans="1:11" ht="32.1" customHeight="1">
      <c r="A8" s="8" t="s">
        <v>24</v>
      </c>
      <c r="B8" s="22">
        <v>36</v>
      </c>
      <c r="C8" s="30">
        <v>38</v>
      </c>
      <c r="D8" s="30">
        <v>36</v>
      </c>
      <c r="E8" s="30">
        <f t="shared" si="0"/>
        <v>8</v>
      </c>
      <c r="F8" s="30">
        <f t="shared" si="1"/>
        <v>8</v>
      </c>
      <c r="G8" s="26">
        <f t="shared" si="2"/>
        <v>8</v>
      </c>
      <c r="H8" s="23">
        <v>24</v>
      </c>
      <c r="I8" s="23">
        <f t="shared" si="3"/>
        <v>8</v>
      </c>
    </row>
    <row r="9" spans="1:11" ht="32.1" customHeight="1">
      <c r="A9" s="8" t="s">
        <v>25</v>
      </c>
      <c r="B9" s="22">
        <v>79</v>
      </c>
      <c r="C9" s="30">
        <v>94</v>
      </c>
      <c r="D9" s="30">
        <v>84</v>
      </c>
      <c r="E9" s="30">
        <f t="shared" si="0"/>
        <v>5</v>
      </c>
      <c r="F9" s="30">
        <f t="shared" si="1"/>
        <v>2</v>
      </c>
      <c r="G9" s="26">
        <f t="shared" si="2"/>
        <v>3</v>
      </c>
      <c r="H9" s="23">
        <v>140</v>
      </c>
      <c r="I9" s="23">
        <f t="shared" si="3"/>
        <v>5</v>
      </c>
    </row>
    <row r="10" spans="1:11" ht="32.1" customHeight="1">
      <c r="A10" s="8" t="s">
        <v>26</v>
      </c>
      <c r="B10" s="22">
        <v>71</v>
      </c>
      <c r="C10" s="30">
        <v>88</v>
      </c>
      <c r="D10" s="30">
        <v>78</v>
      </c>
      <c r="E10" s="30">
        <f t="shared" si="0"/>
        <v>7</v>
      </c>
      <c r="F10" s="30">
        <f t="shared" si="1"/>
        <v>7</v>
      </c>
      <c r="G10" s="26">
        <f t="shared" si="2"/>
        <v>6</v>
      </c>
      <c r="H10" s="23">
        <v>454</v>
      </c>
      <c r="I10" s="23">
        <f t="shared" si="3"/>
        <v>3</v>
      </c>
    </row>
    <row r="11" spans="1:11" ht="32.1" customHeight="1">
      <c r="A11" s="8" t="s">
        <v>27</v>
      </c>
      <c r="B11" s="22">
        <v>100</v>
      </c>
      <c r="C11" s="30">
        <v>95</v>
      </c>
      <c r="D11" s="30">
        <v>96</v>
      </c>
      <c r="E11" s="30">
        <f t="shared" si="0"/>
        <v>1</v>
      </c>
      <c r="F11" s="30">
        <f t="shared" si="1"/>
        <v>1</v>
      </c>
      <c r="G11" s="26">
        <f t="shared" si="2"/>
        <v>1</v>
      </c>
      <c r="H11" s="23">
        <v>82</v>
      </c>
      <c r="I11" s="23">
        <f t="shared" si="3"/>
        <v>7</v>
      </c>
    </row>
    <row r="12" spans="1:11" ht="19.899999999999999" customHeight="1">
      <c r="C12" s="30"/>
    </row>
    <row r="13" spans="1:11" ht="19.899999999999999" customHeight="1">
      <c r="C13" s="30"/>
    </row>
  </sheetData>
  <sortState ref="A4:XFD11">
    <sortCondition ref="A4:A11"/>
  </sortState>
  <hyperlinks>
    <hyperlink ref="A4" r:id="rId1" xr:uid="{50FAE583-0C39-4B72-8BFB-DD9A50B26E6B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2"/>
  <sheetViews>
    <sheetView showGridLines="0" workbookViewId="0">
      <pane xSplit="1" ySplit="2" topLeftCell="B12" activePane="bottomRight" state="frozen"/>
      <selection pane="bottomRight" activeCell="A12" sqref="A12"/>
      <selection pane="bottomLeft"/>
      <selection pane="topRight"/>
    </sheetView>
  </sheetViews>
  <sheetFormatPr defaultColWidth="16.28515625" defaultRowHeight="19.899999999999999" customHeight="1"/>
  <cols>
    <col min="1" max="1" width="17" style="1" customWidth="1"/>
    <col min="2" max="256" width="16.28515625" style="1" customWidth="1"/>
  </cols>
  <sheetData>
    <row r="1" spans="1:5" ht="27.6" customHeight="1">
      <c r="A1" s="38" t="s">
        <v>28</v>
      </c>
      <c r="B1" s="38"/>
      <c r="C1" s="38"/>
      <c r="D1" s="38"/>
      <c r="E1" s="38"/>
    </row>
    <row r="2" spans="1:5" ht="32.25" customHeight="1">
      <c r="A2" s="2" t="s">
        <v>29</v>
      </c>
      <c r="B2" s="2" t="s">
        <v>30</v>
      </c>
      <c r="C2" s="2" t="s">
        <v>31</v>
      </c>
      <c r="D2" s="3"/>
      <c r="E2" s="3"/>
    </row>
    <row r="3" spans="1:5" ht="20.25" customHeight="1">
      <c r="A3" s="4">
        <v>111</v>
      </c>
      <c r="B3" s="5" t="s">
        <v>32</v>
      </c>
      <c r="C3" s="6" t="s">
        <v>33</v>
      </c>
      <c r="D3" s="7"/>
      <c r="E3" s="7"/>
    </row>
    <row r="4" spans="1:5" ht="20.100000000000001" customHeight="1">
      <c r="A4" s="8" t="s">
        <v>11</v>
      </c>
      <c r="B4" s="9" t="s">
        <v>29</v>
      </c>
      <c r="C4" s="10" t="s">
        <v>30</v>
      </c>
      <c r="D4" s="10" t="s">
        <v>31</v>
      </c>
      <c r="E4" s="11"/>
    </row>
    <row r="5" spans="1:5" ht="32.1" customHeight="1">
      <c r="A5" s="8" t="s">
        <v>20</v>
      </c>
      <c r="B5" s="12">
        <v>19</v>
      </c>
      <c r="C5" s="10" t="s">
        <v>34</v>
      </c>
      <c r="D5" s="10" t="s">
        <v>35</v>
      </c>
      <c r="E5" s="11">
        <f>VALUE(LEFT(D5, 2))</f>
        <v>85</v>
      </c>
    </row>
    <row r="6" spans="1:5" ht="32.1" customHeight="1">
      <c r="A6" s="8" t="s">
        <v>21</v>
      </c>
      <c r="B6" s="12">
        <v>10</v>
      </c>
      <c r="C6" s="10" t="s">
        <v>36</v>
      </c>
      <c r="D6" s="10" t="s">
        <v>37</v>
      </c>
      <c r="E6" s="11">
        <f>VALUE(LEFT(D6, 2))</f>
        <v>96</v>
      </c>
    </row>
    <row r="7" spans="1:5" ht="32.1" customHeight="1">
      <c r="A7" s="8" t="s">
        <v>22</v>
      </c>
      <c r="B7" s="12">
        <v>24</v>
      </c>
      <c r="C7" s="10" t="s">
        <v>38</v>
      </c>
      <c r="D7" s="10" t="s">
        <v>39</v>
      </c>
      <c r="E7" s="11">
        <f>VALUE(LEFT(D7, 2))</f>
        <v>85</v>
      </c>
    </row>
    <row r="8" spans="1:5" ht="32.1" customHeight="1">
      <c r="A8" s="8" t="s">
        <v>23</v>
      </c>
      <c r="B8" s="12">
        <v>30</v>
      </c>
      <c r="C8" s="10" t="s">
        <v>40</v>
      </c>
      <c r="D8" s="10" t="s">
        <v>41</v>
      </c>
      <c r="E8" s="11">
        <f>VALUE(LEFT(D8, 2))</f>
        <v>77</v>
      </c>
    </row>
    <row r="9" spans="1:5" ht="32.1" customHeight="1">
      <c r="A9" s="8" t="s">
        <v>24</v>
      </c>
      <c r="B9" s="12">
        <v>3</v>
      </c>
      <c r="C9" s="10" t="s">
        <v>42</v>
      </c>
      <c r="D9" s="10" t="s">
        <v>43</v>
      </c>
      <c r="E9" s="11">
        <f>VALUE(LEFT(D9, 2))</f>
        <v>36</v>
      </c>
    </row>
    <row r="10" spans="1:5" ht="32.1" customHeight="1">
      <c r="A10" s="8" t="s">
        <v>25</v>
      </c>
      <c r="B10" s="12">
        <v>3</v>
      </c>
      <c r="C10" s="10" t="s">
        <v>44</v>
      </c>
      <c r="D10" s="10" t="s">
        <v>45</v>
      </c>
      <c r="E10" s="11">
        <f>VALUE(LEFT(D10, 2))</f>
        <v>79</v>
      </c>
    </row>
    <row r="11" spans="1:5" ht="32.1" customHeight="1">
      <c r="A11" s="8" t="s">
        <v>26</v>
      </c>
      <c r="B11" s="12">
        <v>18</v>
      </c>
      <c r="C11" s="10" t="s">
        <v>46</v>
      </c>
      <c r="D11" s="10" t="s">
        <v>47</v>
      </c>
      <c r="E11" s="11">
        <f>VALUE(LEFT(D11, 2))</f>
        <v>71</v>
      </c>
    </row>
    <row r="12" spans="1:5" ht="32.1" customHeight="1">
      <c r="A12" s="8" t="s">
        <v>27</v>
      </c>
      <c r="B12" s="12">
        <v>4</v>
      </c>
      <c r="C12" s="10" t="s">
        <v>48</v>
      </c>
      <c r="D12" s="10" t="s">
        <v>49</v>
      </c>
      <c r="E12" s="11">
        <f>VALUE(LEFT(D12, 3))</f>
        <v>100</v>
      </c>
    </row>
  </sheetData>
  <sortState ref="A5:E12">
    <sortCondition ref="A5:A12"/>
  </sortState>
  <mergeCells count="1">
    <mergeCell ref="A1:E1"/>
  </mergeCells>
  <hyperlinks>
    <hyperlink ref="A5" r:id="rId1" xr:uid="{00000000-0004-0000-0000-000000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3"/>
  <sheetViews>
    <sheetView showGridLines="0" workbookViewId="0">
      <pane xSplit="1" ySplit="2" topLeftCell="E3" activePane="bottomRight" state="frozen"/>
      <selection pane="bottomRight" activeCell="O10" sqref="O10:O12"/>
      <selection pane="bottomLeft"/>
      <selection pane="topRight"/>
    </sheetView>
  </sheetViews>
  <sheetFormatPr defaultColWidth="16.28515625" defaultRowHeight="19.899999999999999" customHeight="1"/>
  <cols>
    <col min="1" max="1" width="28.7109375" style="13" customWidth="1"/>
    <col min="2" max="256" width="16.28515625" style="13" customWidth="1"/>
  </cols>
  <sheetData>
    <row r="1" spans="1:15" ht="27.6" customHeight="1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5" ht="32.25" customHeight="1">
      <c r="A2" s="2" t="s">
        <v>50</v>
      </c>
      <c r="B2" s="2" t="s">
        <v>51</v>
      </c>
      <c r="C2" s="2" t="s">
        <v>52</v>
      </c>
      <c r="D2" s="2" t="s">
        <v>53</v>
      </c>
      <c r="E2" s="2" t="s">
        <v>52</v>
      </c>
      <c r="F2" s="2" t="s">
        <v>54</v>
      </c>
      <c r="G2" s="2" t="s">
        <v>55</v>
      </c>
      <c r="H2" s="2" t="s">
        <v>54</v>
      </c>
      <c r="I2" s="2" t="s">
        <v>56</v>
      </c>
      <c r="J2" s="2" t="s">
        <v>54</v>
      </c>
      <c r="K2" s="2" t="s">
        <v>57</v>
      </c>
      <c r="L2" s="2" t="s">
        <v>54</v>
      </c>
      <c r="M2" s="2" t="s">
        <v>58</v>
      </c>
    </row>
    <row r="3" spans="1:15" ht="20.25" customHeight="1">
      <c r="A3" s="14" t="s">
        <v>59</v>
      </c>
      <c r="B3" s="5" t="s">
        <v>60</v>
      </c>
      <c r="C3" s="15">
        <v>0.9</v>
      </c>
      <c r="D3" s="6" t="s">
        <v>61</v>
      </c>
      <c r="E3" s="15">
        <v>0.8</v>
      </c>
      <c r="F3" s="16">
        <v>894</v>
      </c>
      <c r="G3" s="17">
        <v>5067</v>
      </c>
      <c r="H3" s="17">
        <v>2247</v>
      </c>
      <c r="I3" s="17">
        <v>18778</v>
      </c>
      <c r="J3" s="16">
        <v>236</v>
      </c>
      <c r="K3" s="17">
        <v>3064</v>
      </c>
      <c r="L3" s="16">
        <v>2</v>
      </c>
      <c r="M3" s="16">
        <v>326</v>
      </c>
    </row>
    <row r="4" spans="1:15" ht="32.1" customHeight="1">
      <c r="A4" s="8" t="s">
        <v>20</v>
      </c>
      <c r="B4" s="18"/>
      <c r="C4" s="19">
        <v>0.9</v>
      </c>
      <c r="D4" s="11"/>
      <c r="E4" s="19">
        <v>0.83</v>
      </c>
      <c r="F4" s="20">
        <v>349</v>
      </c>
      <c r="G4" s="21">
        <v>2185</v>
      </c>
      <c r="H4" s="21">
        <v>1071</v>
      </c>
      <c r="I4" s="21">
        <v>8949</v>
      </c>
      <c r="J4" s="20">
        <v>85</v>
      </c>
      <c r="K4" s="21">
        <v>1296</v>
      </c>
      <c r="L4" s="20">
        <v>0</v>
      </c>
      <c r="M4" s="20">
        <v>95</v>
      </c>
      <c r="O4" s="36">
        <f>G4-F4</f>
        <v>1836</v>
      </c>
    </row>
    <row r="5" spans="1:15" ht="32.1" customHeight="1">
      <c r="A5" s="8" t="s">
        <v>21</v>
      </c>
      <c r="B5" s="18"/>
      <c r="C5" s="19">
        <v>0.9</v>
      </c>
      <c r="D5" s="11"/>
      <c r="E5" s="19">
        <v>0.67</v>
      </c>
      <c r="F5" s="20">
        <v>41</v>
      </c>
      <c r="G5" s="20">
        <v>141</v>
      </c>
      <c r="H5" s="20">
        <v>11</v>
      </c>
      <c r="I5" s="20">
        <v>354</v>
      </c>
      <c r="J5" s="20">
        <v>0</v>
      </c>
      <c r="K5" s="20">
        <v>77</v>
      </c>
      <c r="L5" s="20">
        <v>0</v>
      </c>
      <c r="M5" s="20">
        <v>19</v>
      </c>
      <c r="O5" s="36">
        <f t="shared" ref="O5:O13" si="0">G5-F5</f>
        <v>100</v>
      </c>
    </row>
    <row r="6" spans="1:15" ht="32.1" customHeight="1">
      <c r="A6" s="8" t="s">
        <v>22</v>
      </c>
      <c r="B6" s="18"/>
      <c r="C6" s="19">
        <v>0.9</v>
      </c>
      <c r="D6" s="11"/>
      <c r="E6" s="19">
        <v>0.81</v>
      </c>
      <c r="F6" s="20">
        <v>81</v>
      </c>
      <c r="G6" s="20">
        <v>480</v>
      </c>
      <c r="H6" s="20">
        <v>211</v>
      </c>
      <c r="I6" s="21">
        <v>1952</v>
      </c>
      <c r="J6" s="20">
        <v>9</v>
      </c>
      <c r="K6" s="20">
        <v>279</v>
      </c>
      <c r="L6" s="20">
        <v>1</v>
      </c>
      <c r="M6" s="20">
        <v>32</v>
      </c>
      <c r="O6" s="36">
        <f t="shared" si="0"/>
        <v>399</v>
      </c>
    </row>
    <row r="7" spans="1:15" ht="32.1" customHeight="1">
      <c r="A7" s="8" t="s">
        <v>23</v>
      </c>
      <c r="B7" s="18"/>
      <c r="C7" s="19">
        <v>0.92</v>
      </c>
      <c r="D7" s="11"/>
      <c r="E7" s="19">
        <v>0.85</v>
      </c>
      <c r="F7" s="20">
        <v>179</v>
      </c>
      <c r="G7" s="21">
        <v>1208</v>
      </c>
      <c r="H7" s="20">
        <v>404</v>
      </c>
      <c r="I7" s="21">
        <v>4169</v>
      </c>
      <c r="J7" s="20">
        <v>66</v>
      </c>
      <c r="K7" s="20">
        <v>737</v>
      </c>
      <c r="L7" s="20">
        <v>0</v>
      </c>
      <c r="M7" s="20">
        <v>82</v>
      </c>
      <c r="O7" s="36">
        <f t="shared" si="0"/>
        <v>1029</v>
      </c>
    </row>
    <row r="8" spans="1:15" ht="32.1" customHeight="1">
      <c r="A8" s="8" t="s">
        <v>24</v>
      </c>
      <c r="B8" s="18"/>
      <c r="C8" s="19">
        <v>0.38</v>
      </c>
      <c r="D8" s="11"/>
      <c r="E8" s="19">
        <v>0.36</v>
      </c>
      <c r="F8" s="20">
        <v>57</v>
      </c>
      <c r="G8" s="20">
        <v>81</v>
      </c>
      <c r="H8" s="20">
        <v>84</v>
      </c>
      <c r="I8" s="20">
        <v>169</v>
      </c>
      <c r="J8" s="20">
        <v>14</v>
      </c>
      <c r="K8" s="20">
        <v>28</v>
      </c>
      <c r="L8" s="20">
        <v>1</v>
      </c>
      <c r="M8" s="20">
        <v>4</v>
      </c>
      <c r="O8" s="36">
        <f t="shared" si="0"/>
        <v>24</v>
      </c>
    </row>
    <row r="9" spans="1:15" ht="44.1" customHeight="1">
      <c r="A9" s="8" t="s">
        <v>62</v>
      </c>
      <c r="B9" s="18"/>
      <c r="C9" s="19">
        <v>0.66</v>
      </c>
      <c r="D9" s="11"/>
      <c r="E9" s="19">
        <v>0.61</v>
      </c>
      <c r="F9" s="20">
        <v>65</v>
      </c>
      <c r="G9" s="20">
        <v>142</v>
      </c>
      <c r="H9" s="20">
        <v>111</v>
      </c>
      <c r="I9" s="20">
        <v>278</v>
      </c>
      <c r="J9" s="20">
        <v>12</v>
      </c>
      <c r="K9" s="20">
        <v>34</v>
      </c>
      <c r="L9" s="20">
        <v>0</v>
      </c>
      <c r="M9" s="20">
        <v>4</v>
      </c>
      <c r="O9" s="36">
        <f t="shared" si="0"/>
        <v>77</v>
      </c>
    </row>
    <row r="10" spans="1:15" ht="32.1" customHeight="1">
      <c r="A10" s="8" t="s">
        <v>25</v>
      </c>
      <c r="B10" s="18"/>
      <c r="C10" s="19">
        <v>0.94</v>
      </c>
      <c r="D10" s="11"/>
      <c r="E10" s="19">
        <v>0.84</v>
      </c>
      <c r="F10" s="20">
        <v>30</v>
      </c>
      <c r="G10" s="20">
        <v>170</v>
      </c>
      <c r="H10" s="20">
        <v>40</v>
      </c>
      <c r="I10" s="20">
        <v>653</v>
      </c>
      <c r="J10" s="20">
        <v>13</v>
      </c>
      <c r="K10" s="20">
        <v>104</v>
      </c>
      <c r="L10" s="20">
        <v>0</v>
      </c>
      <c r="M10" s="20">
        <v>9</v>
      </c>
      <c r="O10" s="36">
        <f t="shared" si="0"/>
        <v>140</v>
      </c>
    </row>
    <row r="11" spans="1:15" ht="32.1" customHeight="1">
      <c r="A11" s="8" t="s">
        <v>26</v>
      </c>
      <c r="B11" s="18"/>
      <c r="C11" s="19">
        <v>0.88</v>
      </c>
      <c r="D11" s="11"/>
      <c r="E11" s="19">
        <v>0.78</v>
      </c>
      <c r="F11" s="20">
        <v>74</v>
      </c>
      <c r="G11" s="20">
        <v>528</v>
      </c>
      <c r="H11" s="20">
        <v>274</v>
      </c>
      <c r="I11" s="21">
        <v>1892</v>
      </c>
      <c r="J11" s="20">
        <v>31</v>
      </c>
      <c r="K11" s="20">
        <v>410</v>
      </c>
      <c r="L11" s="20">
        <v>0</v>
      </c>
      <c r="M11" s="20">
        <v>62</v>
      </c>
      <c r="O11" s="36">
        <f t="shared" si="0"/>
        <v>454</v>
      </c>
    </row>
    <row r="12" spans="1:15" ht="32.1" customHeight="1">
      <c r="A12" s="8" t="s">
        <v>27</v>
      </c>
      <c r="B12" s="18"/>
      <c r="C12" s="19">
        <v>0.95</v>
      </c>
      <c r="D12" s="11"/>
      <c r="E12" s="19">
        <v>0.96</v>
      </c>
      <c r="F12" s="20">
        <v>5</v>
      </c>
      <c r="G12" s="20">
        <v>87</v>
      </c>
      <c r="H12" s="20">
        <v>22</v>
      </c>
      <c r="I12" s="20">
        <v>247</v>
      </c>
      <c r="J12" s="20">
        <v>4</v>
      </c>
      <c r="K12" s="20">
        <v>74</v>
      </c>
      <c r="L12" s="20">
        <v>0</v>
      </c>
      <c r="M12" s="20">
        <v>14</v>
      </c>
      <c r="O12" s="36">
        <f t="shared" si="0"/>
        <v>82</v>
      </c>
    </row>
    <row r="13" spans="1:15" ht="32.1" customHeight="1">
      <c r="A13" s="8" t="s">
        <v>63</v>
      </c>
      <c r="B13" s="18"/>
      <c r="C13" s="19">
        <v>0.82</v>
      </c>
      <c r="D13" s="11"/>
      <c r="E13" s="19">
        <v>0.7</v>
      </c>
      <c r="F13" s="20">
        <v>13</v>
      </c>
      <c r="G13" s="20">
        <v>45</v>
      </c>
      <c r="H13" s="20">
        <v>19</v>
      </c>
      <c r="I13" s="20">
        <v>115</v>
      </c>
      <c r="J13" s="20">
        <v>2</v>
      </c>
      <c r="K13" s="20">
        <v>25</v>
      </c>
      <c r="L13" s="20">
        <v>0</v>
      </c>
      <c r="M13" s="20">
        <v>5</v>
      </c>
      <c r="O13" s="36">
        <f t="shared" si="0"/>
        <v>32</v>
      </c>
    </row>
  </sheetData>
  <sortState ref="A4:XFD13">
    <sortCondition ref="A4:A13"/>
  </sortState>
  <mergeCells count="1">
    <mergeCell ref="A1:M1"/>
  </mergeCells>
  <hyperlinks>
    <hyperlink ref="A4" r:id="rId1" xr:uid="{00000000-0004-0000-0100-000000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Anand Kacha</cp:lastModifiedBy>
  <cp:revision/>
  <dcterms:created xsi:type="dcterms:W3CDTF">2019-06-16T16:57:34Z</dcterms:created>
  <dcterms:modified xsi:type="dcterms:W3CDTF">2019-06-18T22:59:27Z</dcterms:modified>
  <cp:category/>
  <cp:contentStatus/>
</cp:coreProperties>
</file>