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nni\Desktop\CLASS_FOLDER\Crowdfunding_Analysis\Solution\"/>
    </mc:Choice>
  </mc:AlternateContent>
  <xr:revisionPtr revIDLastSave="0" documentId="13_ncr:1_{CB4CF71E-5E49-43A0-B87B-66F2A3BC63C7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Box and Whisker" sheetId="12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B10" i="10"/>
  <c r="B14" i="10"/>
  <c r="B13" i="10"/>
  <c r="B15" i="10" s="1"/>
  <c r="B12" i="10"/>
  <c r="C6" i="10"/>
  <c r="C5" i="10"/>
  <c r="C7" i="10" s="1"/>
  <c r="C4" i="10"/>
  <c r="B7" i="10"/>
  <c r="B6" i="10"/>
  <c r="B5" i="10"/>
  <c r="B4" i="10"/>
  <c r="B3" i="10"/>
  <c r="B11" i="10"/>
  <c r="B2" i="10"/>
  <c r="C3" i="10"/>
  <c r="C11" i="10"/>
  <c r="C10" i="10"/>
  <c r="C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124" i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27" i="1"/>
  <c r="O1445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79" i="1"/>
  <c r="O1812" i="1"/>
  <c r="O441" i="1"/>
  <c r="O1108" i="1"/>
  <c r="O3989" i="1"/>
  <c r="O2887" i="1"/>
  <c r="O443" i="1"/>
  <c r="O583" i="1"/>
  <c r="O4112" i="1"/>
  <c r="O1095" i="1"/>
  <c r="O3056" i="1"/>
  <c r="O4045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698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1973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4116" i="1"/>
  <c r="O124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<sst xmlns="http://schemas.openxmlformats.org/spreadsheetml/2006/main" count="38339" uniqueCount="8398">
  <si>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</si>
  <si>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</si>
  <si>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</si>
  <si>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</si>
  <si>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</si>
  <si>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</si>
  <si>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</si>
  <si>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</si>
  <si>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</si>
  <si>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</si>
  <si>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</si>
  <si>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</si>
  <si>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</si>
  <si>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</si>
  <si>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</si>
  <si>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</si>
  <si>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</si>
  <si>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</si>
  <si>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</si>
  <si>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</si>
  <si>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</si>
  <si>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</si>
  <si>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</si>
  <si>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</si>
  <si>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</si>
  <si>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</si>
  <si>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</si>
  <si>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</si>
  <si>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</si>
  <si>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</si>
  <si>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</si>
  <si>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</si>
  <si>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</si>
  <si>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</si>
  <si>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</si>
  <si>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</si>
  <si>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</si>
  <si>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</si>
  <si>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</si>
  <si>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</si>
  <si>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</si>
  <si>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</si>
  <si>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</si>
  <si>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</si>
  <si>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</si>
  <si>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</si>
  <si>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</si>
  <si>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</si>
  <si>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</si>
  <si>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</si>
  <si>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</si>
  <si>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</si>
  <si>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</si>
  <si>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</si>
  <si>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</si>
  <si>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</si>
  <si>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</si>
  <si>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</si>
  <si>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</si>
  <si>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</si>
  <si>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</si>
  <si>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</si>
  <si>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</si>
  <si>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</si>
  <si>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</si>
  <si>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</si>
  <si>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</si>
  <si>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</si>
  <si>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</si>
  <si>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</si>
  <si>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</si>
  <si>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</si>
  <si>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</si>
  <si>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</si>
  <si>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</si>
  <si>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</si>
  <si>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</si>
  <si>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</si>
  <si>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</si>
  <si>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</si>
  <si>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</si>
  <si>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</si>
  <si>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</si>
  <si>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</si>
  <si>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</si>
  <si>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</si>
  <si>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</si>
  <si>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</si>
  <si>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</si>
  <si>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</si>
  <si>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</si>
  <si>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</si>
  <si>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</si>
  <si>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</si>
  <si>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</si>
  <si>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</si>
  <si>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</si>
  <si>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</si>
  <si>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</si>
  <si>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</si>
  <si>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</si>
  <si>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</si>
  <si>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</si>
  <si>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</si>
  <si>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</si>
  <si>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</si>
  <si>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</si>
  <si>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</si>
  <si>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</si>
  <si>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</si>
  <si>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</si>
  <si>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</si>
  <si>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</si>
  <si>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</si>
  <si>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</si>
  <si>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</si>
  <si>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</si>
  <si>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</si>
  <si>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</si>
  <si>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</si>
  <si>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</si>
  <si>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</si>
  <si>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</si>
  <si>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</si>
  <si>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</si>
  <si>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</si>
  <si>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</si>
  <si>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</si>
  <si>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</si>
  <si>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</si>
  <si>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</si>
  <si>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</si>
  <si>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</si>
  <si>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</si>
  <si>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</si>
  <si>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</si>
  <si>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</si>
  <si>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</si>
  <si>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</si>
  <si>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</si>
  <si>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</si>
  <si>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</si>
  <si>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</si>
  <si>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</si>
  <si>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</si>
  <si>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</si>
  <si>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</si>
  <si>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</si>
  <si>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</si>
  <si>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</si>
  <si>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</si>
  <si>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</si>
  <si>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</si>
  <si>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</si>
  <si>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</si>
  <si>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</si>
  <si>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</si>
  <si>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</si>
  <si>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</si>
  <si>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</si>
  <si>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</si>
  <si>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</si>
  <si>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</si>
  <si>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</si>
  <si>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</si>
  <si>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</si>
  <si>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</si>
  <si>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</si>
  <si>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</si>
  <si>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</si>
  <si>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</si>
  <si>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</si>
  <si>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</si>
  <si>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</si>
  <si>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</si>
  <si>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</si>
  <si>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</si>
  <si>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</si>
  <si>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</si>
  <si>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</si>
  <si>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</si>
  <si>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</si>
  <si>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</si>
  <si>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</si>
  <si>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</si>
  <si>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</si>
  <si>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</si>
  <si>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</si>
  <si>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</si>
  <si>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</si>
  <si>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</si>
  <si>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</si>
  <si>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</si>
  <si>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</si>
  <si>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</si>
  <si>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</si>
  <si>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</si>
  <si>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</si>
  <si>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</si>
  <si>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</si>
  <si>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</si>
  <si>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</si>
  <si>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</si>
  <si>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</si>
  <si>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</si>
  <si>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</si>
  <si>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</si>
  <si>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</si>
  <si>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</si>
  <si>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</si>
  <si>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</si>
  <si>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</si>
  <si>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</si>
  <si>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</si>
  <si>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</si>
  <si>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</si>
  <si>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</si>
  <si>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</si>
  <si>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</si>
  <si>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</si>
  <si>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</si>
  <si>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</si>
  <si>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</si>
  <si>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</si>
  <si>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</si>
  <si>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</si>
  <si>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</si>
  <si>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</si>
  <si>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</si>
  <si>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</si>
  <si>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</si>
  <si>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</si>
  <si>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</si>
  <si>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</si>
  <si>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</si>
  <si>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</si>
  <si>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</si>
  <si>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</si>
  <si>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</si>
  <si>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</si>
  <si>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</si>
  <si>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</si>
  <si>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</si>
  <si>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</si>
  <si>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</si>
  <si>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</si>
  <si>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</si>
  <si>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</si>
  <si>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</si>
  <si>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</si>
  <si>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</si>
  <si>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</si>
  <si>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</si>
  <si>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</si>
  <si>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</si>
  <si>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</si>
  <si>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</si>
  <si>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</si>
  <si>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</si>
  <si>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</si>
  <si>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</si>
  <si>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</si>
  <si>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</si>
  <si>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</si>
  <si>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</si>
  <si>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</si>
  <si>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</si>
  <si>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</si>
  <si>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</si>
  <si>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</si>
  <si>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</si>
  <si>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</si>
  <si>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</si>
  <si>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</si>
  <si>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</si>
  <si>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</si>
  <si>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</si>
  <si>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</si>
  <si>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</si>
  <si>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</si>
  <si>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</si>
  <si>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</si>
  <si>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</si>
  <si>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</si>
  <si>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</si>
  <si>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</si>
  <si>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</si>
  <si>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</si>
  <si>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</si>
  <si>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</si>
  <si>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</si>
  <si>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</si>
  <si>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</si>
  <si>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</si>
  <si>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</si>
  <si>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</si>
  <si>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</si>
  <si>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</si>
  <si>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</si>
  <si>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</si>
  <si>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</si>
  <si>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</si>
  <si>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</si>
  <si>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</si>
  <si>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</si>
  <si>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</si>
  <si>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</si>
  <si>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</si>
  <si>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</si>
  <si>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</si>
  <si>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</si>
  <si>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</si>
  <si>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</si>
  <si>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</si>
  <si>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</si>
  <si>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</si>
  <si>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</si>
  <si>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</si>
  <si>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</si>
  <si>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</si>
  <si>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</si>
  <si>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</si>
  <si>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</si>
  <si>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</si>
  <si>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</si>
  <si>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</si>
  <si>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</si>
  <si>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</si>
  <si>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</si>
  <si>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</si>
  <si>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</si>
  <si>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</si>
  <si>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</si>
  <si>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</si>
  <si>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</si>
  <si>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</si>
  <si>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</si>
  <si>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</si>
  <si>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</si>
  <si>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</si>
  <si>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</si>
  <si>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</si>
  <si>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</si>
  <si>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</si>
  <si>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</si>
  <si>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</si>
  <si>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</si>
  <si>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</si>
  <si>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</si>
  <si>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</si>
  <si>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</si>
  <si>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</si>
  <si>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</si>
  <si>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</si>
  <si>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</si>
  <si>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</si>
  <si>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</si>
  <si>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</si>
  <si>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</si>
  <si>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</si>
  <si>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</si>
  <si>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</si>
  <si>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</si>
  <si>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</si>
  <si>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</si>
  <si>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</si>
  <si>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</si>
  <si>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</si>
  <si>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</si>
  <si>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</si>
  <si>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</si>
  <si>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</si>
  <si>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</si>
  <si>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</si>
  <si>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</si>
  <si>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</si>
  <si>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</si>
  <si>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</si>
  <si>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</si>
  <si>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</si>
  <si>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</si>
  <si>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</si>
  <si>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</si>
  <si>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</si>
  <si>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</si>
  <si>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</si>
  <si>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</si>
  <si>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</si>
  <si>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</si>
  <si>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</si>
  <si>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</si>
  <si>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</si>
  <si>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</si>
  <si>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</si>
  <si>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</si>
  <si>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</si>
  <si>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</si>
  <si>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</si>
  <si>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</si>
  <si>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</si>
  <si>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</si>
  <si>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</si>
  <si>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</si>
  <si>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</si>
  <si>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</si>
  <si>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</si>
  <si>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</si>
  <si>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</si>
  <si>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</si>
  <si>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</si>
  <si>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</si>
  <si>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</si>
  <si>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</si>
  <si>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</si>
  <si>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</si>
  <si>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</si>
  <si>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</si>
  <si>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</si>
  <si>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</si>
  <si>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</si>
  <si>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</si>
  <si>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</si>
  <si>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</si>
  <si>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</si>
  <si>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</si>
  <si>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</si>
  <si>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</si>
  <si>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</si>
  <si>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</si>
  <si>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</si>
  <si>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</si>
  <si>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</si>
  <si>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</si>
  <si>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</si>
  <si>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</si>
  <si>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</si>
  <si>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</si>
  <si>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</si>
  <si>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</si>
  <si>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</si>
  <si>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</si>
  <si>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</si>
  <si>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</si>
  <si>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</si>
  <si>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</si>
  <si>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</si>
  <si>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</si>
  <si>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</si>
  <si>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</si>
  <si>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</si>
  <si>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</si>
  <si>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</si>
  <si>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</si>
  <si>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</si>
  <si>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</si>
  <si>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</si>
  <si>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</si>
  <si>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</si>
  <si>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</si>
  <si>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</si>
  <si>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</si>
  <si>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</si>
  <si>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</si>
  <si>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</si>
  <si>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</si>
  <si>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</si>
  <si>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</si>
  <si>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</si>
  <si>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</si>
  <si>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</si>
  <si>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</si>
  <si>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</si>
  <si>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</si>
  <si>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</si>
  <si>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</si>
  <si>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</si>
  <si>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</si>
  <si>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</si>
  <si>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</si>
  <si>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</si>
  <si>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</si>
  <si>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</si>
  <si>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</si>
  <si>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</si>
  <si>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</si>
  <si>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</si>
  <si>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</si>
  <si>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</si>
  <si>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</si>
  <si>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</si>
  <si>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</si>
  <si>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</si>
  <si>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</si>
  <si>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</si>
  <si>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</si>
  <si>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</si>
  <si>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</si>
  <si>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</si>
  <si>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</si>
  <si>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</si>
  <si>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</si>
  <si>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</si>
  <si>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</si>
  <si>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</si>
  <si>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</si>
  <si>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</si>
  <si>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</si>
  <si>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</si>
  <si>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</si>
  <si>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</si>
  <si>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</si>
  <si>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</si>
  <si>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</si>
  <si>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</si>
  <si>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</si>
  <si>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</si>
  <si>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</si>
  <si>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</si>
  <si>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</si>
  <si>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</si>
  <si>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</si>
  <si>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</si>
  <si>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</si>
  <si>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</si>
  <si>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</si>
  <si>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</si>
  <si>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</si>
  <si>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</si>
  <si>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</si>
  <si>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</si>
  <si>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</si>
  <si>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</si>
  <si>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</si>
  <si>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</si>
  <si>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</si>
  <si>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</si>
  <si>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</si>
  <si>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</si>
  <si>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</si>
  <si>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</si>
  <si>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</si>
  <si>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</si>
  <si>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</si>
  <si>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</si>
  <si>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</si>
  <si>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</si>
  <si>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</si>
  <si>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</si>
  <si>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</si>
  <si>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</si>
  <si>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</si>
  <si>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</si>
  <si>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</si>
  <si>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</si>
  <si>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</si>
  <si>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</si>
  <si>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</si>
  <si>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</si>
  <si>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</si>
  <si>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</si>
  <si>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</si>
  <si>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</si>
  <si>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</si>
  <si>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</si>
  <si>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</si>
  <si>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</si>
  <si>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</si>
  <si>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</si>
  <si>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</si>
  <si>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</si>
  <si>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</si>
  <si>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</si>
  <si>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</si>
  <si>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</si>
  <si>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</si>
  <si>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</si>
  <si>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</si>
  <si>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</si>
  <si>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</si>
  <si>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</si>
  <si>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</si>
  <si>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</si>
  <si>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</si>
  <si>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</si>
  <si>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</si>
  <si>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</si>
  <si>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</si>
  <si>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</si>
  <si>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</si>
  <si>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</si>
  <si>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</si>
  <si>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</si>
  <si>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</si>
  <si>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</si>
  <si>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</si>
  <si>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</si>
  <si>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</si>
  <si>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</si>
  <si>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</si>
  <si>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</si>
  <si>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</si>
  <si>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</si>
  <si>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</si>
  <si>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</si>
  <si>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</si>
  <si>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</si>
  <si>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</si>
  <si>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</si>
  <si>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</si>
  <si>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</si>
  <si>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</si>
  <si>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</si>
  <si>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</si>
  <si>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</si>
  <si>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</si>
  <si>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</si>
  <si>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</si>
  <si>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</si>
  <si>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</si>
  <si>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</si>
  <si>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</si>
  <si>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</si>
  <si>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</si>
  <si>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</si>
  <si>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</si>
  <si>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</si>
  <si>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</si>
  <si>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</si>
  <si>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</si>
  <si>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</si>
  <si>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</si>
  <si>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</si>
  <si>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</si>
  <si>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</si>
  <si>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</si>
  <si>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</si>
  <si>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</si>
  <si>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</si>
  <si>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</si>
  <si>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</si>
  <si>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</si>
  <si>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</si>
  <si>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</si>
  <si>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</si>
  <si>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</si>
  <si>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</si>
  <si>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</si>
  <si>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</si>
  <si>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</si>
  <si>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</si>
  <si>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</si>
  <si>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</si>
  <si>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</si>
  <si>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</si>
  <si>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</si>
  <si>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</si>
  <si>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</si>
  <si>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</si>
  <si>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</si>
  <si>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</si>
  <si>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</si>
  <si>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</si>
  <si>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</si>
  <si>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</si>
  <si>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</si>
  <si>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</si>
  <si>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</si>
  <si>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</si>
  <si>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</si>
  <si>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</si>
  <si>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</si>
  <si>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</si>
  <si>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</si>
  <si>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</si>
  <si>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</si>
  <si>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</si>
  <si>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</si>
  <si>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</si>
  <si>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</si>
  <si>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</si>
  <si>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</si>
  <si>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</si>
  <si>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</si>
  <si>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</si>
  <si>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</si>
  <si>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</si>
  <si>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</si>
  <si>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</si>
  <si>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</si>
  <si>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</si>
  <si>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</si>
  <si>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</si>
  <si>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</si>
  <si>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</si>
  <si>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</si>
  <si>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</si>
  <si>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</si>
  <si>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</si>
  <si>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</si>
  <si>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</si>
  <si>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</si>
  <si>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</si>
  <si>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</si>
  <si>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</si>
  <si>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</si>
  <si>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</si>
  <si>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</si>
  <si>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</si>
  <si>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</si>
  <si>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</si>
  <si>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</si>
  <si>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</si>
  <si>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</si>
  <si>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</si>
  <si>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</si>
  <si>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</si>
  <si>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</si>
  <si>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</si>
  <si>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</si>
  <si>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</si>
  <si>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</si>
  <si>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</si>
  <si>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</si>
  <si>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</si>
  <si>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</si>
  <si>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</si>
  <si>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</si>
  <si>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</si>
  <si>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</si>
  <si>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</si>
  <si>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</si>
  <si>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</si>
  <si>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</si>
  <si>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</si>
  <si>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</si>
  <si>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</si>
  <si>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</si>
  <si>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</si>
  <si>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</si>
  <si>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</si>
  <si>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</si>
  <si>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</si>
  <si>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</si>
  <si>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</si>
  <si>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</si>
  <si>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</si>
  <si>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</si>
  <si>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</si>
  <si>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</si>
  <si>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</si>
  <si>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</si>
  <si>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</si>
  <si>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</si>
  <si>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</si>
  <si>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</si>
  <si>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</si>
  <si>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</si>
  <si>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</si>
  <si>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</si>
  <si>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</si>
  <si>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</si>
  <si>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</si>
  <si>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</si>
  <si>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</si>
  <si>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</si>
  <si>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</si>
  <si>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</si>
  <si>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</si>
  <si>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</si>
  <si>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</si>
  <si>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</si>
  <si>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</si>
  <si>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</si>
  <si>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</si>
  <si>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</si>
  <si>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</si>
  <si>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</si>
  <si>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</si>
  <si>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</si>
  <si>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</si>
  <si>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</si>
  <si>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</si>
  <si>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</si>
  <si>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</si>
  <si>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</si>
  <si>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</si>
  <si>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</si>
  <si>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</si>
  <si>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</si>
  <si>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</si>
  <si>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</si>
  <si>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</si>
  <si>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</si>
  <si>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</si>
  <si>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</si>
  <si>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</si>
  <si>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</si>
  <si>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</si>
  <si>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</si>
  <si>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</si>
  <si>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</si>
  <si>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</si>
  <si>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</si>
  <si>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</si>
  <si>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</si>
  <si>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</si>
  <si>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</si>
  <si>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</si>
  <si>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</si>
  <si>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</si>
  <si>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</si>
  <si>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</si>
  <si>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</si>
  <si>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</si>
  <si>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</si>
  <si>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</si>
  <si>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</si>
  <si>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</si>
  <si>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</si>
  <si>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</si>
  <si>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</si>
  <si>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</si>
  <si>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</si>
  <si>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</si>
  <si>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</si>
  <si>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</si>
  <si>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</si>
  <si>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</si>
  <si>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</si>
  <si>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</si>
  <si>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</si>
  <si>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</si>
  <si>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</si>
  <si>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</si>
  <si>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</si>
  <si>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</si>
  <si>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</si>
  <si>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</si>
  <si>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</si>
  <si>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</si>
  <si>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</si>
  <si>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</si>
  <si>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</si>
  <si>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</si>
  <si>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</si>
  <si>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</si>
  <si>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</si>
  <si>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</si>
  <si>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</si>
  <si>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</si>
  <si>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</si>
  <si>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</si>
  <si>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</si>
  <si>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</si>
  <si>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</si>
  <si>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</si>
  <si>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</si>
  <si>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</si>
  <si>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</si>
  <si>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</si>
  <si>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</si>
  <si>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</si>
  <si>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</si>
  <si>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</si>
  <si>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</si>
  <si>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</si>
  <si>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</si>
  <si>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</si>
  <si>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</si>
  <si>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</si>
  <si>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</si>
  <si>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</si>
  <si>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</si>
  <si>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</si>
  <si>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</si>
  <si>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</si>
  <si>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</si>
  <si>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</si>
  <si>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</si>
  <si>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</si>
  <si>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</si>
  <si>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</si>
  <si>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</si>
  <si>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</si>
  <si>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</si>
  <si>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</si>
  <si>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</si>
  <si>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</si>
  <si>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</si>
  <si>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</si>
  <si>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</si>
  <si>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</si>
  <si>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</si>
  <si>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</si>
  <si>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</si>
  <si>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</si>
  <si>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</si>
  <si>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</si>
  <si>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</si>
  <si>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</si>
  <si>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</si>
  <si>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</si>
  <si>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</si>
  <si>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</si>
  <si>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</si>
  <si>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</si>
  <si>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</si>
  <si>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</si>
  <si>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</si>
  <si>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</si>
  <si>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</si>
  <si>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</si>
  <si>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</si>
  <si>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</si>
  <si>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</si>
  <si>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</si>
  <si>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</si>
  <si>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</si>
  <si>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</si>
  <si>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</si>
  <si>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</si>
  <si>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</si>
  <si>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</si>
  <si>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</si>
  <si>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</si>
  <si>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</si>
  <si>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</si>
  <si>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</si>
  <si>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</si>
  <si>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</si>
  <si>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</si>
  <si>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</si>
  <si>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</si>
  <si>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</si>
  <si>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</si>
  <si>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</si>
  <si>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</si>
  <si>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</si>
  <si>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</si>
  <si>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</si>
  <si>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</si>
  <si>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</si>
  <si>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</si>
  <si>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</si>
  <si>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</si>
  <si>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</si>
  <si>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</si>
  <si>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</si>
  <si>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</si>
  <si>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</si>
  <si>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</si>
  <si>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</si>
  <si>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</si>
  <si>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</si>
  <si>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</si>
  <si>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</si>
  <si>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</si>
  <si>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</si>
  <si>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</si>
  <si>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</si>
  <si>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</si>
  <si>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</si>
  <si>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</si>
  <si>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</si>
  <si>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</si>
  <si>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</si>
  <si>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</si>
  <si>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</si>
  <si>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</si>
  <si>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</si>
  <si>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</si>
  <si>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</si>
  <si>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</si>
  <si>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</si>
  <si>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</si>
  <si>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</si>
  <si>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</si>
  <si>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</si>
  <si>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</si>
  <si>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</si>
  <si>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</si>
  <si>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</si>
  <si>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</si>
  <si>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</si>
  <si>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</si>
  <si>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</si>
  <si>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</si>
  <si>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</si>
  <si>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</si>
  <si>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</si>
  <si>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</si>
  <si>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</si>
  <si>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</si>
  <si>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</si>
  <si>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</si>
  <si>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</si>
  <si>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</si>
  <si>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</si>
  <si>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</si>
  <si>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</si>
  <si>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</si>
  <si>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</si>
  <si>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</si>
  <si>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</si>
  <si>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</si>
  <si>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</si>
  <si>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</si>
  <si>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</si>
  <si>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</si>
  <si>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</si>
  <si>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</si>
  <si>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</si>
  <si>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</si>
  <si>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</si>
  <si>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</si>
  <si>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</si>
  <si>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</si>
  <si>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</si>
  <si>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</si>
  <si>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</si>
  <si>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</si>
  <si>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</si>
  <si>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</si>
  <si>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</si>
  <si>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</si>
  <si>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</si>
  <si>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</si>
  <si>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</si>
  <si>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</si>
  <si>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</si>
  <si>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</si>
  <si>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</si>
  <si>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</si>
  <si>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</si>
  <si>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</si>
  <si>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</si>
  <si>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</si>
  <si>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</si>
  <si>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</si>
  <si>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</si>
  <si>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</si>
  <si>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</si>
  <si>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</si>
  <si>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</si>
  <si>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</si>
  <si>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</si>
  <si>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</si>
  <si>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</si>
  <si>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</si>
  <si>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</si>
  <si>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</si>
  <si>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</si>
  <si>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</si>
  <si>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</si>
  <si>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</si>
  <si>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</si>
  <si>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</si>
  <si>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</si>
  <si>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</si>
  <si>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</si>
  <si>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</si>
  <si>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</si>
  <si>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</si>
  <si>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</si>
  <si>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</si>
  <si>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</si>
  <si>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</si>
  <si>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</si>
  <si>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</si>
  <si>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</si>
  <si>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</si>
  <si>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</si>
  <si>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</si>
  <si>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</si>
  <si>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</si>
  <si>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</si>
  <si>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</si>
  <si>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</si>
  <si>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</si>
  <si>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</si>
  <si>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</si>
  <si>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</si>
  <si>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</si>
  <si>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</si>
  <si>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</si>
  <si>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</si>
  <si>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</si>
  <si>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</si>
  <si>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</si>
  <si>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</si>
  <si>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</si>
  <si>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</si>
  <si>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</si>
  <si>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</si>
  <si>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</si>
  <si>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</si>
  <si>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</si>
  <si>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</si>
  <si>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</si>
  <si>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</si>
  <si>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</si>
  <si>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</si>
  <si>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</si>
  <si>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</si>
  <si>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</si>
  <si>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</si>
  <si>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</si>
  <si>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</si>
  <si>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</si>
  <si>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</si>
  <si>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</si>
  <si>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</si>
  <si>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</si>
  <si>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</si>
  <si>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</si>
  <si>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</si>
  <si>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</si>
  <si>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</si>
  <si>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</si>
  <si>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</si>
  <si>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</si>
  <si>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</si>
  <si>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</si>
  <si>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</si>
  <si>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</si>
  <si>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</si>
  <si>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</si>
  <si>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</si>
  <si>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</si>
  <si>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</si>
  <si>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</si>
  <si>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</si>
  <si>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</si>
  <si>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</si>
  <si>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</si>
  <si>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</si>
  <si>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</si>
  <si>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</si>
  <si>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</si>
  <si>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</si>
  <si>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</si>
  <si>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</si>
  <si>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</si>
  <si>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</si>
  <si>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</si>
  <si>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</si>
  <si>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</si>
  <si>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</si>
  <si>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</si>
  <si>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</si>
  <si>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</si>
  <si>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</si>
  <si>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</si>
  <si>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</si>
  <si>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</si>
  <si>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</si>
  <si>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</si>
  <si>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</si>
  <si>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</si>
  <si>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</si>
  <si>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</si>
  <si>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</si>
  <si>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</si>
  <si>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</si>
  <si>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</si>
  <si>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</si>
  <si>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</si>
  <si>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</si>
  <si>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</si>
  <si>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</si>
  <si>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</si>
  <si>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</si>
  <si>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</si>
  <si>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</si>
  <si>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</si>
  <si>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</si>
  <si>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</si>
  <si>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</si>
  <si>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</si>
  <si>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</si>
  <si>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</si>
  <si>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</si>
  <si>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</si>
  <si>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</si>
  <si>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</si>
  <si>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</si>
  <si>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</si>
  <si>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</si>
  <si>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</si>
  <si>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</si>
  <si>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</si>
  <si>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</si>
  <si>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</si>
  <si>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</si>
  <si>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</si>
  <si>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</si>
  <si>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</si>
  <si>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</si>
  <si>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</si>
  <si>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</si>
  <si>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</si>
  <si>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</si>
  <si>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</si>
  <si>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</si>
  <si>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</si>
  <si>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</si>
  <si>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</si>
  <si>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</si>
  <si>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</si>
  <si>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</si>
  <si>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</si>
  <si>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</si>
  <si>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</si>
  <si>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</si>
  <si>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</si>
  <si>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</si>
  <si>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</si>
  <si>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</si>
  <si>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</si>
  <si>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</si>
  <si>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</si>
  <si>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</si>
  <si>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</si>
  <si>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</si>
  <si>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</si>
  <si>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</si>
  <si>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</si>
  <si>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</si>
  <si>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</si>
  <si>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</si>
  <si>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</si>
  <si>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</si>
  <si>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</si>
  <si>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</si>
  <si>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</si>
  <si>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</si>
  <si>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</si>
  <si>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</si>
  <si>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</si>
  <si>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</si>
  <si>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</si>
  <si>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</si>
  <si>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</si>
  <si>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</si>
  <si>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</si>
  <si>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</si>
  <si>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</si>
  <si>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</si>
  <si>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</si>
  <si>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</si>
  <si>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</si>
  <si>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</si>
  <si>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</si>
  <si>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</si>
  <si>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</si>
  <si>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</si>
  <si>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</si>
  <si>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</si>
  <si>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</si>
  <si>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</si>
  <si>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</si>
  <si>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</si>
  <si>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</si>
  <si>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</si>
  <si>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</si>
  <si>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</si>
  <si>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</si>
  <si>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</si>
  <si>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</si>
  <si>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</si>
  <si>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</si>
  <si>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</si>
  <si>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</si>
  <si>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</si>
  <si>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</si>
  <si>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</si>
  <si>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</si>
  <si>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</si>
  <si>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</si>
  <si>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</si>
  <si>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</si>
  <si>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</si>
  <si>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</si>
  <si>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</si>
  <si>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</si>
  <si>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</si>
  <si>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</si>
  <si>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</si>
  <si>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</si>
  <si>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</si>
  <si>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</si>
  <si>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</si>
  <si>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</si>
  <si>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</si>
  <si>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</si>
  <si>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</si>
  <si>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</si>
  <si>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</si>
  <si>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</si>
  <si>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</si>
  <si>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</si>
  <si>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</si>
  <si>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</si>
  <si>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</si>
  <si>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</si>
  <si>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</si>
  <si>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</si>
  <si>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</si>
  <si>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</si>
  <si>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</si>
  <si>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</si>
  <si>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</si>
  <si>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</si>
  <si>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</si>
  <si>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</si>
  <si>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</si>
  <si>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</si>
  <si>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</si>
  <si>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</si>
  <si>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</si>
  <si>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</si>
  <si>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</si>
  <si>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</si>
  <si>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</si>
  <si>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</si>
  <si>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</si>
  <si>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</si>
  <si>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</si>
  <si>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</si>
  <si>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</si>
  <si>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</si>
  <si>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</si>
  <si>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</si>
  <si>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</si>
  <si>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</si>
  <si>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</si>
  <si>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</si>
  <si>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</si>
  <si>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</si>
  <si>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</si>
  <si>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</si>
  <si>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</si>
  <si>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</si>
  <si>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</si>
  <si>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</si>
  <si>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</si>
  <si>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</si>
  <si>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</si>
  <si>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</si>
  <si>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</si>
  <si>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</si>
  <si>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</si>
  <si>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</si>
  <si>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</si>
  <si>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</si>
  <si>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</si>
  <si>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</si>
  <si>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</si>
  <si>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</si>
  <si>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</si>
  <si>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</si>
  <si>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</si>
  <si>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</si>
  <si>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</si>
  <si>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</si>
  <si>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</si>
  <si>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</si>
  <si>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</si>
  <si>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</si>
  <si>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</si>
  <si>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</si>
  <si>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</si>
  <si>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</si>
  <si>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</si>
  <si>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</si>
  <si>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</si>
  <si>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</si>
  <si>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</si>
  <si>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</si>
  <si>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</si>
  <si>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</si>
  <si>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</si>
  <si>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</si>
  <si>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</si>
  <si>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</si>
  <si>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</si>
  <si>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</si>
  <si>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</si>
  <si>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</si>
  <si>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</si>
  <si>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</si>
  <si>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</si>
  <si>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</si>
  <si>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</si>
  <si>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</si>
  <si>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</si>
  <si>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</si>
  <si>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</si>
  <si>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</si>
  <si>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</si>
  <si>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</si>
  <si>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</si>
  <si>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</si>
  <si>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</si>
  <si>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</si>
  <si>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</si>
  <si>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</si>
  <si>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</si>
  <si>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</si>
  <si>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</si>
  <si>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</si>
  <si>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</si>
  <si>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</si>
  <si>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</si>
  <si>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</si>
  <si>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</si>
  <si>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</si>
  <si>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</si>
  <si>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</si>
  <si>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</si>
  <si>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</si>
  <si>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</si>
  <si>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</si>
  <si>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</si>
  <si>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</si>
  <si>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</si>
  <si>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</si>
  <si>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</si>
  <si>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</si>
  <si>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</si>
  <si>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</si>
  <si>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</si>
  <si>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</si>
  <si>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</si>
  <si>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</si>
  <si>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</si>
  <si>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</si>
  <si>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</si>
  <si>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</si>
  <si>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</si>
  <si>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</si>
  <si>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</si>
  <si>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</si>
  <si>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</si>
  <si>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</si>
  <si>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</si>
  <si>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</si>
  <si>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</si>
  <si>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</si>
  <si>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</si>
  <si>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</si>
  <si>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</si>
  <si>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</si>
  <si>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</si>
  <si>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</si>
  <si>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</si>
  <si>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</si>
  <si>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</si>
  <si>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</si>
  <si>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</si>
  <si>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</si>
  <si>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</si>
  <si>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</si>
  <si>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</si>
  <si>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</si>
  <si>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</si>
  <si>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</si>
  <si>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</si>
  <si>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</si>
  <si>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</si>
  <si>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</si>
  <si>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</si>
  <si>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</si>
  <si>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</si>
  <si>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</si>
  <si>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</si>
  <si>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</si>
  <si>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</si>
  <si>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</si>
  <si>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</si>
  <si>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</si>
  <si>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</si>
  <si>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</si>
  <si>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</si>
  <si>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</si>
  <si>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</si>
  <si>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</si>
  <si>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</si>
  <si>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</si>
  <si>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</si>
  <si>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</si>
  <si>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</si>
  <si>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</si>
  <si>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</si>
  <si>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</si>
  <si>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</si>
  <si>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</si>
  <si>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</si>
  <si>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</si>
  <si>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</si>
  <si>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</si>
  <si>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</si>
  <si>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</si>
  <si>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</si>
  <si>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</si>
  <si>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</si>
  <si>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</si>
  <si>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</si>
  <si>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</si>
  <si>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</si>
  <si>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</si>
  <si>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</si>
  <si>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</si>
  <si>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</si>
  <si>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</si>
  <si>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</si>
  <si>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</si>
  <si>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</si>
  <si>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</si>
  <si>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</si>
  <si>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</si>
  <si>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</si>
  <si>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</si>
  <si>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</si>
  <si>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</si>
  <si>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</si>
  <si>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</si>
  <si>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</si>
  <si>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</si>
  <si>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</si>
  <si>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</si>
  <si>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</si>
  <si>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</si>
  <si>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</si>
  <si>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</si>
  <si>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</si>
  <si>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</si>
  <si>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</si>
  <si>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</si>
  <si>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</si>
  <si>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</si>
  <si>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</si>
  <si>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</si>
  <si>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</si>
  <si>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</si>
  <si>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</si>
  <si>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</si>
  <si>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</si>
  <si>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</si>
  <si>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</si>
  <si>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</si>
  <si>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</si>
  <si>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</si>
  <si>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</si>
  <si>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</si>
  <si>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</si>
  <si>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</si>
  <si>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</si>
  <si>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</si>
  <si>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</si>
  <si>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</si>
  <si>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</si>
  <si>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</si>
  <si>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</si>
  <si>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</si>
  <si>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</si>
  <si>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</si>
  <si>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</si>
  <si>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</si>
  <si>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</si>
  <si>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</si>
  <si>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</si>
  <si>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</si>
  <si>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</si>
  <si>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</si>
  <si>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</si>
  <si>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</si>
  <si>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</si>
  <si>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</si>
  <si>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</si>
  <si>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</si>
  <si>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</si>
  <si>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</si>
  <si>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</si>
  <si>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</si>
  <si>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</si>
  <si>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</si>
  <si>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</si>
  <si>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</si>
  <si>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</si>
  <si>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</si>
  <si>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</si>
  <si>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</si>
  <si>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</si>
  <si>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</si>
  <si>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</si>
  <si>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</si>
  <si>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</si>
  <si>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</si>
  <si>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</si>
  <si>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</si>
  <si>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</si>
  <si>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</si>
  <si>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</si>
  <si>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</si>
  <si>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</si>
  <si>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</si>
  <si>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</si>
  <si>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</si>
  <si>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</si>
  <si>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</si>
  <si>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</si>
  <si>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</si>
  <si>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</si>
  <si>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</si>
  <si>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</si>
  <si>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</si>
  <si>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</si>
  <si>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</si>
  <si>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</si>
  <si>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</si>
  <si>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</si>
  <si>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</si>
  <si>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</si>
  <si>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</si>
  <si>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</si>
  <si>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</si>
  <si>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</si>
  <si>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</si>
  <si>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</si>
  <si>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</si>
  <si>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</si>
  <si>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</si>
  <si>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</si>
  <si>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</si>
  <si>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</si>
  <si>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</si>
  <si>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</si>
  <si>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</si>
  <si>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</si>
  <si>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</si>
  <si>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</si>
  <si>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</si>
  <si>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</si>
  <si>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</si>
  <si>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</si>
  <si>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</si>
  <si>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</si>
  <si>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</si>
  <si>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</si>
  <si>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</si>
  <si>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</si>
  <si>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</si>
  <si>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</si>
  <si>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</si>
  <si>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</si>
  <si>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</si>
  <si>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</si>
  <si>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</si>
  <si>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</si>
  <si>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</si>
  <si>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</si>
  <si>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</si>
  <si>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</si>
  <si>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</si>
  <si>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</si>
  <si>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</si>
  <si>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</si>
  <si>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</si>
  <si>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</si>
  <si>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</si>
  <si>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</si>
  <si>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</si>
  <si>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</si>
  <si>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</si>
  <si>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</si>
  <si>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</si>
  <si>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</si>
  <si>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</si>
  <si>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</si>
  <si>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</si>
  <si>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</si>
  <si>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</si>
  <si>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</si>
  <si>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</si>
  <si>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</si>
  <si>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</si>
  <si>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</si>
  <si>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</si>
  <si>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</si>
  <si>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</si>
  <si>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</si>
  <si>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</si>
  <si>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</si>
  <si>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</si>
  <si>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</si>
  <si>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</si>
  <si>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</si>
  <si>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</si>
  <si>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</si>
  <si>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</si>
  <si>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</si>
  <si>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</si>
  <si>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</si>
  <si>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</si>
  <si>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</si>
  <si>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</si>
  <si>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</si>
  <si>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</si>
  <si>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</si>
  <si>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</si>
  <si>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</si>
  <si>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</si>
  <si>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</si>
  <si>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</si>
  <si>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</si>
  <si>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</si>
  <si>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</si>
  <si>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</si>
  <si>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</si>
  <si>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</si>
  <si>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</si>
  <si>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</si>
  <si>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</si>
  <si>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</si>
  <si>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</si>
  <si>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</si>
  <si>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</si>
  <si>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</si>
  <si>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</si>
  <si>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</si>
  <si>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</si>
  <si>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</si>
  <si>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</si>
  <si>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</si>
  <si>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</si>
  <si>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</si>
  <si>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</si>
  <si>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</si>
  <si>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</si>
  <si>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</si>
  <si>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</si>
  <si>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</si>
  <si>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</si>
  <si>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</si>
  <si>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</si>
  <si>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</si>
  <si>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</si>
  <si>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</si>
  <si>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</si>
  <si>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</si>
  <si>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</si>
  <si>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</si>
  <si>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</si>
  <si>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</si>
  <si>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</si>
  <si>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</si>
  <si>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</si>
  <si>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</si>
  <si>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</si>
  <si>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</si>
  <si>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</si>
  <si>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</si>
  <si>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</si>
  <si>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</si>
  <si>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</si>
  <si>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</si>
  <si>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</si>
  <si>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</si>
  <si>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</si>
  <si>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</si>
  <si>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</si>
  <si>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</si>
  <si>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</si>
  <si>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</si>
  <si>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</si>
  <si>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</si>
  <si>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</si>
  <si>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</si>
  <si>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</si>
  <si>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</si>
  <si>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</si>
  <si>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</si>
  <si>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</si>
  <si>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</si>
  <si>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</si>
  <si>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</si>
  <si>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</si>
  <si>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</si>
  <si>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</si>
  <si>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</si>
  <si>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</si>
  <si>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</si>
  <si>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</si>
  <si>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</si>
  <si>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</si>
  <si>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</si>
  <si>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</si>
  <si>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</si>
  <si>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</si>
  <si>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</si>
  <si>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</si>
  <si>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</si>
  <si>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</si>
  <si>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</si>
  <si>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</si>
  <si>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</si>
  <si>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</si>
  <si>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</si>
  <si>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</si>
  <si>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</si>
  <si>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</si>
  <si>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</si>
  <si>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</si>
  <si>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</si>
  <si>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</si>
  <si>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</si>
  <si>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</si>
  <si>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</si>
  <si>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</si>
  <si>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</si>
  <si>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</si>
  <si>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</si>
  <si>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</si>
  <si>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</si>
  <si>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</si>
  <si>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</si>
  <si>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</si>
  <si>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</si>
  <si>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</si>
  <si>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</si>
  <si>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</si>
  <si>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</si>
  <si>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</si>
  <si>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</si>
  <si>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</si>
  <si>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</si>
  <si>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</si>
  <si>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</si>
  <si>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</si>
  <si>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</si>
  <si>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</si>
  <si>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</si>
  <si>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</si>
  <si>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</si>
  <si>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</si>
  <si>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</si>
  <si>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</si>
  <si>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</si>
  <si>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</si>
  <si>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</si>
  <si>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</si>
  <si>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</si>
  <si>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</si>
  <si>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</si>
  <si>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</si>
  <si>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</si>
  <si>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</si>
  <si>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</si>
  <si>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</si>
  <si>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</si>
  <si>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</si>
  <si>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</si>
  <si>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</si>
  <si>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</si>
  <si>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</si>
  <si>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</si>
  <si>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</si>
  <si>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</si>
  <si>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</si>
  <si>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</si>
  <si>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</si>
  <si>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</si>
  <si>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</si>
  <si>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</si>
  <si>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</si>
  <si>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</si>
  <si>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</si>
  <si>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</si>
  <si>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</si>
  <si>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</si>
  <si>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</si>
  <si>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</si>
  <si>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</si>
  <si>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</si>
  <si>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</si>
  <si>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</si>
  <si>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</si>
  <si>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</si>
  <si>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</si>
  <si>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</si>
  <si>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</si>
  <si>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</si>
  <si>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</si>
  <si>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</si>
  <si>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</si>
  <si>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</si>
  <si>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</si>
  <si>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</si>
  <si>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</si>
  <si>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</si>
  <si>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</si>
  <si>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</si>
  <si>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</si>
  <si>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</si>
  <si>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</si>
  <si>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</si>
  <si>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</si>
  <si>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</si>
  <si>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</si>
  <si>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</si>
  <si>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</si>
  <si>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</si>
  <si>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</si>
  <si>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</si>
  <si>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</si>
  <si>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</si>
  <si>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</si>
  <si>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</si>
  <si>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</si>
  <si>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</si>
  <si>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</si>
  <si>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</si>
  <si>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</si>
  <si>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</si>
  <si>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</si>
  <si>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</si>
  <si>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</si>
  <si>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</si>
  <si>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</si>
  <si>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</si>
  <si>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</si>
  <si>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</si>
  <si>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</si>
  <si>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</si>
  <si>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</si>
  <si>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</si>
  <si>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</si>
  <si>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</si>
  <si>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</si>
  <si>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</si>
  <si>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</si>
  <si>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</si>
  <si>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</si>
  <si>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</si>
  <si>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</si>
  <si>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</si>
  <si>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</si>
  <si>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</si>
  <si>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</si>
  <si>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</si>
  <si>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</si>
  <si>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</si>
  <si>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</si>
  <si>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</si>
  <si>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</si>
  <si>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</si>
  <si>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</si>
  <si>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</si>
  <si>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</si>
  <si>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</si>
  <si>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</si>
  <si>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</si>
  <si>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</si>
  <si>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</si>
  <si>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</si>
  <si>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</si>
  <si>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</si>
  <si>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</si>
  <si>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</si>
  <si>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</si>
  <si>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</si>
  <si>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</si>
  <si>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</si>
  <si>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</si>
  <si>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</si>
  <si>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</si>
  <si>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</si>
  <si>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</si>
  <si>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</si>
  <si>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</si>
  <si>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</si>
  <si>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</si>
  <si>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</si>
  <si>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</si>
  <si>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</si>
  <si>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</si>
  <si>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</si>
  <si>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</si>
  <si>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</si>
  <si>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</si>
  <si>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</si>
  <si>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</si>
  <si>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</si>
  <si>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</si>
  <si>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</si>
  <si>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</si>
  <si>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</si>
  <si>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</si>
  <si>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</si>
  <si>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</si>
  <si>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</si>
  <si>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</si>
  <si>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</si>
  <si>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</si>
  <si>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</si>
  <si>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</si>
  <si>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</si>
  <si>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</si>
  <si>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</si>
  <si>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</si>
  <si>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</si>
  <si>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</si>
  <si>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</si>
  <si>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</si>
  <si>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</si>
  <si>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</si>
  <si>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</si>
  <si>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</si>
  <si>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</si>
  <si>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</si>
  <si>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</si>
  <si>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</si>
  <si>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</si>
  <si>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</si>
  <si>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</si>
  <si>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</si>
  <si>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</si>
  <si>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</si>
  <si>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</si>
  <si>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</si>
  <si>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</si>
  <si>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</si>
  <si>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</si>
  <si>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</si>
  <si>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</si>
  <si>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</si>
  <si>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</si>
  <si>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</si>
  <si>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</si>
  <si>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</si>
  <si>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</si>
  <si>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</si>
  <si>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</si>
  <si>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</si>
  <si>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</si>
  <si>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</si>
  <si>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</si>
  <si>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</si>
  <si>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</si>
  <si>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</si>
  <si>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</si>
  <si>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</si>
  <si>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</si>
  <si>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</si>
  <si>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</si>
  <si>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</si>
  <si>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</si>
  <si>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</si>
  <si>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</si>
  <si>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</si>
  <si>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</si>
  <si>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</si>
  <si>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</si>
  <si>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</si>
  <si>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</si>
  <si>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</si>
  <si>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</si>
  <si>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</si>
  <si>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</si>
  <si>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</si>
  <si>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</si>
  <si>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</si>
  <si>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</si>
  <si>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</si>
  <si>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</si>
  <si>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</si>
  <si>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</si>
  <si>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</si>
  <si>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</si>
  <si>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</si>
  <si>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</si>
  <si>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</si>
  <si>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</si>
  <si>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</si>
  <si>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</si>
  <si>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</si>
  <si>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</si>
  <si>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</si>
  <si>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</si>
  <si>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</si>
  <si>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</si>
  <si>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</si>
  <si>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</si>
  <si>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</si>
  <si>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</si>
  <si>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</si>
  <si>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</si>
  <si>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</si>
  <si>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</si>
  <si>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</si>
  <si>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</si>
  <si>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</si>
  <si>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</si>
  <si>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</si>
  <si>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</si>
  <si>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</si>
  <si>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</si>
  <si>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</si>
  <si>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</si>
  <si>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</si>
  <si>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</si>
  <si>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</si>
  <si>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</si>
  <si>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</si>
  <si>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</si>
  <si>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</si>
  <si>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</si>
  <si>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</si>
  <si>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</si>
  <si>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</si>
  <si>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</si>
  <si>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</si>
  <si>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</si>
  <si>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</si>
  <si>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</si>
  <si>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</si>
  <si>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</si>
  <si>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</si>
  <si>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</si>
  <si>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</si>
  <si>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</si>
  <si>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</si>
  <si>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</si>
  <si>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</si>
  <si>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</si>
  <si>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</si>
  <si>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</si>
  <si>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</si>
  <si>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</si>
  <si>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</si>
  <si>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</si>
  <si>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</si>
  <si>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</si>
  <si>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</si>
  <si>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</si>
  <si>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</si>
  <si>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</si>
  <si>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</si>
  <si>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</si>
  <si>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</si>
  <si>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</si>
  <si>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</si>
  <si>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</si>
  <si>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</si>
  <si>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</si>
  <si>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</si>
  <si>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</si>
  <si>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</si>
  <si>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</si>
  <si>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</si>
  <si>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</si>
  <si>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</si>
  <si>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</si>
  <si>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</si>
  <si>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</si>
  <si>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</si>
  <si>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</si>
  <si>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</si>
  <si>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</si>
  <si>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</si>
  <si>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</si>
  <si>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</si>
  <si>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</si>
  <si>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</si>
  <si>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</si>
  <si>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</si>
  <si>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</si>
  <si>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</si>
  <si>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</si>
  <si>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</si>
  <si>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</si>
  <si>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</si>
  <si>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</si>
  <si>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</si>
  <si>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</si>
  <si>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</si>
  <si>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</si>
  <si>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</si>
  <si>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</si>
  <si>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</si>
  <si>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</si>
  <si>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</si>
  <si>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</si>
  <si>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</si>
  <si>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</si>
  <si>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</si>
  <si>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</si>
  <si>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</si>
  <si>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</si>
  <si>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</si>
  <si>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</si>
  <si>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</si>
  <si>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</si>
  <si>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</si>
  <si>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</si>
  <si>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</si>
  <si>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</si>
  <si>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</si>
  <si>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</si>
  <si>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</si>
  <si>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</si>
  <si>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</si>
  <si>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</si>
  <si>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</si>
  <si>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</si>
  <si>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</si>
  <si>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</si>
  <si>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</si>
  <si>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</si>
  <si>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</si>
  <si>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</si>
  <si>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</si>
  <si>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</si>
  <si>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</si>
  <si>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</si>
  <si>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</si>
  <si>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</si>
  <si>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</si>
  <si>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</si>
  <si>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</si>
  <si>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</si>
  <si>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</si>
  <si>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</si>
  <si>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</si>
  <si>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</si>
  <si>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</si>
  <si>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</si>
  <si>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</si>
  <si>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</si>
  <si>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</si>
  <si>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</si>
  <si>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</si>
  <si>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</si>
  <si>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</si>
  <si>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</si>
  <si>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</si>
  <si>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</si>
  <si>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</si>
  <si>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</si>
  <si>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</si>
  <si>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</si>
  <si>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</si>
  <si>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</si>
  <si>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</si>
  <si>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</si>
  <si>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</si>
  <si>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</si>
  <si>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</si>
  <si>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</si>
  <si>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</si>
  <si>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</si>
  <si>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</si>
  <si>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</si>
  <si>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</si>
  <si>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</si>
  <si>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</si>
  <si>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</si>
  <si>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</si>
  <si>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</si>
  <si>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</si>
  <si>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</si>
  <si>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</si>
  <si>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</si>
  <si>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</si>
  <si>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</si>
  <si>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</si>
  <si>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</si>
  <si>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</si>
  <si>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</si>
  <si>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</si>
  <si>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</si>
  <si>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</si>
  <si>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</si>
  <si>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</si>
  <si>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</si>
  <si>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</si>
  <si>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</si>
  <si>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</si>
  <si>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</si>
  <si>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</si>
  <si>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</si>
  <si>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</si>
  <si>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</si>
  <si>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</si>
  <si>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</si>
  <si>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</si>
  <si>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</si>
  <si>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</si>
  <si>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</si>
  <si>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</si>
  <si>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</si>
  <si>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</si>
  <si>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</si>
  <si>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</si>
  <si>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</si>
  <si>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</si>
  <si>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</si>
  <si>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</si>
  <si>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</si>
  <si>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</si>
  <si>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</si>
  <si>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</si>
  <si>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</si>
  <si>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</si>
  <si>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</si>
  <si>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</si>
  <si>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</si>
  <si>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</si>
  <si>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</si>
  <si>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</si>
  <si>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</si>
  <si>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</si>
  <si>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</si>
  <si>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</si>
  <si>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</si>
  <si>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</si>
  <si>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</si>
  <si>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</si>
  <si>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</si>
  <si>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</si>
  <si>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</si>
  <si>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</si>
  <si>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</si>
  <si>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</si>
  <si>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</si>
  <si>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</si>
  <si>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</si>
  <si>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</si>
  <si>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</si>
  <si>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</si>
  <si>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</si>
  <si>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</si>
  <si>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</si>
  <si>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</si>
  <si>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</si>
  <si>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</si>
  <si>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</si>
  <si>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</si>
  <si>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</si>
  <si>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</si>
  <si>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</si>
  <si>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</si>
  <si>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</si>
  <si>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</si>
  <si>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</si>
  <si>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</si>
  <si>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</si>
  <si>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</si>
  <si>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</si>
  <si>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</si>
  <si>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</si>
  <si>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</si>
  <si>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</si>
  <si>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</si>
  <si>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</si>
  <si>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</si>
  <si>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</si>
  <si>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</si>
  <si>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</si>
  <si>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</si>
  <si>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</si>
  <si>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</si>
  <si>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</si>
  <si>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</si>
  <si>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</si>
  <si>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</si>
  <si>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</si>
  <si>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</si>
  <si>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</si>
  <si>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</si>
  <si>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</si>
  <si>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</si>
  <si>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</si>
  <si>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</si>
  <si>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</si>
  <si>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</si>
  <si>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</si>
  <si>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</si>
  <si>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</si>
  <si>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</si>
  <si>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</si>
  <si>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</si>
  <si>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</si>
  <si>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</si>
  <si>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</si>
  <si>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</si>
  <si>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</si>
  <si>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</si>
  <si>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</si>
  <si>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</si>
  <si>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</si>
  <si>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</si>
  <si>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</si>
  <si>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</si>
  <si>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</si>
  <si>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</si>
  <si>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</si>
  <si>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</si>
  <si>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</si>
  <si>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</si>
  <si>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</si>
  <si>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</si>
  <si>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</si>
  <si>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</si>
  <si>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</si>
  <si>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</si>
  <si>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</si>
  <si>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</si>
  <si>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</si>
  <si>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</si>
  <si>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</si>
  <si>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</si>
  <si>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</si>
  <si>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</si>
  <si>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</si>
  <si>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</si>
  <si>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</si>
  <si>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</si>
  <si>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</si>
  <si>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</si>
  <si>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</si>
  <si>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</si>
  <si>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</si>
  <si>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</si>
  <si>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</si>
  <si>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</si>
  <si>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</si>
  <si>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</si>
  <si>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</si>
  <si>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</si>
  <si>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</si>
  <si>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</si>
  <si>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</si>
  <si>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</si>
  <si>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</si>
  <si>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</si>
  <si>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</si>
  <si>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</si>
  <si>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</si>
  <si>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</si>
  <si>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</si>
  <si>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</si>
  <si>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</si>
  <si>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</si>
  <si>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</si>
  <si>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</si>
  <si>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</si>
  <si>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</si>
  <si>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</si>
  <si>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</si>
  <si>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</si>
  <si>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</si>
  <si>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</si>
  <si>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</si>
  <si>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</si>
  <si>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</si>
  <si>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</si>
  <si>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</si>
  <si>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</si>
  <si>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</si>
  <si>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</si>
  <si>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</si>
  <si>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</si>
  <si>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</si>
  <si>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</si>
  <si>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</si>
  <si>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</si>
  <si>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</si>
  <si>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</si>
  <si>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</si>
  <si>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</si>
  <si>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</si>
  <si>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</si>
  <si>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</si>
  <si>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</si>
  <si>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</si>
  <si>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</si>
  <si>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</si>
  <si>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</si>
  <si>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</si>
  <si>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</si>
  <si>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</si>
  <si>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</si>
  <si>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</si>
  <si>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</si>
  <si>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</si>
  <si>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</si>
  <si>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</si>
  <si>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</si>
  <si>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</si>
  <si>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</si>
  <si>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</si>
  <si>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</si>
  <si>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</si>
  <si>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</si>
  <si>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</si>
  <si>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</si>
  <si>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</si>
  <si>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</si>
  <si>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</si>
  <si>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</si>
  <si>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</si>
  <si>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</si>
  <si>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</si>
  <si>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</si>
  <si>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</si>
  <si>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</si>
  <si>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</si>
  <si>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</si>
  <si>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</si>
  <si>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</si>
  <si>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</si>
  <si>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</si>
  <si>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</si>
  <si>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</si>
  <si>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</si>
  <si>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</si>
  <si>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</si>
  <si>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</si>
  <si>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</si>
  <si>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</si>
  <si>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</si>
  <si>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</si>
  <si>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</si>
  <si>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</si>
  <si>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</si>
  <si>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</si>
  <si>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</si>
  <si>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</si>
  <si>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</si>
  <si>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</si>
  <si>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</si>
  <si>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</si>
  <si>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</si>
  <si>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</si>
  <si>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</si>
  <si>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</si>
  <si>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</si>
  <si>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</si>
  <si>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</si>
  <si>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</si>
  <si>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</si>
  <si>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</si>
  <si>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</si>
  <si>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</si>
  <si>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</si>
  <si>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</si>
  <si>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</si>
  <si>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</si>
  <si>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</si>
  <si>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</si>
  <si>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</si>
  <si>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</si>
  <si>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</si>
  <si>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</si>
  <si>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</si>
  <si>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</si>
  <si>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</si>
  <si>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</si>
  <si>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</si>
  <si>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</si>
  <si>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</si>
  <si>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</si>
  <si>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</si>
  <si>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</si>
  <si>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</si>
  <si>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</si>
  <si>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</si>
  <si>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</si>
  <si>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</si>
  <si>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</si>
  <si>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</si>
  <si>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</si>
  <si>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</si>
  <si>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</si>
  <si>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</si>
  <si>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</si>
  <si>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</si>
  <si>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</si>
  <si>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</si>
  <si>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</si>
  <si>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</si>
  <si>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</si>
  <si>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</si>
  <si>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</si>
  <si>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</si>
  <si>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</si>
  <si>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</si>
  <si>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</si>
  <si>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</si>
  <si>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</si>
  <si>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</si>
  <si>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</si>
  <si>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</si>
  <si>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</si>
  <si>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</si>
  <si>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</si>
  <si>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</si>
  <si>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</si>
  <si>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</si>
  <si>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</si>
  <si>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</si>
  <si>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</si>
  <si>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</si>
  <si>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</si>
  <si>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</si>
  <si>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</si>
  <si>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</si>
  <si>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</si>
  <si>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</si>
  <si>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</si>
  <si>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</si>
  <si>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</si>
  <si>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</si>
  <si>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</si>
  <si>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</si>
  <si>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</si>
  <si>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</si>
  <si>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</si>
  <si>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</si>
  <si>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</si>
  <si>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</si>
  <si>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</si>
  <si>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</si>
  <si>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</si>
  <si>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</si>
  <si>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</si>
  <si>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</si>
  <si>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</si>
  <si>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</si>
  <si>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</si>
  <si>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</si>
  <si>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</si>
  <si>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</si>
  <si>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</si>
  <si>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</si>
  <si>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</si>
  <si>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</si>
  <si>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</si>
  <si>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</si>
  <si>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</si>
  <si>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</si>
  <si>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</si>
  <si>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</si>
  <si>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</si>
  <si>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</si>
  <si>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</si>
  <si>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</si>
  <si>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</si>
  <si>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</si>
  <si>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</si>
  <si>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</si>
  <si>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</si>
  <si>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</si>
  <si>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</si>
  <si>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</si>
  <si>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</si>
  <si>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</si>
  <si>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</si>
  <si>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</si>
  <si>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</si>
  <si>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</si>
  <si>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</si>
  <si>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</si>
  <si>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</si>
  <si>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</si>
  <si>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</si>
  <si>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</si>
  <si>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</si>
  <si>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</si>
  <si>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</si>
  <si>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</si>
  <si>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</si>
  <si>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</si>
  <si>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</si>
  <si>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</si>
  <si>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</si>
  <si>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</si>
  <si>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</si>
  <si>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</si>
  <si>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</si>
  <si>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</si>
  <si>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</si>
  <si>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</si>
  <si>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</si>
  <si>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</si>
  <si>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</si>
  <si>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</si>
  <si>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</si>
  <si>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</si>
  <si>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</si>
  <si>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</si>
  <si>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</si>
  <si>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</si>
  <si>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</si>
  <si>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</si>
  <si>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</si>
  <si>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</si>
  <si>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</si>
  <si>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</si>
  <si>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</si>
  <si>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</si>
  <si>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</si>
  <si>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</si>
  <si>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</si>
  <si>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</si>
  <si>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</si>
  <si>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</si>
  <si>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</si>
  <si>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</si>
  <si>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</si>
  <si>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</si>
  <si>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</si>
  <si>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</si>
  <si>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</si>
  <si>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</si>
  <si>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</si>
  <si>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</si>
  <si>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</si>
  <si>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</si>
  <si>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</si>
  <si>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</si>
  <si>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</si>
  <si>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</si>
  <si>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</si>
  <si>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</si>
  <si>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</si>
  <si>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</si>
  <si>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</si>
  <si>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</si>
  <si>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</si>
  <si>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</si>
  <si>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</si>
  <si>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</si>
  <si>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</si>
  <si>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</si>
  <si>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</si>
  <si>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</si>
  <si>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</si>
  <si>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</si>
  <si>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</si>
  <si>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</si>
  <si>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</si>
  <si>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</si>
  <si>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</si>
  <si>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</si>
  <si>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</si>
  <si>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</si>
  <si>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</si>
  <si>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</si>
  <si>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</si>
  <si>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</si>
  <si>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</si>
  <si>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</si>
  <si>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</si>
  <si>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</si>
  <si>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</si>
  <si>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</si>
  <si>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</si>
  <si>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</si>
  <si>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</si>
  <si>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</si>
  <si>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</si>
  <si>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</si>
  <si>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</si>
  <si>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</si>
  <si>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</si>
  <si>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</si>
  <si>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</si>
  <si>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</si>
  <si>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</si>
  <si>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</si>
  <si>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</si>
  <si>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</si>
  <si>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</si>
  <si>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</si>
  <si>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</si>
  <si>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</si>
  <si>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</si>
  <si>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</si>
  <si>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</si>
  <si>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</si>
  <si>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</si>
  <si>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</si>
  <si>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</si>
  <si>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</si>
  <si>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</si>
  <si>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</si>
  <si>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</si>
  <si>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</si>
  <si>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</si>
  <si>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</si>
  <si>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</si>
  <si>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</si>
  <si>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</si>
  <si>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</si>
  <si>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</si>
  <si>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</si>
  <si>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</si>
  <si>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</si>
  <si>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</si>
  <si>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</si>
  <si>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</si>
  <si>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</si>
  <si>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</si>
  <si>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</si>
  <si>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</si>
  <si>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</si>
  <si>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</si>
  <si>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</si>
  <si>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</si>
  <si>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</si>
  <si>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</si>
  <si>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</si>
  <si>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</si>
  <si>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</si>
  <si>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</si>
  <si>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</si>
  <si>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</si>
  <si>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</si>
  <si>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</si>
  <si>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</si>
  <si>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</si>
  <si>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</si>
  <si>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</si>
  <si>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</si>
  <si>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</si>
  <si>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</si>
  <si>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</si>
  <si>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</si>
  <si>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</si>
  <si>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</si>
  <si>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</si>
  <si>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</si>
  <si>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</si>
  <si>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</si>
  <si>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</si>
  <si>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</si>
  <si>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</si>
  <si>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</si>
  <si>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</si>
  <si>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</si>
  <si>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</si>
  <si>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</si>
  <si>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</si>
  <si>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</si>
  <si>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</si>
  <si>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</si>
  <si>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</si>
  <si>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</si>
  <si>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</si>
  <si>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</si>
  <si>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</si>
  <si>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</si>
  <si>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</si>
  <si>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</si>
  <si>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</si>
  <si>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</si>
  <si>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</si>
  <si>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</si>
  <si>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</si>
  <si>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</si>
  <si>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</si>
  <si>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</si>
  <si>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</si>
  <si>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</si>
  <si>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</si>
  <si>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</si>
  <si>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</si>
  <si>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</si>
  <si>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</si>
  <si>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</si>
  <si>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</si>
  <si>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</si>
  <si>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</si>
  <si>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</si>
  <si>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</si>
  <si>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</si>
  <si>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</si>
  <si>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</si>
  <si>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</si>
  <si>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</si>
  <si>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</si>
  <si>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</si>
  <si>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</si>
  <si>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</si>
  <si>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</si>
  <si>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</si>
  <si>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</si>
  <si>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</si>
  <si>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</si>
  <si>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</si>
  <si>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</si>
  <si>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</si>
  <si>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</si>
  <si>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</si>
  <si>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</si>
  <si>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</si>
  <si>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</si>
  <si>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</si>
  <si>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</si>
  <si>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</si>
  <si>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</si>
  <si>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</si>
  <si>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</si>
  <si>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</si>
  <si>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</si>
  <si>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</si>
  <si>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</si>
  <si>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</si>
  <si>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</si>
  <si>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</si>
  <si>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</si>
  <si>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</si>
  <si>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</si>
  <si>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</si>
  <si>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</si>
  <si>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</si>
  <si>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</si>
  <si>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</si>
  <si>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</si>
  <si>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</si>
  <si>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</si>
  <si>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</si>
  <si>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</si>
  <si>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</si>
  <si>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</si>
  <si>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</si>
  <si>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</si>
  <si>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</si>
  <si>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</si>
  <si>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</si>
  <si>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</si>
  <si>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</si>
  <si>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</si>
  <si>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</si>
  <si>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</si>
  <si>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</si>
  <si>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</si>
  <si>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</si>
  <si>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</si>
  <si>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</si>
  <si>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</si>
  <si>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</si>
  <si>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</si>
  <si>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</si>
  <si>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</si>
  <si>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</si>
  <si>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</si>
  <si>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</si>
  <si>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</si>
  <si>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</si>
  <si>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</si>
  <si>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</si>
  <si>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</si>
  <si>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</si>
  <si>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</si>
  <si>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</si>
  <si>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</si>
  <si>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</si>
  <si>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</si>
  <si>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</si>
  <si>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</si>
  <si>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</si>
  <si>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</si>
  <si>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</si>
  <si>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</si>
  <si>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</si>
  <si>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</si>
  <si>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</si>
  <si>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</si>
  <si>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</si>
  <si>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</si>
  <si>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</si>
  <si>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</si>
  <si>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</si>
  <si>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</si>
  <si>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</si>
  <si>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</si>
  <si>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</si>
  <si>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</si>
  <si>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</si>
  <si>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</si>
  <si>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</si>
  <si>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</si>
  <si>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</si>
  <si>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</si>
  <si>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</si>
  <si>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</si>
  <si>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</si>
  <si>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</si>
  <si>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</si>
  <si>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</si>
  <si>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</si>
  <si>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</si>
  <si>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</si>
  <si>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</si>
  <si>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</si>
  <si>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</si>
  <si>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</si>
  <si>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</si>
  <si>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</si>
  <si>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</si>
  <si>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</si>
  <si>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</si>
  <si>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</si>
  <si>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</si>
  <si>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</si>
  <si>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</si>
  <si>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</si>
  <si>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</si>
  <si>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</si>
  <si>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</si>
  <si>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</si>
  <si>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</si>
  <si>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</si>
  <si>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</si>
  <si>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</si>
  <si>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</si>
  <si>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</si>
  <si>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</si>
  <si>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</si>
  <si>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</si>
  <si>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</si>
  <si>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</si>
  <si>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</si>
  <si>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</si>
  <si>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</si>
  <si>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</si>
  <si>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</si>
  <si>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</si>
  <si>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</si>
  <si>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</si>
  <si>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</si>
  <si>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</si>
  <si>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</si>
  <si>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</si>
  <si>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</si>
  <si>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</si>
  <si>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</si>
  <si>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</si>
  <si>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</si>
  <si>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</si>
  <si>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</si>
  <si>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</si>
  <si>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</si>
  <si>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</si>
  <si>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</si>
  <si>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</si>
  <si>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</si>
  <si>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</si>
  <si>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</si>
  <si>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</si>
  <si>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</si>
  <si>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</si>
  <si>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</si>
  <si>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</si>
  <si>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</si>
  <si>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</si>
  <si>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</si>
  <si>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</si>
  <si>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</si>
  <si>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</si>
  <si>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</si>
  <si>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</si>
  <si>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</si>
  <si>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</si>
  <si>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</si>
  <si>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</si>
  <si>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</si>
  <si>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</si>
  <si>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</si>
  <si>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</si>
  <si>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</si>
  <si>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</si>
  <si>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</si>
  <si>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</si>
  <si>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</si>
  <si>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</si>
  <si>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</si>
  <si>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</si>
  <si>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</si>
  <si>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</si>
  <si>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</si>
  <si>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</si>
  <si>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</si>
  <si>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</si>
  <si>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</si>
  <si>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</si>
  <si>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</si>
  <si>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</si>
  <si>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</si>
  <si>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</si>
  <si>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</si>
  <si>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</si>
  <si>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</si>
  <si>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</si>
  <si>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</si>
  <si>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</si>
  <si>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</si>
  <si>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</si>
  <si>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</si>
  <si>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</si>
  <si>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</si>
  <si>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</si>
  <si>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</si>
  <si>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</si>
  <si>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</si>
  <si>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</si>
  <si>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</si>
  <si>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</si>
  <si>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</si>
  <si>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</si>
  <si>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</si>
  <si>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</si>
  <si>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</si>
  <si>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</si>
  <si>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</si>
  <si>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</si>
  <si>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</si>
  <si>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</si>
  <si>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</si>
  <si>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</si>
  <si>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</si>
  <si>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</si>
  <si>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</si>
  <si>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</si>
  <si>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</si>
  <si>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</si>
  <si>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</si>
  <si>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</si>
  <si>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</si>
  <si>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</si>
  <si>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</si>
  <si>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</si>
  <si>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</si>
  <si>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</si>
  <si>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</si>
  <si>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</si>
  <si>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</si>
  <si>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</si>
  <si>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</si>
  <si>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</si>
  <si>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</si>
  <si>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</si>
  <si>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</si>
  <si>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</si>
  <si>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</si>
  <si>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</si>
  <si>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</si>
  <si>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</si>
  <si>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</si>
  <si>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</si>
  <si>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</si>
  <si>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</si>
  <si>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</si>
  <si>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</si>
  <si>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</si>
  <si>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</si>
  <si>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</si>
  <si>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</si>
  <si>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</si>
  <si>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</si>
  <si>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</si>
  <si>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</si>
  <si>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</si>
  <si>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</si>
  <si>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</si>
  <si>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</si>
  <si>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</si>
  <si>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</si>
  <si>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</si>
  <si>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</si>
  <si>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</si>
  <si>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</si>
  <si>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</si>
  <si>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</si>
  <si>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</si>
  <si>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</si>
  <si>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</si>
  <si>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</si>
  <si>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</si>
  <si>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</si>
  <si>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</si>
  <si>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</si>
  <si>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</si>
  <si>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</si>
  <si>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</si>
  <si>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</si>
  <si>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</si>
  <si>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</si>
  <si>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</si>
  <si>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</si>
  <si>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</si>
  <si>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</si>
  <si>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</si>
  <si>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</si>
  <si>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</si>
  <si>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</si>
  <si>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</si>
  <si>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</si>
  <si>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</si>
  <si>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</si>
  <si>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</si>
  <si>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</si>
  <si>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</si>
  <si>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</si>
  <si>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</si>
  <si>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</si>
  <si>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</si>
  <si>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</si>
  <si>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</si>
  <si>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</si>
  <si>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</si>
  <si>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</si>
  <si>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</si>
  <si>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</si>
  <si>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</si>
  <si>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</si>
  <si>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</si>
  <si>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</si>
  <si>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</si>
  <si>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</si>
  <si>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</si>
  <si>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</si>
  <si>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</si>
  <si>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</si>
  <si>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</si>
  <si>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</si>
  <si>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</si>
  <si>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</si>
  <si>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</si>
  <si>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</si>
  <si>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</si>
  <si>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</si>
  <si>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</si>
  <si>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</si>
  <si>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</si>
  <si>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</si>
  <si>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</si>
  <si>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</si>
  <si>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</si>
  <si>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</si>
  <si>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</si>
  <si>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</si>
  <si>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</si>
  <si>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</si>
  <si>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</si>
  <si>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</si>
  <si>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</si>
  <si>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</si>
  <si>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</si>
  <si>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</si>
  <si>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</si>
  <si>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</si>
  <si>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</si>
  <si>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</si>
  <si>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</si>
  <si>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</si>
  <si>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</si>
  <si>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</si>
  <si>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</si>
  <si>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</si>
  <si>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</si>
  <si>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</si>
  <si>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</si>
  <si>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</si>
  <si>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</si>
  <si>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</si>
  <si>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</si>
  <si>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</si>
  <si>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</si>
  <si>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</si>
  <si>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</si>
  <si>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</si>
  <si>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</si>
  <si>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</si>
  <si>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</si>
  <si>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</si>
  <si>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</si>
  <si>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</si>
  <si>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</si>
  <si>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</si>
  <si>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</si>
  <si>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</si>
  <si>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</si>
  <si>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</si>
  <si>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</si>
  <si>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</si>
  <si>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</si>
  <si>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</si>
  <si>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</si>
  <si>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</si>
  <si>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</si>
  <si>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</si>
  <si>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</si>
  <si>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</si>
  <si>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</si>
  <si>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</si>
  <si>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</si>
  <si>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</si>
  <si>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</si>
  <si>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</si>
  <si>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</si>
  <si>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</si>
  <si>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</si>
  <si>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</si>
  <si>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</si>
  <si>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</si>
  <si>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</si>
  <si>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</si>
  <si>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</si>
  <si>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</si>
  <si>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</si>
  <si>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</si>
  <si>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</si>
  <si>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</si>
  <si>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</si>
  <si>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</si>
  <si>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</si>
  <si>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</si>
  <si>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</si>
  <si>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</si>
  <si>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</si>
  <si>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</si>
  <si>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</si>
  <si>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</si>
  <si>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</si>
  <si>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</si>
  <si>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</si>
  <si>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</si>
  <si>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</si>
  <si>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</si>
  <si>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</si>
  <si>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</si>
  <si>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</si>
  <si>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</si>
  <si>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</si>
  <si>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</si>
  <si>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</si>
  <si>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</si>
  <si>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</si>
  <si>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</si>
  <si>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</si>
  <si>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</si>
  <si>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</si>
  <si>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</si>
  <si>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</si>
  <si>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</si>
  <si>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</si>
  <si>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</si>
  <si>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</si>
  <si>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</si>
  <si>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</si>
  <si>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</si>
  <si>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</si>
  <si>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</si>
  <si>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</si>
  <si>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</si>
  <si>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</si>
  <si>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</si>
  <si>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</si>
  <si>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</si>
  <si>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</si>
  <si>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</si>
  <si>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</si>
  <si>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</si>
  <si>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</si>
  <si>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</si>
  <si>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</si>
  <si>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</si>
  <si>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</si>
  <si>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</si>
  <si>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</si>
  <si>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</si>
  <si>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</si>
  <si>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</si>
  <si>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</si>
  <si>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</si>
  <si>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</si>
  <si>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</si>
  <si>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</si>
  <si>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</si>
  <si>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</si>
  <si>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</si>
  <si>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</si>
  <si>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</si>
  <si>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</si>
  <si>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</si>
  <si>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</si>
  <si>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</si>
  <si>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</si>
  <si>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</si>
  <si>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</si>
  <si>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</si>
  <si>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</si>
  <si>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</si>
  <si>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</si>
  <si>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</si>
  <si>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</si>
  <si>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</si>
  <si>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</si>
  <si>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</si>
  <si>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</si>
  <si>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</si>
  <si>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</si>
  <si>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</si>
  <si>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</si>
  <si>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</si>
  <si>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</si>
  <si>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</si>
  <si>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</si>
  <si>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</si>
  <si>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</si>
  <si>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</si>
  <si>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</si>
  <si>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</si>
  <si>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</si>
  <si>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</si>
  <si>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</si>
  <si>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</si>
  <si>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</si>
  <si>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</si>
  <si>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</si>
  <si>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</si>
  <si>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</si>
  <si>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</si>
  <si>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</si>
  <si>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</si>
  <si>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</si>
  <si>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</si>
  <si>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</si>
  <si>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</si>
  <si>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</si>
  <si>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</si>
  <si>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</si>
  <si>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</si>
  <si>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</si>
  <si>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</si>
  <si>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</si>
  <si>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</si>
  <si>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</si>
  <si>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</si>
  <si>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</si>
  <si>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</si>
  <si>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</si>
  <si>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</si>
  <si>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</si>
  <si>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</si>
  <si>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</si>
  <si>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</si>
  <si>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</si>
  <si>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</si>
  <si>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</si>
  <si>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</si>
  <si>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</si>
  <si>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</si>
  <si>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</si>
  <si>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</si>
  <si>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</si>
  <si>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</si>
  <si>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</si>
  <si>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</si>
  <si>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</si>
  <si>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</si>
  <si>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</si>
  <si>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</si>
  <si>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</si>
  <si>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</si>
  <si>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</si>
  <si>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</si>
  <si>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</si>
  <si>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</si>
  <si>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</si>
  <si>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</si>
  <si>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</si>
  <si>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</si>
  <si>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</si>
  <si>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</si>
  <si>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</si>
  <si>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</si>
  <si>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</si>
  <si>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</si>
  <si>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</si>
  <si>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</si>
  <si>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</si>
  <si>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</si>
  <si>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</si>
  <si>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</si>
  <si>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</si>
  <si>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</si>
  <si>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</si>
  <si>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</si>
  <si>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</si>
  <si>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</si>
  <si>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</si>
  <si>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</si>
  <si>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</si>
  <si>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</si>
  <si>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</si>
  <si>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</si>
  <si>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</si>
  <si>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</si>
  <si>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</si>
  <si>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</si>
  <si>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</si>
  <si>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</si>
  <si>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</si>
  <si>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</si>
  <si>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</si>
  <si>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</si>
  <si>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</si>
  <si>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</si>
  <si>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</si>
  <si>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</si>
  <si>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</si>
  <si>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</si>
  <si>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</si>
  <si>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</si>
  <si>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</si>
  <si>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</si>
  <si>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</si>
  <si>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</si>
  <si>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</si>
  <si>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</si>
  <si>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</si>
  <si>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</si>
  <si>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</si>
  <si>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</si>
  <si>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</si>
  <si>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</si>
  <si>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</si>
  <si>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</si>
  <si>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</si>
  <si>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</si>
  <si>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</si>
  <si>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</si>
  <si>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</si>
  <si>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</si>
  <si>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</si>
  <si>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</si>
  <si>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</si>
  <si>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</si>
  <si>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</si>
  <si>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</si>
  <si>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</si>
  <si>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</si>
  <si>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</si>
  <si>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</si>
  <si>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</si>
  <si>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</si>
  <si>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</si>
  <si>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</si>
  <si>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</si>
  <si>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</si>
  <si>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</si>
  <si>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</si>
  <si>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</si>
  <si>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</si>
  <si>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</si>
  <si>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</si>
  <si>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</si>
  <si>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</si>
  <si>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</si>
  <si>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</si>
  <si>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</si>
  <si>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</si>
  <si>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</si>
  <si>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</si>
  <si>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</si>
  <si>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</si>
  <si>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</si>
  <si>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</si>
  <si>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</si>
  <si>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</si>
  <si>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</si>
  <si>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</si>
  <si>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</si>
  <si>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</si>
  <si>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</si>
  <si>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</si>
  <si>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</si>
  <si>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</si>
  <si>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</si>
  <si>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</si>
  <si>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</si>
  <si>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</si>
  <si>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</si>
  <si>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</si>
  <si>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</si>
  <si>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</si>
  <si>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</si>
  <si>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</si>
  <si>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</si>
  <si>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</si>
  <si>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</si>
  <si>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</si>
  <si>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</si>
  <si>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</si>
  <si>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</si>
  <si>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</si>
  <si>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</si>
  <si>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</si>
  <si>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</si>
  <si>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</si>
  <si>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</si>
  <si>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</si>
  <si>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</si>
  <si>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</si>
  <si>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</si>
  <si>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</si>
  <si>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</si>
  <si>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</si>
  <si>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</si>
  <si>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</si>
  <si>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</si>
  <si>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</si>
  <si>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</si>
  <si>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</si>
  <si>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</si>
  <si>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</si>
  <si>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</si>
  <si>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</si>
  <si>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</si>
  <si>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</si>
  <si>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</si>
  <si>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</si>
  <si>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</si>
  <si>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</si>
  <si>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</si>
  <si>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</si>
  <si>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</si>
  <si>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</si>
  <si>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</si>
  <si>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</si>
  <si>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</si>
  <si>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</si>
  <si>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</si>
  <si>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</si>
  <si>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</si>
  <si>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</si>
  <si>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</si>
  <si>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</si>
  <si>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</si>
  <si>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</si>
  <si>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</si>
  <si>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</si>
  <si>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</si>
  <si>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</si>
  <si>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</si>
  <si>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</si>
  <si>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</si>
  <si>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</si>
  <si>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</si>
  <si>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</si>
  <si>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</si>
  <si>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</si>
  <si>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</si>
  <si>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</si>
  <si>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</si>
  <si>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</si>
  <si>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</si>
  <si>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</si>
  <si>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</si>
  <si>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</si>
  <si>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</si>
  <si>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</si>
  <si>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</si>
  <si>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</si>
  <si>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</si>
  <si>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</si>
  <si>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</si>
  <si>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</si>
  <si>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</si>
  <si>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</si>
  <si>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</si>
  <si>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</si>
  <si>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</si>
  <si>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</si>
  <si>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</si>
  <si>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</si>
  <si>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</si>
  <si>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</si>
  <si>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</si>
  <si>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</si>
  <si>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</si>
  <si>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</si>
  <si>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</si>
  <si>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</si>
  <si>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</si>
  <si>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</si>
  <si>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</si>
  <si>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</si>
  <si>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</si>
  <si>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</si>
  <si>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</si>
  <si>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</si>
  <si>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</si>
  <si>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</si>
  <si>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</si>
  <si>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</si>
  <si>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</si>
  <si>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</si>
  <si>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</si>
  <si>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</si>
  <si>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</si>
  <si>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</si>
  <si>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</si>
  <si>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</si>
  <si>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</si>
  <si>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</si>
  <si>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</si>
  <si>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</si>
  <si>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</si>
  <si>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</si>
  <si>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</si>
  <si>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</si>
  <si>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</si>
  <si>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</si>
  <si>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</si>
  <si>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</si>
  <si>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</si>
  <si>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</si>
  <si>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</si>
  <si>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</si>
  <si>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</si>
  <si>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</si>
  <si>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</si>
  <si>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</si>
  <si>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</si>
  <si>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</si>
  <si>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</si>
  <si>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</si>
  <si>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</si>
  <si>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</si>
  <si>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</si>
  <si>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</si>
  <si>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</si>
  <si>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</si>
  <si>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</si>
  <si>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</si>
  <si>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</si>
  <si>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</si>
  <si>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</si>
  <si>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</si>
  <si>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</si>
  <si>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</si>
  <si>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</si>
  <si>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</si>
  <si>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</si>
  <si>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</si>
  <si>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</si>
  <si>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</si>
  <si>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</si>
  <si>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</si>
  <si>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</si>
  <si>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</si>
  <si>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</si>
  <si>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</si>
  <si>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</si>
  <si>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</si>
  <si>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</si>
  <si>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</si>
  <si>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</si>
  <si>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</si>
  <si>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</si>
  <si>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</si>
  <si>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</si>
  <si>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</si>
  <si>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</si>
  <si>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</si>
  <si>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</si>
  <si>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</si>
  <si>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</si>
  <si>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</si>
  <si>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</si>
  <si>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</si>
  <si>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</si>
  <si>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</si>
  <si>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</si>
  <si>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</si>
  <si>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</si>
  <si>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</si>
  <si>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</si>
  <si>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</si>
  <si>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</si>
  <si>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</si>
  <si>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</si>
  <si>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</si>
  <si>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</si>
  <si>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</si>
  <si>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</si>
  <si>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</si>
  <si>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</si>
  <si>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</si>
  <si>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</si>
  <si>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</si>
  <si>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</si>
  <si>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</si>
  <si>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</si>
  <si>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</si>
  <si>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</si>
  <si>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</si>
  <si>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</si>
  <si>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</si>
  <si>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</si>
  <si>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</si>
  <si>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</si>
  <si>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</si>
  <si>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</si>
  <si>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</si>
  <si>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</si>
  <si>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</si>
  <si>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</si>
  <si>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</si>
  <si>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</si>
  <si>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</si>
  <si>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</si>
  <si>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</si>
  <si>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</si>
  <si>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</si>
  <si>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</si>
  <si>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</si>
  <si>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</si>
  <si>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</si>
  <si>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</si>
  <si>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</si>
  <si>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</si>
  <si>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</si>
  <si>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</si>
  <si>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</si>
  <si>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</si>
  <si>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</si>
  <si>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</si>
  <si>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</si>
  <si>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</si>
  <si>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</si>
  <si>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</si>
  <si>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</si>
  <si>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</si>
  <si>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</si>
  <si>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</si>
  <si>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</si>
  <si>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</si>
  <si>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</si>
  <si>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</si>
  <si>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</si>
  <si>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</si>
  <si>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</si>
  <si>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</si>
  <si>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</si>
  <si>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</si>
  <si>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</si>
  <si>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</si>
  <si>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</si>
  <si>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</si>
  <si>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</si>
  <si>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</si>
  <si>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</si>
  <si>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</si>
  <si>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</si>
  <si>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</si>
  <si>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</si>
  <si>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</si>
  <si>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</si>
  <si>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</si>
  <si>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</si>
  <si>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</si>
  <si>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</si>
  <si>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</si>
  <si>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</si>
  <si>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</si>
  <si>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</si>
  <si>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</si>
  <si>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</si>
  <si>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</si>
  <si>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</si>
  <si>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</si>
  <si>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</si>
  <si>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</si>
  <si>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</si>
  <si>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</si>
  <si>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</si>
  <si>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</si>
  <si>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</si>
  <si>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</si>
  <si>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</si>
  <si>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</si>
  <si>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</si>
  <si>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</si>
  <si>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</si>
  <si>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</si>
  <si>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</si>
  <si>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</si>
  <si>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</si>
  <si>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</si>
  <si>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</si>
  <si>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</si>
  <si>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</si>
  <si>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</si>
  <si>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</si>
  <si>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</si>
  <si>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</si>
  <si>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</si>
  <si>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</si>
  <si>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</si>
  <si>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</si>
  <si>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</si>
  <si>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</si>
  <si>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</si>
  <si>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</si>
  <si>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</si>
  <si>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</si>
  <si>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</si>
  <si>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</si>
  <si>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</si>
  <si>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</si>
  <si>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</si>
  <si>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</si>
  <si>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</si>
  <si>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</si>
  <si>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</si>
  <si>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</si>
  <si>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</si>
  <si>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</si>
  <si>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</si>
  <si>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</si>
  <si>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</si>
  <si>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</si>
  <si>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</si>
  <si>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</si>
  <si>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</si>
  <si>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</si>
  <si>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</si>
  <si>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</si>
  <si>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</si>
  <si>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</si>
  <si>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</si>
  <si>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</si>
  <si>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</si>
  <si>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</si>
  <si>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</si>
  <si>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</si>
  <si>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</si>
  <si>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</si>
  <si>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</si>
  <si>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</si>
  <si>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</si>
  <si>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</si>
  <si>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</si>
  <si>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</si>
  <si>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</si>
  <si>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</si>
  <si>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</si>
  <si>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</si>
  <si>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</si>
  <si>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</si>
  <si>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</si>
  <si>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</si>
  <si>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</si>
  <si>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</si>
  <si>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</si>
  <si>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</si>
  <si>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</si>
  <si>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</si>
  <si>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</si>
  <si>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</si>
  <si>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</si>
  <si>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</si>
  <si>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</si>
  <si>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</si>
  <si>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</si>
  <si>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</si>
  <si>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</si>
  <si>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</si>
  <si>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</si>
  <si>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</si>
  <si>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</si>
  <si>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</si>
  <si>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</si>
  <si>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</si>
  <si>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</si>
  <si>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</si>
  <si>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</si>
  <si>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</si>
  <si>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</si>
  <si>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</si>
  <si>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</si>
  <si>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</si>
  <si>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</si>
  <si>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</si>
  <si>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</si>
  <si>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</si>
  <si>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</si>
  <si>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</si>
  <si>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</si>
  <si>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</si>
  <si>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</si>
  <si>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</si>
  <si>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</si>
  <si>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</si>
  <si>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</si>
  <si>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</si>
  <si>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</si>
  <si>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</si>
  <si>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</si>
  <si>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</si>
  <si>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</si>
  <si>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</si>
  <si>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</si>
  <si>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</si>
  <si>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</si>
  <si>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</si>
  <si>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</si>
  <si>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</si>
  <si>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</si>
  <si>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</si>
  <si>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</si>
  <si>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</si>
  <si>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</si>
  <si>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</si>
  <si>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</si>
  <si>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</si>
  <si>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</si>
  <si>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</si>
  <si>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</si>
  <si>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</si>
  <si>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</si>
  <si>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</si>
  <si>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</si>
  <si>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</si>
  <si>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</si>
  <si>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</si>
  <si>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</si>
  <si>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</si>
  <si>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</si>
  <si>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</si>
  <si>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</si>
  <si>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</si>
  <si>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</si>
  <si>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</si>
  <si>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</si>
  <si>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</si>
  <si>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</si>
  <si>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</si>
  <si>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</si>
  <si>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</si>
  <si>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</si>
  <si>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</si>
  <si>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</si>
  <si>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</si>
  <si>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</si>
  <si>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</si>
  <si>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</si>
  <si>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</si>
  <si>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</si>
  <si>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</si>
  <si>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</si>
  <si>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</si>
  <si>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</si>
  <si>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</si>
  <si>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</si>
  <si>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</si>
  <si>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</si>
  <si>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</si>
  <si>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</si>
  <si>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</si>
  <si>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</si>
  <si>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</si>
  <si>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</si>
  <si>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</si>
  <si>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</si>
  <si>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</si>
  <si>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</si>
  <si>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</si>
  <si>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</si>
  <si>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</si>
  <si>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</si>
  <si>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</si>
  <si>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</si>
  <si>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</si>
  <si>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</si>
  <si>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</si>
  <si>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</si>
  <si>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</si>
  <si>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</si>
  <si>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</si>
  <si>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</si>
  <si>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</si>
  <si>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</si>
  <si>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</si>
  <si>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</si>
  <si>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</si>
  <si>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</si>
  <si>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</si>
  <si>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</si>
  <si>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</si>
  <si>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</si>
  <si>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</si>
  <si>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</si>
  <si>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</si>
  <si>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</si>
  <si>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</si>
  <si>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</si>
  <si>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</si>
  <si>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</si>
  <si>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</si>
  <si>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</si>
  <si>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</si>
  <si>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</si>
  <si>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</si>
  <si>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</si>
  <si>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</si>
  <si>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</si>
  <si>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</si>
  <si>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</si>
  <si>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</si>
  <si>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</si>
  <si>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</si>
  <si>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</si>
  <si>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</si>
  <si>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</si>
  <si>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</si>
  <si>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</si>
  <si>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</si>
  <si>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</si>
  <si>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</si>
  <si>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</si>
  <si>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</si>
  <si>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</si>
  <si>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</si>
  <si>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</si>
  <si>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</si>
  <si>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</si>
  <si>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</si>
  <si>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</si>
  <si>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</si>
  <si>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</si>
  <si>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</si>
  <si>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</si>
  <si>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</si>
  <si>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</si>
  <si>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</si>
  <si>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</si>
  <si>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</si>
  <si>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</si>
  <si>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</si>
  <si>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</si>
  <si>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</si>
  <si>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</si>
  <si>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</si>
  <si>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</si>
  <si>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</si>
  <si>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</si>
  <si>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</si>
  <si>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</si>
  <si>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</si>
  <si>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</si>
  <si>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</si>
  <si>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</si>
  <si>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</si>
  <si>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</si>
  <si>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</si>
  <si>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</si>
  <si>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</si>
  <si>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</si>
  <si>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</si>
  <si>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</si>
  <si>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</si>
  <si>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</si>
  <si>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</si>
  <si>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</si>
  <si>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</si>
  <si>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</si>
  <si>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</si>
  <si>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</si>
  <si>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</si>
  <si>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</si>
  <si>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</si>
  <si>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</si>
  <si>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</si>
  <si>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</si>
  <si>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</si>
  <si>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</si>
  <si>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</si>
  <si>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</si>
  <si>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</si>
  <si>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</si>
  <si>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</si>
  <si>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</si>
  <si>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</si>
  <si>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</si>
  <si>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</si>
  <si>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</si>
  <si>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</si>
  <si>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</si>
  <si>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</si>
  <si>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</si>
  <si>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</si>
  <si>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</si>
  <si>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</si>
  <si>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</si>
  <si>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</si>
  <si>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</si>
  <si>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</si>
  <si>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</si>
  <si>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</si>
  <si>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</si>
  <si>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</si>
  <si>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</si>
  <si>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</si>
  <si>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</si>
  <si>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</si>
  <si>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</si>
  <si>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</si>
  <si>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</si>
  <si>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</si>
  <si>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</si>
  <si>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</si>
  <si>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</si>
  <si>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</si>
  <si>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</si>
  <si>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</si>
  <si>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</si>
  <si>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</si>
  <si>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</si>
  <si>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</si>
  <si>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</si>
  <si>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</si>
  <si>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</si>
  <si>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</si>
  <si>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</si>
  <si>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</si>
  <si>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</si>
  <si>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</si>
  <si>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</si>
  <si>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</si>
  <si>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</si>
  <si>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</si>
  <si>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</si>
  <si>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</si>
  <si>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</si>
  <si>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</si>
  <si>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</si>
  <si>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</si>
  <si>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</si>
  <si>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</si>
  <si>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</si>
  <si>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</si>
  <si>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</si>
  <si>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</si>
  <si>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</si>
  <si>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</si>
  <si>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</si>
  <si>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</si>
  <si>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</si>
  <si>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</si>
  <si>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</si>
  <si>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</si>
  <si>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</si>
  <si>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</si>
  <si>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</si>
  <si>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</si>
  <si>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</si>
  <si>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</si>
  <si>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</si>
  <si>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</si>
  <si>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</si>
  <si>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</si>
  <si>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</si>
  <si>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</si>
  <si>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</si>
  <si>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</si>
  <si>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</si>
  <si>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</si>
  <si>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</si>
  <si>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</si>
  <si>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</si>
  <si>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</si>
  <si>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</si>
  <si>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</si>
  <si>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</si>
  <si>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</si>
  <si>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</si>
  <si>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</si>
  <si>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</si>
  <si>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</si>
  <si>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</si>
  <si>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</si>
  <si>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</si>
  <si>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</si>
  <si>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</si>
  <si>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</si>
  <si>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</si>
  <si>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</si>
  <si>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</si>
  <si>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</si>
  <si>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</si>
  <si>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</si>
  <si>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</si>
  <si>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</si>
  <si>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</si>
  <si>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</si>
  <si>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</si>
  <si>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</si>
  <si>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</si>
  <si>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</si>
  <si>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</si>
  <si>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</si>
  <si>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</si>
  <si>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</si>
  <si>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</si>
  <si>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</si>
  <si>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</si>
  <si>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</si>
  <si>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</si>
  <si>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</si>
  <si>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</si>
  <si>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</si>
  <si>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</si>
  <si>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</si>
  <si>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</si>
  <si>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</si>
  <si>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</si>
  <si>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</si>
  <si>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</si>
  <si>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</si>
  <si>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</si>
  <si>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</si>
  <si>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</si>
  <si>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</si>
  <si>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</si>
  <si>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</si>
  <si>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</si>
  <si>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</si>
  <si>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</si>
  <si>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</si>
  <si>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</si>
  <si>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</si>
  <si>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</si>
  <si>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</si>
  <si>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</si>
  <si>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</si>
  <si>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</si>
  <si>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</si>
  <si>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</si>
  <si>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</si>
  <si>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</si>
  <si>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</si>
  <si>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</si>
  <si>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</si>
  <si>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</si>
  <si>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</si>
  <si>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</si>
  <si>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</si>
  <si>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</si>
  <si>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</si>
  <si>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</si>
  <si>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</si>
  <si>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</si>
  <si>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</si>
  <si>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</si>
  <si>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</si>
  <si>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</si>
  <si>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</si>
  <si>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</si>
  <si>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</si>
  <si>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</si>
  <si>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</si>
  <si>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</si>
  <si>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</si>
  <si>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</si>
  <si>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</si>
  <si>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</si>
  <si>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</si>
  <si>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</si>
  <si>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</si>
  <si>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</si>
  <si>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</si>
  <si>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</si>
  <si>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</si>
  <si>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</si>
  <si>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</si>
  <si>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</si>
  <si>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</si>
  <si>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</si>
  <si>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</si>
  <si>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</si>
  <si>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</si>
  <si>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</si>
  <si>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</si>
  <si>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</si>
  <si>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</si>
  <si>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</si>
  <si>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</si>
  <si>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</si>
  <si>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</si>
  <si>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</si>
  <si>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</si>
  <si>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</si>
  <si>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</si>
  <si>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</si>
  <si>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</si>
  <si>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</si>
  <si>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</si>
  <si>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</si>
  <si>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</si>
  <si>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</si>
  <si>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</si>
  <si>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</si>
  <si>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</si>
  <si>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</si>
  <si>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</si>
  <si>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</si>
  <si>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</si>
  <si>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</si>
  <si>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</si>
  <si>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</si>
  <si>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</si>
  <si>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</si>
  <si>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</si>
  <si>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</si>
  <si>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</si>
  <si>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</si>
  <si>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</si>
  <si>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</si>
  <si>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</si>
  <si>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</si>
  <si>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</si>
  <si>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</si>
  <si>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</si>
  <si>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</si>
  <si>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</si>
  <si>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</si>
  <si>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</si>
  <si>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</si>
  <si>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</si>
  <si>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</si>
  <si>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</si>
  <si>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</si>
  <si>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</si>
  <si>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</si>
  <si>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</si>
  <si>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</si>
  <si>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</si>
  <si>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</si>
  <si>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</si>
  <si>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</si>
  <si>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</si>
  <si>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</si>
  <si>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</si>
  <si>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</si>
  <si>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</si>
  <si>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</si>
  <si>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</si>
  <si>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</si>
  <si>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</si>
  <si>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</si>
  <si>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</si>
  <si>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</si>
  <si>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</si>
  <si>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</si>
  <si>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</si>
  <si>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</si>
  <si>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</si>
  <si>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</si>
  <si>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</si>
  <si>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</si>
  <si>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</si>
  <si>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</si>
  <si>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</si>
  <si>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</si>
  <si>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</si>
  <si>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</si>
  <si>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</si>
  <si>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</si>
  <si>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</si>
  <si>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</si>
  <si>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</si>
  <si>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</si>
  <si>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</si>
  <si>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</si>
  <si>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</si>
  <si>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</si>
  <si>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</si>
  <si>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</si>
  <si>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</si>
  <si>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</si>
  <si>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</si>
  <si>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</si>
  <si>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</si>
  <si>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</si>
  <si>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</si>
  <si>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</si>
  <si>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</si>
  <si>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</si>
  <si>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</si>
  <si>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</si>
  <si>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</si>
  <si>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</si>
  <si>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</si>
  <si>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</si>
  <si>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</si>
  <si>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</si>
  <si>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</si>
  <si>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</si>
  <si>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</si>
  <si>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</si>
  <si>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</si>
  <si>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</si>
  <si>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</si>
  <si>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</si>
  <si>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</si>
  <si>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</si>
  <si>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</si>
  <si>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</si>
  <si>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</si>
  <si>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</si>
  <si>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</si>
  <si>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</si>
  <si>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</si>
  <si>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</si>
  <si>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</si>
  <si>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</si>
  <si>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</si>
  <si>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</si>
  <si>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</si>
  <si>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</si>
  <si>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</si>
  <si>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</si>
  <si>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</si>
  <si>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</si>
  <si>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</si>
  <si>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</si>
  <si>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</si>
  <si>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</si>
  <si>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</si>
  <si>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</si>
  <si>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</si>
  <si>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</si>
  <si>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</si>
  <si>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</si>
  <si>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</si>
  <si>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</si>
  <si>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</si>
  <si>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</si>
  <si>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</si>
  <si>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</si>
  <si>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</si>
  <si>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</si>
  <si>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</si>
  <si>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</si>
  <si>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</si>
  <si>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</si>
  <si>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</si>
  <si>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</si>
  <si>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</si>
  <si>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</si>
  <si>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</si>
  <si>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</si>
  <si>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</si>
  <si>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</si>
  <si>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</si>
  <si>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</si>
  <si>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</si>
  <si>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</si>
  <si>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</si>
  <si>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</si>
  <si>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</si>
  <si>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</si>
  <si>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</si>
  <si>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</si>
  <si>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</si>
  <si>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</si>
  <si>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</si>
  <si>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</si>
  <si>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</si>
  <si>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</si>
  <si>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</si>
  <si>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</si>
  <si>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</si>
  <si>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</si>
  <si>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</si>
  <si>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</si>
  <si>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</si>
  <si>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</si>
  <si>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</si>
  <si>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</si>
  <si>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</si>
  <si>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</si>
  <si>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</si>
  <si>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</si>
  <si>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</si>
  <si>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</si>
  <si>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</si>
  <si>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</si>
  <si>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</si>
  <si>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</si>
  <si>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</si>
  <si>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</si>
  <si>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</si>
  <si>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</si>
  <si>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</si>
  <si>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</si>
  <si>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</si>
  <si>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</si>
  <si>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</si>
  <si>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</si>
  <si>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</si>
  <si>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</si>
  <si>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</si>
  <si>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</si>
  <si>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</si>
  <si>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</si>
  <si>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</si>
  <si>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</si>
  <si>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</si>
  <si>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</si>
  <si>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</si>
  <si>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</si>
  <si>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</si>
  <si>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</si>
  <si>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</si>
  <si>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</si>
  <si>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</si>
  <si>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</si>
  <si>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</si>
  <si>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</si>
  <si>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</si>
  <si>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</si>
  <si>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</si>
  <si>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</si>
  <si>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</si>
  <si>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</si>
  <si>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</si>
  <si>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</si>
  <si>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</si>
  <si>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</si>
  <si>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</si>
  <si>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</si>
  <si>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</si>
  <si>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</si>
  <si>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</si>
  <si>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</si>
  <si>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</si>
  <si>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</si>
  <si>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</si>
  <si>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</si>
  <si>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</si>
  <si>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</si>
  <si>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</si>
  <si>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</si>
  <si>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</si>
  <si>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</si>
  <si>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</si>
  <si>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</si>
  <si>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</si>
  <si>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</si>
  <si>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</si>
  <si>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</si>
  <si>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</si>
  <si>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</si>
  <si>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</si>
  <si>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</si>
  <si>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</si>
  <si>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</si>
  <si>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</si>
  <si>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</si>
  <si>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</si>
  <si>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</si>
  <si>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</si>
  <si>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</si>
  <si>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</si>
  <si>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</si>
  <si>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</si>
  <si>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</si>
  <si>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</si>
  <si>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</si>
  <si>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</si>
  <si>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</si>
  <si>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</si>
  <si>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</si>
  <si>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</si>
  <si>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</si>
  <si>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</si>
  <si>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</si>
  <si>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</si>
  <si>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</si>
  <si>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</si>
  <si>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</si>
  <si>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</si>
  <si>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</si>
  <si>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</si>
  <si>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</si>
  <si>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</si>
  <si>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</si>
  <si>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</si>
  <si>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</si>
  <si>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</si>
  <si>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</si>
  <si>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</si>
  <si>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</si>
  <si>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</si>
  <si>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</si>
  <si>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</si>
  <si>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</si>
  <si>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</si>
  <si>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</si>
  <si>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</si>
  <si>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</si>
  <si>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</si>
  <si>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</si>
  <si>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</si>
  <si>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</si>
  <si>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</si>
  <si>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</si>
  <si>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</si>
  <si>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</si>
  <si>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</si>
  <si>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</si>
  <si>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</si>
  <si>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</si>
  <si>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</si>
  <si>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</si>
  <si>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</si>
  <si>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</si>
  <si>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</si>
  <si>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</si>
  <si>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</si>
  <si>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</si>
  <si>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</si>
  <si>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</si>
  <si>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</si>
  <si>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</si>
  <si>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</si>
  <si>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</si>
  <si>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</si>
  <si>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</si>
  <si>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</si>
  <si>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</si>
  <si>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</si>
  <si>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</si>
  <si>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</si>
  <si>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</si>
  <si>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</si>
  <si>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</si>
  <si>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</si>
  <si>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</si>
  <si>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</si>
  <si>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</si>
  <si>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</si>
  <si>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</si>
  <si>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</si>
  <si>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</si>
  <si>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</si>
  <si>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</si>
  <si>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</si>
  <si>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</si>
  <si>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</si>
  <si>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</si>
  <si>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</si>
  <si>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</si>
  <si>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</si>
  <si>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</si>
  <si>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</si>
  <si>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</si>
  <si>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</si>
  <si>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</si>
  <si>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</si>
  <si>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</si>
  <si>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</si>
  <si>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</si>
  <si>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</si>
  <si>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</si>
  <si>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</si>
  <si>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</si>
  <si>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</si>
  <si>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</si>
  <si>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</si>
  <si>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</si>
  <si>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</si>
  <si>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</si>
  <si>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</si>
  <si>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</si>
  <si>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</si>
  <si>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</si>
  <si>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</si>
  <si>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</si>
  <si>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</si>
  <si>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</si>
  <si>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</si>
  <si>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</si>
  <si>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</si>
  <si>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</si>
  <si>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</si>
  <si>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</si>
  <si>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</si>
  <si>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</si>
  <si>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</si>
  <si>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</si>
  <si>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</si>
  <si>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</si>
  <si>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</si>
  <si>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</si>
  <si>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</si>
  <si>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</si>
  <si>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</si>
  <si>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</si>
  <si>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</si>
  <si>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</si>
  <si>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</si>
  <si>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</si>
  <si>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</si>
  <si>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</si>
  <si>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</si>
  <si>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</si>
  <si>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</si>
  <si>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</si>
  <si>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</si>
  <si>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</si>
  <si>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</si>
  <si>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</si>
  <si>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</si>
  <si>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</si>
  <si>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</si>
  <si>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</si>
  <si>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</si>
  <si>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</si>
  <si>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</si>
  <si>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</si>
  <si>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</si>
  <si>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</si>
  <si>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</si>
  <si>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</si>
  <si>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</si>
  <si>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</si>
  <si>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</si>
  <si>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</si>
  <si>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</si>
  <si>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</si>
  <si>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</si>
  <si>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</si>
  <si>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</si>
  <si>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</si>
  <si>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</si>
  <si>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</si>
  <si>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</si>
  <si>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</si>
  <si>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</si>
  <si>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</si>
  <si>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</si>
  <si>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</si>
  <si>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</si>
  <si>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</si>
  <si>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</si>
  <si>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</si>
  <si>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</si>
  <si>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</si>
  <si>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</si>
  <si>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</si>
  <si>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</si>
  <si>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</si>
  <si>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</si>
  <si>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</si>
  <si>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</si>
  <si>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</si>
  <si>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</si>
  <si>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</si>
  <si>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</si>
  <si>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</si>
  <si>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</si>
  <si>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</si>
  <si>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</si>
  <si>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</si>
  <si>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</si>
  <si>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</si>
  <si>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</si>
  <si>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</si>
  <si>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</si>
  <si>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</si>
  <si>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</si>
  <si>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</si>
  <si>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</si>
  <si>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</si>
  <si>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</si>
  <si>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</si>
  <si>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</si>
  <si>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</si>
  <si>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</si>
  <si>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</si>
  <si>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</si>
  <si>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</si>
  <si>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</si>
  <si>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</si>
  <si>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</si>
  <si>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</si>
  <si>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</si>
  <si>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</si>
  <si>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</si>
  <si>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</si>
  <si>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</si>
  <si>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</si>
  <si>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</si>
  <si>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</si>
  <si>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</si>
  <si>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</si>
  <si>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</si>
  <si>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</si>
  <si>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</si>
  <si>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</si>
  <si>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</si>
  <si>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</si>
  <si>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</si>
  <si>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</si>
  <si>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</si>
  <si>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</si>
  <si>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</si>
  <si>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</si>
  <si>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</si>
  <si>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</si>
  <si>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</si>
  <si>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</si>
  <si>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</si>
  <si>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</si>
  <si>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</si>
  <si>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</si>
  <si>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</si>
  <si>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</si>
  <si>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</si>
  <si>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</si>
  <si>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</si>
  <si>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</si>
  <si>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</si>
  <si>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</si>
  <si>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</si>
  <si>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</si>
  <si>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</si>
  <si>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</si>
  <si>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</si>
  <si>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</si>
  <si>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</si>
  <si>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</si>
  <si>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</si>
  <si>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</si>
  <si>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</si>
  <si>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</si>
  <si>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</si>
  <si>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</si>
  <si>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</si>
  <si>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</si>
  <si>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</si>
  <si>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</si>
  <si>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</si>
  <si>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</si>
  <si>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</si>
  <si>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</si>
  <si>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</si>
  <si>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</si>
  <si>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</si>
  <si>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</si>
  <si>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</si>
  <si>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</si>
  <si>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</si>
  <si>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</si>
  <si>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</si>
  <si>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</si>
  <si>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</si>
  <si>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</si>
  <si>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</si>
  <si>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</si>
  <si>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</si>
  <si>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</si>
  <si>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</si>
  <si>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</si>
  <si>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</si>
  <si>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</si>
  <si>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</si>
  <si>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</si>
  <si>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</si>
  <si>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</si>
  <si>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</si>
  <si>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</si>
  <si>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</si>
  <si>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</si>
  <si>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</si>
  <si>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</si>
  <si>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</si>
  <si>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</si>
  <si>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</si>
  <si>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</si>
  <si>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</si>
  <si>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</si>
  <si>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</si>
  <si>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</si>
  <si>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</si>
  <si>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</si>
  <si>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</si>
  <si>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</si>
  <si>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</si>
  <si>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</si>
  <si>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</si>
  <si>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</si>
  <si>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</si>
  <si>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</si>
  <si>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</si>
  <si>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</si>
  <si>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</si>
  <si>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</si>
  <si>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</si>
  <si>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</si>
  <si>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</si>
  <si>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</si>
  <si>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</si>
  <si>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</si>
  <si>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</si>
  <si>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</si>
  <si>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</si>
  <si>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</si>
  <si>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</si>
  <si>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</si>
  <si>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</si>
  <si>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</si>
  <si>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</si>
  <si>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</si>
  <si>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</si>
  <si>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</si>
  <si>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</si>
  <si>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</si>
  <si>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</si>
  <si>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</si>
  <si>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</si>
  <si>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</si>
  <si>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</si>
  <si>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</si>
  <si>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</si>
  <si>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</si>
  <si>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</si>
  <si>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</si>
  <si>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</si>
  <si>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</si>
  <si>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</si>
  <si>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</si>
  <si>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</si>
  <si>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</si>
  <si>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</si>
  <si>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</si>
  <si>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</si>
  <si>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</si>
  <si>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</si>
  <si>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</si>
  <si>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</si>
  <si>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</si>
  <si>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</si>
  <si>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</si>
  <si>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</si>
  <si>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</si>
  <si>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</si>
  <si>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</si>
  <si>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</si>
  <si>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</si>
  <si>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</si>
  <si>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</si>
  <si>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</si>
  <si>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</si>
  <si>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</si>
  <si>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</si>
  <si>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</si>
  <si>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</si>
  <si>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</si>
  <si>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</si>
  <si>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</si>
  <si>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</si>
  <si>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</si>
  <si>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</si>
  <si>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</si>
  <si>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</si>
  <si>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</si>
  <si>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</si>
  <si>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</si>
  <si>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</si>
  <si>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</si>
  <si>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</si>
  <si>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</si>
  <si>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</si>
  <si>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</si>
  <si>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</si>
  <si>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</si>
  <si>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</si>
  <si>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</si>
  <si>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</si>
  <si>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</si>
  <si>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</si>
  <si>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</si>
  <si>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</si>
  <si>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</si>
  <si>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</si>
  <si>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</si>
  <si>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</si>
  <si>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</si>
  <si>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</si>
  <si>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</si>
  <si>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</si>
  <si>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</si>
  <si>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</si>
  <si>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</si>
  <si>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</si>
  <si>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</si>
  <si>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</si>
  <si>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</si>
  <si>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</si>
  <si>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</si>
  <si>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</si>
  <si>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</si>
  <si>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</si>
  <si>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</si>
  <si>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</si>
  <si>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</si>
  <si>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</si>
  <si>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</si>
  <si>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</si>
  <si>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</si>
  <si>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</si>
  <si>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</si>
  <si>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</si>
  <si>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</si>
  <si>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</si>
  <si>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</si>
  <si>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</si>
  <si>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</si>
  <si>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</si>
  <si>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</si>
  <si>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</si>
  <si>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</si>
  <si>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</si>
  <si>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</si>
  <si>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</si>
  <si>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</si>
  <si>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</si>
  <si>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</si>
  <si>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</si>
  <si>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</si>
  <si>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</si>
  <si>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</si>
  <si>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</si>
  <si>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</si>
  <si>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</si>
  <si>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</si>
  <si>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</si>
  <si>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</si>
  <si>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</si>
  <si>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</si>
  <si>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</si>
  <si>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</si>
  <si>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</si>
  <si>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</si>
  <si>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</si>
  <si>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</si>
  <si>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</si>
  <si>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</si>
  <si>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</si>
  <si>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</si>
  <si>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</si>
  <si>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</si>
  <si>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</si>
  <si>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</si>
  <si>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</si>
  <si>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</si>
  <si>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</si>
  <si>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</si>
  <si>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</si>
  <si>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</si>
  <si>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</si>
  <si>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</si>
  <si>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</si>
  <si>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</si>
  <si>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</si>
  <si>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</si>
  <si>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</si>
  <si>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</si>
  <si>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</si>
  <si>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</si>
  <si>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</si>
  <si>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</si>
  <si>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</si>
  <si>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</si>
  <si>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</si>
  <si>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</si>
  <si>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</si>
  <si>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</si>
  <si>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</si>
  <si>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</si>
  <si>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</si>
  <si>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</si>
  <si>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</si>
  <si>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</si>
  <si>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</si>
  <si>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</si>
  <si>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</si>
  <si>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</si>
  <si>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</si>
  <si>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</si>
  <si>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</si>
  <si>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</si>
  <si>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</si>
  <si>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</si>
  <si>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</si>
  <si>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</si>
  <si>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</si>
  <si>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</si>
  <si>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</si>
  <si>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</si>
  <si>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</si>
  <si>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</si>
  <si>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</si>
  <si>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</si>
  <si>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</si>
  <si>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</si>
  <si>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</si>
  <si>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</si>
  <si>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</si>
  <si>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</si>
  <si>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</si>
  <si>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</si>
  <si>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</si>
  <si>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</si>
  <si>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</si>
  <si>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</si>
  <si>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</si>
  <si>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</si>
  <si>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</si>
  <si>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</si>
  <si>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</si>
  <si>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</si>
  <si>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</si>
  <si>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</si>
  <si>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</si>
  <si>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</si>
  <si>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</si>
  <si>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</si>
  <si>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</si>
  <si>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</si>
  <si>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</si>
  <si>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</si>
  <si>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</si>
  <si>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</si>
  <si>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</si>
  <si>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</si>
  <si>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</si>
  <si>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</si>
  <si>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</si>
  <si>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</si>
  <si>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</si>
  <si>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</si>
  <si>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</si>
  <si>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</si>
  <si>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</si>
  <si>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</si>
  <si>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</si>
  <si>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</si>
  <si>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</si>
  <si>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</si>
  <si>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</si>
  <si>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</si>
  <si>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</si>
  <si>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</si>
  <si>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</si>
  <si>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</si>
  <si>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</si>
  <si>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</si>
  <si>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</si>
  <si>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</si>
  <si>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</si>
  <si>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</si>
  <si>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</si>
  <si>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</si>
  <si>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</si>
  <si>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</si>
  <si>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</si>
  <si>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</si>
  <si>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</si>
  <si>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</si>
  <si>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</si>
  <si>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</si>
  <si>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</si>
  <si>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</si>
  <si>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</si>
  <si>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</si>
  <si>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</si>
  <si>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</si>
  <si>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</si>
  <si>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</si>
  <si>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</si>
  <si>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</si>
  <si>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</si>
  <si>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</si>
  <si>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</si>
  <si>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</si>
  <si>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</si>
  <si>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</si>
  <si>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</si>
  <si>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</si>
  <si>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</si>
  <si>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</si>
  <si>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</si>
  <si>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</si>
  <si>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</si>
  <si>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</si>
  <si>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</si>
  <si>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</si>
  <si>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</si>
  <si>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</si>
  <si>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</si>
  <si>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</si>
  <si>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</si>
  <si>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</si>
  <si>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</si>
  <si>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</si>
  <si>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</si>
  <si>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</si>
  <si>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</si>
  <si>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</si>
  <si>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</si>
  <si>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</si>
  <si>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</si>
  <si>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</si>
  <si>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</si>
  <si>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</si>
  <si>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</si>
  <si>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</si>
  <si>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</si>
  <si>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</si>
  <si>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</si>
  <si>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</si>
  <si>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</si>
  <si>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</si>
  <si>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</si>
  <si>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</si>
  <si>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</si>
  <si>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</si>
  <si>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</si>
  <si>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</si>
  <si>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</si>
  <si>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</si>
  <si>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</si>
  <si>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</si>
  <si>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</si>
  <si>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</si>
  <si>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</si>
  <si>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</si>
  <si>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</si>
  <si>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</si>
  <si>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</si>
  <si>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</si>
  <si>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</si>
  <si>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</si>
  <si>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</si>
  <si>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</si>
  <si>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</si>
  <si>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</si>
  <si>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</si>
  <si>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</si>
  <si>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</si>
  <si>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</si>
  <si>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</si>
  <si>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</si>
  <si>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</si>
  <si>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</si>
  <si>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</si>
  <si>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</si>
  <si>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</si>
  <si>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</si>
  <si>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</si>
  <si>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</si>
  <si>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</si>
  <si>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</si>
  <si>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</si>
  <si>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</si>
  <si>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</si>
  <si>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</si>
  <si>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</si>
  <si>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</si>
  <si>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</si>
  <si>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</si>
  <si>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</si>
  <si>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</si>
  <si>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</si>
  <si>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</si>
  <si>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</si>
  <si>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</si>
  <si>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</si>
  <si>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</si>
  <si>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</si>
  <si>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</si>
  <si>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</si>
  <si>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</si>
  <si>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</si>
  <si>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</si>
  <si>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</si>
  <si>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</si>
  <si>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</si>
  <si>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</si>
  <si>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</si>
  <si>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</si>
  <si>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</si>
  <si>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</si>
  <si>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</si>
  <si>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</si>
  <si>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</si>
  <si>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</si>
  <si>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</si>
  <si>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</si>
  <si>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</si>
  <si>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</si>
  <si>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</si>
  <si>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</si>
  <si>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</si>
  <si>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</si>
  <si>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</si>
  <si>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</si>
  <si>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</si>
  <si>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</si>
  <si>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</si>
  <si>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</si>
  <si>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</si>
  <si>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</si>
  <si>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</si>
  <si>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</si>
  <si>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</si>
  <si>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</si>
  <si>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</si>
  <si>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</si>
  <si>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</si>
  <si>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</si>
  <si>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</si>
  <si>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</si>
  <si>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</si>
  <si>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</si>
  <si>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</si>
  <si>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</si>
  <si>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</si>
  <si>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</si>
  <si>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</si>
  <si>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</si>
  <si>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</si>
  <si>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</si>
  <si>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</si>
  <si>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</si>
  <si>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</si>
  <si>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</si>
  <si>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</si>
  <si>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</si>
  <si>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</si>
  <si>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</si>
  <si>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</si>
  <si>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</si>
  <si>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</si>
  <si>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</si>
  <si>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</si>
  <si>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</si>
  <si>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</si>
  <si>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</si>
  <si>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</si>
  <si>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</si>
  <si>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</si>
  <si>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</si>
  <si>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</si>
  <si>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</si>
  <si>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</si>
  <si>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</si>
  <si>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</si>
  <si>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</si>
  <si>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</si>
  <si>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</si>
  <si>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</si>
  <si>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</si>
  <si>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</si>
  <si>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</si>
  <si>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</si>
  <si>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</si>
  <si>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</si>
  <si>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</si>
  <si>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</si>
  <si>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</si>
  <si>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</si>
  <si>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</si>
  <si>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</si>
  <si>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</si>
  <si>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</si>
  <si>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</si>
  <si>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</si>
  <si>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</si>
  <si>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</si>
  <si>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</si>
  <si>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</si>
  <si>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</si>
  <si>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</si>
  <si>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</si>
  <si>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</si>
  <si>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</si>
  <si>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</si>
  <si>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</si>
  <si>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</si>
  <si>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</si>
  <si>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</si>
  <si>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</si>
  <si>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</si>
  <si>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</si>
  <si>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</si>
  <si>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</si>
  <si>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</si>
  <si>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</si>
  <si>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</si>
  <si>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</si>
  <si>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</si>
  <si>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</si>
  <si>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</si>
  <si>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</si>
  <si>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</si>
  <si>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</si>
  <si>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</si>
  <si>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</si>
  <si>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</si>
  <si>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</si>
  <si>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</si>
  <si>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</si>
  <si>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</si>
  <si>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</si>
  <si>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</si>
  <si>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</si>
  <si>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</si>
  <si>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</si>
  <si>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</si>
  <si>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</si>
  <si>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</si>
  <si>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</si>
  <si>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</si>
  <si>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</si>
  <si>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</si>
  <si>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</si>
  <si>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</si>
  <si>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</si>
  <si>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</si>
  <si>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</si>
  <si>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</si>
  <si>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</si>
  <si>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</si>
  <si>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</si>
  <si>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</si>
  <si>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</si>
  <si>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</si>
  <si>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</si>
  <si>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</si>
  <si>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</si>
  <si>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</si>
  <si>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</si>
  <si>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</si>
  <si>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</si>
  <si>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</si>
  <si>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</si>
  <si>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</si>
  <si>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</si>
  <si>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</si>
  <si>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</si>
  <si>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</si>
  <si>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</si>
  <si>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</si>
  <si>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</si>
  <si>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</si>
  <si>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</si>
  <si>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</si>
  <si>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</si>
  <si>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</si>
  <si>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</si>
  <si>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</si>
  <si>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</si>
  <si>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</si>
  <si>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</si>
  <si>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</si>
  <si>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</si>
  <si>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</si>
  <si>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</si>
  <si>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</si>
  <si>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</si>
  <si>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</si>
  <si>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</si>
  <si>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</si>
  <si>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</si>
  <si>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</si>
  <si>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</si>
  <si>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</si>
  <si>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</si>
  <si>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</si>
  <si>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</si>
  <si>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</si>
  <si>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</si>
  <si>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</si>
  <si>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</si>
  <si>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</si>
  <si>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</si>
  <si>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</si>
  <si>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</si>
  <si>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</si>
  <si>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</si>
  <si>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</si>
  <si>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</si>
  <si>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</si>
  <si>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</si>
  <si>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</si>
  <si>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</si>
  <si>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</si>
  <si>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</si>
  <si>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</si>
  <si>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</si>
  <si>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</si>
  <si>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</si>
  <si>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</si>
  <si>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</si>
  <si>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</si>
  <si>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</si>
  <si>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</si>
  <si>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</si>
  <si>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</si>
  <si>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</si>
  <si>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</si>
  <si>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</si>
  <si>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</si>
  <si>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</si>
  <si>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</si>
  <si>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</si>
  <si>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</si>
  <si>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</si>
  <si>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</si>
  <si>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</si>
  <si>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</si>
  <si>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</si>
  <si>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</si>
  <si>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</si>
  <si>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</si>
  <si>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</si>
  <si>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</si>
  <si>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</si>
  <si>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</si>
  <si>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</si>
  <si>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</si>
  <si>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</si>
  <si>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</si>
  <si>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</si>
  <si>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</si>
  <si>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</si>
  <si>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</si>
  <si>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</si>
  <si>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</si>
  <si>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</si>
  <si>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</si>
  <si>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</si>
  <si>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</si>
  <si>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</si>
  <si>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</si>
  <si>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</si>
  <si>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</si>
  <si>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</si>
  <si>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</si>
  <si>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</si>
  <si>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</si>
  <si>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</si>
  <si>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</si>
  <si>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</si>
  <si>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</si>
  <si>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</si>
  <si>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</si>
  <si>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</si>
  <si>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</si>
  <si>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</si>
  <si>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</si>
  <si>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</si>
  <si>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</si>
  <si>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</si>
  <si>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</si>
  <si>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</si>
  <si>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</si>
  <si>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</si>
  <si>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</si>
  <si>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</si>
  <si>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</si>
  <si>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</si>
  <si>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</si>
  <si>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</si>
  <si>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</si>
  <si>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</si>
  <si>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</si>
  <si>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</si>
  <si>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</si>
  <si>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</si>
  <si>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</si>
  <si>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</si>
  <si>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</si>
  <si>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</si>
  <si>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</si>
  <si>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</si>
  <si>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</si>
  <si>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</si>
  <si>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</si>
  <si>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</si>
  <si>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</si>
  <si>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</si>
  <si>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</si>
  <si>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</si>
  <si>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</si>
  <si>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</si>
  <si>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</si>
  <si>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</si>
  <si>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</si>
  <si>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</si>
  <si>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</si>
  <si>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</si>
  <si>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</si>
  <si>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</si>
  <si>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</si>
  <si>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</si>
  <si>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</si>
  <si>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</si>
  <si>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</si>
  <si>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</si>
  <si>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</si>
  <si>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</si>
  <si>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</si>
  <si>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</si>
  <si>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</si>
  <si>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</si>
  <si>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</si>
  <si>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</si>
  <si>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</si>
  <si>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</si>
  <si>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</si>
  <si>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</si>
  <si>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</si>
  <si>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</si>
  <si>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</si>
  <si>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</si>
  <si>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</si>
  <si>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</si>
  <si>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</si>
  <si>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</si>
  <si>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</si>
  <si>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</si>
  <si>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</si>
  <si>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</si>
  <si>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</si>
  <si>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</si>
  <si>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</si>
  <si>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</si>
  <si>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</si>
  <si>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</si>
  <si>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</si>
  <si>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</si>
  <si>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</si>
  <si>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</si>
  <si>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</si>
  <si>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</si>
  <si>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</si>
  <si>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</si>
  <si>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</si>
  <si>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</si>
  <si>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</si>
  <si>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</si>
  <si>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</si>
  <si>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</si>
  <si>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</si>
  <si>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</si>
  <si>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</si>
  <si>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</si>
  <si>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</si>
  <si>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</si>
  <si>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</si>
  <si>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</si>
  <si>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</si>
  <si>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</si>
  <si>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</si>
  <si>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</si>
  <si>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</si>
  <si>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</si>
  <si>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</si>
  <si>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</si>
  <si>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</si>
  <si>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</si>
  <si>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</si>
  <si>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</si>
  <si>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</si>
  <si>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</si>
  <si>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</si>
  <si>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</si>
  <si>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</si>
  <si>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</si>
  <si>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</si>
  <si>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</si>
  <si>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</si>
  <si>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</si>
  <si>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</si>
  <si>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</si>
  <si>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</si>
  <si>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</si>
  <si>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</si>
  <si>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</si>
  <si>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</si>
  <si>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</si>
  <si>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</si>
  <si>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</si>
  <si>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</si>
  <si>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</si>
  <si>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</si>
  <si>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</si>
  <si>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</si>
  <si>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</si>
  <si>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</si>
  <si>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</si>
  <si>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</si>
  <si>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</si>
  <si>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</si>
  <si>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</si>
  <si>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</si>
  <si>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</si>
  <si>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</si>
  <si>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</si>
  <si>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</si>
  <si>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</si>
  <si>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</si>
  <si>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</si>
  <si>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</si>
  <si>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</si>
  <si>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</si>
  <si>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</si>
  <si>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</si>
  <si>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</si>
  <si>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</si>
  <si>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</si>
  <si>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</si>
  <si>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</si>
  <si>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</si>
  <si>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</si>
  <si>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</si>
  <si>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</si>
  <si>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</si>
  <si>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</si>
  <si>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</si>
  <si>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</si>
  <si>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</si>
  <si>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</si>
  <si>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</si>
  <si>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</si>
  <si>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</si>
  <si>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</si>
  <si>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</si>
  <si>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</si>
  <si>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</si>
  <si>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</si>
  <si>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</si>
  <si>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</si>
  <si>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</si>
  <si>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</si>
  <si>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</si>
  <si>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</si>
  <si>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</si>
  <si>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</si>
  <si>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</si>
  <si>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</si>
  <si>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</si>
  <si>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</si>
  <si>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</si>
  <si>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</si>
  <si>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</si>
  <si>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</si>
  <si>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</si>
  <si>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</si>
  <si>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</si>
  <si>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</si>
  <si>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</si>
  <si>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</si>
  <si>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</si>
  <si>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</si>
  <si>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</si>
  <si>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</si>
  <si>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</si>
  <si>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</si>
  <si>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</si>
  <si>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</si>
  <si>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</si>
  <si>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</si>
  <si>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</si>
  <si>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</si>
  <si>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</si>
  <si>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</si>
  <si>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</si>
  <si>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</si>
  <si>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</si>
  <si>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</si>
  <si>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</si>
  <si>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</si>
  <si>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</si>
  <si>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</si>
  <si>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</si>
  <si>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</si>
  <si>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</si>
  <si>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</si>
  <si>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</si>
  <si>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</si>
  <si>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</si>
  <si>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</si>
  <si>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</si>
  <si>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</si>
  <si>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</si>
  <si>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</si>
  <si>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</si>
  <si>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</si>
  <si>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</si>
  <si>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</si>
  <si>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</si>
  <si>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</si>
  <si>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</si>
  <si>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</si>
  <si>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</si>
  <si>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</si>
  <si>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</si>
  <si>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</si>
  <si>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</si>
  <si>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</si>
  <si>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</si>
  <si>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</si>
  <si>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</si>
  <si>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</si>
  <si>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</si>
  <si>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</si>
  <si>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</si>
  <si>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</si>
  <si>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</si>
  <si>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</si>
  <si>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</si>
  <si>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</si>
  <si>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</si>
  <si>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</si>
  <si>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</si>
  <si>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</si>
  <si>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</si>
  <si>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</si>
  <si>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</si>
  <si>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</si>
  <si>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</si>
  <si>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</si>
  <si>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</si>
  <si>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</si>
  <si>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</si>
  <si>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</si>
  <si>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</si>
  <si>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</si>
  <si>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</si>
  <si>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</si>
  <si>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</si>
  <si>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</si>
  <si>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</si>
  <si>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</si>
  <si>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</si>
  <si>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</si>
  <si>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</si>
  <si>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</si>
  <si>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</si>
  <si>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</si>
  <si>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</si>
  <si>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</si>
  <si>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</si>
  <si>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</si>
  <si>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</si>
  <si>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</si>
  <si>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</si>
  <si>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</si>
  <si>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</si>
  <si>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</si>
  <si>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</si>
  <si>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</si>
  <si>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</si>
  <si>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</si>
  <si>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</si>
  <si>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</si>
  <si>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</si>
  <si>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</si>
  <si>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</si>
  <si>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</si>
  <si>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</si>
  <si>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</si>
  <si>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</si>
  <si>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</si>
  <si>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</si>
  <si>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</si>
  <si>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</si>
  <si>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</si>
  <si>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</si>
  <si>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</si>
  <si>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</si>
  <si>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</si>
  <si>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</si>
  <si>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</si>
  <si>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</si>
  <si>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</si>
  <si>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</si>
  <si>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</si>
  <si>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</si>
  <si>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</si>
  <si>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</si>
  <si>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</si>
  <si>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</si>
  <si>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</si>
  <si>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</si>
  <si>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</si>
  <si>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</si>
  <si>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</si>
  <si>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</si>
  <si>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</si>
  <si>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</si>
  <si>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</si>
  <si>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</si>
  <si>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</si>
  <si>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</si>
  <si>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</si>
  <si>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</si>
  <si>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</si>
  <si>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</si>
  <si>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</si>
  <si>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</si>
  <si>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</si>
  <si>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</si>
  <si>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</si>
  <si>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</si>
  <si>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</si>
  <si>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</si>
  <si>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</si>
  <si>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</si>
  <si>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</si>
  <si>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</si>
  <si>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</si>
  <si>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</si>
  <si>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</si>
  <si>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</si>
  <si>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</si>
  <si>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</si>
  <si>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</si>
  <si>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</si>
  <si>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</si>
  <si>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</si>
  <si>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</si>
  <si>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</si>
  <si>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</si>
  <si>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</si>
  <si>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</si>
  <si>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</si>
  <si>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</si>
  <si>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</si>
  <si>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</si>
  <si>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</si>
  <si>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</si>
  <si>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</si>
  <si>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</si>
  <si>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</si>
  <si>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</si>
  <si>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</si>
  <si>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</si>
  <si>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</si>
  <si>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</si>
  <si>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</si>
  <si>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</si>
  <si>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</si>
  <si>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</si>
  <si>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</si>
  <si>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</si>
  <si>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</si>
  <si>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</si>
  <si>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</si>
  <si>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</si>
  <si>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</si>
  <si>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</si>
  <si>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</si>
  <si>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</si>
  <si>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</si>
  <si>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</si>
  <si>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</si>
  <si>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</si>
  <si>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</si>
  <si>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</si>
  <si>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</si>
  <si>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</si>
  <si>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</si>
  <si>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</si>
  <si>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</si>
  <si>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</si>
  <si>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</si>
  <si>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</si>
  <si>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</si>
  <si>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</si>
  <si>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</si>
  <si>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</si>
  <si>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</si>
  <si>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</si>
  <si>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</si>
  <si>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</si>
  <si>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</si>
  <si>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</si>
  <si>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</si>
  <si>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</si>
  <si>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</si>
  <si>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</si>
  <si>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</si>
  <si>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</si>
  <si>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</si>
  <si>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</si>
  <si>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</si>
  <si>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</si>
  <si>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</si>
  <si>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</si>
  <si>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</si>
  <si>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</si>
  <si>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</si>
  <si>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</si>
  <si>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</si>
  <si>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</si>
  <si>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</si>
  <si>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</si>
  <si>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</si>
  <si>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</si>
  <si>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</si>
  <si>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</si>
  <si>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</si>
  <si>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</si>
  <si>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</si>
  <si>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</si>
  <si>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</si>
  <si>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</si>
  <si>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</si>
  <si>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</si>
  <si>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</si>
  <si>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</si>
  <si>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</si>
  <si>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</si>
  <si>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</si>
  <si>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</si>
  <si>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</si>
  <si>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</si>
  <si>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</si>
  <si>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</si>
  <si>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</si>
  <si>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</si>
  <si>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</si>
  <si>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</si>
  <si>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</si>
  <si>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</si>
  <si>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</si>
  <si>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</si>
  <si>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</si>
  <si>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</si>
  <si>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</si>
  <si>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</si>
  <si>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</si>
  <si>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</si>
  <si>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</si>
  <si>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</si>
  <si>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</si>
  <si>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</si>
  <si>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</si>
  <si>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</si>
  <si>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</si>
  <si>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</si>
  <si>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</si>
  <si>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</si>
  <si>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</si>
  <si>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</si>
  <si>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</si>
  <si>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</si>
  <si>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</si>
  <si>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</si>
  <si>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</si>
  <si>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</si>
  <si>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</si>
  <si>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</si>
  <si>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</si>
  <si>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</si>
  <si>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</si>
  <si>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</si>
  <si>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</si>
  <si>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</si>
  <si>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</si>
  <si>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</si>
  <si>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</si>
  <si>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</si>
  <si>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</si>
  <si>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</si>
  <si>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</si>
  <si>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</si>
  <si>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</si>
  <si>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</si>
  <si>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</si>
  <si>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</si>
  <si>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</si>
  <si>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</si>
  <si>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</si>
  <si>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</si>
  <si>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</si>
  <si>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</si>
  <si>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</si>
  <si>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</si>
  <si>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</si>
  <si>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</si>
  <si>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</si>
  <si>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</si>
  <si>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</si>
  <si>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</si>
  <si>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</si>
  <si>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</si>
  <si>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</si>
  <si>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</si>
  <si>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</si>
  <si>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</si>
  <si>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</si>
  <si>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</si>
  <si>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</si>
  <si>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</si>
  <si>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</si>
  <si>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</si>
  <si>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</si>
  <si>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</si>
  <si>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</si>
  <si>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</si>
  <si>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</si>
  <si>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</si>
  <si>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</si>
  <si>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</si>
  <si>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</si>
  <si>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</si>
  <si>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</si>
  <si>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</si>
  <si>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</si>
  <si>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</si>
  <si>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</si>
  <si>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</si>
  <si>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</si>
  <si>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</si>
  <si>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</si>
  <si>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</si>
  <si>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</si>
  <si>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</si>
  <si>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</si>
  <si>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</si>
  <si>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</si>
  <si>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</si>
  <si>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</si>
  <si>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</si>
  <si>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</si>
  <si>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</si>
  <si>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</si>
  <si>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</si>
  <si>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</si>
  <si>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</si>
  <si>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</si>
  <si>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</si>
  <si>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</si>
  <si>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</si>
  <si>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</si>
  <si>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</si>
  <si>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</si>
  <si>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</si>
  <si>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</si>
  <si>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</si>
  <si>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</si>
  <si>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</si>
  <si>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</si>
  <si>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</si>
  <si>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</si>
  <si>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</si>
  <si>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</si>
  <si>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</si>
  <si>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</si>
  <si>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</si>
  <si>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</si>
  <si>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</si>
  <si>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</si>
  <si>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</si>
  <si>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</si>
  <si>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</si>
  <si>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</si>
  <si>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</si>
  <si>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</si>
  <si>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</si>
  <si>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</si>
  <si>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</si>
  <si>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</si>
  <si>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</si>
  <si>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</si>
  <si>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</si>
  <si>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</si>
  <si>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</si>
  <si>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</si>
  <si>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</si>
  <si>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</si>
  <si>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</si>
  <si>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</si>
  <si>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</si>
  <si>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</si>
  <si>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</si>
  <si>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</si>
  <si>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</si>
  <si>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</si>
  <si>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</si>
  <si>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</si>
  <si>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</si>
  <si>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</si>
  <si>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</si>
  <si>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</si>
  <si>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</si>
  <si>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</si>
  <si>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</si>
  <si>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</si>
  <si>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</si>
  <si>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</si>
  <si>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</si>
  <si>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</si>
  <si>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</si>
  <si>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</si>
  <si>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</si>
  <si>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</si>
  <si>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</si>
  <si>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</si>
  <si>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</si>
  <si>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</si>
  <si>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</si>
  <si>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</si>
  <si>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</si>
  <si>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</si>
  <si>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</si>
  <si>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</si>
  <si>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</si>
  <si>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</si>
  <si>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</si>
  <si>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</si>
  <si>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</si>
  <si>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</si>
  <si>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</si>
  <si>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</si>
  <si>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</si>
  <si>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</si>
  <si>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</si>
  <si>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</si>
  <si>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</si>
  <si>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</si>
  <si>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</si>
  <si>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</si>
  <si>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</si>
  <si>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</si>
  <si>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</si>
  <si>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</si>
  <si>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</si>
  <si>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</si>
  <si>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</si>
  <si>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</si>
  <si>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</si>
  <si>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</si>
  <si>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</si>
  <si>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</si>
  <si>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</si>
  <si>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</si>
  <si>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</si>
  <si>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</si>
  <si>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</si>
  <si>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</si>
  <si>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</si>
  <si>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</si>
  <si>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</si>
  <si>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</si>
  <si>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</si>
  <si>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</si>
  <si>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</si>
  <si>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</si>
  <si>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</si>
  <si>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</si>
  <si>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</si>
  <si>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</si>
  <si>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</si>
  <si>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</si>
  <si>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</si>
  <si>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</si>
  <si>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</si>
  <si>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</si>
  <si>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</si>
  <si>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</si>
  <si>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</si>
  <si>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</si>
  <si>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</si>
  <si>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</si>
  <si>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</si>
  <si>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</si>
  <si>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</si>
  <si>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</si>
  <si>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</si>
  <si>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</si>
  <si>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</si>
  <si>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</si>
  <si>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</si>
  <si>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</si>
  <si>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</si>
  <si>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</si>
  <si>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</si>
  <si>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</si>
  <si>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</si>
  <si>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</si>
  <si>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</si>
  <si>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</si>
  <si>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</si>
  <si>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</si>
  <si>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</si>
  <si>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</si>
  <si>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</si>
  <si>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</si>
  <si>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</si>
  <si>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</si>
  <si>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</si>
  <si>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</si>
  <si>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</si>
  <si>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</si>
  <si>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</si>
  <si>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</si>
  <si>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</si>
  <si>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</si>
  <si>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</si>
  <si>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</si>
  <si>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</si>
  <si>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</si>
  <si>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</si>
  <si>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</si>
  <si>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</si>
  <si>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</si>
  <si>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</si>
  <si>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</si>
  <si>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</si>
  <si>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</si>
  <si>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</si>
  <si>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</si>
  <si>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</si>
  <si>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</si>
  <si>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</si>
  <si>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</si>
  <si>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</si>
  <si>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</si>
  <si>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</si>
  <si>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</si>
  <si>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</si>
  <si>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</si>
  <si>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</si>
  <si>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</si>
  <si>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</si>
  <si>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</si>
  <si>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</si>
  <si>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</si>
  <si>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</si>
  <si>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</si>
  <si>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</si>
  <si>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</si>
  <si>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</si>
  <si>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</si>
  <si>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</si>
  <si>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</si>
  <si>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</si>
  <si>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</si>
  <si>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</si>
  <si>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</si>
  <si>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</si>
  <si>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</si>
  <si>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</si>
  <si>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</si>
  <si>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</si>
  <si>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</si>
  <si>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</si>
  <si>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</si>
  <si>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</si>
  <si>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</si>
  <si>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</si>
  <si>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</si>
  <si>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</si>
  <si>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</si>
  <si>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</si>
  <si>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</si>
  <si>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</si>
  <si>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</si>
  <si>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</si>
  <si>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</si>
  <si>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</si>
  <si>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</si>
  <si>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</si>
  <si>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</si>
  <si>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</si>
  <si>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</si>
  <si>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</si>
  <si>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</si>
  <si>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</si>
  <si>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</si>
  <si>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</si>
  <si>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</si>
  <si>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</si>
  <si>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</si>
  <si>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</si>
  <si>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</si>
  <si>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</si>
  <si>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</si>
  <si>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</si>
  <si>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</si>
  <si>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</si>
  <si>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</si>
  <si>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</si>
  <si>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</si>
  <si>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</si>
  <si>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</si>
  <si>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</si>
  <si>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</si>
  <si>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</si>
  <si>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</si>
  <si>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</si>
  <si>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</si>
  <si>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</si>
  <si>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</si>
  <si>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</si>
  <si>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</si>
  <si>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</si>
  <si>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</si>
  <si>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</si>
  <si>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</si>
  <si>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</si>
  <si>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</si>
  <si>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</si>
  <si>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</si>
  <si>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</si>
  <si>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</si>
  <si>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</si>
  <si>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</si>
  <si>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</si>
  <si>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</si>
  <si>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</si>
  <si>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</si>
  <si>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</si>
  <si>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</si>
  <si>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</si>
  <si>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</si>
  <si>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</si>
  <si>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</si>
  <si>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</si>
  <si>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</si>
  <si>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</si>
  <si>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</si>
  <si>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</si>
  <si>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</si>
  <si>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</si>
  <si>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</si>
  <si>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</si>
  <si>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</si>
  <si>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</si>
  <si>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</si>
  <si>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</si>
  <si>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</si>
  <si>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</si>
  <si>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</si>
  <si>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</si>
  <si>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</si>
  <si>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</si>
  <si>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</si>
  <si>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</si>
  <si>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</si>
  <si>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</si>
  <si>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</si>
  <si>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</si>
  <si>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</si>
  <si>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</si>
  <si>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</si>
  <si>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</si>
  <si>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</si>
  <si>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</si>
  <si>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</si>
  <si>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</si>
  <si>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</si>
  <si>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</si>
  <si>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</si>
  <si>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</si>
  <si>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</si>
  <si>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</si>
  <si>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</si>
  <si>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</si>
  <si>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</si>
  <si>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</si>
  <si>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</si>
  <si>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</si>
  <si>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</si>
  <si>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</si>
  <si>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</si>
  <si>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</si>
  <si>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</si>
  <si>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</si>
  <si>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</si>
  <si>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</si>
  <si>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</si>
  <si>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</si>
  <si>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</si>
  <si>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</si>
  <si>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</si>
  <si>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</si>
  <si>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</si>
  <si>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</si>
  <si>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</si>
  <si>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</si>
  <si>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</si>
  <si>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</si>
  <si>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</si>
  <si>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</si>
  <si>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</si>
  <si>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</si>
  <si>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</si>
  <si>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</si>
  <si>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</si>
  <si>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</si>
  <si>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</si>
  <si>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</si>
  <si>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</si>
  <si>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</si>
  <si>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</si>
  <si>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</si>
  <si>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</si>
  <si>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</si>
  <si>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</si>
  <si>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</si>
  <si>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</si>
  <si>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</si>
  <si>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</si>
  <si>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</si>
  <si>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</si>
  <si>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</si>
  <si>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</si>
  <si>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</si>
  <si>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</si>
  <si>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</si>
  <si>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</si>
  <si>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</si>
  <si>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</si>
  <si>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</si>
  <si>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</si>
  <si>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</si>
  <si>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</si>
  <si>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</si>
  <si>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</si>
  <si>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</si>
  <si>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</si>
  <si>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</si>
  <si>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</si>
  <si>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</si>
  <si>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</si>
  <si>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</si>
  <si>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</si>
  <si>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</si>
  <si>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</si>
  <si>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</si>
  <si>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</si>
  <si>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</si>
  <si>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</si>
  <si>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</si>
  <si>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</si>
  <si>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</si>
  <si>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</si>
  <si>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</si>
  <si>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</si>
  <si>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</si>
  <si>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</si>
  <si>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</si>
  <si>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</si>
  <si>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</si>
  <si>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</si>
  <si>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</si>
  <si>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</si>
  <si>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</si>
  <si>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</si>
  <si>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</si>
  <si>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</si>
  <si>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</si>
  <si>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</si>
  <si>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</si>
  <si>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</si>
  <si>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</si>
  <si>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</si>
  <si>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</si>
  <si>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</si>
  <si>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</si>
  <si>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</si>
  <si>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</si>
  <si>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</si>
  <si>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</si>
  <si>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</si>
  <si>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</si>
  <si>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</si>
  <si>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</si>
  <si>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</si>
  <si>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</si>
  <si>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</si>
  <si>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</si>
  <si>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</si>
  <si>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</si>
  <si>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</si>
  <si>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</si>
  <si>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</si>
  <si>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</si>
  <si>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</si>
  <si>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</si>
  <si>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</si>
  <si>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</si>
  <si>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</si>
  <si>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</si>
  <si>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</si>
  <si>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</si>
  <si>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</si>
  <si>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</si>
  <si>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</si>
  <si>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</si>
  <si>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</si>
  <si>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</si>
  <si>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</si>
  <si>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</si>
  <si>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</si>
  <si>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</si>
  <si>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</si>
  <si>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</si>
  <si>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</si>
  <si>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</si>
  <si>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</si>
  <si>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</si>
  <si>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</si>
  <si>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</si>
  <si>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</si>
  <si>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</si>
  <si>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</si>
  <si>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</si>
  <si>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</si>
  <si>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</si>
  <si>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</si>
  <si>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</si>
  <si>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</si>
  <si>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</si>
  <si>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</si>
  <si>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</si>
  <si>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</si>
  <si>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</si>
  <si>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</si>
  <si>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</si>
  <si>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</si>
  <si>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</si>
  <si>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</si>
  <si>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</si>
  <si>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</si>
  <si>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</si>
  <si>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</si>
  <si>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</si>
  <si>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</si>
  <si>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</si>
  <si>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</si>
  <si>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</si>
  <si>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</si>
  <si>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</si>
  <si>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</si>
  <si>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</si>
  <si>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</si>
  <si>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</si>
  <si>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</si>
  <si>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</si>
  <si>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</si>
  <si>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</si>
  <si>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</si>
  <si>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</si>
  <si>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</si>
  <si>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</si>
  <si>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</si>
  <si>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</si>
  <si>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</si>
  <si>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</si>
  <si>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</si>
  <si>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</si>
  <si>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</si>
  <si>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</si>
  <si>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</si>
  <si>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</si>
  <si>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</si>
  <si>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</si>
  <si>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</si>
  <si>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</si>
  <si>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</si>
  <si>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</si>
  <si>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</si>
  <si>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</si>
  <si>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</si>
  <si>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</si>
  <si>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</si>
  <si>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</si>
  <si>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</si>
  <si>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</si>
  <si>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</si>
  <si>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</si>
  <si>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</si>
  <si>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</si>
  <si>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</si>
  <si>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</si>
  <si>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</si>
  <si>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</si>
  <si>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</si>
  <si>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</si>
  <si>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</si>
  <si>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</si>
  <si>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</si>
  <si>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</si>
  <si>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</si>
  <si>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</si>
  <si>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</si>
  <si>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</si>
  <si>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</si>
  <si>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</si>
  <si>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</si>
  <si>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</si>
  <si>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</si>
  <si>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</si>
  <si>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</si>
  <si>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</si>
  <si>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</si>
  <si>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</si>
  <si>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</si>
  <si>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</si>
  <si>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</si>
  <si>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</si>
  <si>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</si>
  <si>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</si>
  <si>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</si>
  <si>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</si>
  <si>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</si>
  <si>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</si>
  <si>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</si>
  <si>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</si>
  <si>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</si>
  <si>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</si>
  <si>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</si>
  <si>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</si>
  <si>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</si>
  <si>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</si>
  <si>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</si>
  <si>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</si>
  <si>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</si>
  <si>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</si>
  <si>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</si>
  <si>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</si>
  <si>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</si>
  <si>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</si>
  <si>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</si>
  <si>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</si>
  <si>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</si>
  <si>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</si>
  <si>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</si>
  <si>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</si>
  <si>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</si>
  <si>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</si>
  <si>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</si>
  <si>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</si>
  <si>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</si>
  <si>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</si>
  <si>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</si>
  <si>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</si>
  <si>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</si>
  <si>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</si>
  <si>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</si>
  <si>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</si>
  <si>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</si>
  <si>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</si>
  <si>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</si>
  <si>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</si>
  <si>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</si>
  <si>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</si>
  <si>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</si>
  <si>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</si>
  <si>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</si>
  <si>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</si>
  <si>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</si>
  <si>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</si>
  <si>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</si>
  <si>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</si>
  <si>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</si>
  <si>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</si>
  <si>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</si>
  <si>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</si>
  <si>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</si>
  <si>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</si>
  <si>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</si>
  <si>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</si>
  <si>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</si>
  <si>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</si>
  <si>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</si>
  <si>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</si>
  <si>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</si>
  <si>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</si>
  <si>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</si>
  <si>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</si>
  <si>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</si>
  <si>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</si>
  <si>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</si>
  <si>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</si>
  <si>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</si>
  <si>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</si>
  <si>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</si>
  <si>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</si>
  <si>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</si>
  <si>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</si>
  <si>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</si>
  <si>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</si>
  <si>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</si>
  <si>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</si>
  <si>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</si>
  <si>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</si>
  <si>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</si>
  <si>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</si>
  <si>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</si>
  <si>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</si>
  <si>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</si>
  <si>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</si>
  <si>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</si>
  <si>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</si>
  <si>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</si>
  <si>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</si>
  <si>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</si>
  <si>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</si>
  <si>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</si>
  <si>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</si>
  <si>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</si>
  <si>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</si>
  <si>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</si>
  <si>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</si>
  <si>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</si>
  <si>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</si>
  <si>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</si>
  <si>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</si>
  <si>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</si>
  <si>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</si>
  <si>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</si>
  <si>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</si>
  <si>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</si>
  <si>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</si>
  <si>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</si>
  <si>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</si>
  <si>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</si>
  <si>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</si>
  <si>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</si>
  <si>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</si>
  <si>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</si>
  <si>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</si>
  <si>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</si>
  <si>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</si>
  <si>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</si>
  <si>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</si>
  <si>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</si>
  <si>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</si>
  <si>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</si>
  <si>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</si>
  <si>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</si>
  <si>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</si>
  <si>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</si>
  <si>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</si>
  <si>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</si>
  <si>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</si>
  <si>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</si>
  <si>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</si>
  <si>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</si>
  <si>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</si>
  <si>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</si>
  <si>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</si>
  <si>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</si>
  <si>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</si>
  <si>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</si>
  <si>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</si>
  <si>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</si>
  <si>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</si>
  <si>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</si>
  <si>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</si>
  <si>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</si>
  <si>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</si>
  <si>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</si>
  <si>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</si>
  <si>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</si>
  <si>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</si>
  <si>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</si>
  <si>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</si>
  <si>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</si>
  <si>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</si>
  <si>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</si>
  <si>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</si>
  <si>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</si>
  <si>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</si>
  <si>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</si>
  <si>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</si>
  <si>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</si>
  <si>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</si>
  <si>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</si>
  <si>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</si>
  <si>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</si>
  <si>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</si>
  <si>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</si>
  <si>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</si>
  <si>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</si>
  <si>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</si>
  <si>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</si>
  <si>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</si>
  <si>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</si>
  <si>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</si>
  <si>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</si>
  <si>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</si>
  <si>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</si>
  <si>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</si>
  <si>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</si>
  <si>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</si>
  <si>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</si>
  <si>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</si>
  <si>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</si>
  <si>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</si>
  <si>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</si>
  <si>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</si>
  <si>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</si>
  <si>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</si>
  <si>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</si>
  <si>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</si>
  <si>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</si>
  <si>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</si>
  <si>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</si>
  <si>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</si>
  <si>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</si>
  <si>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</si>
  <si>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</si>
  <si>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</si>
  <si>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</si>
  <si>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</si>
  <si>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</si>
  <si>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</si>
  <si>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</si>
  <si>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</si>
  <si>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</si>
  <si>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</si>
  <si>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</si>
  <si>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</si>
  <si>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</si>
  <si>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</si>
  <si>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</si>
  <si>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</si>
  <si>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</si>
  <si>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</si>
  <si>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</si>
  <si>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</si>
  <si>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</si>
  <si>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</si>
  <si>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</si>
  <si>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</si>
  <si>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</si>
  <si>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</si>
  <si>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</si>
  <si>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</si>
  <si>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</si>
  <si>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</si>
  <si>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</si>
  <si>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</si>
  <si>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</si>
  <si>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</si>
  <si>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</si>
  <si>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</si>
  <si>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</si>
  <si>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</si>
  <si>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</si>
  <si>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</si>
  <si>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</si>
  <si>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</si>
  <si>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</si>
  <si>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</si>
  <si>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</si>
  <si>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</si>
  <si>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</si>
  <si>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</si>
  <si>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</si>
  <si>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</si>
  <si>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</si>
  <si>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</si>
  <si>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</si>
  <si>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</si>
  <si>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</si>
  <si>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</si>
  <si>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</si>
  <si>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</si>
  <si>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</si>
  <si>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</si>
  <si>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</si>
  <si>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</si>
  <si>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</si>
  <si>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</si>
  <si>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</si>
  <si>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</si>
  <si>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</si>
  <si>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</si>
  <si>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</si>
  <si>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</si>
  <si>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</si>
  <si>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</si>
  <si>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</si>
  <si>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</si>
  <si>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</si>
  <si>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</si>
  <si>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</si>
  <si>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</si>
  <si>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</si>
  <si>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</si>
  <si>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</si>
  <si>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</si>
  <si>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</si>
  <si>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</si>
  <si>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</si>
  <si>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</si>
  <si>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</si>
  <si>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</si>
  <si>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</si>
  <si>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</si>
  <si>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</si>
  <si>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</si>
  <si>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</si>
  <si>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</si>
  <si>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</si>
  <si>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</si>
  <si>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</si>
  <si>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</si>
  <si>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</si>
  <si>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</si>
  <si>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</si>
  <si>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</si>
  <si>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</si>
  <si>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</si>
  <si>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</si>
  <si>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</si>
  <si>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</si>
  <si>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</si>
  <si>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</si>
  <si>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</si>
  <si>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</si>
  <si>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</si>
  <si>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</si>
  <si>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</si>
  <si>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</si>
  <si>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</si>
  <si>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</si>
  <si>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</si>
  <si>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</si>
  <si>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</si>
  <si>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</si>
  <si>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</si>
  <si>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</si>
  <si>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</si>
  <si>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</si>
  <si>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</si>
  <si>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</si>
  <si>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</si>
  <si>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</si>
  <si>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</si>
  <si>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</si>
  <si>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</si>
  <si>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</si>
  <si>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</si>
  <si>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</si>
  <si>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</si>
  <si>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</si>
  <si>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</si>
  <si>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</si>
  <si>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</si>
  <si>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</si>
  <si>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</si>
  <si>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</si>
  <si>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</si>
  <si>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</si>
  <si>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</si>
  <si>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</si>
  <si>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</si>
  <si>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</si>
  <si>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</si>
  <si>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</si>
  <si>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</si>
  <si>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</si>
  <si>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</si>
  <si>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</si>
  <si>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</si>
  <si>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</si>
  <si>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</si>
  <si>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</si>
  <si>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</si>
  <si>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</si>
  <si>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</si>
  <si>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</si>
  <si>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</si>
  <si>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</si>
  <si>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</si>
  <si>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</si>
  <si>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</si>
  <si>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</si>
  <si>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</si>
  <si>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</si>
  <si>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</si>
  <si>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</si>
  <si>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</si>
  <si>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</si>
  <si>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</si>
  <si>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</si>
  <si>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</si>
  <si>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</si>
  <si>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</si>
  <si>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</si>
  <si>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</si>
  <si>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</si>
  <si>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</si>
  <si>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</si>
  <si>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</si>
  <si>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</si>
  <si>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</si>
  <si>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</si>
  <si>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</si>
  <si>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</si>
  <si>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</si>
  <si>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</si>
  <si>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</si>
  <si>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</si>
  <si>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</si>
  <si>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</si>
  <si>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</si>
  <si>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</si>
  <si>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</si>
  <si>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</si>
  <si>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</si>
  <si>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</si>
  <si>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</si>
  <si>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</si>
  <si>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</si>
  <si>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</si>
  <si>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</si>
  <si>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</si>
  <si>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</si>
  <si>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</si>
  <si>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</si>
  <si>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</si>
  <si>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</si>
  <si>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</si>
  <si>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</si>
  <si>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</si>
  <si>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</si>
  <si>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</si>
  <si>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</si>
  <si>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</si>
  <si>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</si>
  <si>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</si>
  <si>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</si>
  <si>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</si>
  <si>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</si>
  <si>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</si>
  <si>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</si>
  <si>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</si>
  <si>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</si>
  <si>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</si>
  <si>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</si>
  <si>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</si>
  <si>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</si>
  <si>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</si>
  <si>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</si>
  <si>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</si>
  <si>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</si>
  <si>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</si>
  <si>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</si>
  <si>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</si>
  <si>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</si>
  <si>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</si>
  <si>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</si>
  <si>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</si>
  <si>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</si>
  <si>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</si>
  <si>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</si>
  <si>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</si>
  <si>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</si>
  <si>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</si>
  <si>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</si>
  <si>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</si>
  <si>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</si>
  <si>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</si>
  <si>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</si>
  <si>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</si>
  <si>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</si>
  <si>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</si>
  <si>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</si>
  <si>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</si>
  <si>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</si>
  <si>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</si>
  <si>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</si>
  <si>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</si>
  <si>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</si>
  <si>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</si>
  <si>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</si>
  <si>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</si>
  <si>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</si>
  <si>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</si>
  <si>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</si>
  <si>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</si>
  <si>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</si>
  <si>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</si>
  <si>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</si>
  <si>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</si>
  <si>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</si>
  <si>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</si>
  <si>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</si>
  <si>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</si>
  <si>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</si>
  <si>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</si>
  <si>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</si>
  <si>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</si>
  <si>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</si>
  <si>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</si>
  <si>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</si>
  <si>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</si>
  <si>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</si>
  <si>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</si>
  <si>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</si>
  <si>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</si>
  <si>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</si>
  <si>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</si>
  <si>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</si>
  <si>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</si>
  <si>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</si>
  <si>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</si>
  <si>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</si>
  <si>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</si>
  <si>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</si>
  <si>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</si>
  <si>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</si>
  <si>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</si>
  <si>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</si>
  <si>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</si>
  <si>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</si>
  <si>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</si>
  <si>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</si>
  <si>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</si>
  <si>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</si>
  <si>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</si>
  <si>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</si>
  <si>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</si>
  <si>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</si>
  <si>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</si>
  <si>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</si>
  <si>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</si>
  <si>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</si>
  <si>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</si>
  <si>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</si>
  <si>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</si>
  <si>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</si>
  <si>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</si>
  <si>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</si>
  <si>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</si>
  <si>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</si>
  <si>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</si>
  <si>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</si>
  <si>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</si>
  <si>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</si>
  <si>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</si>
  <si>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</si>
  <si>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</si>
  <si>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</si>
  <si>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</si>
  <si>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</si>
  <si>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</si>
  <si>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</si>
  <si>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</si>
  <si>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</si>
  <si>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</si>
  <si>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</si>
  <si>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</si>
  <si>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</si>
  <si>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</si>
  <si>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</si>
  <si>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</si>
  <si>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</si>
  <si>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</si>
  <si>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</si>
  <si>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</si>
  <si>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</si>
  <si>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</si>
  <si>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</si>
  <si>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</si>
  <si>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</si>
  <si>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</si>
  <si>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</si>
  <si>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</si>
  <si>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</si>
  <si>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</si>
  <si>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</si>
  <si>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</si>
  <si>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</si>
  <si>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</si>
  <si>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</si>
  <si>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</si>
  <si>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</si>
  <si>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</si>
  <si>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</si>
  <si>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</si>
  <si>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</si>
  <si>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</si>
  <si>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</si>
  <si>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</si>
  <si>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</si>
  <si>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</si>
  <si>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</si>
  <si>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</si>
  <si>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</si>
  <si>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</si>
  <si>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</si>
  <si>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</si>
  <si>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</si>
  <si>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</si>
  <si>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</si>
  <si>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</si>
  <si>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</si>
  <si>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</si>
  <si>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</si>
  <si>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</si>
  <si>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</si>
  <si>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</si>
  <si>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</si>
  <si>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</si>
  <si>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</si>
  <si>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</si>
  <si>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</si>
  <si>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</si>
  <si>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</si>
  <si>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</si>
  <si>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</si>
  <si>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</si>
  <si>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</si>
  <si>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</si>
  <si>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</si>
  <si>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</si>
  <si>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</si>
  <si>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</si>
  <si>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</si>
  <si>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</si>
  <si>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</si>
  <si>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</si>
  <si>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</si>
  <si>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</si>
  <si>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</si>
  <si>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</si>
  <si>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</si>
  <si>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</si>
  <si>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</si>
  <si>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</si>
  <si>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</si>
  <si>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</si>
  <si>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</si>
  <si>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</si>
  <si>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</si>
  <si>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</si>
  <si>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</si>
  <si>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</si>
  <si>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</si>
  <si>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</si>
  <si>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</si>
  <si>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</si>
  <si>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</si>
  <si>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</si>
  <si>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</si>
  <si>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</si>
  <si>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</si>
  <si>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</si>
  <si>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</si>
  <si>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</si>
  <si>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</si>
  <si>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</si>
  <si>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</si>
  <si>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</si>
  <si>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</si>
  <si>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</si>
  <si>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</si>
  <si>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</si>
  <si>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</si>
  <si>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</si>
  <si>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</si>
  <si>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</si>
  <si>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</si>
  <si>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</si>
  <si>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</si>
  <si>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</si>
  <si>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</si>
  <si>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</si>
  <si>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</si>
  <si>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</si>
  <si>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</si>
  <si>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</si>
  <si>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</si>
  <si>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</si>
  <si>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</si>
  <si>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</si>
  <si>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</si>
  <si>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</si>
  <si>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</si>
  <si>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</si>
  <si>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</si>
  <si>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</si>
  <si>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</si>
  <si>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</si>
  <si>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</si>
  <si>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</si>
  <si>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</si>
  <si>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</si>
  <si>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</si>
  <si>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</si>
  <si>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</si>
  <si>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</si>
  <si>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</si>
  <si>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</si>
  <si>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</si>
  <si>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</si>
  <si>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</si>
  <si>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</si>
  <si>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</si>
  <si>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</si>
  <si>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</si>
  <si>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</si>
  <si>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</si>
  <si>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</si>
  <si>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</si>
  <si>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</si>
  <si>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</si>
  <si>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</si>
  <si>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</si>
  <si>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</si>
  <si>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</si>
  <si>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</si>
  <si>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</si>
  <si>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</si>
  <si>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</si>
  <si>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</si>
  <si>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</si>
  <si>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</si>
  <si>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</si>
  <si>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</si>
  <si>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</si>
  <si>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</si>
  <si>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</si>
  <si>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</si>
  <si>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</si>
  <si>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</si>
  <si>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</si>
  <si>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</si>
  <si>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</si>
  <si>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</si>
  <si>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</si>
  <si>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</si>
  <si>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</si>
  <si>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</si>
  <si>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</si>
  <si>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</si>
  <si>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</si>
  <si>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</si>
  <si>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</si>
  <si>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</si>
  <si>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</si>
  <si>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</si>
  <si>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</si>
  <si>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</si>
  <si>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</si>
  <si>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</si>
  <si>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</si>
  <si>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</si>
  <si>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</si>
  <si>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</si>
  <si>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</si>
  <si>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</si>
  <si>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</si>
  <si>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</si>
  <si>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</si>
  <si>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</si>
  <si>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</si>
  <si>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</si>
  <si>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</si>
  <si>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</si>
  <si>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</si>
  <si>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</si>
  <si>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</si>
  <si>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</si>
  <si>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</si>
  <si>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</si>
  <si>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</si>
  <si>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</si>
  <si>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</si>
  <si>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</si>
  <si>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</si>
  <si>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</si>
  <si>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</si>
  <si>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</si>
  <si>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</si>
  <si>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</si>
  <si>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</si>
  <si>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</si>
  <si>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</si>
  <si>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</si>
  <si>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</si>
  <si>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</si>
  <si>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</si>
  <si>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</si>
  <si>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</si>
  <si>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</si>
  <si>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</si>
  <si>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</si>
  <si>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</si>
  <si>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</si>
  <si>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</si>
  <si>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</si>
  <si>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</si>
  <si>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</si>
  <si>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</si>
  <si>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</si>
  <si>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</si>
  <si>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</si>
  <si>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</si>
  <si>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</si>
  <si>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</si>
  <si>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</si>
  <si>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</si>
  <si>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</si>
  <si>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</si>
  <si>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</si>
  <si>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</si>
  <si>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</si>
  <si>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</si>
  <si>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</si>
  <si>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</si>
  <si>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</si>
  <si>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</si>
  <si>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</si>
  <si>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</si>
  <si>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</si>
  <si>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</si>
  <si>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</si>
  <si>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</si>
  <si>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</si>
  <si>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</si>
  <si>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</si>
  <si>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</si>
  <si>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</si>
  <si>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</si>
  <si>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</si>
  <si>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</si>
  <si>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</si>
  <si>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</si>
  <si>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</si>
  <si>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</si>
  <si>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</si>
  <si>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</si>
  <si>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</si>
  <si>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</si>
  <si>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</si>
  <si>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</si>
  <si>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</si>
  <si>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</si>
  <si>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</si>
  <si>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</si>
  <si>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</si>
  <si>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</si>
  <si>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</si>
  <si>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</si>
  <si>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</si>
  <si>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</si>
  <si>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</si>
  <si>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</si>
  <si>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</si>
  <si>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</si>
  <si>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</si>
  <si>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</si>
  <si>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</si>
  <si>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</si>
  <si>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</si>
  <si>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</si>
  <si>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</si>
  <si>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</si>
  <si>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</si>
  <si>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</si>
  <si>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</si>
  <si>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</si>
  <si>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</si>
  <si>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</si>
  <si>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</si>
  <si>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</si>
  <si>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</si>
  <si>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</si>
  <si>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</si>
  <si>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</si>
  <si>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</si>
  <si>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</si>
  <si>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</si>
  <si>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</si>
  <si>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</si>
  <si>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</si>
  <si>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</si>
  <si>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</si>
  <si>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</si>
  <si>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</si>
  <si>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</si>
  <si>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</si>
  <si>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</si>
  <si>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</si>
  <si>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</si>
  <si>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</si>
  <si>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</si>
  <si>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</si>
  <si>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</si>
  <si>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</si>
  <si>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</si>
  <si>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</si>
  <si>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</si>
  <si>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</si>
  <si>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</si>
  <si>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</si>
  <si>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</si>
  <si>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</si>
  <si>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</si>
  <si>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</si>
  <si>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</si>
  <si>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</si>
  <si>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</si>
  <si>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</si>
  <si>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</si>
  <si>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</si>
  <si>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</si>
  <si>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</si>
  <si>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</si>
  <si>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</si>
  <si>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</si>
  <si>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</si>
  <si>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</si>
  <si>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</si>
  <si>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</si>
  <si>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</si>
  <si>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</si>
  <si>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</si>
  <si>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</si>
  <si>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</si>
  <si>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</si>
  <si>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</si>
  <si>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</si>
  <si>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</si>
  <si>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</si>
  <si>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</si>
  <si>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</si>
  <si>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</si>
  <si>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</si>
  <si>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</si>
  <si>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</si>
  <si>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</si>
  <si>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</si>
  <si>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</si>
  <si>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</si>
  <si>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</si>
  <si>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</si>
  <si>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</si>
  <si>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</si>
  <si>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</si>
  <si>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</si>
  <si>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</si>
  <si>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</si>
  <si>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</si>
  <si>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</si>
  <si>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</si>
  <si>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</si>
  <si>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</si>
  <si>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</si>
  <si>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</si>
  <si>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</si>
  <si>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</si>
  <si>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</si>
  <si>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</si>
  <si>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</si>
  <si>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</si>
  <si>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</si>
  <si>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</si>
  <si>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</si>
  <si>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</si>
  <si>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</si>
  <si>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</si>
  <si>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</si>
  <si>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</si>
  <si>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</si>
  <si>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</si>
  <si>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</si>
  <si>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</si>
  <si>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</si>
  <si>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</si>
  <si>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</si>
  <si>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</si>
  <si>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</si>
  <si>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</si>
  <si>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</si>
  <si>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</si>
  <si>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</si>
  <si>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</si>
  <si>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</si>
  <si>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</si>
  <si>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</si>
  <si>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</si>
  <si>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</si>
  <si>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</si>
  <si>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</si>
  <si>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</si>
  <si>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</si>
  <si>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</si>
  <si>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</si>
  <si>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</si>
  <si>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</si>
  <si>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</si>
  <si>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</si>
  <si>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</si>
  <si>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</si>
  <si>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</si>
  <si>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</si>
  <si>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</si>
  <si>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</si>
  <si>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</si>
  <si>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</si>
  <si>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</si>
  <si>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</si>
  <si>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</si>
  <si>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</si>
  <si>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</si>
  <si>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</si>
  <si>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</si>
  <si>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</si>
  <si>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</si>
  <si>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</si>
  <si>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</si>
  <si>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</si>
  <si>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</si>
  <si>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</si>
  <si>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</si>
  <si>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</si>
  <si>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</si>
  <si>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</si>
  <si>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</si>
  <si>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</si>
  <si>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</si>
  <si>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</si>
  <si>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</si>
  <si>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</si>
  <si>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</si>
  <si>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</si>
  <si>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</si>
  <si>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</si>
  <si>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</si>
  <si>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</si>
  <si>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</si>
  <si>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</si>
  <si>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</si>
  <si>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</si>
  <si>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</si>
  <si>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</si>
  <si>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</si>
  <si>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</si>
  <si>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</si>
  <si>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</si>
  <si>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</si>
  <si>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</si>
  <si>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</si>
  <si>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</si>
  <si>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</si>
  <si>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</si>
  <si>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</si>
  <si>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</si>
  <si>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</si>
  <si>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</si>
  <si>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</si>
  <si>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</si>
  <si>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</si>
  <si>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</si>
  <si>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</si>
  <si>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</si>
  <si>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</si>
  <si>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</si>
  <si>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</si>
  <si>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</si>
  <si>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</si>
  <si>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</si>
  <si>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</si>
  <si>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</si>
  <si>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</si>
  <si>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</si>
  <si>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</si>
  <si>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</si>
  <si>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</si>
  <si>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</si>
  <si>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</si>
  <si>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</si>
  <si>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</si>
  <si>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</si>
  <si>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</si>
  <si>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</si>
  <si>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</si>
  <si>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</si>
  <si>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</si>
  <si>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</si>
  <si>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</si>
  <si>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</si>
  <si>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</si>
  <si>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</si>
  <si>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</si>
  <si>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</si>
  <si>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</si>
  <si>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</si>
  <si>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</si>
  <si>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</si>
  <si>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</si>
  <si>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</si>
  <si>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</si>
  <si>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</si>
  <si>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</si>
  <si>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</si>
  <si>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</si>
  <si>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</si>
  <si>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</si>
  <si>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</si>
  <si>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</si>
  <si>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</si>
  <si>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</si>
  <si>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</si>
  <si>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</si>
  <si>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</si>
  <si>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</si>
  <si>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</si>
  <si>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</si>
  <si>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</si>
  <si>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</si>
  <si>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</si>
  <si>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</si>
  <si>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</si>
  <si>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</si>
  <si>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</si>
  <si>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</si>
  <si>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</si>
  <si>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</si>
  <si>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</si>
  <si>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</si>
  <si>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</si>
  <si>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</si>
  <si>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</si>
  <si>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</si>
  <si>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</si>
  <si>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</si>
  <si>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</si>
  <si>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</si>
  <si>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</si>
  <si>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</si>
  <si>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</si>
  <si>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</si>
  <si>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</si>
  <si>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</si>
  <si>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</si>
  <si>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</si>
  <si>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</si>
  <si>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</si>
  <si>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</si>
  <si>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</si>
  <si>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</si>
  <si>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</si>
  <si>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</si>
  <si>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</si>
  <si>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</si>
  <si>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</si>
  <si>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</si>
  <si>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</si>
  <si>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</si>
  <si>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</si>
  <si>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</si>
  <si>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</si>
  <si>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</si>
  <si>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</si>
  <si>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</si>
  <si>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</si>
  <si>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</si>
  <si>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</si>
  <si>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</si>
  <si>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</si>
  <si>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</si>
  <si>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</si>
  <si>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</si>
  <si>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</si>
  <si>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</si>
  <si>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</si>
  <si>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</si>
  <si>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</si>
  <si>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</si>
  <si>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</si>
  <si>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</si>
  <si>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</si>
  <si>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</si>
  <si>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</si>
  <si>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</si>
  <si>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</si>
  <si>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</si>
  <si>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</si>
  <si>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</si>
  <si>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</si>
  <si>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</si>
  <si>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</si>
  <si>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</si>
  <si>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</si>
  <si>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</si>
  <si>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</si>
  <si>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</si>
  <si>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</si>
  <si>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</si>
  <si>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</si>
  <si>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</si>
  <si>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</si>
  <si>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</si>
  <si>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</si>
  <si>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</si>
  <si>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</si>
  <si>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</si>
  <si>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</si>
  <si>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</si>
  <si>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</si>
  <si>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</si>
  <si>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</si>
  <si>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</si>
  <si>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</si>
  <si>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</si>
  <si>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</si>
  <si>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</si>
  <si>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</si>
  <si>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</si>
  <si>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</si>
  <si>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</si>
  <si>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</si>
  <si>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</si>
  <si>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</si>
  <si>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</si>
  <si>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</si>
  <si>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</si>
  <si>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</si>
  <si>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</si>
  <si>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</si>
  <si>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</si>
  <si>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</si>
  <si>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</si>
  <si>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</si>
  <si>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</si>
  <si>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</si>
  <si>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</si>
  <si>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</si>
  <si>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</si>
  <si>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</si>
  <si>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</si>
  <si>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</si>
  <si>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</si>
  <si>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</si>
  <si>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</si>
  <si>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</si>
  <si>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</si>
  <si>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</si>
  <si>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</si>
  <si>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</si>
  <si>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</si>
  <si>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</si>
  <si>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</si>
  <si>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</si>
  <si>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</si>
  <si>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</si>
  <si>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</si>
  <si>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</si>
  <si>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</si>
  <si>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</si>
  <si>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</si>
  <si>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</si>
  <si>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</si>
  <si>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</si>
  <si>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</si>
  <si>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</si>
  <si>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</si>
  <si>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</si>
  <si>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</si>
  <si>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</si>
  <si>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</si>
  <si>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</si>
  <si>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</si>
  <si>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</si>
  <si>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</si>
  <si>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</si>
  <si>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</si>
  <si>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</si>
  <si>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</si>
  <si>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</si>
  <si>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</si>
  <si>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</si>
  <si>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</si>
  <si>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</si>
  <si>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</si>
  <si>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</si>
  <si>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</si>
  <si>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</si>
  <si>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</si>
  <si>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</si>
  <si>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</si>
  <si>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</si>
  <si>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</si>
  <si>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</si>
  <si>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</si>
  <si>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</si>
  <si>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</si>
  <si>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</si>
  <si>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</si>
  <si>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</si>
  <si>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</si>
  <si>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</si>
  <si>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</si>
  <si>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</si>
  <si>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</si>
  <si>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</si>
  <si>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</si>
  <si>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</si>
  <si>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</si>
  <si>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</si>
  <si>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</si>
  <si>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</si>
  <si>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</si>
  <si>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</si>
  <si>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</si>
  <si>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</si>
  <si>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</si>
  <si>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</si>
  <si>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</si>
  <si>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</si>
  <si>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</si>
  <si>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</si>
  <si>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</si>
  <si>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</si>
  <si>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</si>
  <si>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</si>
  <si>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</si>
  <si>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</si>
  <si>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</si>
  <si>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</si>
  <si>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</si>
  <si>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</si>
  <si>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</si>
  <si>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</si>
  <si>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</si>
  <si>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</si>
  <si>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</si>
  <si>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</si>
  <si>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</si>
  <si>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</si>
  <si>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</si>
  <si>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</si>
  <si>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</si>
  <si>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</si>
  <si>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</si>
  <si>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</si>
  <si>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</si>
  <si>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</si>
  <si>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</si>
  <si>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</si>
  <si>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</si>
  <si>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</si>
  <si>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</si>
  <si>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</si>
  <si>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</si>
  <si>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</si>
  <si>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</si>
  <si>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</si>
  <si>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</si>
  <si>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</si>
  <si>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</si>
  <si>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</si>
  <si>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</si>
  <si>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</si>
  <si>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</si>
  <si>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</si>
  <si>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</si>
  <si>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</si>
  <si>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</si>
  <si>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</si>
  <si>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</si>
  <si>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</si>
  <si>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</si>
  <si>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</si>
  <si>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</si>
  <si>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</si>
  <si>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</si>
  <si>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</si>
  <si>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</si>
  <si>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</si>
  <si>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</si>
  <si>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</si>
  <si>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</si>
  <si>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</si>
  <si>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</si>
  <si>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</si>
  <si>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</si>
  <si>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</si>
  <si>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</si>
  <si>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</si>
  <si>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</si>
  <si>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</si>
  <si>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</si>
  <si>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</si>
  <si>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</si>
  <si>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</si>
  <si>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</si>
  <si>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</si>
  <si>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</si>
  <si>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</si>
  <si>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</si>
  <si>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</si>
  <si>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</si>
  <si>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</si>
  <si>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</si>
  <si>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</si>
  <si>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</si>
  <si>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</si>
  <si>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</si>
  <si>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</si>
  <si>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</si>
  <si>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</si>
  <si>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</si>
  <si>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</si>
  <si>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</si>
  <si>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</si>
  <si>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</si>
  <si>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</si>
  <si>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</si>
  <si>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</si>
  <si>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</si>
  <si>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</si>
  <si>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</si>
  <si>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</si>
  <si>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</si>
  <si>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</si>
  <si>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</si>
  <si>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</si>
  <si>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</si>
  <si>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</si>
  <si>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</si>
  <si>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</si>
  <si>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</si>
  <si>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</si>
  <si>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</si>
  <si>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</si>
  <si>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</si>
  <si>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</si>
  <si>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</si>
  <si>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</si>
  <si>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</si>
  <si>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</si>
  <si>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</si>
  <si>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</si>
  <si>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</si>
  <si>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</si>
  <si>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</si>
  <si>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</si>
  <si>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</si>
  <si>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</si>
  <si>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</si>
  <si>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</si>
  <si>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</si>
  <si>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</si>
  <si>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</si>
  <si>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</si>
  <si>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</si>
  <si>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</si>
  <si>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</si>
  <si>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</si>
  <si>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</si>
  <si>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</si>
  <si>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</si>
  <si>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</si>
  <si>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</si>
  <si>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</si>
  <si>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</si>
  <si>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</si>
  <si>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</si>
  <si>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</si>
  <si>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</si>
  <si>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</si>
  <si>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</si>
  <si>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</si>
  <si>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</si>
  <si>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</si>
  <si>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cell 01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</si>
  <si>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</si>
  <si>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</si>
  <si>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</si>
  <si>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</si>
  <si>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</si>
  <si>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</si>
  <si>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</si>
  <si>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</si>
  <si>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</si>
  <si>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</si>
  <si>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</si>
  <si>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</si>
  <si>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</si>
  <si>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</si>
  <si>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</si>
  <si>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</si>
  <si>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</si>
  <si>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</si>
  <si>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</si>
  <si>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</si>
  <si>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</si>
  <si>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</si>
  <si>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</si>
  <si>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</si>
  <si>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</si>
  <si>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</si>
  <si>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</si>
  <si>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</si>
  <si>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</si>
  <si>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</si>
  <si>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</si>
  <si>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</si>
  <si>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</si>
  <si>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</si>
  <si>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</si>
  <si>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</si>
  <si>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</si>
  <si>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</si>
  <si>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</si>
  <si>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</si>
  <si>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</si>
  <si>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</si>
  <si>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</si>
  <si>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</si>
  <si>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</si>
  <si>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</si>
  <si>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</si>
  <si>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</si>
  <si>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</si>
  <si>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</si>
  <si>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</si>
  <si>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</si>
  <si>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</si>
  <si>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</si>
  <si>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Count of outcomes</t>
  </si>
  <si>
    <t>Column Labels</t>
  </si>
  <si>
    <t>(All)</t>
  </si>
  <si>
    <t>Parent 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</si>
  <si>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</si>
  <si>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</si>
  <si>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</si>
  <si>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</si>
  <si>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</si>
  <si>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</si>
  <si>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</si>
  <si>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</si>
  <si>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</si>
  <si>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</si>
  <si>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</si>
  <si>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</si>
  <si>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</si>
  <si>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</si>
  <si>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</si>
  <si>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 xml:space="preserve"> blurb</t>
  </si>
  <si>
    <t xml:space="preserve">Goal 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</si>
  <si>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</si>
  <si>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</si>
  <si>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</si>
  <si>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</si>
  <si>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</si>
  <si>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</si>
  <si>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</si>
  <si>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</si>
  <si>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</si>
  <si>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</si>
  <si>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</si>
  <si>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Goal</t>
  </si>
  <si>
    <t>Standard Deviation of Pledged</t>
  </si>
  <si>
    <t xml:space="preserve">Upper Quartile of Pledged 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</si>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</sst>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2" fontId="0" fillId="0" borderId="0" xfId="0" applyNumberFormat="1"/>
  </cellXfs>
  <cellStyles count="1">
    <cellStyle name="Normal" xfId="0" builtinId="0"/>
  </cellStyles>
  <dxfs count="16"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6699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669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6699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  <color rgb="FFFF0066"/>
      <color rgb="FFFF6699"/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778728232520193E-2"/>
          <c:y val="8.8886867967298125E-2"/>
          <c:w val="0.85029865531316007"/>
          <c:h val="0.819191850296864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0-44C7-959B-3F1DF933060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50-44C7-959B-3F1DF933060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50-44C7-959B-3F1DF933060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50-44C7-959B-3F1DF9330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7323071"/>
        <c:axId val="507322239"/>
      </c:barChart>
      <c:catAx>
        <c:axId val="50732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22239"/>
        <c:crosses val="autoZero"/>
        <c:auto val="1"/>
        <c:lblAlgn val="ctr"/>
        <c:lblOffset val="100"/>
        <c:noMultiLvlLbl val="0"/>
      </c:catAx>
      <c:valAx>
        <c:axId val="50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2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D-4191-B213-9D421952F7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D-4191-B213-9D421952F7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D-4191-B213-9D421952F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7059247"/>
        <c:axId val="297069231"/>
      </c:barChart>
      <c:catAx>
        <c:axId val="29705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69231"/>
        <c:crosses val="autoZero"/>
        <c:auto val="1"/>
        <c:lblAlgn val="ctr"/>
        <c:lblOffset val="100"/>
        <c:noMultiLvlLbl val="0"/>
      </c:catAx>
      <c:valAx>
        <c:axId val="29706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5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C1-4263-A034-D16FD01DE43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C1-4263-A034-D16FD01DE43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C1-4263-A034-D16FD01DE43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C1-4263-A034-D16FD01DE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363615"/>
        <c:axId val="395365695"/>
      </c:lineChart>
      <c:catAx>
        <c:axId val="39536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65695"/>
        <c:crosses val="autoZero"/>
        <c:auto val="1"/>
        <c:lblAlgn val="ctr"/>
        <c:lblOffset val="100"/>
        <c:noMultiLvlLbl val="0"/>
      </c:catAx>
      <c:valAx>
        <c:axId val="39536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6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8AD7831-5A34-4309-95B1-DB9E6F395D1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A0414B-FEED-4C57-A06D-A44856A8EA7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38CEE15-2349-49F1-ADF2-23C62B628612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554355</xdr:colOff>
      <xdr:row>5</xdr:row>
      <xdr:rowOff>47625</xdr:rowOff>
    </xdr:from>
    <xdr:to>
      <xdr:col>20</xdr:col>
      <xdr:colOff>342900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99702-52BB-68C8-DDE5-9B5F24189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156209</xdr:colOff>
      <xdr:row>3</xdr:row>
      <xdr:rowOff>84772</xdr:rowOff>
    </xdr:from>
    <xdr:to>
      <xdr:col>20</xdr:col>
      <xdr:colOff>361950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A7DD9-90D0-959A-0E66-60BEDF669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405765</xdr:colOff>
      <xdr:row>3</xdr:row>
      <xdr:rowOff>132397</xdr:rowOff>
    </xdr:from>
    <xdr:to>
      <xdr:col>19</xdr:col>
      <xdr:colOff>539115</xdr:colOff>
      <xdr:row>31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0EE78-6B57-1C61-7DA3-DF8434D12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1B07306-BBFC-12D1-8823-4CCC0C63C5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9E076C-D0C6-71CA-AAB7-FBF5267D63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320" cy="6278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ni" refreshedDate="44864.622431944445" createdVersion="8" refreshedVersion="8" minRefreshableVersion="3" recordCount="4115" xr:uid="{9844344F-446A-45C2-BBBE-081AB8091E8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ni" refreshedDate="44864.728811342589" createdVersion="8" refreshedVersion="8" minRefreshableVersion="3" recordCount="4115" xr:uid="{5CA1549B-5990-43B3-8D94-D2A133FD78EA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cell 01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33B4C-EA6C-4CD6-866D-DA42372D772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h="1" sd="0" x="9"/>
        <item t="default" sd="0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3A0CA-2A6F-450F-BFC8-33C109A77D6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7CBBF-6A26-4954-AF53-D1FE305CA6D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6"/>
  <sheetViews>
    <sheetView zoomScale="70" zoomScaleNormal="70" workbookViewId="0">
      <pane ySplit="1" topLeftCell="A2939" activePane="bottomLeft" state="frozen"/>
      <selection activeCell="D1" sqref="D1"/>
      <selection pane="bottomLeft" activeCell="E1" activeCellId="1" sqref="D1:D1048576 E1:E1048576"/>
    </sheetView>
  </sheetViews>
  <sheetFormatPr defaultColWidth="8.77734375" defaultRowHeight="14.4" x14ac:dyDescent="0.3"/>
  <cols>
    <col min="1" max="1" width="6.109375" bestFit="1" customWidth="1"/>
    <col min="2" max="2" width="38.44140625" style="9" customWidth="1"/>
    <col min="3" max="3" width="40.33203125" style="3" customWidth="1"/>
    <col min="4" max="4" width="18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9.6640625" customWidth="1"/>
    <col min="16" max="16" width="21.77734375" bestFit="1" customWidth="1"/>
    <col min="17" max="17" width="24.109375" bestFit="1" customWidth="1"/>
    <col min="18" max="18" width="17.77734375" bestFit="1" customWidth="1"/>
    <col min="19" max="19" width="28.33203125" bestFit="1" customWidth="1"/>
    <col min="20" max="20" width="27.8867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6" si="257">IFERROR(ROUND(E4099/L4099,2),0)</f>
        <v>0</v>
      </c>
      <c r="Q4099" s="11" t="s">
        <v>8315</v>
      </c>
      <c r="R4099" t="s">
        <v>8316</v>
      </c>
      <c r="S4099" s="15">
        <f t="shared" ref="S4099:S4116" si="258">(((J4099/60)/60)/24)+DATE(1970,1,1)</f>
        <v>42344.824502314819</v>
      </c>
      <c r="T4099" s="15">
        <f t="shared" ref="T4099:T4116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3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F1:F4116"/>
  </sortState>
  <conditionalFormatting sqref="F1:F1048576">
    <cfRule type="cellIs" dxfId="15" priority="4" operator="equal">
      <formula>"canceled"</formula>
    </cfRule>
    <cfRule type="cellIs" dxfId="14" priority="6" operator="equal">
      <formula>"failed"</formula>
    </cfRule>
    <cfRule type="cellIs" dxfId="13" priority="7" operator="equal">
      <formula>"successful"</formula>
    </cfRule>
    <cfRule type="cellIs" dxfId="12" priority="8" operator="equal">
      <formula>"successful"</formula>
    </cfRule>
    <cfRule type="cellIs" dxfId="11" priority="9" operator="equal">
      <formula>"live"</formula>
    </cfRule>
  </conditionalFormatting>
  <conditionalFormatting sqref="F357">
    <cfRule type="cellIs" dxfId="10" priority="5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7376-86E7-4935-8F38-9C9A4082D57E}">
  <dimension ref="A1:F6"/>
  <sheetViews>
    <sheetView workbookViewId="0">
      <selection activeCell="E10" sqref="E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8361</v>
      </c>
      <c r="B3" s="12" t="s">
        <v>8362</v>
      </c>
    </row>
    <row r="4" spans="1:6" x14ac:dyDescent="0.3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BDD2C-C457-4767-92DB-3D3F8ADA4E20}">
  <dimension ref="A1:E7"/>
  <sheetViews>
    <sheetView workbookViewId="0">
      <selection activeCell="A6" sqref="A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7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8364</v>
      </c>
      <c r="B2" t="s">
        <v>8363</v>
      </c>
    </row>
    <row r="4" spans="1:5" x14ac:dyDescent="0.3">
      <c r="A4" s="12" t="s">
        <v>8361</v>
      </c>
      <c r="B4" s="12" t="s">
        <v>8362</v>
      </c>
    </row>
    <row r="5" spans="1:5" x14ac:dyDescent="0.3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70E2-2428-48BF-AA03-785B38403D8F}">
  <dimension ref="A1:F17"/>
  <sheetViews>
    <sheetView workbookViewId="0">
      <selection activeCell="R42" sqref="R4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2" t="s">
        <v>8364</v>
      </c>
      <c r="B1" t="s">
        <v>8315</v>
      </c>
    </row>
    <row r="3" spans="1:6" x14ac:dyDescent="0.3">
      <c r="A3" s="12" t="s">
        <v>8361</v>
      </c>
      <c r="B3" s="12" t="s">
        <v>8362</v>
      </c>
    </row>
    <row r="4" spans="1:6" x14ac:dyDescent="0.3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6" t="s">
        <v>8367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6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6" t="s">
        <v>8369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6" t="s">
        <v>8370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6" t="s">
        <v>8371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6" t="s">
        <v>8372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6" t="s">
        <v>8373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6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DA3C1-5231-40BB-B27C-A01BF01E2F08}">
  <dimension ref="A1:F6"/>
  <sheetViews>
    <sheetView workbookViewId="0">
      <selection activeCell="F2" sqref="F2"/>
    </sheetView>
  </sheetViews>
  <sheetFormatPr defaultRowHeight="14.4" x14ac:dyDescent="0.3"/>
  <cols>
    <col min="1" max="1" width="32.6640625" bestFit="1" customWidth="1"/>
    <col min="5" max="5" width="16.5546875" bestFit="1" customWidth="1"/>
    <col min="6" max="6" width="17.44140625" bestFit="1" customWidth="1"/>
  </cols>
  <sheetData>
    <row r="1" spans="1:6" s="17" customFormat="1" x14ac:dyDescent="0.3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FE2BF-6FAE-443A-9927-EA01240769C8}">
  <dimension ref="A1:T413"/>
  <sheetViews>
    <sheetView tabSelected="1" workbookViewId="0">
      <selection activeCell="C7" sqref="C7"/>
    </sheetView>
  </sheetViews>
  <sheetFormatPr defaultRowHeight="14.4" x14ac:dyDescent="0.3"/>
  <cols>
    <col min="1" max="1" width="5" bestFit="1" customWidth="1"/>
    <col min="2" max="2" width="23.109375" customWidth="1"/>
    <col min="3" max="3" width="30.109375" customWidth="1"/>
    <col min="4" max="4" width="12.21875" bestFit="1" customWidth="1"/>
    <col min="5" max="5" width="11" bestFit="1" customWidth="1"/>
    <col min="6" max="6" width="9.66406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" t="s">
        <v>8365</v>
      </c>
      <c r="T1" s="1" t="s">
        <v>8366</v>
      </c>
    </row>
    <row r="2" spans="1:20" ht="74.400000000000006" customHeight="1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57.6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57.6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72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57.6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7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57.6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7.6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7.6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7.6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7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57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7.6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72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7.6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57.6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7.6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7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57.6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57.6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7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7.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7.6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7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57.6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7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7.6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7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57.6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57.6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57.6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3.2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57.6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7.6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72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.6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7.6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57.6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3.2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57.6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3.2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7.6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7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7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72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7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7.6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57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7.6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7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72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57.6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7.6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57.6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57.6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72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7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7.6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57.6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3.2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57.6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7.6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72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72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57.6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72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57.6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7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57.6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57.6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7.6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7.6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3.2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86.4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2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57.6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57.6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7.6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57.6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57.6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57.6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7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7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72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7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57.6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57.6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3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7.6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7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7.6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57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7.6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57.6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57.6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3.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2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3.2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57.6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57.6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57.6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57.6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7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57.6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57.6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7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7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57.6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7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57.6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7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7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7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7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57.6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7.6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57.6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7.6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72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57.6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57.6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2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57.6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7.6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7.6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57.6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57.6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7.6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7.6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57.6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7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57.6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7.6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3.2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57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7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7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7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7.6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7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7.6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2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57.6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57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72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57.6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7.6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7.6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7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57.6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2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2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57.6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7.6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7.6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7.6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57.6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72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57.6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7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7.6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57.6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57.6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7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7.6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7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57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57.6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57.6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7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7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57.6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7.6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7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57.6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7.6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7.6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57.6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57.6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57.6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7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7.6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57.6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72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3.2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7.6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7.6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7.6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7.6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57.6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57.6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7.6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7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57.6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7.6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57.6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72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7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2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7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7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7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57.6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7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7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57.6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7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7.6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7.6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7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7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7.6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7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7.6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72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7.6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7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7.6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7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0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7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57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7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7.6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57.6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7.6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57.6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7.6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57.6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7.6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7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7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72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72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7.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7.6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7.6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2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7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7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57.6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57.6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7.6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7.6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57.6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7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7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7.6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57.6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7.6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7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57.6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57.6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57.6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57.6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7.6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57.6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57.6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7.6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57.6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57.6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7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57.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57.6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43.2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72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57.6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7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57.6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7.6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7.6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43.2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2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86.4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7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2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3.2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57.6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7.6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7.6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7.6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7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7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7.6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57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72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57.6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57.6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7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57.6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7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7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7.6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3.2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72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57.6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7.6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7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7.6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57.6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57.6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7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57.6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7.6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57.6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3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7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7.6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57.6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7.6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7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7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7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57.6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57.6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7.6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.6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57.6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7.6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57.6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7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7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7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8E85A-5341-47DD-B8B9-805D1BDBCA8F}">
  <dimension ref="A1:T251"/>
  <sheetViews>
    <sheetView workbookViewId="0">
      <selection activeCell="C2" sqref="C2"/>
    </sheetView>
  </sheetViews>
  <sheetFormatPr defaultRowHeight="14.4" x14ac:dyDescent="0.3"/>
  <cols>
    <col min="2" max="2" width="25" customWidth="1"/>
    <col min="3" max="3" width="35" customWidth="1"/>
    <col min="4" max="4" width="12.21875" bestFit="1" customWidth="1"/>
    <col min="9" max="9" width="11" bestFit="1" customWidth="1"/>
    <col min="10" max="10" width="11.5546875" bestFit="1" customWidth="1"/>
    <col min="12" max="12" width="13.44140625" bestFit="1" customWidth="1"/>
    <col min="13" max="13" width="8.5546875" bestFit="1" customWidth="1"/>
    <col min="14" max="14" width="23.5546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8358</v>
      </c>
      <c r="S1" s="1" t="s">
        <v>8365</v>
      </c>
      <c r="T1" s="1" t="s">
        <v>8366</v>
      </c>
    </row>
    <row r="2" spans="1:20" ht="64.2" customHeight="1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8.2" customHeight="1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7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57.6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57.6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57.6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7.6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7.6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7.6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57.6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7.6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7.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3.2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57.6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7.6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7.6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57.6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57.6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6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57.6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57.6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7.6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7.6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7.6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57.6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57.6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57.6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57.6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57.6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57.6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7.6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2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57.6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.6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72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57.6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7.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57.6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57.6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57.6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57.6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7.6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7.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7.6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7.6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7.6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7.6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57.6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57.6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6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7.6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57.6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57.6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7.6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7.6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57.6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7.6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7.6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7.6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7.6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57.6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7.6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7.6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7.6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57.6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7.6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7.6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7.6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7.6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7.6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7.6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7.6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7.6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57.6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57.6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7.6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7.6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7.6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3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57.6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8.8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57.6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7.6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57.6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7.6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6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7.6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7.6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57.6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2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7.6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7.6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57.6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57.6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7.6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7.6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57.6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57.6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7.6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7.6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57.6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57.6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7.6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7.6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57.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57.6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57.6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7.6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57.6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7.6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57.6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57.6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57.6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57.6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57.6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57.6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57.6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7.6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EB84D-BD65-482A-9AC7-F29ED6702AE5}">
  <dimension ref="A1:C15"/>
  <sheetViews>
    <sheetView workbookViewId="0">
      <selection activeCell="C16" sqref="C16"/>
    </sheetView>
  </sheetViews>
  <sheetFormatPr defaultRowHeight="14.4" x14ac:dyDescent="0.3"/>
  <cols>
    <col min="1" max="1" width="25.88671875" bestFit="1" customWidth="1"/>
    <col min="2" max="2" width="13.88671875" customWidth="1"/>
    <col min="3" max="3" width="15.33203125" customWidth="1"/>
  </cols>
  <sheetData>
    <row r="1" spans="1:3" x14ac:dyDescent="0.3">
      <c r="B1" t="s">
        <v>8388</v>
      </c>
      <c r="C1" t="s">
        <v>8389</v>
      </c>
    </row>
    <row r="2" spans="1:3" ht="29.4" customHeight="1" x14ac:dyDescent="0.3">
      <c r="A2" t="s">
        <v>8384</v>
      </c>
      <c r="B2" s="18">
        <f>ROUND(AVERAGE('Successful US Kickstarters'!D:D),0)</f>
        <v>5049</v>
      </c>
      <c r="C2" s="18">
        <f>AVERAGE('Failed US Kickstarters'!D:D)</f>
        <v>10554.212</v>
      </c>
    </row>
    <row r="3" spans="1:3" ht="32.4" customHeight="1" x14ac:dyDescent="0.3">
      <c r="A3" t="s">
        <v>8385</v>
      </c>
      <c r="B3" s="18">
        <f>ROUND(MEDIAN('Successful US Kickstarters'!D:D),0)</f>
        <v>3000</v>
      </c>
      <c r="C3" s="18">
        <f>MEDIAN('Failed US Kickstarters'!D:D)</f>
        <v>5000</v>
      </c>
    </row>
    <row r="4" spans="1:3" ht="32.4" customHeight="1" x14ac:dyDescent="0.3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32.4" customHeight="1" x14ac:dyDescent="0.3">
      <c r="A5" t="s">
        <v>8390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ht="32.4" customHeight="1" x14ac:dyDescent="0.3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ht="32.4" customHeight="1" x14ac:dyDescent="0.3">
      <c r="A7" t="s">
        <v>8392</v>
      </c>
      <c r="B7" s="18">
        <f>B5-B6</f>
        <v>3500</v>
      </c>
      <c r="C7" s="18">
        <f>C5-C6</f>
        <v>8000</v>
      </c>
    </row>
    <row r="8" spans="1:3" ht="32.4" customHeight="1" x14ac:dyDescent="0.3">
      <c r="B8" s="18"/>
      <c r="C8" s="18"/>
    </row>
    <row r="9" spans="1:3" ht="26.4" customHeight="1" x14ac:dyDescent="0.3">
      <c r="B9" s="18"/>
      <c r="C9" s="18"/>
    </row>
    <row r="10" spans="1:3" ht="33.6" customHeight="1" x14ac:dyDescent="0.3">
      <c r="A10" t="s">
        <v>8386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ht="37.799999999999997" customHeight="1" x14ac:dyDescent="0.3">
      <c r="A11" t="s">
        <v>8387</v>
      </c>
      <c r="B11" s="18">
        <f>MEDIAN('Successful US Kickstarters'!E:E)</f>
        <v>3167.5</v>
      </c>
      <c r="C11" s="18">
        <f>MEDIAN('Failed US Kickstarters'!E:E)</f>
        <v>103</v>
      </c>
    </row>
    <row r="12" spans="1:3" ht="27.6" customHeight="1" x14ac:dyDescent="0.3">
      <c r="A12" t="s">
        <v>8394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ht="24" customHeight="1" x14ac:dyDescent="0.3">
      <c r="A13" t="s">
        <v>8395</v>
      </c>
      <c r="B13" s="18">
        <f>_xlfn.QUARTILE.EXC('Successful US Kickstarters'!E:E,3)</f>
        <v>5699</v>
      </c>
      <c r="C13" s="18">
        <f>_xlfn.QUARTILE.EXC('Failed US Kickstarters'!E:E,3)</f>
        <v>501</v>
      </c>
    </row>
    <row r="14" spans="1:3" ht="25.8" customHeight="1" x14ac:dyDescent="0.3">
      <c r="A14" t="s">
        <v>8396</v>
      </c>
      <c r="B14" s="18">
        <f>_xlfn.QUARTILE.EXC('Successful US Kickstarters'!E:E,1)</f>
        <v>1716.5074999999999</v>
      </c>
      <c r="C14" s="18">
        <f>_xlfn.QUARTILE.EXC('Failed US Kickstarters'!E:E,1)</f>
        <v>9.25</v>
      </c>
    </row>
    <row r="15" spans="1:3" ht="29.4" customHeight="1" x14ac:dyDescent="0.3">
      <c r="A15" t="s">
        <v>8397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Manni</cp:lastModifiedBy>
  <dcterms:created xsi:type="dcterms:W3CDTF">2017-04-20T15:17:24Z</dcterms:created>
  <dcterms:modified xsi:type="dcterms:W3CDTF">2022-11-06T19:15:01Z</dcterms:modified>
</cp:coreProperties>
</file>