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Data Analytics Courses\JHU - Excel for Business Analytics\"/>
    </mc:Choice>
  </mc:AlternateContent>
  <xr:revisionPtr revIDLastSave="0" documentId="13_ncr:1_{C98B5B6E-735D-46DE-B48B-CE00166409F4}" xr6:coauthVersionLast="47" xr6:coauthVersionMax="47" xr10:uidLastSave="{00000000-0000-0000-0000-000000000000}"/>
  <bookViews>
    <workbookView xWindow="-108" yWindow="-108" windowWidth="23256" windowHeight="12456" activeTab="1" xr2:uid="{7F030362-4BF7-48E6-AED7-2B06A88DC92A}"/>
  </bookViews>
  <sheets>
    <sheet name="Facts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F5" i="2"/>
  <c r="F6" i="2" s="1"/>
  <c r="F4" i="2"/>
  <c r="F7" i="2" l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B11" i="2" l="1"/>
  <c r="B13" i="2" s="1"/>
</calcChain>
</file>

<file path=xl/sharedStrings.xml><?xml version="1.0" encoding="utf-8"?>
<sst xmlns="http://schemas.openxmlformats.org/spreadsheetml/2006/main" count="33" uniqueCount="32">
  <si>
    <t>Case Facts:</t>
  </si>
  <si>
    <t xml:space="preserve">1. Our client, Gopher Drugs, is a large drug company currently deciding on whether nor not to pursue one of its new drug in development - Iguazu. </t>
  </si>
  <si>
    <t xml:space="preserve">2. Per our conversations with the management, Iguazu is already in the final stages of development, and is expected to be ready for market entry about a year from now. </t>
  </si>
  <si>
    <t xml:space="preserve">Given: </t>
  </si>
  <si>
    <t>1. Final cost of development to be incurred at the beginning of Year 1 is $9.3M.</t>
  </si>
  <si>
    <t xml:space="preserve">2. Demand is anticipated to grow, and then decline over its useful life of 20 years. </t>
  </si>
  <si>
    <t xml:space="preserve">3. Gross margin is expected to be at $1.2M in Year 1, grow at an annual rate of 10% through Year 8, and then decline at 5% per annum through Year 20. </t>
  </si>
  <si>
    <t>4. For projections, the management has asked us to use an annual discount rate of 12%.</t>
  </si>
  <si>
    <t>Challenge:</t>
  </si>
  <si>
    <t xml:space="preserve">1. Develop a spreadsheet model of its 20-year cash flows, assuming its cash flows, other than the initial development costs, are incurred at the end of the respective years. </t>
  </si>
  <si>
    <t>2. Calculate the NPV to answer the following questions:</t>
  </si>
  <si>
    <t>a. Is the drug worth pursuing, or should Gopher Drugs abandon it now and not incur the $9.3M development costs?</t>
  </si>
  <si>
    <t xml:space="preserve">b. How do changes in the model change the answer to the prior question? </t>
  </si>
  <si>
    <t>Gopher Drugs NPV Calculation for Iguazu</t>
  </si>
  <si>
    <t>Development Costs:</t>
  </si>
  <si>
    <t>million</t>
  </si>
  <si>
    <t>Lifetime:</t>
  </si>
  <si>
    <t>years</t>
  </si>
  <si>
    <t>Year 1 GM:</t>
  </si>
  <si>
    <t>Growth through year:</t>
  </si>
  <si>
    <t>Rate of increase:</t>
  </si>
  <si>
    <t>Rate of decrease:</t>
  </si>
  <si>
    <t>Discount Rate:</t>
  </si>
  <si>
    <t>End of Year:</t>
  </si>
  <si>
    <t>Gross Margins($M)</t>
  </si>
  <si>
    <t>Cash Flows</t>
  </si>
  <si>
    <t>Devt Cost:</t>
  </si>
  <si>
    <t>Present Value:</t>
  </si>
  <si>
    <t>Net Present Value:</t>
  </si>
  <si>
    <t>Interpretation of Results:</t>
  </si>
  <si>
    <t>1. Based on the calculations made, it appears that the Iguazu project is expected to add about $3.7M to the firm's value in today's money.</t>
  </si>
  <si>
    <t xml:space="preserve">2. The positive NPV suggests that the management should proceed with the development of this new drug.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</si>
</sst>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horizontal="left" indent="3"/>
    </xf>
    <xf numFmtId="0" fontId="2" fillId="2" borderId="0" xfId="0" applyFont="1" applyFill="1"/>
    <xf numFmtId="0" fontId="0" fillId="2" borderId="0" xfId="0" applyFill="1"/>
    <xf numFmtId="0" fontId="3" fillId="0" borderId="0" xfId="0" applyFont="1" applyAlignment="1">
      <alignment horizontal="right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/>
    <xf numFmtId="164" fontId="0" fillId="0" borderId="6" xfId="0" applyNumberFormat="1" applyBorder="1"/>
    <xf numFmtId="0" fontId="0" fillId="0" borderId="1" xfId="0" applyBorder="1"/>
    <xf numFmtId="0" fontId="0" fillId="0" borderId="2" xfId="0" applyBorder="1"/>
    <xf numFmtId="9" fontId="0" fillId="0" borderId="4" xfId="0" applyNumberFormat="1" applyBorder="1"/>
    <xf numFmtId="0" fontId="0" fillId="0" borderId="5" xfId="0" applyBorder="1"/>
    <xf numFmtId="9" fontId="0" fillId="0" borderId="6" xfId="0" applyNumberFormat="1" applyBorder="1"/>
    <xf numFmtId="44" fontId="0" fillId="0" borderId="0" xfId="1" applyFont="1" applyAlignment="1">
      <alignment horizontal="right"/>
    </xf>
    <xf numFmtId="44" fontId="2" fillId="0" borderId="9" xfId="0" applyNumberFormat="1" applyFont="1" applyBorder="1"/>
    <xf numFmtId="0" fontId="4" fillId="0" borderId="4" xfId="0" applyFon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60DC-45F6-4E09-B699-4A5E1A8A651C}">
  <dimension ref="B2:E16"/>
  <sheetViews>
    <sheetView showGridLines="0" workbookViewId="0">
      <selection activeCell="B16" sqref="B16"/>
    </sheetView>
  </sheetViews>
  <sheetFormatPr defaultRowHeight="14.4" x14ac:dyDescent="0.3"/>
  <cols>
    <col min="2" max="2" width="3.88671875" customWidth="1"/>
    <col min="3" max="3" width="22.77734375" bestFit="1" customWidth="1"/>
  </cols>
  <sheetData>
    <row r="2" spans="2:5" x14ac:dyDescent="0.3">
      <c r="B2" s="1" t="s">
        <v>0</v>
      </c>
    </row>
    <row r="3" spans="2:5" x14ac:dyDescent="0.3">
      <c r="C3" t="s">
        <v>1</v>
      </c>
    </row>
    <row r="4" spans="2:5" x14ac:dyDescent="0.3">
      <c r="C4" t="s">
        <v>2</v>
      </c>
    </row>
    <row r="6" spans="2:5" x14ac:dyDescent="0.3">
      <c r="B6" s="1" t="s">
        <v>3</v>
      </c>
    </row>
    <row r="7" spans="2:5" x14ac:dyDescent="0.3">
      <c r="C7" t="s">
        <v>4</v>
      </c>
    </row>
    <row r="8" spans="2:5" x14ac:dyDescent="0.3">
      <c r="C8" t="s">
        <v>5</v>
      </c>
    </row>
    <row r="9" spans="2:5" x14ac:dyDescent="0.3">
      <c r="C9" t="s">
        <v>6</v>
      </c>
      <c r="D9" s="2"/>
      <c r="E9" s="3"/>
    </row>
    <row r="10" spans="2:5" x14ac:dyDescent="0.3">
      <c r="C10" t="s">
        <v>7</v>
      </c>
    </row>
    <row r="12" spans="2:5" x14ac:dyDescent="0.3">
      <c r="B12" s="1" t="s">
        <v>8</v>
      </c>
    </row>
    <row r="13" spans="2:5" x14ac:dyDescent="0.3">
      <c r="C13" t="s">
        <v>9</v>
      </c>
    </row>
    <row r="14" spans="2:5" x14ac:dyDescent="0.3">
      <c r="C14" t="s">
        <v>10</v>
      </c>
    </row>
    <row r="15" spans="2:5" x14ac:dyDescent="0.3">
      <c r="C15" s="4" t="s">
        <v>11</v>
      </c>
    </row>
    <row r="16" spans="2:5" x14ac:dyDescent="0.3">
      <c r="C16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278C-4FE7-4F49-B4D1-2109113D576E}">
  <dimension ref="A1:U25"/>
  <sheetViews>
    <sheetView showGridLines="0" tabSelected="1" workbookViewId="0">
      <selection activeCell="B6" sqref="B6"/>
    </sheetView>
  </sheetViews>
  <sheetFormatPr defaultRowHeight="14.4" x14ac:dyDescent="0.3"/>
  <cols>
    <col min="1" max="1" width="20.109375" bestFit="1" customWidth="1"/>
    <col min="5" max="5" width="10.88671875" bestFit="1" customWidth="1"/>
    <col min="6" max="6" width="16.33203125" bestFit="1" customWidth="1"/>
    <col min="8" max="8" width="3.88671875" customWidth="1"/>
  </cols>
  <sheetData>
    <row r="1" spans="1:21" ht="15" thickBot="1" x14ac:dyDescent="0.35">
      <c r="A1" s="5" t="s">
        <v>13</v>
      </c>
      <c r="B1" s="6"/>
      <c r="C1" s="6"/>
      <c r="D1" s="6"/>
    </row>
    <row r="2" spans="1:21" ht="15" thickBot="1" x14ac:dyDescent="0.35">
      <c r="E2" s="13" t="s">
        <v>25</v>
      </c>
      <c r="F2" s="14"/>
      <c r="H2" s="25" t="s">
        <v>29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</row>
    <row r="3" spans="1:21" x14ac:dyDescent="0.3">
      <c r="A3" s="17" t="s">
        <v>14</v>
      </c>
      <c r="B3" s="18">
        <v>9.3000000000000007</v>
      </c>
      <c r="C3" s="7" t="s">
        <v>15</v>
      </c>
      <c r="E3" s="17" t="s">
        <v>23</v>
      </c>
      <c r="F3" s="18" t="s">
        <v>24</v>
      </c>
      <c r="H3" s="28"/>
      <c r="I3" s="29" t="s">
        <v>30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30"/>
    </row>
    <row r="4" spans="1:21" ht="15" thickBot="1" x14ac:dyDescent="0.35">
      <c r="A4" s="9" t="s">
        <v>16</v>
      </c>
      <c r="B4" s="10">
        <v>20</v>
      </c>
      <c r="C4" s="7" t="s">
        <v>17</v>
      </c>
      <c r="E4" s="11">
        <v>1</v>
      </c>
      <c r="F4" s="15">
        <f>B5</f>
        <v>1.2</v>
      </c>
      <c r="H4" s="31"/>
      <c r="I4" s="32" t="s">
        <v>31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1" x14ac:dyDescent="0.3">
      <c r="A5" s="9" t="s">
        <v>18</v>
      </c>
      <c r="B5" s="24">
        <v>1.2</v>
      </c>
      <c r="C5" s="7" t="s">
        <v>15</v>
      </c>
      <c r="E5" s="11">
        <v>2</v>
      </c>
      <c r="F5" s="15">
        <f>IF(E5&lt;=$B$6,F4*(1+$B$7),F4*(1-$B$8))</f>
        <v>1.32</v>
      </c>
    </row>
    <row r="6" spans="1:21" x14ac:dyDescent="0.3">
      <c r="A6" s="9" t="s">
        <v>19</v>
      </c>
      <c r="B6" s="24">
        <v>8</v>
      </c>
      <c r="E6" s="11">
        <v>3</v>
      </c>
      <c r="F6" s="15">
        <f t="shared" ref="F6:F23" si="0">IF(E6&lt;=$B$6,F5*(1+$B$7),F5*(1-$B$8))</f>
        <v>1.4520000000000002</v>
      </c>
    </row>
    <row r="7" spans="1:21" x14ac:dyDescent="0.3">
      <c r="A7" s="9" t="s">
        <v>20</v>
      </c>
      <c r="B7" s="19">
        <v>0.1</v>
      </c>
      <c r="E7" s="11">
        <v>4</v>
      </c>
      <c r="F7" s="15">
        <f t="shared" si="0"/>
        <v>1.5972000000000004</v>
      </c>
    </row>
    <row r="8" spans="1:21" x14ac:dyDescent="0.3">
      <c r="A8" s="9" t="s">
        <v>21</v>
      </c>
      <c r="B8" s="19">
        <v>0.05</v>
      </c>
      <c r="E8" s="11">
        <v>5</v>
      </c>
      <c r="F8" s="15">
        <f t="shared" si="0"/>
        <v>1.7569200000000005</v>
      </c>
    </row>
    <row r="9" spans="1:21" ht="15" thickBot="1" x14ac:dyDescent="0.35">
      <c r="A9" s="20" t="s">
        <v>22</v>
      </c>
      <c r="B9" s="21">
        <v>0.12</v>
      </c>
      <c r="E9" s="11">
        <v>6</v>
      </c>
      <c r="F9" s="15">
        <f t="shared" si="0"/>
        <v>1.9326120000000007</v>
      </c>
    </row>
    <row r="10" spans="1:21" x14ac:dyDescent="0.3">
      <c r="E10" s="11">
        <v>7</v>
      </c>
      <c r="F10" s="15">
        <f t="shared" si="0"/>
        <v>2.1258732000000009</v>
      </c>
    </row>
    <row r="11" spans="1:21" x14ac:dyDescent="0.3">
      <c r="A11" t="s">
        <v>27</v>
      </c>
      <c r="B11" s="22">
        <f>NPV(B9,F4:F22)</f>
        <v>12.469296298967956</v>
      </c>
      <c r="E11" s="11">
        <v>8</v>
      </c>
      <c r="F11" s="15">
        <f t="shared" si="0"/>
        <v>2.3384605200000013</v>
      </c>
    </row>
    <row r="12" spans="1:21" x14ac:dyDescent="0.3">
      <c r="A12" t="s">
        <v>26</v>
      </c>
      <c r="B12" s="22">
        <f>B3</f>
        <v>9.3000000000000007</v>
      </c>
      <c r="E12" s="11">
        <v>9</v>
      </c>
      <c r="F12" s="15">
        <f t="shared" si="0"/>
        <v>2.221537494000001</v>
      </c>
    </row>
    <row r="13" spans="1:21" x14ac:dyDescent="0.3">
      <c r="A13" t="s">
        <v>28</v>
      </c>
      <c r="B13" s="23">
        <f>B11-B12</f>
        <v>3.1692962989679554</v>
      </c>
      <c r="E13" s="11">
        <v>10</v>
      </c>
      <c r="F13" s="15">
        <f t="shared" si="0"/>
        <v>2.1104606193000008</v>
      </c>
    </row>
    <row r="14" spans="1:21" x14ac:dyDescent="0.3">
      <c r="E14" s="11">
        <v>11</v>
      </c>
      <c r="F14" s="15">
        <f t="shared" si="0"/>
        <v>2.0049375883350007</v>
      </c>
    </row>
    <row r="15" spans="1:21" x14ac:dyDescent="0.3">
      <c r="E15" s="11">
        <v>12</v>
      </c>
      <c r="F15" s="15">
        <f t="shared" si="0"/>
        <v>1.9046907089182505</v>
      </c>
    </row>
    <row r="16" spans="1:21" x14ac:dyDescent="0.3">
      <c r="E16" s="11">
        <v>13</v>
      </c>
      <c r="F16" s="15">
        <f t="shared" si="0"/>
        <v>1.809456173472338</v>
      </c>
    </row>
    <row r="17" spans="5:6" x14ac:dyDescent="0.3">
      <c r="E17" s="11">
        <v>14</v>
      </c>
      <c r="F17" s="15">
        <f t="shared" si="0"/>
        <v>1.7189833647987209</v>
      </c>
    </row>
    <row r="18" spans="5:6" x14ac:dyDescent="0.3">
      <c r="E18" s="11">
        <v>15</v>
      </c>
      <c r="F18" s="15">
        <f t="shared" si="0"/>
        <v>1.6330341965587849</v>
      </c>
    </row>
    <row r="19" spans="5:6" x14ac:dyDescent="0.3">
      <c r="E19" s="11">
        <v>16</v>
      </c>
      <c r="F19" s="15">
        <f t="shared" si="0"/>
        <v>1.5513824867308457</v>
      </c>
    </row>
    <row r="20" spans="5:6" x14ac:dyDescent="0.3">
      <c r="E20" s="11">
        <v>17</v>
      </c>
      <c r="F20" s="15">
        <f t="shared" si="0"/>
        <v>1.4738133623943033</v>
      </c>
    </row>
    <row r="21" spans="5:6" x14ac:dyDescent="0.3">
      <c r="E21" s="11">
        <v>18</v>
      </c>
      <c r="F21" s="15">
        <f t="shared" si="0"/>
        <v>1.4001226942745881</v>
      </c>
    </row>
    <row r="22" spans="5:6" x14ac:dyDescent="0.3">
      <c r="E22" s="11">
        <v>19</v>
      </c>
      <c r="F22" s="15">
        <f t="shared" si="0"/>
        <v>1.3301165595608586</v>
      </c>
    </row>
    <row r="23" spans="5:6" ht="15" thickBot="1" x14ac:dyDescent="0.35">
      <c r="E23" s="12">
        <v>20</v>
      </c>
      <c r="F23" s="16">
        <f t="shared" si="0"/>
        <v>1.2636107315828156</v>
      </c>
    </row>
    <row r="24" spans="5:6" x14ac:dyDescent="0.3">
      <c r="F24" s="8"/>
    </row>
    <row r="25" spans="5:6" x14ac:dyDescent="0.3">
      <c r="F25" s="8"/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Manny Araneta</dc:creator>
  <cp:lastModifiedBy>Manny Araneta</cp:lastModifiedBy>
  <dcterms:created xsi:type="dcterms:W3CDTF">2023-06-20T00:03:16Z</dcterms:created>
  <dcterms:modified xsi:type="dcterms:W3CDTF">2023-06-20T01:25:20Z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