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anolis\Desktop\PycharmProjects\IRAS\IRAS\GUA work\Pt(100)\IR chamber\"/>
    </mc:Choice>
  </mc:AlternateContent>
  <xr:revisionPtr revIDLastSave="0" documentId="13_ncr:1_{9376BB44-64A8-47D2-B951-B4D79FF17B97}" xr6:coauthVersionLast="31" xr6:coauthVersionMax="31" xr10:uidLastSave="{00000000-0000-0000-0000-000000000000}"/>
  <bookViews>
    <workbookView xWindow="0" yWindow="0" windowWidth="25135" windowHeight="10172" tabRatio="500" activeTab="1" xr2:uid="{00000000-000D-0000-FFFF-FFFF00000000}"/>
  </bookViews>
  <sheets>
    <sheet name="Sheet1" sheetId="1" r:id="rId1"/>
    <sheet name="Sheet2" sheetId="2" r:id="rId2"/>
  </sheets>
  <calcPr calcId="179017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2" i="2" l="1"/>
  <c r="R3" i="2"/>
  <c r="R4" i="2"/>
  <c r="R5" i="2"/>
  <c r="R6" i="2"/>
  <c r="R7" i="2"/>
  <c r="R8" i="2"/>
  <c r="R9" i="2"/>
  <c r="R10" i="2"/>
  <c r="R11" i="2"/>
  <c r="R12" i="2"/>
  <c r="R13" i="2"/>
  <c r="Q3" i="2"/>
  <c r="Q4" i="2"/>
  <c r="Q5" i="2"/>
  <c r="Q6" i="2"/>
  <c r="Q7" i="2"/>
  <c r="Q8" i="2"/>
  <c r="Q9" i="2"/>
  <c r="Q10" i="2"/>
  <c r="Q11" i="2"/>
  <c r="Q12" i="2"/>
  <c r="Q13" i="2"/>
  <c r="P3" i="2"/>
  <c r="P4" i="2"/>
  <c r="P5" i="2"/>
  <c r="P6" i="2"/>
  <c r="P7" i="2"/>
  <c r="P8" i="2"/>
  <c r="P9" i="2"/>
  <c r="P10" i="2"/>
  <c r="P11" i="2"/>
  <c r="P12" i="2"/>
  <c r="P13" i="2"/>
  <c r="Q2" i="2"/>
  <c r="P2" i="2"/>
  <c r="O3" i="2"/>
  <c r="O4" i="2"/>
  <c r="O5" i="2"/>
  <c r="O6" i="2"/>
  <c r="O7" i="2"/>
  <c r="O8" i="2"/>
  <c r="O9" i="2"/>
  <c r="O10" i="2"/>
  <c r="O11" i="2"/>
  <c r="O12" i="2"/>
  <c r="O13" i="2"/>
  <c r="O2" i="2"/>
  <c r="O16" i="2"/>
  <c r="K15" i="2"/>
  <c r="H15" i="2"/>
  <c r="N3" i="2"/>
  <c r="N4" i="2"/>
  <c r="N5" i="2"/>
  <c r="N6" i="2"/>
  <c r="N7" i="2"/>
  <c r="N8" i="2"/>
  <c r="N9" i="2"/>
  <c r="N10" i="2"/>
  <c r="N11" i="2"/>
  <c r="N12" i="2"/>
  <c r="N13" i="2"/>
  <c r="N2" i="2"/>
  <c r="M9" i="2"/>
  <c r="M3" i="2"/>
  <c r="M4" i="2"/>
  <c r="M5" i="2"/>
  <c r="M6" i="2"/>
  <c r="M7" i="2"/>
  <c r="M8" i="2"/>
  <c r="M10" i="2"/>
  <c r="M11" i="2"/>
  <c r="M12" i="2"/>
  <c r="M13" i="2"/>
  <c r="M2" i="2"/>
</calcChain>
</file>

<file path=xl/sharedStrings.xml><?xml version="1.0" encoding="utf-8"?>
<sst xmlns="http://schemas.openxmlformats.org/spreadsheetml/2006/main" count="34" uniqueCount="24">
  <si>
    <t>L</t>
  </si>
  <si>
    <t>H2O</t>
  </si>
  <si>
    <t>CO</t>
  </si>
  <si>
    <t>GUA</t>
  </si>
  <si>
    <t>Benzene</t>
  </si>
  <si>
    <t>H2</t>
  </si>
  <si>
    <t>physisorbed</t>
  </si>
  <si>
    <t>recomb</t>
  </si>
  <si>
    <t>second peak only</t>
  </si>
  <si>
    <t>GUA total</t>
  </si>
  <si>
    <t>H2 corr</t>
  </si>
  <si>
    <t>CO corr</t>
  </si>
  <si>
    <t>GUA total corr</t>
  </si>
  <si>
    <t>GUA second corr</t>
  </si>
  <si>
    <t>GUA recom corr</t>
  </si>
  <si>
    <t>TPD Area</t>
  </si>
  <si>
    <t>H2 sat area</t>
  </si>
  <si>
    <t>CO sat area</t>
  </si>
  <si>
    <t>GUA recom + second peak</t>
  </si>
  <si>
    <t>θ</t>
  </si>
  <si>
    <t>avg</t>
  </si>
  <si>
    <t>recomb only</t>
  </si>
  <si>
    <t>GUA second + recom</t>
  </si>
  <si>
    <t>45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</si>
</sst>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0.000"/>
  </numFmts>
  <fonts count="4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68" fontId="0" fillId="0" borderId="0" xfId="0" applyNumberFormat="1"/>
    <xf numFmtId="0" fontId="0" fillId="0" borderId="0" xfId="0" applyNumberFormat="1"/>
  </cellXfs>
  <cellStyles count="2">
    <cellStyle name="Explanatory Text" xfId="1" builtinId="53" customBuilti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CE51B82-473D-44A0-8D7F-A9F62B276739}">
      <tableStyleElement type="wholeTable" dxfId="1"/>
      <tableStyleElement type="headerRow" dxfId="0"/>
    </tableStyle>
  </table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v>CO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1.5E-3</c:v>
                </c:pt>
                <c:pt idx="2">
                  <c:v>2.5000000000000001E-3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1.4999999999999999E-2</c:v>
                </c:pt>
                <c:pt idx="7">
                  <c:v>2.5000000000000001E-2</c:v>
                </c:pt>
                <c:pt idx="8">
                  <c:v>3.5000000000000003E-2</c:v>
                </c:pt>
                <c:pt idx="9">
                  <c:v>0.05</c:v>
                </c:pt>
                <c:pt idx="10">
                  <c:v>0.09</c:v>
                </c:pt>
                <c:pt idx="11">
                  <c:v>0.15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96904.452850423098</c:v>
                </c:pt>
                <c:pt idx="1">
                  <c:v>466397.15793790901</c:v>
                </c:pt>
                <c:pt idx="2">
                  <c:v>519140.80899688101</c:v>
                </c:pt>
                <c:pt idx="3">
                  <c:v>618537.95000606799</c:v>
                </c:pt>
                <c:pt idx="4">
                  <c:v>634752.80853782</c:v>
                </c:pt>
                <c:pt idx="5">
                  <c:v>679880.56387744599</c:v>
                </c:pt>
                <c:pt idx="6">
                  <c:v>717884.33882466902</c:v>
                </c:pt>
                <c:pt idx="7">
                  <c:v>717250.50706161</c:v>
                </c:pt>
                <c:pt idx="8">
                  <c:v>716141.63200111699</c:v>
                </c:pt>
                <c:pt idx="9">
                  <c:v>712364.11000687804</c:v>
                </c:pt>
                <c:pt idx="10">
                  <c:v>715105.24349274498</c:v>
                </c:pt>
                <c:pt idx="11">
                  <c:v>719602.97734090895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81-4262-94E7-65E90F41253D}"/>
            </c:ext>
          </c:extLst>
        </c:ser>
        <c:ser>
          <c:idx val="3"/>
          <c:order val="1"/>
          <c:tx>
            <c:v>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1.5E-3</c:v>
                </c:pt>
                <c:pt idx="2">
                  <c:v>2.5000000000000001E-3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1.4999999999999999E-2</c:v>
                </c:pt>
                <c:pt idx="7">
                  <c:v>2.5000000000000001E-2</c:v>
                </c:pt>
                <c:pt idx="8">
                  <c:v>3.5000000000000003E-2</c:v>
                </c:pt>
                <c:pt idx="9">
                  <c:v>0.05</c:v>
                </c:pt>
                <c:pt idx="10">
                  <c:v>0.09</c:v>
                </c:pt>
                <c:pt idx="11">
                  <c:v>0.15</c:v>
                </c:pt>
              </c:numCache>
            </c:numRef>
          </c:xVal>
          <c:yVal>
            <c:numRef>
              <c:f>Sheet1!$F$2:$F$13</c:f>
              <c:numCache>
                <c:formatCode>General</c:formatCode>
                <c:ptCount val="12"/>
                <c:pt idx="0">
                  <c:v>42232.1926429702</c:v>
                </c:pt>
                <c:pt idx="1">
                  <c:v>420548.78756653197</c:v>
                </c:pt>
                <c:pt idx="2">
                  <c:v>498796.27313669003</c:v>
                </c:pt>
                <c:pt idx="3">
                  <c:v>588656.95149659296</c:v>
                </c:pt>
                <c:pt idx="4">
                  <c:v>625225.391612145</c:v>
                </c:pt>
                <c:pt idx="5">
                  <c:v>698082.20990663697</c:v>
                </c:pt>
                <c:pt idx="6">
                  <c:v>734989.85376617499</c:v>
                </c:pt>
                <c:pt idx="7">
                  <c:v>730801.40001686604</c:v>
                </c:pt>
                <c:pt idx="8">
                  <c:v>731327.47083776095</c:v>
                </c:pt>
                <c:pt idx="9">
                  <c:v>740129.29715764197</c:v>
                </c:pt>
                <c:pt idx="10">
                  <c:v>726484.91994797601</c:v>
                </c:pt>
                <c:pt idx="11">
                  <c:v>745362.50813423598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81-4262-94E7-65E90F412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318064"/>
        <c:axId val="1905312080"/>
      </c:scatterChart>
      <c:scatterChart>
        <c:scatterStyle val="lineMarker"/>
        <c:varyColors val="0"/>
        <c:ser>
          <c:idx val="0"/>
          <c:order val="2"/>
          <c:tx>
            <c:v>GUA ML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1.5E-3</c:v>
                </c:pt>
                <c:pt idx="2">
                  <c:v>2.5000000000000001E-3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1.4999999999999999E-2</c:v>
                </c:pt>
                <c:pt idx="7">
                  <c:v>2.5000000000000001E-2</c:v>
                </c:pt>
                <c:pt idx="8">
                  <c:v>3.5000000000000003E-2</c:v>
                </c:pt>
                <c:pt idx="9">
                  <c:v>0.05</c:v>
                </c:pt>
                <c:pt idx="10">
                  <c:v>0.09</c:v>
                </c:pt>
                <c:pt idx="11">
                  <c:v>0.15</c:v>
                </c:pt>
              </c:numCache>
            </c:numRef>
          </c:xVal>
          <c:yVal>
            <c:numRef>
              <c:f>Sheet1!$K$2:$K$13</c:f>
              <c:numCache>
                <c:formatCode>General</c:formatCode>
                <c:ptCount val="12"/>
                <c:pt idx="0">
                  <c:v>100.943872666519</c:v>
                </c:pt>
                <c:pt idx="1">
                  <c:v>223.034305929223</c:v>
                </c:pt>
                <c:pt idx="2">
                  <c:v>339.277681832702</c:v>
                </c:pt>
                <c:pt idx="3">
                  <c:v>465.17623466400698</c:v>
                </c:pt>
                <c:pt idx="4">
                  <c:v>394.80304815039102</c:v>
                </c:pt>
                <c:pt idx="5">
                  <c:v>646.54592365087206</c:v>
                </c:pt>
                <c:pt idx="6">
                  <c:v>771.40879700764901</c:v>
                </c:pt>
                <c:pt idx="7">
                  <c:v>772.35538138385095</c:v>
                </c:pt>
                <c:pt idx="8">
                  <c:v>937.84019066407996</c:v>
                </c:pt>
                <c:pt idx="9">
                  <c:v>751.37458007567898</c:v>
                </c:pt>
                <c:pt idx="10">
                  <c:v>703.54074259321999</c:v>
                </c:pt>
                <c:pt idx="11">
                  <c:v>1041.8256310315001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81-4262-94E7-65E90F41253D}"/>
            </c:ext>
          </c:extLst>
        </c:ser>
        <c:ser>
          <c:idx val="1"/>
          <c:order val="3"/>
          <c:tx>
            <c:v>GUA intersect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046701830002879"/>
                  <c:y val="7.76029257741198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Sheet1!$A$3:$A$8</c:f>
              <c:numCache>
                <c:formatCode>General</c:formatCode>
                <c:ptCount val="6"/>
                <c:pt idx="0">
                  <c:v>1.5E-3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7.4999999999999997E-3</c:v>
                </c:pt>
                <c:pt idx="4">
                  <c:v>0.01</c:v>
                </c:pt>
                <c:pt idx="5">
                  <c:v>1.4999999999999999E-2</c:v>
                </c:pt>
              </c:numCache>
            </c:numRef>
          </c:xVal>
          <c:yVal>
            <c:numRef>
              <c:f>Sheet1!$K$3:$K$8</c:f>
              <c:numCache>
                <c:formatCode>General</c:formatCode>
                <c:ptCount val="6"/>
                <c:pt idx="0">
                  <c:v>223.034305929223</c:v>
                </c:pt>
                <c:pt idx="1">
                  <c:v>339.277681832702</c:v>
                </c:pt>
                <c:pt idx="2">
                  <c:v>465.17623466400698</c:v>
                </c:pt>
                <c:pt idx="3">
                  <c:v>394.80304815039102</c:v>
                </c:pt>
                <c:pt idx="4">
                  <c:v>646.54592365087206</c:v>
                </c:pt>
                <c:pt idx="5">
                  <c:v>771.40879700764901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81-4262-94E7-65E90F412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7483168"/>
        <c:axId val="1907485344"/>
      </c:scatterChart>
      <c:valAx>
        <c:axId val="190531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GUA exposure (L)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312080"/>
        <c:crosses val="autoZero"/>
        <c:crossBetween val="midCat"/>
      </c:valAx>
      <c:valAx>
        <c:axId val="190531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TPD CO/H2</a:t>
                </a:r>
                <a:r>
                  <a:rPr lang="en-US" baseline="0"/>
                  <a:t> </a:t>
                </a: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318064"/>
        <c:crosses val="autoZero"/>
        <c:crossBetween val="midCat"/>
      </c:valAx>
      <c:valAx>
        <c:axId val="190748534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TPD</a:t>
                </a:r>
                <a:r>
                  <a:rPr lang="en-US" baseline="0"/>
                  <a:t> GUA area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483168"/>
        <c:crosses val="max"/>
        <c:crossBetween val="midCat"/>
      </c:valAx>
      <c:valAx>
        <c:axId val="19074831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07485344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1"/>
          <c:tx>
            <c:v>Total area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1.5E-3</c:v>
                </c:pt>
                <c:pt idx="2">
                  <c:v>2.5000000000000001E-3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1.4999999999999999E-2</c:v>
                </c:pt>
                <c:pt idx="7">
                  <c:v>2.5000000000000001E-2</c:v>
                </c:pt>
                <c:pt idx="8">
                  <c:v>3.5000000000000003E-2</c:v>
                </c:pt>
                <c:pt idx="9">
                  <c:v>0.05</c:v>
                </c:pt>
                <c:pt idx="10">
                  <c:v>0.09</c:v>
                </c:pt>
                <c:pt idx="11">
                  <c:v>0.15</c:v>
                </c:pt>
              </c:numCache>
            </c:numRef>
          </c:xVal>
          <c:yVal>
            <c:numRef>
              <c:f>Sheet1!$D$2:$D$13</c:f>
              <c:numCache>
                <c:formatCode>General</c:formatCode>
                <c:ptCount val="12"/>
                <c:pt idx="0">
                  <c:v>313.72282387402998</c:v>
                </c:pt>
                <c:pt idx="1">
                  <c:v>1436.72419843015</c:v>
                </c:pt>
                <c:pt idx="2">
                  <c:v>2614.84468073365</c:v>
                </c:pt>
                <c:pt idx="3">
                  <c:v>5290.2913949578697</c:v>
                </c:pt>
                <c:pt idx="4">
                  <c:v>5981.4444103284104</c:v>
                </c:pt>
                <c:pt idx="5">
                  <c:v>13602.8724338708</c:v>
                </c:pt>
                <c:pt idx="6">
                  <c:v>18445.422781861002</c:v>
                </c:pt>
                <c:pt idx="7">
                  <c:v>29525.667709388199</c:v>
                </c:pt>
                <c:pt idx="8">
                  <c:v>33556.463651855302</c:v>
                </c:pt>
                <c:pt idx="9">
                  <c:v>50554.817168143403</c:v>
                </c:pt>
                <c:pt idx="10">
                  <c:v>101282.655996678</c:v>
                </c:pt>
                <c:pt idx="11">
                  <c:v>205078.61874598201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89-48C3-B543-099F75C73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5322416"/>
        <c:axId val="1905324592"/>
      </c:scatterChart>
      <c:scatterChart>
        <c:scatterStyle val="lineMarker"/>
        <c:varyColors val="0"/>
        <c:ser>
          <c:idx val="1"/>
          <c:order val="0"/>
          <c:tx>
            <c:v>ML area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1.5E-3</c:v>
                </c:pt>
                <c:pt idx="2">
                  <c:v>2.5000000000000001E-3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1.4999999999999999E-2</c:v>
                </c:pt>
                <c:pt idx="7">
                  <c:v>2.5000000000000001E-2</c:v>
                </c:pt>
                <c:pt idx="8">
                  <c:v>3.5000000000000003E-2</c:v>
                </c:pt>
                <c:pt idx="9">
                  <c:v>0.05</c:v>
                </c:pt>
                <c:pt idx="10">
                  <c:v>0.09</c:v>
                </c:pt>
                <c:pt idx="11">
                  <c:v>0.15</c:v>
                </c:pt>
              </c:numCache>
            </c:numRef>
          </c:xVal>
          <c:yVal>
            <c:numRef>
              <c:f>Sheet1!$K$2:$K$13</c:f>
              <c:numCache>
                <c:formatCode>General</c:formatCode>
                <c:ptCount val="12"/>
                <c:pt idx="0">
                  <c:v>100.943872666519</c:v>
                </c:pt>
                <c:pt idx="1">
                  <c:v>223.034305929223</c:v>
                </c:pt>
                <c:pt idx="2">
                  <c:v>339.277681832702</c:v>
                </c:pt>
                <c:pt idx="3">
                  <c:v>465.17623466400698</c:v>
                </c:pt>
                <c:pt idx="4">
                  <c:v>394.80304815039102</c:v>
                </c:pt>
                <c:pt idx="5">
                  <c:v>646.54592365087206</c:v>
                </c:pt>
                <c:pt idx="6">
                  <c:v>771.40879700764901</c:v>
                </c:pt>
                <c:pt idx="7">
                  <c:v>772.35538138385095</c:v>
                </c:pt>
                <c:pt idx="8">
                  <c:v>937.84019066407996</c:v>
                </c:pt>
                <c:pt idx="9">
                  <c:v>751.37458007567898</c:v>
                </c:pt>
                <c:pt idx="10">
                  <c:v>703.54074259321999</c:v>
                </c:pt>
                <c:pt idx="11">
                  <c:v>1041.8256310315001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89-48C3-B543-099F75C73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267648"/>
        <c:axId val="1993269824"/>
      </c:scatterChart>
      <c:valAx>
        <c:axId val="1905322416"/>
        <c:scaling>
          <c:orientation val="minMax"/>
          <c:max val="0.16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GUA exposure (L)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324592"/>
        <c:crosses val="autoZero"/>
        <c:crossBetween val="midCat"/>
      </c:valAx>
      <c:valAx>
        <c:axId val="190532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TPD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322416"/>
        <c:crosses val="autoZero"/>
        <c:crossBetween val="midCat"/>
      </c:valAx>
      <c:valAx>
        <c:axId val="199326982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993267648"/>
        <c:crosses val="max"/>
        <c:crossBetween val="midCat"/>
      </c:valAx>
      <c:valAx>
        <c:axId val="1993267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326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ML area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0</c:v>
                </c:pt>
                <c:pt idx="1">
                  <c:v>1.5E-3</c:v>
                </c:pt>
                <c:pt idx="2">
                  <c:v>2.5000000000000001E-3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1.4999999999999999E-2</c:v>
                </c:pt>
                <c:pt idx="7">
                  <c:v>2.5000000000000001E-2</c:v>
                </c:pt>
                <c:pt idx="8">
                  <c:v>3.5000000000000003E-2</c:v>
                </c:pt>
                <c:pt idx="9">
                  <c:v>0.05</c:v>
                </c:pt>
                <c:pt idx="10">
                  <c:v>0.09</c:v>
                </c:pt>
                <c:pt idx="11">
                  <c:v>0.15</c:v>
                </c:pt>
              </c:numCache>
            </c:numRef>
          </c:xVal>
          <c:yVal>
            <c:numRef>
              <c:f>Sheet1!$K$2:$K$13</c:f>
              <c:numCache>
                <c:formatCode>General</c:formatCode>
                <c:ptCount val="12"/>
                <c:pt idx="0">
                  <c:v>100.943872666519</c:v>
                </c:pt>
                <c:pt idx="1">
                  <c:v>223.034305929223</c:v>
                </c:pt>
                <c:pt idx="2">
                  <c:v>339.277681832702</c:v>
                </c:pt>
                <c:pt idx="3">
                  <c:v>465.17623466400698</c:v>
                </c:pt>
                <c:pt idx="4">
                  <c:v>394.80304815039102</c:v>
                </c:pt>
                <c:pt idx="5">
                  <c:v>646.54592365087206</c:v>
                </c:pt>
                <c:pt idx="6">
                  <c:v>771.40879700764901</c:v>
                </c:pt>
                <c:pt idx="7">
                  <c:v>772.35538138385095</c:v>
                </c:pt>
                <c:pt idx="8">
                  <c:v>937.84019066407996</c:v>
                </c:pt>
                <c:pt idx="9">
                  <c:v>751.37458007567898</c:v>
                </c:pt>
                <c:pt idx="10">
                  <c:v>703.54074259321999</c:v>
                </c:pt>
                <c:pt idx="11">
                  <c:v>1041.8256310315001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9B-4450-9571-0B7DC07BC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034224"/>
        <c:axId val="1828029872"/>
      </c:scatterChart>
      <c:valAx>
        <c:axId val="1828034224"/>
        <c:scaling>
          <c:orientation val="minMax"/>
          <c:max val="0.160000000000000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GUA exposure (L)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029872"/>
        <c:crosses val="autoZero"/>
        <c:crossBetween val="midCat"/>
      </c:valAx>
      <c:valAx>
        <c:axId val="18280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TPD 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03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Sheet2!$M$1</c:f>
              <c:strCache>
                <c:ptCount val="1"/>
                <c:pt idx="0">
                  <c:v>H2 corr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Sheet2!$A$2:$A$13</c:f>
              <c:numCache>
                <c:formatCode>General</c:formatCode>
                <c:ptCount val="12"/>
                <c:pt idx="0">
                  <c:v>0</c:v>
                </c:pt>
                <c:pt idx="1">
                  <c:v>1.5E-3</c:v>
                </c:pt>
                <c:pt idx="2">
                  <c:v>2.5000000000000001E-3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1.4999999999999999E-2</c:v>
                </c:pt>
                <c:pt idx="7">
                  <c:v>2.5000000000000001E-2</c:v>
                </c:pt>
                <c:pt idx="8">
                  <c:v>3.5000000000000003E-2</c:v>
                </c:pt>
                <c:pt idx="9">
                  <c:v>0.05</c:v>
                </c:pt>
                <c:pt idx="10">
                  <c:v>0.09</c:v>
                </c:pt>
                <c:pt idx="11">
                  <c:v>0.15</c:v>
                </c:pt>
              </c:numCache>
            </c:numRef>
          </c:xVal>
          <c:yVal>
            <c:numRef>
              <c:f>Sheet2!$M$2:$M$13</c:f>
              <c:numCache>
                <c:formatCode>0.000</c:formatCode>
                <c:ptCount val="12"/>
                <c:pt idx="0" formatCode="General">
                  <c:v>0</c:v>
                </c:pt>
                <c:pt idx="1">
                  <c:v>0.4287588075800367</c:v>
                </c:pt>
                <c:pt idx="2">
                  <c:v>0.51743929122621579</c:v>
                </c:pt>
                <c:pt idx="3">
                  <c:v>0.61928139336743904</c:v>
                </c:pt>
                <c:pt idx="4">
                  <c:v>0.66072562549839797</c:v>
                </c:pt>
                <c:pt idx="5">
                  <c:v>0.74329668623215561</c:v>
                </c:pt>
                <c:pt idx="6">
                  <c:v>0.78512534927296529</c:v>
                </c:pt>
                <c:pt idx="7">
                  <c:v>0.7803784350237486</c:v>
                </c:pt>
                <c:pt idx="8">
                  <c:v>0.78097464862076282</c:v>
                </c:pt>
                <c:pt idx="9">
                  <c:v>0.79095005178329458</c:v>
                </c:pt>
                <c:pt idx="10">
                  <c:v>0.77548642427900649</c:v>
                </c:pt>
                <c:pt idx="11">
                  <c:v>0.79688102422343443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9A2-4716-BD73-C9D2ECB062E3}"/>
            </c:ext>
          </c:extLst>
        </c:ser>
        <c:ser>
          <c:idx val="1"/>
          <c:order val="1"/>
          <c:tx>
            <c:strRef>
              <c:f>Sheet2!$N$1</c:f>
              <c:strCache>
                <c:ptCount val="1"/>
                <c:pt idx="0">
                  <c:v>CO corr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Sheet2!$A$2:$A$13</c:f>
              <c:numCache>
                <c:formatCode>General</c:formatCode>
                <c:ptCount val="12"/>
                <c:pt idx="0">
                  <c:v>0</c:v>
                </c:pt>
                <c:pt idx="1">
                  <c:v>1.5E-3</c:v>
                </c:pt>
                <c:pt idx="2">
                  <c:v>2.5000000000000001E-3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1.4999999999999999E-2</c:v>
                </c:pt>
                <c:pt idx="7">
                  <c:v>2.5000000000000001E-2</c:v>
                </c:pt>
                <c:pt idx="8">
                  <c:v>3.5000000000000003E-2</c:v>
                </c:pt>
                <c:pt idx="9">
                  <c:v>0.05</c:v>
                </c:pt>
                <c:pt idx="10">
                  <c:v>0.09</c:v>
                </c:pt>
                <c:pt idx="11">
                  <c:v>0.15</c:v>
                </c:pt>
              </c:numCache>
            </c:numRef>
          </c:xVal>
          <c:yVal>
            <c:numRef>
              <c:f>Sheet2!$N$2:$N$13</c:f>
              <c:numCache>
                <c:formatCode>0.000</c:formatCode>
                <c:ptCount val="12"/>
                <c:pt idx="0" formatCode="General">
                  <c:v>0</c:v>
                </c:pt>
                <c:pt idx="1">
                  <c:v>0.12625603209564973</c:v>
                </c:pt>
                <c:pt idx="2">
                  <c:v>0.14427859115907318</c:v>
                </c:pt>
                <c:pt idx="3">
                  <c:v>0.17824269505795895</c:v>
                </c:pt>
                <c:pt idx="4">
                  <c:v>0.18378332866458613</c:v>
                </c:pt>
                <c:pt idx="5">
                  <c:v>0.19920352843609554</c:v>
                </c:pt>
                <c:pt idx="6">
                  <c:v>0.21218945688184485</c:v>
                </c:pt>
                <c:pt idx="7">
                  <c:v>0.21197287592552777</c:v>
                </c:pt>
                <c:pt idx="8">
                  <c:v>0.21159397219265294</c:v>
                </c:pt>
                <c:pt idx="9">
                  <c:v>0.21030318909577497</c:v>
                </c:pt>
                <c:pt idx="10">
                  <c:v>0.21123983718815917</c:v>
                </c:pt>
                <c:pt idx="11">
                  <c:v>0.21277671740601634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9A2-4716-BD73-C9D2ECB062E3}"/>
            </c:ext>
          </c:extLst>
        </c:ser>
        <c:ser>
          <c:idx val="2"/>
          <c:order val="2"/>
          <c:tx>
            <c:strRef>
              <c:f>Sheet2!$O$1</c:f>
              <c:strCache>
                <c:ptCount val="1"/>
                <c:pt idx="0">
                  <c:v>GUA total corr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Sheet2!$A$2:$A$13</c:f>
              <c:numCache>
                <c:formatCode>General</c:formatCode>
                <c:ptCount val="12"/>
                <c:pt idx="0">
                  <c:v>0</c:v>
                </c:pt>
                <c:pt idx="1">
                  <c:v>1.5E-3</c:v>
                </c:pt>
                <c:pt idx="2">
                  <c:v>2.5000000000000001E-3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1.4999999999999999E-2</c:v>
                </c:pt>
                <c:pt idx="7">
                  <c:v>2.5000000000000001E-2</c:v>
                </c:pt>
                <c:pt idx="8">
                  <c:v>3.5000000000000003E-2</c:v>
                </c:pt>
                <c:pt idx="9">
                  <c:v>0.05</c:v>
                </c:pt>
                <c:pt idx="10">
                  <c:v>0.09</c:v>
                </c:pt>
                <c:pt idx="11">
                  <c:v>0.15</c:v>
                </c:pt>
              </c:numCache>
            </c:numRef>
          </c:xVal>
          <c:yVal>
            <c:numRef>
              <c:f>Sheet2!$O$2:$O$13</c:f>
              <c:numCache>
                <c:formatCode>0.000</c:formatCode>
                <c:ptCount val="12"/>
                <c:pt idx="0" formatCode="General">
                  <c:v>0</c:v>
                </c:pt>
                <c:pt idx="1">
                  <c:v>1.4436197829819928E-2</c:v>
                </c:pt>
                <c:pt idx="2">
                  <c:v>2.958095253381007E-2</c:v>
                </c:pt>
                <c:pt idx="3">
                  <c:v>6.3973856162221801E-2</c:v>
                </c:pt>
                <c:pt idx="4">
                  <c:v>7.2858637504995744E-2</c:v>
                </c:pt>
                <c:pt idx="5">
                  <c:v>0.17083219763272037</c:v>
                </c:pt>
                <c:pt idx="6">
                  <c:v>0.23308324772790112</c:v>
                </c:pt>
                <c:pt idx="7">
                  <c:v>0.37551994584847659</c:v>
                </c:pt>
                <c:pt idx="8">
                  <c:v>0.42733588210241991</c:v>
                </c:pt>
                <c:pt idx="9">
                  <c:v>0.64584994602272838</c:v>
                </c:pt>
                <c:pt idx="10">
                  <c:v>1.2979569989614688</c:v>
                </c:pt>
                <c:pt idx="11">
                  <c:v>2.6322555012921907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9A2-4716-BD73-C9D2ECB062E3}"/>
            </c:ext>
          </c:extLst>
        </c:ser>
        <c:ser>
          <c:idx val="3"/>
          <c:order val="3"/>
          <c:tx>
            <c:strRef>
              <c:f>Sheet2!$R$1</c:f>
              <c:strCache>
                <c:ptCount val="1"/>
                <c:pt idx="0">
                  <c:v>GUA second + recom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Sheet2!$A$2:$A$13</c:f>
              <c:numCache>
                <c:formatCode>General</c:formatCode>
                <c:ptCount val="12"/>
                <c:pt idx="0">
                  <c:v>0</c:v>
                </c:pt>
                <c:pt idx="1">
                  <c:v>1.5E-3</c:v>
                </c:pt>
                <c:pt idx="2">
                  <c:v>2.5000000000000001E-3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1.4999999999999999E-2</c:v>
                </c:pt>
                <c:pt idx="7">
                  <c:v>2.5000000000000001E-2</c:v>
                </c:pt>
                <c:pt idx="8">
                  <c:v>3.5000000000000003E-2</c:v>
                </c:pt>
                <c:pt idx="9">
                  <c:v>0.05</c:v>
                </c:pt>
                <c:pt idx="10">
                  <c:v>0.09</c:v>
                </c:pt>
                <c:pt idx="11">
                  <c:v>0.15</c:v>
                </c:pt>
              </c:numCache>
            </c:numRef>
          </c:xVal>
          <c:yVal>
            <c:numRef>
              <c:f>Sheet2!$R$2:$R$13</c:f>
              <c:numCache>
                <c:formatCode>0.000</c:formatCode>
                <c:ptCount val="12"/>
                <c:pt idx="0" formatCode="General">
                  <c:v>-1.8268072920264571E-19</c:v>
                </c:pt>
                <c:pt idx="1">
                  <c:v>4.256571812044049E-3</c:v>
                </c:pt>
                <c:pt idx="2">
                  <c:v>1.2735989309537683E-2</c:v>
                </c:pt>
                <c:pt idx="3">
                  <c:v>2.1557061103575199E-2</c:v>
                </c:pt>
                <c:pt idx="4">
                  <c:v>2.2723350402530713E-2</c:v>
                </c:pt>
                <c:pt idx="5">
                  <c:v>4.1296178472659512E-2</c:v>
                </c:pt>
                <c:pt idx="6">
                  <c:v>5.5856704264425933E-2</c:v>
                </c:pt>
                <c:pt idx="7">
                  <c:v>6.7305726594567197E-2</c:v>
                </c:pt>
                <c:pt idx="8">
                  <c:v>7.4267857499158249E-2</c:v>
                </c:pt>
                <c:pt idx="9">
                  <c:v>7.5417965985642335E-2</c:v>
                </c:pt>
                <c:pt idx="10">
                  <c:v>7.928466349323765E-2</c:v>
                </c:pt>
                <c:pt idx="11">
                  <c:v>7.3579958087543196E-2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9A2-4716-BD73-C9D2ECB062E3}"/>
            </c:ext>
          </c:extLst>
        </c:ser>
        <c:ser>
          <c:idx val="4"/>
          <c:order val="4"/>
          <c:tx>
            <c:strRef>
              <c:f>Sheet2!$L$19</c:f>
              <c:strCache>
                <c:ptCount val="1"/>
                <c:pt idx="0">
                  <c:v>45 line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Sheet2!$M$19:$M$21</c:f>
              <c:numCache>
                <c:formatCode>General</c:formatCode>
                <c:ptCount val="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</c:numCache>
            </c:numRef>
          </c:xVal>
          <c:yVal>
            <c:numRef>
              <c:f>Sheet2!$N$19:$N$21</c:f>
              <c:numCache>
                <c:formatCode>General</c:formatCode>
                <c:ptCount val="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9A2-4716-BD73-C9D2ECB06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38192"/>
        <c:axId val="765881760"/>
      </c:scatterChart>
      <c:valAx>
        <c:axId val="125683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881760"/>
        <c:crosses val="autoZero"/>
        <c:crossBetween val="midCat"/>
      </c:valAx>
      <c:valAx>
        <c:axId val="76588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838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275704</xdr:colOff>
      <xdr:row>1</xdr:row>
      <xdr:rowOff>2425</xdr:rowOff>
    </xdr:from>
    <xdr:to>
      <xdr:col>23</xdr:col>
      <xdr:colOff>390004</xdr:colOff>
      <xdr:row>20</xdr:row>
      <xdr:rowOff>174568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171796</xdr:colOff>
      <xdr:row>11</xdr:row>
      <xdr:rowOff>112914</xdr:rowOff>
    </xdr:from>
    <xdr:to>
      <xdr:col>11</xdr:col>
      <xdr:colOff>286096</xdr:colOff>
      <xdr:row>31</xdr:row>
      <xdr:rowOff>93864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620684</xdr:colOff>
      <xdr:row>30</xdr:row>
      <xdr:rowOff>79663</xdr:rowOff>
    </xdr:from>
    <xdr:to>
      <xdr:col>21</xdr:col>
      <xdr:colOff>94904</xdr:colOff>
      <xdr:row>50</xdr:row>
      <xdr:rowOff>60614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174566</xdr:colOff>
      <xdr:row>16</xdr:row>
      <xdr:rowOff>112220</xdr:rowOff>
    </xdr:from>
    <xdr:to>
      <xdr:col>10</xdr:col>
      <xdr:colOff>548638</xdr:colOff>
      <xdr:row>40</xdr:row>
      <xdr:rowOff>133002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C74FBB-D07B-4CC5-B07A-13144E4C4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zoomScaleNormal="100" workbookViewId="0">
      <selection sqref="A1:XFD1048576"/>
    </sheetView>
  </sheetViews>
  <sheetFormatPr defaultRowHeight="15.05" x14ac:dyDescent="0.3"/>
  <cols>
    <col min="1" max="1025" width="8.5546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3</v>
      </c>
      <c r="I1" t="s">
        <v>6</v>
      </c>
      <c r="K1" s="2" t="s">
        <v>3</v>
      </c>
      <c r="L1" t="s">
        <v>7</v>
      </c>
    </row>
    <row r="2" spans="1:12" x14ac:dyDescent="0.3">
      <c r="A2" s="1">
        <v>0</v>
      </c>
      <c r="B2">
        <v>-1</v>
      </c>
      <c r="C2">
        <v>96904.452850423098</v>
      </c>
      <c r="D2">
        <v>313.72282387402998</v>
      </c>
      <c r="E2">
        <v>130.45697328901599</v>
      </c>
      <c r="F2">
        <v>42232.1926429702</v>
      </c>
      <c r="H2">
        <v>29.194070346638</v>
      </c>
      <c r="K2">
        <v>100.943872666519</v>
      </c>
    </row>
    <row r="3" spans="1:12" x14ac:dyDescent="0.3">
      <c r="A3" s="1">
        <v>1.5E-3</v>
      </c>
      <c r="B3">
        <v>-1</v>
      </c>
      <c r="C3">
        <v>466397.15793790901</v>
      </c>
      <c r="D3">
        <v>1436.72419843015</v>
      </c>
      <c r="E3">
        <v>192.15935403305701</v>
      </c>
      <c r="F3">
        <v>420548.78756653197</v>
      </c>
      <c r="H3">
        <v>238.22517283542399</v>
      </c>
      <c r="K3">
        <v>223.034305929223</v>
      </c>
    </row>
    <row r="4" spans="1:12" x14ac:dyDescent="0.3">
      <c r="A4" s="1">
        <v>2.5000000000000001E-3</v>
      </c>
      <c r="B4">
        <v>-1</v>
      </c>
      <c r="C4">
        <v>519140.80899688101</v>
      </c>
      <c r="D4">
        <v>2614.84468073365</v>
      </c>
      <c r="E4">
        <v>283.95108234588298</v>
      </c>
      <c r="F4">
        <v>498796.27313669003</v>
      </c>
      <c r="H4">
        <v>781.60129074705196</v>
      </c>
      <c r="K4">
        <v>339.277681832702</v>
      </c>
    </row>
    <row r="5" spans="1:12" x14ac:dyDescent="0.3">
      <c r="A5" s="1">
        <v>5.0000000000000001E-3</v>
      </c>
      <c r="B5">
        <v>-1</v>
      </c>
      <c r="C5">
        <v>618537.95000606799</v>
      </c>
      <c r="D5">
        <v>5290.2913949578697</v>
      </c>
      <c r="E5">
        <v>360.187522345464</v>
      </c>
      <c r="F5">
        <v>588656.95149659296</v>
      </c>
      <c r="H5">
        <v>1341.89974536462</v>
      </c>
      <c r="K5">
        <v>465.17623466400698</v>
      </c>
    </row>
    <row r="6" spans="1:12" x14ac:dyDescent="0.3">
      <c r="A6" s="1">
        <v>7.4999999999999997E-3</v>
      </c>
      <c r="B6">
        <v>-1</v>
      </c>
      <c r="C6">
        <v>634752.80853782</v>
      </c>
      <c r="D6">
        <v>5981.4444103284104</v>
      </c>
      <c r="E6">
        <v>473.33002305751</v>
      </c>
      <c r="F6">
        <v>625225.391612145</v>
      </c>
      <c r="H6">
        <v>1502.9993476074301</v>
      </c>
      <c r="K6">
        <v>394.80304815039102</v>
      </c>
    </row>
    <row r="7" spans="1:12" x14ac:dyDescent="0.3">
      <c r="A7" s="1">
        <v>0.01</v>
      </c>
      <c r="B7">
        <v>-1</v>
      </c>
      <c r="C7">
        <v>679880.56387744599</v>
      </c>
      <c r="D7">
        <v>13602.8724338708</v>
      </c>
      <c r="E7">
        <v>678.21239440105103</v>
      </c>
      <c r="F7">
        <v>698082.20990663697</v>
      </c>
      <c r="H7">
        <v>2696.0490482425798</v>
      </c>
      <c r="K7">
        <v>646.54592365087206</v>
      </c>
    </row>
    <row r="8" spans="1:12" x14ac:dyDescent="0.3">
      <c r="A8" s="1">
        <v>1.4999999999999999E-2</v>
      </c>
      <c r="B8">
        <v>-1</v>
      </c>
      <c r="C8">
        <v>717884.33882466902</v>
      </c>
      <c r="D8">
        <v>18445.422781861002</v>
      </c>
      <c r="E8">
        <v>827.30740964851702</v>
      </c>
      <c r="F8">
        <v>734989.85376617499</v>
      </c>
      <c r="H8">
        <v>3703.8591038087702</v>
      </c>
      <c r="K8">
        <v>771.40879700764901</v>
      </c>
    </row>
    <row r="9" spans="1:12" x14ac:dyDescent="0.3">
      <c r="A9" s="1">
        <v>2.5000000000000001E-2</v>
      </c>
      <c r="B9">
        <v>-1</v>
      </c>
      <c r="C9">
        <v>717250.50706161</v>
      </c>
      <c r="D9">
        <v>29525.667709388199</v>
      </c>
      <c r="E9">
        <v>1040.3900702629101</v>
      </c>
      <c r="F9">
        <v>730801.40001686604</v>
      </c>
      <c r="H9">
        <v>4593.5395367150504</v>
      </c>
      <c r="K9">
        <v>772.35538138385095</v>
      </c>
    </row>
    <row r="10" spans="1:12" x14ac:dyDescent="0.3">
      <c r="A10" s="1">
        <v>3.5000000000000003E-2</v>
      </c>
      <c r="B10">
        <v>-1</v>
      </c>
      <c r="C10">
        <v>716141.63200111699</v>
      </c>
      <c r="D10">
        <v>33556.463651855302</v>
      </c>
      <c r="E10">
        <v>1033.26010401132</v>
      </c>
      <c r="F10">
        <v>731327.47083776095</v>
      </c>
      <c r="H10">
        <v>4969.6434939412802</v>
      </c>
      <c r="K10">
        <v>937.84019066407996</v>
      </c>
    </row>
    <row r="11" spans="1:12" x14ac:dyDescent="0.3">
      <c r="A11" s="1">
        <v>0.05</v>
      </c>
      <c r="B11">
        <v>-1</v>
      </c>
      <c r="C11">
        <v>712364.11000687804</v>
      </c>
      <c r="D11">
        <v>50554.817168143403</v>
      </c>
      <c r="E11">
        <v>1150.4694470043601</v>
      </c>
      <c r="F11">
        <v>740129.29715764197</v>
      </c>
      <c r="H11">
        <v>5245.5768041577903</v>
      </c>
      <c r="K11">
        <v>751.37458007567898</v>
      </c>
    </row>
    <row r="12" spans="1:12" x14ac:dyDescent="0.3">
      <c r="A12" s="1">
        <v>0.09</v>
      </c>
      <c r="B12">
        <v>-1</v>
      </c>
      <c r="C12">
        <v>715105.24349274498</v>
      </c>
      <c r="D12">
        <v>101282.655996678</v>
      </c>
      <c r="E12">
        <v>1201.8001976984499</v>
      </c>
      <c r="F12">
        <v>726484.91994797601</v>
      </c>
      <c r="H12">
        <v>5594.2035974594501</v>
      </c>
      <c r="K12">
        <v>703.54074259321999</v>
      </c>
    </row>
    <row r="13" spans="1:12" x14ac:dyDescent="0.3">
      <c r="A13" s="1">
        <v>0.15</v>
      </c>
      <c r="B13">
        <v>-1</v>
      </c>
      <c r="C13">
        <v>719602.97734090895</v>
      </c>
      <c r="D13">
        <v>205078.61874598201</v>
      </c>
      <c r="E13">
        <v>1152.2767913668399</v>
      </c>
      <c r="F13">
        <v>745362.50813423598</v>
      </c>
      <c r="H13">
        <v>4812.1459034975896</v>
      </c>
      <c r="K13">
        <v>1041.8256310315001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BD79-0754-4D87-9A2A-4E888AD35605}">
  <dimension ref="A1:R21"/>
  <sheetViews>
    <sheetView tabSelected="1" workbookViewId="0">
      <selection activeCell="N22" sqref="N22"/>
    </sheetView>
  </sheetViews>
  <sheetFormatPr defaultRowHeight="15.05" x14ac:dyDescent="0.3"/>
  <cols>
    <col min="1" max="11" width="8.5546875" customWidth="1"/>
    <col min="12" max="12" width="10.6640625" bestFit="1" customWidth="1"/>
    <col min="13" max="14" width="9.77734375" bestFit="1" customWidth="1"/>
    <col min="15" max="15" width="12.33203125" customWidth="1"/>
    <col min="16" max="16" width="14.109375" bestFit="1" customWidth="1"/>
    <col min="17" max="17" width="13.5546875" bestFit="1" customWidth="1"/>
    <col min="18" max="1025" width="8.5546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5</v>
      </c>
      <c r="H1" s="1" t="s">
        <v>3</v>
      </c>
      <c r="I1" t="s">
        <v>8</v>
      </c>
      <c r="K1" s="2" t="s">
        <v>3</v>
      </c>
      <c r="L1" t="s">
        <v>21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22</v>
      </c>
    </row>
    <row r="2" spans="1:18" x14ac:dyDescent="0.3">
      <c r="A2" s="1">
        <v>0</v>
      </c>
      <c r="B2">
        <v>-1</v>
      </c>
      <c r="C2">
        <v>96904.452850423098</v>
      </c>
      <c r="D2">
        <v>313.72282387402998</v>
      </c>
      <c r="E2">
        <v>130.45697328901599</v>
      </c>
      <c r="F2">
        <v>42232.1926429702</v>
      </c>
      <c r="H2">
        <v>29.194070346638</v>
      </c>
      <c r="K2">
        <v>100.943872666519</v>
      </c>
      <c r="M2" s="4">
        <f>((F2-$F$2)/$M$16)*$M$17</f>
        <v>0</v>
      </c>
      <c r="N2" s="4">
        <f>((C2-$C$2)/$N$16)*$N$17</f>
        <v>0</v>
      </c>
      <c r="O2" s="4">
        <f>((D2-$D$2)/$O$16)*$O$17</f>
        <v>0</v>
      </c>
      <c r="P2" s="4">
        <f>((H2-$H$2)/$O$16)*$O$17</f>
        <v>0</v>
      </c>
      <c r="Q2" s="4">
        <f>((K2-$K$2)/$O$16)*$O$17</f>
        <v>0</v>
      </c>
      <c r="R2" s="4">
        <f>((H2+K2-$H$2-$K$2)/$O$16)*$O$17</f>
        <v>-1.8268072920264571E-19</v>
      </c>
    </row>
    <row r="3" spans="1:18" x14ac:dyDescent="0.3">
      <c r="A3" s="1">
        <v>1.5E-3</v>
      </c>
      <c r="B3">
        <v>-1</v>
      </c>
      <c r="C3">
        <v>466397.15793790901</v>
      </c>
      <c r="D3">
        <v>1436.72419843015</v>
      </c>
      <c r="E3">
        <v>192.15935403305701</v>
      </c>
      <c r="F3">
        <v>420548.78756653197</v>
      </c>
      <c r="H3">
        <v>238.22517283542399</v>
      </c>
      <c r="K3">
        <v>223.034305929223</v>
      </c>
      <c r="M3" s="3">
        <f>((F3-$F$2)/$M$16)*$M$17</f>
        <v>0.4287588075800367</v>
      </c>
      <c r="N3" s="3">
        <f t="shared" ref="N3:N13" si="0">((C3-$C$2)/$N$16)*$N$17</f>
        <v>0.12625603209564973</v>
      </c>
      <c r="O3" s="3">
        <f t="shared" ref="O3:O13" si="1">((D3-$D$2)/$O$16)*$O$17</f>
        <v>1.4436197829819928E-2</v>
      </c>
      <c r="P3" s="3">
        <f t="shared" ref="P3:P13" si="2">((H3-$H$2)/$O$16)*$O$17</f>
        <v>2.6870976442982791E-3</v>
      </c>
      <c r="Q3" s="3">
        <f t="shared" ref="Q3:Q13" si="3">((K3-$K$2)/$O$16)*$O$17</f>
        <v>1.5694741677457699E-3</v>
      </c>
      <c r="R3" s="3">
        <f t="shared" ref="R3:R13" si="4">((H3+K3-$H$2-$K$2)/$O$16)*$O$17</f>
        <v>4.256571812044049E-3</v>
      </c>
    </row>
    <row r="4" spans="1:18" x14ac:dyDescent="0.3">
      <c r="A4" s="1">
        <v>2.5000000000000001E-3</v>
      </c>
      <c r="B4">
        <v>-1</v>
      </c>
      <c r="C4">
        <v>519140.80899688101</v>
      </c>
      <c r="D4">
        <v>2614.84468073365</v>
      </c>
      <c r="E4">
        <v>283.95108234588298</v>
      </c>
      <c r="F4">
        <v>498796.27313669003</v>
      </c>
      <c r="H4">
        <v>781.60129074705196</v>
      </c>
      <c r="K4">
        <v>339.277681832702</v>
      </c>
      <c r="M4" s="3">
        <f t="shared" ref="M3:M13" si="5">((F4-$F$2)/$M$16)*$M$17</f>
        <v>0.51743929122621579</v>
      </c>
      <c r="N4" s="3">
        <f t="shared" si="0"/>
        <v>0.14427859115907318</v>
      </c>
      <c r="O4" s="3">
        <f t="shared" si="1"/>
        <v>2.958095253381007E-2</v>
      </c>
      <c r="P4" s="3">
        <f t="shared" si="2"/>
        <v>9.6722049753310401E-3</v>
      </c>
      <c r="Q4" s="3">
        <f t="shared" si="3"/>
        <v>3.0637843342066441E-3</v>
      </c>
      <c r="R4" s="3">
        <f t="shared" si="4"/>
        <v>1.2735989309537683E-2</v>
      </c>
    </row>
    <row r="5" spans="1:18" x14ac:dyDescent="0.3">
      <c r="A5" s="1">
        <v>5.0000000000000001E-3</v>
      </c>
      <c r="B5">
        <v>-1</v>
      </c>
      <c r="C5">
        <v>618537.95000606799</v>
      </c>
      <c r="D5">
        <v>5290.2913949578697</v>
      </c>
      <c r="E5">
        <v>360.187522345464</v>
      </c>
      <c r="F5">
        <v>588656.95149659296</v>
      </c>
      <c r="H5">
        <v>1341.89974536462</v>
      </c>
      <c r="K5">
        <v>465.17623466400698</v>
      </c>
      <c r="M5" s="3">
        <f t="shared" si="5"/>
        <v>0.61928139336743904</v>
      </c>
      <c r="N5" s="3">
        <f t="shared" si="0"/>
        <v>0.17824269505795895</v>
      </c>
      <c r="O5" s="3">
        <f t="shared" si="1"/>
        <v>6.3973856162221801E-2</v>
      </c>
      <c r="P5" s="3">
        <f t="shared" si="2"/>
        <v>1.68748491731609E-2</v>
      </c>
      <c r="Q5" s="3">
        <f t="shared" si="3"/>
        <v>4.6822119304142998E-3</v>
      </c>
      <c r="R5" s="3">
        <f t="shared" si="4"/>
        <v>2.1557061103575199E-2</v>
      </c>
    </row>
    <row r="6" spans="1:18" x14ac:dyDescent="0.3">
      <c r="A6" s="1">
        <v>7.4999999999999997E-3</v>
      </c>
      <c r="B6">
        <v>-1</v>
      </c>
      <c r="C6">
        <v>634752.80853782</v>
      </c>
      <c r="D6">
        <v>5981.4444103284104</v>
      </c>
      <c r="E6">
        <v>473.33002305751</v>
      </c>
      <c r="F6">
        <v>625225.391612145</v>
      </c>
      <c r="H6">
        <v>1502.9993476074301</v>
      </c>
      <c r="K6">
        <v>394.80304815039102</v>
      </c>
      <c r="M6" s="3">
        <f t="shared" si="5"/>
        <v>0.66072562549839797</v>
      </c>
      <c r="N6" s="3">
        <f t="shared" si="0"/>
        <v>0.18378332866458613</v>
      </c>
      <c r="O6" s="3">
        <f t="shared" si="1"/>
        <v>7.2858637504995744E-2</v>
      </c>
      <c r="P6" s="3">
        <f t="shared" si="2"/>
        <v>1.8945786734748265E-2</v>
      </c>
      <c r="Q6" s="3">
        <f t="shared" si="3"/>
        <v>3.7775636677824477E-3</v>
      </c>
      <c r="R6" s="3">
        <f t="shared" si="4"/>
        <v>2.2723350402530713E-2</v>
      </c>
    </row>
    <row r="7" spans="1:18" x14ac:dyDescent="0.3">
      <c r="A7" s="1">
        <v>0.01</v>
      </c>
      <c r="B7">
        <v>-1</v>
      </c>
      <c r="C7">
        <v>679880.56387744599</v>
      </c>
      <c r="D7">
        <v>13602.8724338708</v>
      </c>
      <c r="E7">
        <v>678.21239440105103</v>
      </c>
      <c r="F7">
        <v>698082.20990663697</v>
      </c>
      <c r="H7">
        <v>2696.0490482425798</v>
      </c>
      <c r="K7">
        <v>646.54592365087206</v>
      </c>
      <c r="M7" s="3">
        <f t="shared" si="5"/>
        <v>0.74329668623215561</v>
      </c>
      <c r="N7" s="3">
        <f t="shared" si="0"/>
        <v>0.19920352843609554</v>
      </c>
      <c r="O7" s="3">
        <f t="shared" si="1"/>
        <v>0.17083219763272037</v>
      </c>
      <c r="P7" s="3">
        <f t="shared" si="2"/>
        <v>3.4282456741928001E-2</v>
      </c>
      <c r="Q7" s="3">
        <f t="shared" si="3"/>
        <v>7.013721730731514E-3</v>
      </c>
      <c r="R7" s="3">
        <f t="shared" si="4"/>
        <v>4.1296178472659512E-2</v>
      </c>
    </row>
    <row r="8" spans="1:18" x14ac:dyDescent="0.3">
      <c r="A8" s="1">
        <v>1.4999999999999999E-2</v>
      </c>
      <c r="B8">
        <v>-1</v>
      </c>
      <c r="C8">
        <v>717884.33882466902</v>
      </c>
      <c r="D8">
        <v>18445.422781861002</v>
      </c>
      <c r="E8">
        <v>827.30740964851702</v>
      </c>
      <c r="F8">
        <v>734989.85376617499</v>
      </c>
      <c r="H8">
        <v>3703.8591038087702</v>
      </c>
      <c r="K8">
        <v>771.40879700764901</v>
      </c>
      <c r="M8" s="3">
        <f t="shared" si="5"/>
        <v>0.78512534927296529</v>
      </c>
      <c r="N8" s="3">
        <f t="shared" si="0"/>
        <v>0.21218945688184485</v>
      </c>
      <c r="O8" s="3">
        <f t="shared" si="1"/>
        <v>0.23308324772790112</v>
      </c>
      <c r="P8" s="3">
        <f t="shared" si="2"/>
        <v>4.7237868611112926E-2</v>
      </c>
      <c r="Q8" s="3">
        <f t="shared" si="3"/>
        <v>8.6188356533130079E-3</v>
      </c>
      <c r="R8" s="3">
        <f t="shared" si="4"/>
        <v>5.5856704264425933E-2</v>
      </c>
    </row>
    <row r="9" spans="1:18" x14ac:dyDescent="0.3">
      <c r="A9" s="1">
        <v>2.5000000000000001E-2</v>
      </c>
      <c r="B9">
        <v>-1</v>
      </c>
      <c r="C9">
        <v>717250.50706161</v>
      </c>
      <c r="D9">
        <v>29525.667709388199</v>
      </c>
      <c r="E9">
        <v>1040.3900702629101</v>
      </c>
      <c r="F9">
        <v>730801.40001686604</v>
      </c>
      <c r="H9">
        <v>4593.5395367150504</v>
      </c>
      <c r="K9">
        <v>772.35538138385095</v>
      </c>
      <c r="M9" s="3">
        <f>((F9-$F$2)/$M$16)*$M$17</f>
        <v>0.7803784350237486</v>
      </c>
      <c r="N9" s="3">
        <f t="shared" si="0"/>
        <v>0.21197287592552777</v>
      </c>
      <c r="O9" s="3">
        <f t="shared" si="1"/>
        <v>0.37551994584847659</v>
      </c>
      <c r="P9" s="3">
        <f t="shared" si="2"/>
        <v>5.8674722586319755E-2</v>
      </c>
      <c r="Q9" s="3">
        <f t="shared" si="3"/>
        <v>8.6310040082474525E-3</v>
      </c>
      <c r="R9" s="3">
        <f t="shared" si="4"/>
        <v>6.7305726594567197E-2</v>
      </c>
    </row>
    <row r="10" spans="1:18" x14ac:dyDescent="0.3">
      <c r="A10" s="1">
        <v>3.5000000000000003E-2</v>
      </c>
      <c r="B10">
        <v>-1</v>
      </c>
      <c r="C10">
        <v>716141.63200111699</v>
      </c>
      <c r="D10">
        <v>33556.463651855302</v>
      </c>
      <c r="E10">
        <v>1033.26010401132</v>
      </c>
      <c r="F10">
        <v>731327.47083776095</v>
      </c>
      <c r="H10">
        <v>4969.6434939412802</v>
      </c>
      <c r="K10">
        <v>937.84019066407996</v>
      </c>
      <c r="M10" s="3">
        <f t="shared" si="5"/>
        <v>0.78097464862076282</v>
      </c>
      <c r="N10" s="3">
        <f t="shared" si="0"/>
        <v>0.21159397219265294</v>
      </c>
      <c r="O10" s="3">
        <f t="shared" si="1"/>
        <v>0.42733588210241991</v>
      </c>
      <c r="P10" s="3">
        <f t="shared" si="2"/>
        <v>6.3509544033659535E-2</v>
      </c>
      <c r="Q10" s="3">
        <f t="shared" si="3"/>
        <v>1.0758313465498721E-2</v>
      </c>
      <c r="R10" s="3">
        <f t="shared" si="4"/>
        <v>7.4267857499158249E-2</v>
      </c>
    </row>
    <row r="11" spans="1:18" x14ac:dyDescent="0.3">
      <c r="A11" s="1">
        <v>0.05</v>
      </c>
      <c r="B11">
        <v>-1</v>
      </c>
      <c r="C11">
        <v>712364.11000687804</v>
      </c>
      <c r="D11">
        <v>50554.817168143403</v>
      </c>
      <c r="E11">
        <v>1150.4694470043601</v>
      </c>
      <c r="F11">
        <v>740129.29715764197</v>
      </c>
      <c r="H11">
        <v>5245.5768041577903</v>
      </c>
      <c r="K11">
        <v>751.37458007567898</v>
      </c>
      <c r="M11" s="3">
        <f t="shared" si="5"/>
        <v>0.79095005178329458</v>
      </c>
      <c r="N11" s="3">
        <f t="shared" si="0"/>
        <v>0.21030318909577497</v>
      </c>
      <c r="O11" s="3">
        <f t="shared" si="1"/>
        <v>0.64584994602272838</v>
      </c>
      <c r="P11" s="3">
        <f t="shared" si="2"/>
        <v>6.7056670461440718E-2</v>
      </c>
      <c r="Q11" s="3">
        <f t="shared" si="3"/>
        <v>8.3612955242016226E-3</v>
      </c>
      <c r="R11" s="3">
        <f t="shared" si="4"/>
        <v>7.5417965985642335E-2</v>
      </c>
    </row>
    <row r="12" spans="1:18" x14ac:dyDescent="0.3">
      <c r="A12" s="1">
        <v>0.09</v>
      </c>
      <c r="B12">
        <v>-1</v>
      </c>
      <c r="C12">
        <v>715105.24349274498</v>
      </c>
      <c r="D12">
        <v>101282.655996678</v>
      </c>
      <c r="E12">
        <v>1201.8001976984499</v>
      </c>
      <c r="F12">
        <v>726484.91994797601</v>
      </c>
      <c r="H12">
        <v>5594.2035974594501</v>
      </c>
      <c r="K12">
        <v>703.54074259321999</v>
      </c>
      <c r="M12" s="3">
        <f t="shared" si="5"/>
        <v>0.77548642427900649</v>
      </c>
      <c r="N12" s="3">
        <f t="shared" si="0"/>
        <v>0.21123983718815917</v>
      </c>
      <c r="O12" s="3">
        <f t="shared" si="1"/>
        <v>1.2979569989614688</v>
      </c>
      <c r="P12" s="3">
        <f t="shared" si="2"/>
        <v>7.1538272595603553E-2</v>
      </c>
      <c r="Q12" s="3">
        <f t="shared" si="3"/>
        <v>7.74639089763411E-3</v>
      </c>
      <c r="R12" s="3">
        <f t="shared" si="4"/>
        <v>7.928466349323765E-2</v>
      </c>
    </row>
    <row r="13" spans="1:18" x14ac:dyDescent="0.3">
      <c r="A13" s="1">
        <v>0.15</v>
      </c>
      <c r="B13">
        <v>-1</v>
      </c>
      <c r="C13">
        <v>719602.97734090895</v>
      </c>
      <c r="D13">
        <v>205078.61874598201</v>
      </c>
      <c r="E13">
        <v>1152.2767913668399</v>
      </c>
      <c r="F13">
        <v>745362.50813423598</v>
      </c>
      <c r="H13">
        <v>4812.1459034975896</v>
      </c>
      <c r="K13">
        <v>1041.8256310315001</v>
      </c>
      <c r="M13" s="3">
        <f t="shared" si="5"/>
        <v>0.79688102422343443</v>
      </c>
      <c r="N13" s="3">
        <f t="shared" si="0"/>
        <v>0.21277671740601634</v>
      </c>
      <c r="O13" s="3">
        <f t="shared" si="1"/>
        <v>2.6322555012921907</v>
      </c>
      <c r="P13" s="3">
        <f t="shared" si="2"/>
        <v>6.1484910382375031E-2</v>
      </c>
      <c r="Q13" s="3">
        <f t="shared" si="3"/>
        <v>1.2095047705168168E-2</v>
      </c>
      <c r="R13" s="3">
        <f t="shared" si="4"/>
        <v>7.3579958087543196E-2</v>
      </c>
    </row>
    <row r="15" spans="1:18" x14ac:dyDescent="0.3">
      <c r="G15" t="s">
        <v>20</v>
      </c>
      <c r="H15">
        <f>AVERAGE(H9:H13)</f>
        <v>5043.0218671542325</v>
      </c>
      <c r="J15" t="s">
        <v>20</v>
      </c>
      <c r="K15">
        <f>AVERAGE(K9:K12)</f>
        <v>791.27772367920738</v>
      </c>
      <c r="M15" t="s">
        <v>16</v>
      </c>
      <c r="N15" t="s">
        <v>17</v>
      </c>
      <c r="O15" t="s">
        <v>18</v>
      </c>
    </row>
    <row r="16" spans="1:18" x14ac:dyDescent="0.3">
      <c r="L16" t="s">
        <v>15</v>
      </c>
      <c r="M16">
        <v>750000</v>
      </c>
      <c r="N16">
        <v>2253432</v>
      </c>
      <c r="O16">
        <f>SUM(H15,K15)</f>
        <v>5834.2995908334397</v>
      </c>
    </row>
    <row r="17" spans="12:15" x14ac:dyDescent="0.3">
      <c r="L17" t="s">
        <v>19</v>
      </c>
      <c r="M17">
        <v>0.85</v>
      </c>
      <c r="N17">
        <v>0.77</v>
      </c>
      <c r="O17">
        <v>7.4999999999999997E-2</v>
      </c>
    </row>
    <row r="19" spans="12:15" x14ac:dyDescent="0.3">
      <c r="L19" t="s">
        <v>23</v>
      </c>
      <c r="M19">
        <v>0</v>
      </c>
      <c r="N19">
        <v>0</v>
      </c>
    </row>
    <row r="20" spans="12:15" x14ac:dyDescent="0.3">
      <c r="M20">
        <v>0.1</v>
      </c>
      <c r="N20">
        <v>0.1</v>
      </c>
    </row>
    <row r="21" spans="12:15" x14ac:dyDescent="0.3">
      <c r="M21">
        <v>0.2</v>
      </c>
      <c r="N21">
        <v>0.2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manolis</cp:lastModifiedBy>
  <cp:revision>2</cp:revision>
  <dcterms:created xsi:type="dcterms:W3CDTF">2017-10-27T16:51:35Z</dcterms:created>
  <dcterms:modified xsi:type="dcterms:W3CDTF">2018-04-16T20:16:16Z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d2f0e522-5252-42f1-9377-29c4d50cb951</vt:lpwstr>
  </property>
</Properties>
</file>