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331CC21F-B7DA-4331-B090-4C27D3AACFB1}" xr6:coauthVersionLast="34" xr6:coauthVersionMax="34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definedNames>
    <definedName name="_xlnm._FilterDatabase" localSheetId="0" hidden="1">Sheet1!$J$22:$P$38</definedName>
  </definedNames>
  <calcPr calcId="179017"/>
</workbook>
</file>

<file path=xl/calcChain.xml><?xml version="1.0" encoding="utf-8"?>
<calcChain xmlns="http://schemas.openxmlformats.org/spreadsheetml/2006/main">
  <c r="P33" i="1" l="1"/>
  <c r="P36" i="1"/>
  <c r="P35" i="1"/>
  <c r="P34" i="1"/>
  <c r="P32" i="1"/>
  <c r="P30" i="1"/>
  <c r="P37" i="1"/>
  <c r="P28" i="1"/>
  <c r="P38" i="1"/>
  <c r="P31" i="1"/>
  <c r="P29" i="1"/>
  <c r="P27" i="1"/>
  <c r="P26" i="1"/>
  <c r="P24" i="1"/>
  <c r="P25" i="1"/>
  <c r="P23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Y17" i="1"/>
  <c r="Y15" i="1"/>
  <c r="Y14" i="1"/>
  <c r="Y13" i="1"/>
  <c r="Y12" i="1"/>
  <c r="Y11" i="1"/>
  <c r="Y10" i="1"/>
  <c r="Y9" i="1"/>
  <c r="Y8" i="1"/>
  <c r="Y7" i="1"/>
  <c r="Y6" i="1"/>
  <c r="Y5" i="1"/>
  <c r="Y18" i="1"/>
  <c r="Y16" i="1"/>
  <c r="Y4" i="1"/>
  <c r="Y3" i="1"/>
  <c r="P16" i="1"/>
  <c r="P13" i="1"/>
  <c r="P14" i="1"/>
  <c r="P17" i="1"/>
  <c r="P11" i="1"/>
  <c r="P12" i="1"/>
  <c r="P9" i="1"/>
  <c r="P10" i="1"/>
  <c r="P8" i="1"/>
  <c r="P7" i="1"/>
  <c r="P4" i="1"/>
  <c r="P6" i="1"/>
  <c r="P18" i="1"/>
  <c r="P15" i="1"/>
  <c r="P5" i="1"/>
  <c r="P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<sst xmlns="http://schemas.openxmlformats.org/spreadsheetml/2006/main" count="92" uniqueCount="25">
  <si>
    <t>H2</t>
  </si>
  <si>
    <t>Water</t>
  </si>
  <si>
    <t>HOAc</t>
  </si>
  <si>
    <t>CO2</t>
  </si>
  <si>
    <t>CO</t>
  </si>
  <si>
    <t>L</t>
  </si>
  <si>
    <t>9.1e-9 15s repeat</t>
  </si>
  <si>
    <t>9.6e-9 15s</t>
  </si>
  <si>
    <t>9.1e-9 15s</t>
  </si>
  <si>
    <t>8.4e-9 15s</t>
  </si>
  <si>
    <t>7.6e-9 15s</t>
  </si>
  <si>
    <t>6.3e-9 15s</t>
  </si>
  <si>
    <t>4.9e-9 15s</t>
  </si>
  <si>
    <t>3.6e-9 15s</t>
  </si>
  <si>
    <t>3.5e-9 15s</t>
  </si>
  <si>
    <t>3.2e-9 15s</t>
  </si>
  <si>
    <t>2.5e-9 15s</t>
  </si>
  <si>
    <t>1e-9 15s</t>
  </si>
  <si>
    <t>1.8 e-9 15s</t>
  </si>
  <si>
    <t>1.5 e-9 15s</t>
  </si>
  <si>
    <t>1.04 e-8 15s</t>
  </si>
  <si>
    <t>HOAc smallest to largest</t>
  </si>
  <si>
    <t>CO corr</t>
  </si>
  <si>
    <t>ordered by langmuir</t>
  </si>
  <si>
    <t>CO2 smallest to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</si>
</sst>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B7776B9-D9F2-4CA2-B04D-C09E0BC014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HOAc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0</c:v>
                </c:pt>
                <c:pt idx="1">
                  <c:v>11301261.36477978</c:v>
                </c:pt>
                <c:pt idx="2">
                  <c:v>7559296.9380351491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15542286.01875807</c:v>
                </c:pt>
                <c:pt idx="7">
                  <c:v>17303903.134900901</c:v>
                </c:pt>
                <c:pt idx="8">
                  <c:v>14597034.154766429</c:v>
                </c:pt>
                <c:pt idx="9">
                  <c:v>16787424.834395532</c:v>
                </c:pt>
                <c:pt idx="10">
                  <c:v>15471984.689092111</c:v>
                </c:pt>
                <c:pt idx="11">
                  <c:v>15570791.38196047</c:v>
                </c:pt>
                <c:pt idx="12">
                  <c:v>16285203.05489251</c:v>
                </c:pt>
                <c:pt idx="13">
                  <c:v>16368221.286261279</c:v>
                </c:pt>
                <c:pt idx="14">
                  <c:v>16556193.383649269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4-4DD5-B69E-ED66D9286026}"/>
            </c:ext>
          </c:extLst>
        </c:ser>
        <c:ser>
          <c:idx val="6"/>
          <c:order val="4"/>
          <c:tx>
            <c:strRef>
              <c:f>Sheet1!$P$2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0</c:v>
                </c:pt>
                <c:pt idx="1">
                  <c:v>6932903.8475196017</c:v>
                </c:pt>
                <c:pt idx="2">
                  <c:v>4322069.0458857054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10422779.796747554</c:v>
                </c:pt>
                <c:pt idx="7">
                  <c:v>11142338.399305219</c:v>
                </c:pt>
                <c:pt idx="8">
                  <c:v>10820401.835562717</c:v>
                </c:pt>
                <c:pt idx="9">
                  <c:v>11708275.308671076</c:v>
                </c:pt>
                <c:pt idx="10">
                  <c:v>10658897.834186198</c:v>
                </c:pt>
                <c:pt idx="11">
                  <c:v>11346352.185566513</c:v>
                </c:pt>
                <c:pt idx="12">
                  <c:v>11956488.186511599</c:v>
                </c:pt>
                <c:pt idx="13">
                  <c:v>11882760.899278512</c:v>
                </c:pt>
                <c:pt idx="14">
                  <c:v>11482444.267947793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7632"/>
        <c:axId val="48979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103458599.3286628</c:v>
                      </c:pt>
                      <c:pt idx="2">
                        <c:v>99432864.009671569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127940382.8097512</c:v>
                      </c:pt>
                      <c:pt idx="7">
                        <c:v>115699576.69012859</c:v>
                      </c:pt>
                      <c:pt idx="8">
                        <c:v>128348734.352567</c:v>
                      </c:pt>
                      <c:pt idx="9">
                        <c:v>131997818.9242533</c:v>
                      </c:pt>
                      <c:pt idx="10">
                        <c:v>124884999.57886539</c:v>
                      </c:pt>
                      <c:pt idx="11">
                        <c:v>122040816.64414831</c:v>
                      </c:pt>
                      <c:pt idx="12">
                        <c:v>123839430.9698689</c:v>
                      </c:pt>
                      <c:pt idx="13">
                        <c:v>130525130.2219138</c:v>
                      </c:pt>
                      <c:pt idx="14">
                        <c:v>130262217.033169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3A4-4DD5-B69E-ED66D928602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565537.54982437752</c:v>
                      </c:pt>
                      <c:pt idx="2">
                        <c:v>517946.88487675373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446974.53440215928</c:v>
                      </c:pt>
                      <c:pt idx="7">
                        <c:v>454232.97113804898</c:v>
                      </c:pt>
                      <c:pt idx="8">
                        <c:v>262250.73529387353</c:v>
                      </c:pt>
                      <c:pt idx="9">
                        <c:v>400388.26114624058</c:v>
                      </c:pt>
                      <c:pt idx="10">
                        <c:v>260454.69254665679</c:v>
                      </c:pt>
                      <c:pt idx="11">
                        <c:v>245106.2026059856</c:v>
                      </c:pt>
                      <c:pt idx="12">
                        <c:v>392865.6101648219</c:v>
                      </c:pt>
                      <c:pt idx="13">
                        <c:v>300211.20812727459</c:v>
                      </c:pt>
                      <c:pt idx="14">
                        <c:v>312411.66914223973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A4-4DD5-B69E-ED66D928602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0</c:v>
                </c:pt>
                <c:pt idx="1">
                  <c:v>55055.759844068518</c:v>
                </c:pt>
                <c:pt idx="2">
                  <c:v>67958.385117785278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232070.0411140699</c:v>
                </c:pt>
                <c:pt idx="7">
                  <c:v>414761.87087287352</c:v>
                </c:pt>
                <c:pt idx="8">
                  <c:v>461113.96727538551</c:v>
                </c:pt>
                <c:pt idx="9">
                  <c:v>524824.01456225361</c:v>
                </c:pt>
                <c:pt idx="10">
                  <c:v>650669.06810109154</c:v>
                </c:pt>
                <c:pt idx="11">
                  <c:v>840643.64793153678</c:v>
                </c:pt>
                <c:pt idx="12">
                  <c:v>1448068.281180765</c:v>
                </c:pt>
                <c:pt idx="13">
                  <c:v>1696378.998010783</c:v>
                </c:pt>
                <c:pt idx="14">
                  <c:v>1892970.0457810829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4368"/>
        <c:axId val="489857328"/>
      </c:scatterChart>
      <c:valAx>
        <c:axId val="4925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2096"/>
        <c:crosses val="autoZero"/>
        <c:crossBetween val="midCat"/>
      </c:valAx>
      <c:valAx>
        <c:axId val="489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7632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4368"/>
        <c:crosses val="max"/>
        <c:crossBetween val="midCat"/>
      </c:valAx>
      <c:valAx>
        <c:axId val="48984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ordered by langmuir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Sheet1!$W$2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Sheet1!$W$3:$W$18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11520319.95079422</c:v>
                </c:pt>
                <c:pt idx="3">
                  <c:v>11301261.36477978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17303903.134900901</c:v>
                </c:pt>
                <c:pt idx="7">
                  <c:v>15542286.01875807</c:v>
                </c:pt>
                <c:pt idx="8">
                  <c:v>16787424.834395532</c:v>
                </c:pt>
                <c:pt idx="9">
                  <c:v>14597034.154766429</c:v>
                </c:pt>
                <c:pt idx="10">
                  <c:v>16556193.383649269</c:v>
                </c:pt>
                <c:pt idx="11">
                  <c:v>15570791.38196047</c:v>
                </c:pt>
                <c:pt idx="12">
                  <c:v>15471984.689092111</c:v>
                </c:pt>
                <c:pt idx="13">
                  <c:v>16285203.05489251</c:v>
                </c:pt>
                <c:pt idx="14">
                  <c:v>16368221.286261279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88E-831D-631D312D14D6}"/>
            </c:ext>
          </c:extLst>
        </c:ser>
        <c:ser>
          <c:idx val="5"/>
          <c:order val="4"/>
          <c:tx>
            <c:strRef>
              <c:f>Sheet1!$Y$2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Sheet1!$Y$3:$Y$18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6819427.8665669663</c:v>
                </c:pt>
                <c:pt idx="3">
                  <c:v>6932903.8475196017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11142338.399305219</c:v>
                </c:pt>
                <c:pt idx="7">
                  <c:v>10422779.796747554</c:v>
                </c:pt>
                <c:pt idx="8">
                  <c:v>11708275.308671076</c:v>
                </c:pt>
                <c:pt idx="9">
                  <c:v>10820401.835562717</c:v>
                </c:pt>
                <c:pt idx="10">
                  <c:v>11482444.267947793</c:v>
                </c:pt>
                <c:pt idx="11">
                  <c:v>11346352.185566513</c:v>
                </c:pt>
                <c:pt idx="12">
                  <c:v>10658897.834186198</c:v>
                </c:pt>
                <c:pt idx="13">
                  <c:v>11956488.186511599</c:v>
                </c:pt>
                <c:pt idx="14">
                  <c:v>11882760.899278512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8864"/>
        <c:axId val="489786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Sheet1!$T$3:$T$18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98869495.510615051</c:v>
                      </c:pt>
                      <c:pt idx="3">
                        <c:v>103458599.3286628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115699576.69012859</c:v>
                      </c:pt>
                      <c:pt idx="7">
                        <c:v>127940382.8097512</c:v>
                      </c:pt>
                      <c:pt idx="8">
                        <c:v>131997818.9242533</c:v>
                      </c:pt>
                      <c:pt idx="9">
                        <c:v>128348734.352567</c:v>
                      </c:pt>
                      <c:pt idx="10">
                        <c:v>130262217.033169</c:v>
                      </c:pt>
                      <c:pt idx="11">
                        <c:v>122040816.64414831</c:v>
                      </c:pt>
                      <c:pt idx="12">
                        <c:v>124884999.57886539</c:v>
                      </c:pt>
                      <c:pt idx="13">
                        <c:v>123839430.9698689</c:v>
                      </c:pt>
                      <c:pt idx="14">
                        <c:v>130525130.2219138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03-488E-831D-631D312D14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Sheet1!$U$3:$U$18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654221.00240573718</c:v>
                      </c:pt>
                      <c:pt idx="3">
                        <c:v>565537.54982437752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454232.97113804898</c:v>
                      </c:pt>
                      <c:pt idx="7">
                        <c:v>446974.53440215928</c:v>
                      </c:pt>
                      <c:pt idx="8">
                        <c:v>400388.26114624058</c:v>
                      </c:pt>
                      <c:pt idx="9">
                        <c:v>262250.73529387353</c:v>
                      </c:pt>
                      <c:pt idx="10">
                        <c:v>312411.66914223973</c:v>
                      </c:pt>
                      <c:pt idx="11">
                        <c:v>245106.2026059856</c:v>
                      </c:pt>
                      <c:pt idx="12">
                        <c:v>260454.69254665679</c:v>
                      </c:pt>
                      <c:pt idx="13">
                        <c:v>392865.6101648219</c:v>
                      </c:pt>
                      <c:pt idx="14">
                        <c:v>300211.20812727459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03-488E-831D-631D312D14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Sheet1!$V$2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Sheet1!$V$3:$V$18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87225.607847375606</c:v>
                </c:pt>
                <c:pt idx="3">
                  <c:v>55055.759844068518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414761.87087287352</c:v>
                </c:pt>
                <c:pt idx="7">
                  <c:v>232070.0411140699</c:v>
                </c:pt>
                <c:pt idx="8">
                  <c:v>524824.01456225361</c:v>
                </c:pt>
                <c:pt idx="9">
                  <c:v>461113.96727538551</c:v>
                </c:pt>
                <c:pt idx="10">
                  <c:v>1892970.0457810829</c:v>
                </c:pt>
                <c:pt idx="11">
                  <c:v>840643.64793153678</c:v>
                </c:pt>
                <c:pt idx="12">
                  <c:v>650669.06810109154</c:v>
                </c:pt>
                <c:pt idx="13">
                  <c:v>1448068.281180765</c:v>
                </c:pt>
                <c:pt idx="14">
                  <c:v>1696378.998010783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6096"/>
        <c:axId val="489856464"/>
      </c:scatterChart>
      <c:valAx>
        <c:axId val="4925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6048"/>
        <c:crosses val="autoZero"/>
        <c:crossBetween val="midCat"/>
      </c:valAx>
      <c:valAx>
        <c:axId val="4897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88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6096"/>
        <c:crosses val="max"/>
        <c:crossBetween val="midCat"/>
      </c:valAx>
      <c:valAx>
        <c:axId val="489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by CO2 area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Sheet1!$N$23:$N$38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11301261.36477978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14597034.154766429</c:v>
                </c:pt>
                <c:pt idx="6">
                  <c:v>14824370.35927413</c:v>
                </c:pt>
                <c:pt idx="7">
                  <c:v>15471984.689092111</c:v>
                </c:pt>
                <c:pt idx="8">
                  <c:v>15542286.01875807</c:v>
                </c:pt>
                <c:pt idx="9">
                  <c:v>15570791.38196047</c:v>
                </c:pt>
                <c:pt idx="10">
                  <c:v>16213893.115659161</c:v>
                </c:pt>
                <c:pt idx="11">
                  <c:v>16285203.05489251</c:v>
                </c:pt>
                <c:pt idx="12">
                  <c:v>16368221.286261279</c:v>
                </c:pt>
                <c:pt idx="13">
                  <c:v>16556193.383649269</c:v>
                </c:pt>
                <c:pt idx="14">
                  <c:v>16787424.834395532</c:v>
                </c:pt>
                <c:pt idx="15">
                  <c:v>17303903.134900901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2-4180-B01F-D32B4BDA539B}"/>
            </c:ext>
          </c:extLst>
        </c:ser>
        <c:ser>
          <c:idx val="6"/>
          <c:order val="4"/>
          <c:tx>
            <c:strRef>
              <c:f>Sheet1!$P$22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Sheet1!$P$23:$P$38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6932903.8475196017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10820401.835562717</c:v>
                </c:pt>
                <c:pt idx="6">
                  <c:v>9356076.2782120463</c:v>
                </c:pt>
                <c:pt idx="7">
                  <c:v>10658897.834186198</c:v>
                </c:pt>
                <c:pt idx="8">
                  <c:v>10422779.796747554</c:v>
                </c:pt>
                <c:pt idx="9">
                  <c:v>11346352.185566513</c:v>
                </c:pt>
                <c:pt idx="10">
                  <c:v>11813398.796008855</c:v>
                </c:pt>
                <c:pt idx="11">
                  <c:v>11956488.186511599</c:v>
                </c:pt>
                <c:pt idx="12">
                  <c:v>11882760.899278512</c:v>
                </c:pt>
                <c:pt idx="13">
                  <c:v>11482444.267947793</c:v>
                </c:pt>
                <c:pt idx="14">
                  <c:v>11708275.308671076</c:v>
                </c:pt>
                <c:pt idx="15">
                  <c:v>11142338.399305219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92160"/>
        <c:axId val="489843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Sheet1!$K$23:$K$38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103458599.3286628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128348734.352567</c:v>
                      </c:pt>
                      <c:pt idx="6">
                        <c:v>117327332.74382479</c:v>
                      </c:pt>
                      <c:pt idx="7">
                        <c:v>124884999.57886539</c:v>
                      </c:pt>
                      <c:pt idx="8">
                        <c:v>127940382.8097512</c:v>
                      </c:pt>
                      <c:pt idx="9">
                        <c:v>122040816.64414831</c:v>
                      </c:pt>
                      <c:pt idx="10">
                        <c:v>122436829.073636</c:v>
                      </c:pt>
                      <c:pt idx="11">
                        <c:v>123839430.9698689</c:v>
                      </c:pt>
                      <c:pt idx="12">
                        <c:v>130525130.2219138</c:v>
                      </c:pt>
                      <c:pt idx="13">
                        <c:v>130262217.033169</c:v>
                      </c:pt>
                      <c:pt idx="14">
                        <c:v>131997818.9242533</c:v>
                      </c:pt>
                      <c:pt idx="15">
                        <c:v>115699576.69012859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82-4180-B01F-D32B4BDA539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Sheet1!$L$23:$L$38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565537.54982437752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262250.73529387353</c:v>
                      </c:pt>
                      <c:pt idx="6">
                        <c:v>572378.11425006855</c:v>
                      </c:pt>
                      <c:pt idx="7">
                        <c:v>260454.69254665679</c:v>
                      </c:pt>
                      <c:pt idx="8">
                        <c:v>446974.53440215928</c:v>
                      </c:pt>
                      <c:pt idx="9">
                        <c:v>245106.2026059856</c:v>
                      </c:pt>
                      <c:pt idx="10">
                        <c:v>404390.90862093109</c:v>
                      </c:pt>
                      <c:pt idx="11">
                        <c:v>392865.6101648219</c:v>
                      </c:pt>
                      <c:pt idx="12">
                        <c:v>300211.20812727459</c:v>
                      </c:pt>
                      <c:pt idx="13">
                        <c:v>312411.66914223973</c:v>
                      </c:pt>
                      <c:pt idx="14">
                        <c:v>400388.26114624058</c:v>
                      </c:pt>
                      <c:pt idx="15">
                        <c:v>454232.97113804898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82-4180-B01F-D32B4BDA53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Sheet1!$M$23:$M$38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55055.759844068518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461113.96727538551</c:v>
                </c:pt>
                <c:pt idx="6">
                  <c:v>181001.7859671152</c:v>
                </c:pt>
                <c:pt idx="7">
                  <c:v>650669.06810109154</c:v>
                </c:pt>
                <c:pt idx="8">
                  <c:v>232070.0411140699</c:v>
                </c:pt>
                <c:pt idx="9">
                  <c:v>840643.64793153678</c:v>
                </c:pt>
                <c:pt idx="10">
                  <c:v>4105228.491097312</c:v>
                </c:pt>
                <c:pt idx="11">
                  <c:v>1448068.281180765</c:v>
                </c:pt>
                <c:pt idx="12">
                  <c:v>1696378.998010783</c:v>
                </c:pt>
                <c:pt idx="13">
                  <c:v>1892970.0457810829</c:v>
                </c:pt>
                <c:pt idx="14">
                  <c:v>524824.01456225361</c:v>
                </c:pt>
                <c:pt idx="15">
                  <c:v>414761.87087287352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9424"/>
        <c:axId val="489872016"/>
      </c:scatterChart>
      <c:valAx>
        <c:axId val="1705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3504"/>
        <c:crosses val="autoZero"/>
        <c:crossBetween val="midCat"/>
      </c:valAx>
      <c:valAx>
        <c:axId val="489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92160"/>
        <c:crosses val="autoZero"/>
        <c:crossBetween val="midCat"/>
      </c:valAx>
      <c:valAx>
        <c:axId val="48987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424"/>
        <c:crosses val="max"/>
        <c:crossBetween val="midCat"/>
      </c:valAx>
      <c:valAx>
        <c:axId val="4898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656704</xdr:colOff>
      <xdr:row>22</xdr:row>
      <xdr:rowOff>128845</xdr:rowOff>
    </xdr:from>
    <xdr:to>
      <xdr:col>9</xdr:col>
      <xdr:colOff>1080653</xdr:colOff>
      <xdr:row>37</xdr:row>
      <xdr:rowOff>4154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5E33-96F4-49AA-8882-726E01D3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253538</xdr:colOff>
      <xdr:row>22</xdr:row>
      <xdr:rowOff>153786</xdr:rowOff>
    </xdr:from>
    <xdr:to>
      <xdr:col>22</xdr:col>
      <xdr:colOff>511232</xdr:colOff>
      <xdr:row>37</xdr:row>
      <xdr:rowOff>29095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FA96F-D687-405F-B503-C184DBDB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1172094</xdr:colOff>
      <xdr:row>22</xdr:row>
      <xdr:rowOff>153785</xdr:rowOff>
    </xdr:from>
    <xdr:to>
      <xdr:col>16</xdr:col>
      <xdr:colOff>216131</xdr:colOff>
      <xdr:row>37</xdr:row>
      <xdr:rowOff>29094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C6178-EC8B-4140-9C1F-7EB18DBA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topLeftCell="C1" workbookViewId="0">
      <selection activeCell="R19" sqref="R19"/>
    </sheetView>
  </sheetViews>
  <sheetFormatPr defaultRowHeight="15.05" x14ac:dyDescent="0.3"/>
  <cols>
    <col min="1" max="1" width="15.109375" bestFit="1" customWidth="1"/>
    <col min="2" max="2" width="12" bestFit="1" customWidth="1"/>
    <col min="7" max="7" width="11" bestFit="1" customWidth="1"/>
    <col min="10" max="10" width="20.5546875" bestFit="1" customWidth="1"/>
    <col min="18" max="18" width="15.109375" bestFit="1" customWidth="1"/>
    <col min="19" max="19" width="7" bestFit="1" customWidth="1"/>
  </cols>
  <sheetData>
    <row r="1" spans="1:25" x14ac:dyDescent="0.3">
      <c r="J1" s="2" t="s">
        <v>21</v>
      </c>
      <c r="R1" t="s">
        <v>23</v>
      </c>
    </row>
    <row r="2" spans="1:25" x14ac:dyDescent="0.3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22</v>
      </c>
      <c r="J2" s="1" t="s">
        <v>5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3" t="s">
        <v>22</v>
      </c>
      <c r="R2" s="1" t="s">
        <v>5</v>
      </c>
      <c r="S2" s="1" t="s">
        <v>5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3" t="s">
        <v>22</v>
      </c>
    </row>
    <row r="3" spans="1:2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F3-0.1*E3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18" si="0">O3-0.1*N3</f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18" si="1">X3-0.1*W3</f>
        <v>0</v>
      </c>
    </row>
    <row r="4" spans="1:25" x14ac:dyDescent="0.3">
      <c r="A4" s="1" t="s">
        <v>17</v>
      </c>
      <c r="B4">
        <v>99432864.009671569</v>
      </c>
      <c r="C4">
        <v>517946.88487675373</v>
      </c>
      <c r="D4">
        <v>67958.385117785278</v>
      </c>
      <c r="E4">
        <v>7559296.9380351491</v>
      </c>
      <c r="F4">
        <v>5077998.7396892207</v>
      </c>
      <c r="G4">
        <f t="shared" ref="G4:G17" si="2">F4-0.1*E4</f>
        <v>4322069.0458857054</v>
      </c>
      <c r="I4">
        <v>1</v>
      </c>
      <c r="J4" s="5" t="s">
        <v>18</v>
      </c>
      <c r="K4">
        <v>103458599.3286628</v>
      </c>
      <c r="L4">
        <v>565537.54982437752</v>
      </c>
      <c r="M4">
        <v>55055.759844068518</v>
      </c>
      <c r="N4">
        <v>11301261.36477978</v>
      </c>
      <c r="O4">
        <v>8063029.9839975797</v>
      </c>
      <c r="P4">
        <f t="shared" si="0"/>
        <v>6932903.8475196017</v>
      </c>
      <c r="R4" s="1" t="s">
        <v>17</v>
      </c>
      <c r="S4" s="4">
        <f>0.000000001*15/0.000001</f>
        <v>1.5000000000000003E-2</v>
      </c>
      <c r="T4">
        <v>99432864.009671569</v>
      </c>
      <c r="U4">
        <v>517946.88487675373</v>
      </c>
      <c r="V4">
        <v>67958.385117785278</v>
      </c>
      <c r="W4">
        <v>7559296.9380351491</v>
      </c>
      <c r="X4">
        <v>5077998.7396892207</v>
      </c>
      <c r="Y4">
        <f t="shared" si="1"/>
        <v>4322069.0458857054</v>
      </c>
    </row>
    <row r="5" spans="1:25" x14ac:dyDescent="0.3">
      <c r="A5" s="1" t="s">
        <v>8</v>
      </c>
      <c r="B5">
        <v>123839430.9698689</v>
      </c>
      <c r="C5">
        <v>392865.6101648219</v>
      </c>
      <c r="D5">
        <v>1448068.281180765</v>
      </c>
      <c r="E5">
        <v>16285203.05489251</v>
      </c>
      <c r="F5">
        <v>13585008.49200085</v>
      </c>
      <c r="G5">
        <f t="shared" si="2"/>
        <v>11956488.186511599</v>
      </c>
      <c r="I5">
        <v>2</v>
      </c>
      <c r="J5" s="5" t="s">
        <v>17</v>
      </c>
      <c r="K5">
        <v>99432864.009671569</v>
      </c>
      <c r="L5">
        <v>517946.88487675373</v>
      </c>
      <c r="M5">
        <v>67958.385117785278</v>
      </c>
      <c r="N5">
        <v>7559296.9380351491</v>
      </c>
      <c r="O5">
        <v>5077998.7396892207</v>
      </c>
      <c r="P5">
        <f t="shared" si="0"/>
        <v>4322069.0458857054</v>
      </c>
      <c r="R5" s="1" t="s">
        <v>19</v>
      </c>
      <c r="S5" s="4">
        <f>0.0000000015*15/0.000001</f>
        <v>2.2499999999999999E-2</v>
      </c>
      <c r="T5">
        <v>98869495.510615051</v>
      </c>
      <c r="U5">
        <v>654221.00240573718</v>
      </c>
      <c r="V5">
        <v>87225.607847375606</v>
      </c>
      <c r="W5">
        <v>11520319.95079422</v>
      </c>
      <c r="X5">
        <v>7971459.8616463887</v>
      </c>
      <c r="Y5">
        <f t="shared" si="1"/>
        <v>6819427.8665669663</v>
      </c>
    </row>
    <row r="6" spans="1:25" x14ac:dyDescent="0.3">
      <c r="A6" s="1" t="s">
        <v>20</v>
      </c>
      <c r="B6">
        <v>122436829.073636</v>
      </c>
      <c r="C6">
        <v>404390.90862093109</v>
      </c>
      <c r="D6">
        <v>4105228.491097312</v>
      </c>
      <c r="E6">
        <v>16213893.115659161</v>
      </c>
      <c r="F6">
        <v>13434788.10757477</v>
      </c>
      <c r="G6">
        <f t="shared" si="2"/>
        <v>11813398.796008855</v>
      </c>
      <c r="I6">
        <v>3</v>
      </c>
      <c r="J6" s="5" t="s">
        <v>19</v>
      </c>
      <c r="K6">
        <v>98869495.510615051</v>
      </c>
      <c r="L6">
        <v>654221.00240573718</v>
      </c>
      <c r="M6">
        <v>87225.607847375606</v>
      </c>
      <c r="N6">
        <v>11520319.95079422</v>
      </c>
      <c r="O6">
        <v>7971459.8616463887</v>
      </c>
      <c r="P6">
        <f t="shared" si="0"/>
        <v>6819427.8665669663</v>
      </c>
      <c r="R6" s="1" t="s">
        <v>18</v>
      </c>
      <c r="S6" s="4">
        <f>0.0000000018*15/0.000001</f>
        <v>2.7000000000000003E-2</v>
      </c>
      <c r="T6">
        <v>103458599.3286628</v>
      </c>
      <c r="U6">
        <v>565537.54982437752</v>
      </c>
      <c r="V6">
        <v>55055.759844068518</v>
      </c>
      <c r="W6">
        <v>11301261.36477978</v>
      </c>
      <c r="X6">
        <v>8063029.9839975797</v>
      </c>
      <c r="Y6">
        <f t="shared" si="1"/>
        <v>6932903.8475196017</v>
      </c>
    </row>
    <row r="7" spans="1:25" x14ac:dyDescent="0.3">
      <c r="A7" s="1" t="s">
        <v>19</v>
      </c>
      <c r="B7">
        <v>98869495.510615051</v>
      </c>
      <c r="C7">
        <v>654221.00240573718</v>
      </c>
      <c r="D7">
        <v>87225.607847375606</v>
      </c>
      <c r="E7">
        <v>11520319.95079422</v>
      </c>
      <c r="F7">
        <v>7971459.8616463887</v>
      </c>
      <c r="G7">
        <f t="shared" si="2"/>
        <v>6819427.8665669663</v>
      </c>
      <c r="I7">
        <v>4</v>
      </c>
      <c r="J7" s="1" t="s">
        <v>16</v>
      </c>
      <c r="K7">
        <v>120815990.679148</v>
      </c>
      <c r="L7">
        <v>591018.47094773385</v>
      </c>
      <c r="M7">
        <v>140340.54032033519</v>
      </c>
      <c r="N7">
        <v>14224533.155842571</v>
      </c>
      <c r="O7">
        <v>10600218.147781439</v>
      </c>
      <c r="P7">
        <f t="shared" si="0"/>
        <v>9177764.8321971819</v>
      </c>
      <c r="R7" s="1" t="s">
        <v>16</v>
      </c>
      <c r="S7" s="4">
        <f>0.0000000025*15/0.000001</f>
        <v>3.7499999999999999E-2</v>
      </c>
      <c r="T7">
        <v>120815990.679148</v>
      </c>
      <c r="U7">
        <v>591018.47094773385</v>
      </c>
      <c r="V7">
        <v>140340.54032033519</v>
      </c>
      <c r="W7">
        <v>14224533.155842571</v>
      </c>
      <c r="X7">
        <v>10600218.147781439</v>
      </c>
      <c r="Y7">
        <f t="shared" si="1"/>
        <v>9177764.8321971819</v>
      </c>
    </row>
    <row r="8" spans="1:25" x14ac:dyDescent="0.3">
      <c r="A8" s="1" t="s">
        <v>18</v>
      </c>
      <c r="B8">
        <v>103458599.3286628</v>
      </c>
      <c r="C8">
        <v>565537.54982437752</v>
      </c>
      <c r="D8">
        <v>55055.759844068518</v>
      </c>
      <c r="E8">
        <v>11301261.36477978</v>
      </c>
      <c r="F8">
        <v>8063029.9839975797</v>
      </c>
      <c r="G8">
        <f t="shared" si="2"/>
        <v>6932903.8475196017</v>
      </c>
      <c r="I8">
        <v>5</v>
      </c>
      <c r="J8" s="1" t="s">
        <v>15</v>
      </c>
      <c r="K8">
        <v>117327332.74382479</v>
      </c>
      <c r="L8">
        <v>572378.11425006855</v>
      </c>
      <c r="M8">
        <v>181001.7859671152</v>
      </c>
      <c r="N8">
        <v>14824370.35927413</v>
      </c>
      <c r="O8">
        <v>10838513.314139459</v>
      </c>
      <c r="P8">
        <f t="shared" si="0"/>
        <v>9356076.2782120463</v>
      </c>
      <c r="R8" s="1" t="s">
        <v>15</v>
      </c>
      <c r="S8" s="4">
        <f>0.0000000032*15/0.000001</f>
        <v>4.8000000000000001E-2</v>
      </c>
      <c r="T8">
        <v>117327332.74382479</v>
      </c>
      <c r="U8">
        <v>572378.11425006855</v>
      </c>
      <c r="V8">
        <v>181001.7859671152</v>
      </c>
      <c r="W8">
        <v>14824370.35927413</v>
      </c>
      <c r="X8">
        <v>10838513.314139459</v>
      </c>
      <c r="Y8">
        <f t="shared" si="1"/>
        <v>9356076.2782120463</v>
      </c>
    </row>
    <row r="9" spans="1:25" x14ac:dyDescent="0.3">
      <c r="A9" s="1" t="s">
        <v>16</v>
      </c>
      <c r="B9">
        <v>120815990.679148</v>
      </c>
      <c r="C9">
        <v>591018.47094773385</v>
      </c>
      <c r="D9">
        <v>140340.54032033519</v>
      </c>
      <c r="E9">
        <v>14224533.155842571</v>
      </c>
      <c r="F9">
        <v>10600218.147781439</v>
      </c>
      <c r="G9">
        <f t="shared" si="2"/>
        <v>9177764.8321971819</v>
      </c>
      <c r="I9">
        <v>6</v>
      </c>
      <c r="J9" s="1" t="s">
        <v>13</v>
      </c>
      <c r="K9">
        <v>127940382.8097512</v>
      </c>
      <c r="L9">
        <v>446974.53440215928</v>
      </c>
      <c r="M9">
        <v>232070.0411140699</v>
      </c>
      <c r="N9">
        <v>15542286.01875807</v>
      </c>
      <c r="O9">
        <v>11977008.39862336</v>
      </c>
      <c r="P9">
        <f t="shared" si="0"/>
        <v>10422779.796747554</v>
      </c>
      <c r="R9" s="1" t="s">
        <v>14</v>
      </c>
      <c r="S9" s="4">
        <f>0.0000000035*15/0.000001</f>
        <v>5.2500000000000005E-2</v>
      </c>
      <c r="T9">
        <v>115699576.69012859</v>
      </c>
      <c r="U9">
        <v>454232.97113804898</v>
      </c>
      <c r="V9">
        <v>414761.87087287352</v>
      </c>
      <c r="W9">
        <v>17303903.134900901</v>
      </c>
      <c r="X9">
        <v>12872728.71279531</v>
      </c>
      <c r="Y9">
        <f t="shared" si="1"/>
        <v>11142338.399305219</v>
      </c>
    </row>
    <row r="10" spans="1:25" x14ac:dyDescent="0.3">
      <c r="A10" s="1" t="s">
        <v>15</v>
      </c>
      <c r="B10">
        <v>117327332.74382479</v>
      </c>
      <c r="C10">
        <v>572378.11425006855</v>
      </c>
      <c r="D10">
        <v>181001.7859671152</v>
      </c>
      <c r="E10">
        <v>14824370.35927413</v>
      </c>
      <c r="F10">
        <v>10838513.314139459</v>
      </c>
      <c r="G10">
        <f t="shared" si="2"/>
        <v>9356076.2782120463</v>
      </c>
      <c r="I10">
        <v>7</v>
      </c>
      <c r="J10" s="1" t="s">
        <v>14</v>
      </c>
      <c r="K10">
        <v>115699576.69012859</v>
      </c>
      <c r="L10">
        <v>454232.97113804898</v>
      </c>
      <c r="M10">
        <v>414761.87087287352</v>
      </c>
      <c r="N10">
        <v>17303903.134900901</v>
      </c>
      <c r="O10">
        <v>12872728.71279531</v>
      </c>
      <c r="P10">
        <f t="shared" si="0"/>
        <v>11142338.399305219</v>
      </c>
      <c r="R10" s="1" t="s">
        <v>13</v>
      </c>
      <c r="S10" s="4">
        <f>0.0000000036*15/0.000001</f>
        <v>5.4000000000000006E-2</v>
      </c>
      <c r="T10">
        <v>127940382.8097512</v>
      </c>
      <c r="U10">
        <v>446974.53440215928</v>
      </c>
      <c r="V10">
        <v>232070.0411140699</v>
      </c>
      <c r="W10">
        <v>15542286.01875807</v>
      </c>
      <c r="X10">
        <v>11977008.39862336</v>
      </c>
      <c r="Y10">
        <f t="shared" si="1"/>
        <v>10422779.796747554</v>
      </c>
    </row>
    <row r="11" spans="1:25" x14ac:dyDescent="0.3">
      <c r="A11" s="1" t="s">
        <v>14</v>
      </c>
      <c r="B11">
        <v>115699576.69012859</v>
      </c>
      <c r="C11">
        <v>454232.97113804898</v>
      </c>
      <c r="D11">
        <v>414761.87087287352</v>
      </c>
      <c r="E11">
        <v>17303903.134900901</v>
      </c>
      <c r="F11">
        <v>12872728.71279531</v>
      </c>
      <c r="G11">
        <f t="shared" si="2"/>
        <v>11142338.399305219</v>
      </c>
      <c r="I11">
        <v>8</v>
      </c>
      <c r="J11" s="1" t="s">
        <v>11</v>
      </c>
      <c r="K11">
        <v>128348734.352567</v>
      </c>
      <c r="L11">
        <v>262250.73529387353</v>
      </c>
      <c r="M11">
        <v>461113.96727538551</v>
      </c>
      <c r="N11">
        <v>14597034.154766429</v>
      </c>
      <c r="O11">
        <v>12280105.25103936</v>
      </c>
      <c r="P11">
        <f t="shared" si="0"/>
        <v>10820401.835562717</v>
      </c>
      <c r="R11" s="1" t="s">
        <v>12</v>
      </c>
      <c r="S11" s="4">
        <f>0.0000000049*15/0.000001</f>
        <v>7.350000000000001E-2</v>
      </c>
      <c r="T11">
        <v>131997818.9242533</v>
      </c>
      <c r="U11">
        <v>400388.26114624058</v>
      </c>
      <c r="V11">
        <v>524824.01456225361</v>
      </c>
      <c r="W11">
        <v>16787424.834395532</v>
      </c>
      <c r="X11">
        <v>13387017.792110629</v>
      </c>
      <c r="Y11">
        <f t="shared" si="1"/>
        <v>11708275.308671076</v>
      </c>
    </row>
    <row r="12" spans="1:25" x14ac:dyDescent="0.3">
      <c r="A12" s="1" t="s">
        <v>13</v>
      </c>
      <c r="B12">
        <v>127940382.8097512</v>
      </c>
      <c r="C12">
        <v>446974.53440215928</v>
      </c>
      <c r="D12">
        <v>232070.0411140699</v>
      </c>
      <c r="E12">
        <v>15542286.01875807</v>
      </c>
      <c r="F12">
        <v>11977008.39862336</v>
      </c>
      <c r="G12">
        <f t="shared" si="2"/>
        <v>10422779.796747554</v>
      </c>
      <c r="I12">
        <v>9</v>
      </c>
      <c r="J12" s="1" t="s">
        <v>12</v>
      </c>
      <c r="K12">
        <v>131997818.9242533</v>
      </c>
      <c r="L12">
        <v>400388.26114624058</v>
      </c>
      <c r="M12">
        <v>524824.01456225361</v>
      </c>
      <c r="N12">
        <v>16787424.834395532</v>
      </c>
      <c r="O12">
        <v>13387017.792110629</v>
      </c>
      <c r="P12">
        <f t="shared" si="0"/>
        <v>11708275.308671076</v>
      </c>
      <c r="R12" s="1" t="s">
        <v>11</v>
      </c>
      <c r="S12" s="4">
        <f>0.0000000063*15/0.000001</f>
        <v>9.4500000000000015E-2</v>
      </c>
      <c r="T12">
        <v>128348734.352567</v>
      </c>
      <c r="U12">
        <v>262250.73529387353</v>
      </c>
      <c r="V12">
        <v>461113.96727538551</v>
      </c>
      <c r="W12">
        <v>14597034.154766429</v>
      </c>
      <c r="X12">
        <v>12280105.25103936</v>
      </c>
      <c r="Y12">
        <f t="shared" si="1"/>
        <v>10820401.835562717</v>
      </c>
    </row>
    <row r="13" spans="1:25" x14ac:dyDescent="0.3">
      <c r="A13" s="1" t="s">
        <v>12</v>
      </c>
      <c r="B13">
        <v>131997818.9242533</v>
      </c>
      <c r="C13">
        <v>400388.26114624058</v>
      </c>
      <c r="D13">
        <v>524824.01456225361</v>
      </c>
      <c r="E13">
        <v>16787424.834395532</v>
      </c>
      <c r="F13">
        <v>13387017.792110629</v>
      </c>
      <c r="G13">
        <f t="shared" si="2"/>
        <v>11708275.308671076</v>
      </c>
      <c r="I13">
        <v>10</v>
      </c>
      <c r="J13" s="1" t="s">
        <v>6</v>
      </c>
      <c r="K13">
        <v>124884999.57886539</v>
      </c>
      <c r="L13">
        <v>260454.69254665679</v>
      </c>
      <c r="M13">
        <v>650669.06810109154</v>
      </c>
      <c r="N13">
        <v>15471984.689092111</v>
      </c>
      <c r="O13">
        <v>12206096.30309541</v>
      </c>
      <c r="P13">
        <f t="shared" si="0"/>
        <v>10658897.834186198</v>
      </c>
      <c r="R13" s="1" t="s">
        <v>10</v>
      </c>
      <c r="S13" s="4">
        <f>0.0000000076*15/0.000001</f>
        <v>0.114</v>
      </c>
      <c r="T13">
        <v>130262217.033169</v>
      </c>
      <c r="U13">
        <v>312411.66914223973</v>
      </c>
      <c r="V13">
        <v>1892970.0457810829</v>
      </c>
      <c r="W13">
        <v>16556193.383649269</v>
      </c>
      <c r="X13">
        <v>13138063.60631272</v>
      </c>
      <c r="Y13">
        <f t="shared" si="1"/>
        <v>11482444.267947793</v>
      </c>
    </row>
    <row r="14" spans="1:25" x14ac:dyDescent="0.3">
      <c r="A14" s="1" t="s">
        <v>11</v>
      </c>
      <c r="B14">
        <v>128348734.352567</v>
      </c>
      <c r="C14">
        <v>262250.73529387353</v>
      </c>
      <c r="D14">
        <v>461113.96727538551</v>
      </c>
      <c r="E14">
        <v>14597034.154766429</v>
      </c>
      <c r="F14">
        <v>12280105.25103936</v>
      </c>
      <c r="G14">
        <f t="shared" si="2"/>
        <v>10820401.835562717</v>
      </c>
      <c r="I14">
        <v>11</v>
      </c>
      <c r="J14" s="1" t="s">
        <v>9</v>
      </c>
      <c r="K14">
        <v>122040816.64414831</v>
      </c>
      <c r="L14">
        <v>245106.2026059856</v>
      </c>
      <c r="M14">
        <v>840643.64793153678</v>
      </c>
      <c r="N14">
        <v>15570791.38196047</v>
      </c>
      <c r="O14">
        <v>12903431.32376256</v>
      </c>
      <c r="P14">
        <f t="shared" si="0"/>
        <v>11346352.185566513</v>
      </c>
      <c r="R14" s="1" t="s">
        <v>9</v>
      </c>
      <c r="S14" s="4">
        <f>0.0000000084*15/0.000001</f>
        <v>0.12600000000000003</v>
      </c>
      <c r="T14">
        <v>122040816.64414831</v>
      </c>
      <c r="U14">
        <v>245106.2026059856</v>
      </c>
      <c r="V14">
        <v>840643.64793153678</v>
      </c>
      <c r="W14">
        <v>15570791.38196047</v>
      </c>
      <c r="X14">
        <v>12903431.32376256</v>
      </c>
      <c r="Y14">
        <f t="shared" si="1"/>
        <v>11346352.185566513</v>
      </c>
    </row>
    <row r="15" spans="1:25" x14ac:dyDescent="0.3">
      <c r="A15" s="1" t="s">
        <v>10</v>
      </c>
      <c r="B15">
        <v>130262217.033169</v>
      </c>
      <c r="C15">
        <v>312411.66914223973</v>
      </c>
      <c r="D15">
        <v>1892970.0457810829</v>
      </c>
      <c r="E15">
        <v>16556193.383649269</v>
      </c>
      <c r="F15">
        <v>13138063.60631272</v>
      </c>
      <c r="G15">
        <f t="shared" si="2"/>
        <v>11482444.267947793</v>
      </c>
      <c r="I15">
        <v>12</v>
      </c>
      <c r="J15" s="1" t="s">
        <v>8</v>
      </c>
      <c r="K15">
        <v>123839430.9698689</v>
      </c>
      <c r="L15">
        <v>392865.6101648219</v>
      </c>
      <c r="M15">
        <v>1448068.281180765</v>
      </c>
      <c r="N15">
        <v>16285203.05489251</v>
      </c>
      <c r="O15">
        <v>13585008.49200085</v>
      </c>
      <c r="P15">
        <f t="shared" si="0"/>
        <v>11956488.186511599</v>
      </c>
      <c r="R15" s="1" t="s">
        <v>6</v>
      </c>
      <c r="S15" s="4">
        <f>0.0000000091*15/0.000001</f>
        <v>0.13650000000000001</v>
      </c>
      <c r="T15">
        <v>124884999.57886539</v>
      </c>
      <c r="U15">
        <v>260454.69254665679</v>
      </c>
      <c r="V15">
        <v>650669.06810109154</v>
      </c>
      <c r="W15">
        <v>15471984.689092111</v>
      </c>
      <c r="X15">
        <v>12206096.30309541</v>
      </c>
      <c r="Y15">
        <f t="shared" si="1"/>
        <v>10658897.834186198</v>
      </c>
    </row>
    <row r="16" spans="1:25" x14ac:dyDescent="0.3">
      <c r="A16" s="1" t="s">
        <v>9</v>
      </c>
      <c r="B16">
        <v>122040816.64414831</v>
      </c>
      <c r="C16">
        <v>245106.2026059856</v>
      </c>
      <c r="D16">
        <v>840643.64793153678</v>
      </c>
      <c r="E16">
        <v>15570791.38196047</v>
      </c>
      <c r="F16">
        <v>12903431.32376256</v>
      </c>
      <c r="G16">
        <f t="shared" si="2"/>
        <v>11346352.185566513</v>
      </c>
      <c r="I16">
        <v>13</v>
      </c>
      <c r="J16" s="1" t="s">
        <v>7</v>
      </c>
      <c r="K16">
        <v>130525130.2219138</v>
      </c>
      <c r="L16">
        <v>300211.20812727459</v>
      </c>
      <c r="M16">
        <v>1696378.998010783</v>
      </c>
      <c r="N16">
        <v>16368221.286261279</v>
      </c>
      <c r="O16">
        <v>13519583.027904641</v>
      </c>
      <c r="P16">
        <f t="shared" si="0"/>
        <v>11882760.899278512</v>
      </c>
      <c r="R16" s="1" t="s">
        <v>8</v>
      </c>
      <c r="S16" s="4">
        <f>0.0000000091*15/0.000001</f>
        <v>0.13650000000000001</v>
      </c>
      <c r="T16">
        <v>123839430.9698689</v>
      </c>
      <c r="U16">
        <v>392865.6101648219</v>
      </c>
      <c r="V16">
        <v>1448068.281180765</v>
      </c>
      <c r="W16">
        <v>16285203.05489251</v>
      </c>
      <c r="X16">
        <v>13585008.49200085</v>
      </c>
      <c r="Y16">
        <f t="shared" si="1"/>
        <v>11956488.186511599</v>
      </c>
    </row>
    <row r="17" spans="1:25" x14ac:dyDescent="0.3">
      <c r="A17" s="1" t="s">
        <v>6</v>
      </c>
      <c r="B17">
        <v>124884999.57886539</v>
      </c>
      <c r="C17">
        <v>260454.69254665679</v>
      </c>
      <c r="D17">
        <v>650669.06810109154</v>
      </c>
      <c r="E17">
        <v>15471984.689092111</v>
      </c>
      <c r="F17">
        <v>12206096.30309541</v>
      </c>
      <c r="G17">
        <f t="shared" si="2"/>
        <v>10658897.834186198</v>
      </c>
      <c r="I17">
        <v>14</v>
      </c>
      <c r="J17" s="1" t="s">
        <v>10</v>
      </c>
      <c r="K17">
        <v>130262217.033169</v>
      </c>
      <c r="L17">
        <v>312411.66914223973</v>
      </c>
      <c r="M17">
        <v>1892970.0457810829</v>
      </c>
      <c r="N17">
        <v>16556193.383649269</v>
      </c>
      <c r="O17">
        <v>13138063.60631272</v>
      </c>
      <c r="P17">
        <f t="shared" si="0"/>
        <v>11482444.267947793</v>
      </c>
      <c r="R17" s="1" t="s">
        <v>7</v>
      </c>
      <c r="S17" s="4">
        <f>0.0000000096*15/0.000001</f>
        <v>0.14399999999999999</v>
      </c>
      <c r="T17">
        <v>130525130.2219138</v>
      </c>
      <c r="U17">
        <v>300211.20812727459</v>
      </c>
      <c r="V17">
        <v>1696378.998010783</v>
      </c>
      <c r="W17">
        <v>16368221.286261279</v>
      </c>
      <c r="X17">
        <v>13519583.027904641</v>
      </c>
      <c r="Y17">
        <f t="shared" si="1"/>
        <v>11882760.899278512</v>
      </c>
    </row>
    <row r="18" spans="1:25" x14ac:dyDescent="0.3">
      <c r="A18" s="1" t="s">
        <v>7</v>
      </c>
      <c r="B18">
        <v>130525130.2219138</v>
      </c>
      <c r="C18">
        <v>300211.20812727459</v>
      </c>
      <c r="D18">
        <v>1696378.998010783</v>
      </c>
      <c r="E18">
        <v>16368221.286261279</v>
      </c>
      <c r="F18">
        <v>13519583.027904641</v>
      </c>
      <c r="G18">
        <f>F18-0.1*E18</f>
        <v>11882760.899278512</v>
      </c>
      <c r="I18">
        <v>15</v>
      </c>
      <c r="J18" s="1" t="s">
        <v>20</v>
      </c>
      <c r="K18">
        <v>122436829.073636</v>
      </c>
      <c r="L18">
        <v>404390.90862093109</v>
      </c>
      <c r="M18">
        <v>4105228.491097312</v>
      </c>
      <c r="N18">
        <v>16213893.115659161</v>
      </c>
      <c r="O18">
        <v>13434788.10757477</v>
      </c>
      <c r="P18">
        <f t="shared" si="0"/>
        <v>11813398.796008855</v>
      </c>
      <c r="R18" s="1" t="s">
        <v>20</v>
      </c>
      <c r="S18" s="4">
        <f>0.0000000104*15/0.000001</f>
        <v>0.15600000000000003</v>
      </c>
      <c r="T18">
        <v>122436829.073636</v>
      </c>
      <c r="U18">
        <v>404390.90862093109</v>
      </c>
      <c r="V18">
        <v>4105228.491097312</v>
      </c>
      <c r="W18">
        <v>16213893.115659161</v>
      </c>
      <c r="X18">
        <v>13434788.10757477</v>
      </c>
      <c r="Y18">
        <f t="shared" si="1"/>
        <v>11813398.796008855</v>
      </c>
    </row>
    <row r="21" spans="1:25" x14ac:dyDescent="0.3">
      <c r="J21" s="2" t="s">
        <v>24</v>
      </c>
    </row>
    <row r="22" spans="1:25" x14ac:dyDescent="0.3">
      <c r="J22" s="1" t="s">
        <v>5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3" t="s">
        <v>22</v>
      </c>
    </row>
    <row r="23" spans="1:25" x14ac:dyDescent="0.3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ref="P23:P38" si="3">O23-0.1*N23</f>
        <v>0</v>
      </c>
    </row>
    <row r="24" spans="1:25" x14ac:dyDescent="0.3">
      <c r="I24">
        <v>1</v>
      </c>
      <c r="J24" s="5" t="s">
        <v>17</v>
      </c>
      <c r="K24">
        <v>99432864.009671569</v>
      </c>
      <c r="L24">
        <v>517946.88487675373</v>
      </c>
      <c r="M24">
        <v>67958.385117785278</v>
      </c>
      <c r="N24">
        <v>7559296.9380351491</v>
      </c>
      <c r="O24">
        <v>5077998.7396892207</v>
      </c>
      <c r="P24">
        <f t="shared" si="3"/>
        <v>4322069.0458857054</v>
      </c>
    </row>
    <row r="25" spans="1:25" x14ac:dyDescent="0.3">
      <c r="I25">
        <v>2</v>
      </c>
      <c r="J25" s="5" t="s">
        <v>18</v>
      </c>
      <c r="K25">
        <v>103458599.3286628</v>
      </c>
      <c r="L25">
        <v>565537.54982437752</v>
      </c>
      <c r="M25">
        <v>55055.759844068518</v>
      </c>
      <c r="N25">
        <v>11301261.36477978</v>
      </c>
      <c r="O25">
        <v>8063029.9839975797</v>
      </c>
      <c r="P25">
        <f t="shared" si="3"/>
        <v>6932903.8475196017</v>
      </c>
    </row>
    <row r="26" spans="1:25" x14ac:dyDescent="0.3">
      <c r="I26">
        <v>3</v>
      </c>
      <c r="J26" s="5" t="s">
        <v>19</v>
      </c>
      <c r="K26">
        <v>98869495.510615051</v>
      </c>
      <c r="L26">
        <v>654221.00240573718</v>
      </c>
      <c r="M26">
        <v>87225.607847375606</v>
      </c>
      <c r="N26">
        <v>11520319.95079422</v>
      </c>
      <c r="O26">
        <v>7971459.8616463887</v>
      </c>
      <c r="P26">
        <f t="shared" si="3"/>
        <v>6819427.8665669663</v>
      </c>
    </row>
    <row r="27" spans="1:25" x14ac:dyDescent="0.3">
      <c r="I27">
        <v>4</v>
      </c>
      <c r="J27" s="1" t="s">
        <v>16</v>
      </c>
      <c r="K27">
        <v>120815990.679148</v>
      </c>
      <c r="L27">
        <v>591018.47094773385</v>
      </c>
      <c r="M27">
        <v>140340.54032033519</v>
      </c>
      <c r="N27">
        <v>14224533.155842571</v>
      </c>
      <c r="O27">
        <v>10600218.147781439</v>
      </c>
      <c r="P27">
        <f t="shared" si="3"/>
        <v>9177764.8321971819</v>
      </c>
    </row>
    <row r="28" spans="1:25" x14ac:dyDescent="0.3">
      <c r="I28">
        <v>5</v>
      </c>
      <c r="J28" s="1" t="s">
        <v>11</v>
      </c>
      <c r="K28">
        <v>128348734.352567</v>
      </c>
      <c r="L28">
        <v>262250.73529387353</v>
      </c>
      <c r="M28">
        <v>461113.96727538551</v>
      </c>
      <c r="N28">
        <v>14597034.154766429</v>
      </c>
      <c r="O28">
        <v>12280105.25103936</v>
      </c>
      <c r="P28">
        <f t="shared" si="3"/>
        <v>10820401.835562717</v>
      </c>
    </row>
    <row r="29" spans="1:25" x14ac:dyDescent="0.3">
      <c r="I29">
        <v>6</v>
      </c>
      <c r="J29" s="1" t="s">
        <v>15</v>
      </c>
      <c r="K29">
        <v>117327332.74382479</v>
      </c>
      <c r="L29">
        <v>572378.11425006855</v>
      </c>
      <c r="M29">
        <v>181001.7859671152</v>
      </c>
      <c r="N29">
        <v>14824370.35927413</v>
      </c>
      <c r="O29">
        <v>10838513.314139459</v>
      </c>
      <c r="P29">
        <f t="shared" si="3"/>
        <v>9356076.2782120463</v>
      </c>
    </row>
    <row r="30" spans="1:25" x14ac:dyDescent="0.3">
      <c r="I30">
        <v>7</v>
      </c>
      <c r="J30" s="1" t="s">
        <v>6</v>
      </c>
      <c r="K30">
        <v>124884999.57886539</v>
      </c>
      <c r="L30">
        <v>260454.69254665679</v>
      </c>
      <c r="M30">
        <v>650669.06810109154</v>
      </c>
      <c r="N30">
        <v>15471984.689092111</v>
      </c>
      <c r="O30">
        <v>12206096.30309541</v>
      </c>
      <c r="P30">
        <f t="shared" si="3"/>
        <v>10658897.834186198</v>
      </c>
    </row>
    <row r="31" spans="1:25" x14ac:dyDescent="0.3">
      <c r="I31">
        <v>8</v>
      </c>
      <c r="J31" s="1" t="s">
        <v>13</v>
      </c>
      <c r="K31">
        <v>127940382.8097512</v>
      </c>
      <c r="L31">
        <v>446974.53440215928</v>
      </c>
      <c r="M31">
        <v>232070.0411140699</v>
      </c>
      <c r="N31">
        <v>15542286.01875807</v>
      </c>
      <c r="O31">
        <v>11977008.39862336</v>
      </c>
      <c r="P31">
        <f t="shared" si="3"/>
        <v>10422779.796747554</v>
      </c>
    </row>
    <row r="32" spans="1:25" x14ac:dyDescent="0.3">
      <c r="I32">
        <v>9</v>
      </c>
      <c r="J32" s="1" t="s">
        <v>9</v>
      </c>
      <c r="K32">
        <v>122040816.64414831</v>
      </c>
      <c r="L32">
        <v>245106.2026059856</v>
      </c>
      <c r="M32">
        <v>840643.64793153678</v>
      </c>
      <c r="N32">
        <v>15570791.38196047</v>
      </c>
      <c r="O32">
        <v>12903431.32376256</v>
      </c>
      <c r="P32">
        <f t="shared" si="3"/>
        <v>11346352.185566513</v>
      </c>
    </row>
    <row r="33" spans="9:16" x14ac:dyDescent="0.3">
      <c r="I33">
        <v>10</v>
      </c>
      <c r="J33" s="1" t="s">
        <v>20</v>
      </c>
      <c r="K33">
        <v>122436829.073636</v>
      </c>
      <c r="L33">
        <v>404390.90862093109</v>
      </c>
      <c r="M33">
        <v>4105228.491097312</v>
      </c>
      <c r="N33">
        <v>16213893.115659161</v>
      </c>
      <c r="O33">
        <v>13434788.10757477</v>
      </c>
      <c r="P33">
        <f t="shared" si="3"/>
        <v>11813398.796008855</v>
      </c>
    </row>
    <row r="34" spans="9:16" x14ac:dyDescent="0.3">
      <c r="I34">
        <v>11</v>
      </c>
      <c r="J34" s="1" t="s">
        <v>8</v>
      </c>
      <c r="K34">
        <v>123839430.9698689</v>
      </c>
      <c r="L34">
        <v>392865.6101648219</v>
      </c>
      <c r="M34">
        <v>1448068.281180765</v>
      </c>
      <c r="N34">
        <v>16285203.05489251</v>
      </c>
      <c r="O34">
        <v>13585008.49200085</v>
      </c>
      <c r="P34">
        <f t="shared" si="3"/>
        <v>11956488.186511599</v>
      </c>
    </row>
    <row r="35" spans="9:16" x14ac:dyDescent="0.3">
      <c r="I35">
        <v>12</v>
      </c>
      <c r="J35" s="1" t="s">
        <v>7</v>
      </c>
      <c r="K35">
        <v>130525130.2219138</v>
      </c>
      <c r="L35">
        <v>300211.20812727459</v>
      </c>
      <c r="M35">
        <v>1696378.998010783</v>
      </c>
      <c r="N35">
        <v>16368221.286261279</v>
      </c>
      <c r="O35">
        <v>13519583.027904641</v>
      </c>
      <c r="P35">
        <f t="shared" si="3"/>
        <v>11882760.899278512</v>
      </c>
    </row>
    <row r="36" spans="9:16" x14ac:dyDescent="0.3">
      <c r="I36">
        <v>13</v>
      </c>
      <c r="J36" s="1" t="s">
        <v>10</v>
      </c>
      <c r="K36">
        <v>130262217.033169</v>
      </c>
      <c r="L36">
        <v>312411.66914223973</v>
      </c>
      <c r="M36">
        <v>1892970.0457810829</v>
      </c>
      <c r="N36">
        <v>16556193.383649269</v>
      </c>
      <c r="O36">
        <v>13138063.60631272</v>
      </c>
      <c r="P36">
        <f t="shared" si="3"/>
        <v>11482444.267947793</v>
      </c>
    </row>
    <row r="37" spans="9:16" x14ac:dyDescent="0.3">
      <c r="I37">
        <v>14</v>
      </c>
      <c r="J37" s="1" t="s">
        <v>12</v>
      </c>
      <c r="K37">
        <v>131997818.9242533</v>
      </c>
      <c r="L37">
        <v>400388.26114624058</v>
      </c>
      <c r="M37">
        <v>524824.01456225361</v>
      </c>
      <c r="N37">
        <v>16787424.834395532</v>
      </c>
      <c r="O37">
        <v>13387017.792110629</v>
      </c>
      <c r="P37">
        <f t="shared" si="3"/>
        <v>11708275.308671076</v>
      </c>
    </row>
    <row r="38" spans="9:16" x14ac:dyDescent="0.3">
      <c r="I38">
        <v>15</v>
      </c>
      <c r="J38" s="1" t="s">
        <v>14</v>
      </c>
      <c r="K38">
        <v>115699576.69012859</v>
      </c>
      <c r="L38">
        <v>454232.97113804898</v>
      </c>
      <c r="M38">
        <v>414761.87087287352</v>
      </c>
      <c r="N38">
        <v>17303903.134900901</v>
      </c>
      <c r="O38">
        <v>12872728.71279531</v>
      </c>
      <c r="P38">
        <f t="shared" si="3"/>
        <v>11142338.399305219</v>
      </c>
    </row>
  </sheetData>
  <autoFilter ref="J22:P38" xr:uid="{7F8EDABE-C88B-4A4D-BFC8-C6D4C8970A80}">
    <sortState ref="J23:P38">
      <sortCondition ref="N22:N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2018-05-16T16:45:35Z</dcterms:created>
  <dcterms:modified xsi:type="dcterms:W3CDTF">2018-06-21T14:24:08Z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75353bac-c242-4713-be1a-26577d14fe82</vt:lpwstr>
  </property>
</Properties>
</file>