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30" windowHeight="7460"/>
  </bookViews>
  <sheets>
    <sheet name="Moving Average" sheetId="2" r:id="rId1"/>
    <sheet name="Hypothesis Testing" sheetId="13" r:id="rId2"/>
    <sheet name="Anova" sheetId="1" r:id="rId3"/>
    <sheet name="Covariance" sheetId="4" r:id="rId4"/>
    <sheet name="Correlation" sheetId="8" r:id="rId5"/>
    <sheet name="Regression" sheetId="5" r:id="rId6"/>
    <sheet name="Normal Distribution" sheetId="6" r:id="rId7"/>
  </sheets>
  <definedNames>
    <definedName name="_xlnm._FilterDatabase" localSheetId="0" hidden="1">'Moving Average'!$B$35:$C$66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8" l="1"/>
  <c r="E9" i="6" l="1"/>
  <c r="D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 i="6"/>
  <c r="H7" i="4" l="1"/>
  <c r="G6" i="4"/>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I6" i="6" l="1"/>
  <c r="I5" i="6"/>
  <c r="B9" i="6"/>
  <c r="B10" i="6" s="1"/>
  <c r="B11" i="6" l="1"/>
  <c r="B12" i="6" l="1"/>
  <c r="B13" i="6" l="1"/>
  <c r="B14" i="6" l="1"/>
  <c r="B15" i="6" l="1"/>
  <c r="B16" i="6" l="1"/>
  <c r="B17" i="6" l="1"/>
  <c r="B18" i="6" l="1"/>
  <c r="B19" i="6" l="1"/>
  <c r="B20" i="6" l="1"/>
  <c r="B21" i="6" l="1"/>
  <c r="B22" i="6" l="1"/>
  <c r="B23" i="6" l="1"/>
  <c r="B24" i="6" l="1"/>
  <c r="B25" i="6" l="1"/>
  <c r="B26" i="6" l="1"/>
  <c r="B27" i="6" l="1"/>
  <c r="B28" i="6" l="1"/>
  <c r="B29" i="6" l="1"/>
  <c r="B30" i="6" l="1"/>
  <c r="B31" i="6" l="1"/>
  <c r="B32" i="6" l="1"/>
  <c r="B33" i="6" l="1"/>
  <c r="B34" i="6" l="1"/>
  <c r="B35" i="6" l="1"/>
  <c r="B36" i="6" l="1"/>
  <c r="B37" i="6" l="1"/>
  <c r="B38" i="6" l="1"/>
  <c r="B39" i="6" l="1"/>
  <c r="B40" i="6" l="1"/>
  <c r="B41" i="6" l="1"/>
  <c r="B42" i="6" l="1"/>
  <c r="B43" i="6" l="1"/>
  <c r="B44" i="6" l="1"/>
  <c r="B45" i="6" l="1"/>
  <c r="B46" i="6" l="1"/>
  <c r="B47" i="6" l="1"/>
  <c r="B48" i="6" l="1"/>
  <c r="B49" i="6" l="1"/>
  <c r="B50" i="6" l="1"/>
  <c r="B51" i="6" l="1"/>
  <c r="B52" i="6" l="1"/>
  <c r="B53" i="6" l="1"/>
  <c r="B54" i="6" l="1"/>
  <c r="B55" i="6" l="1"/>
  <c r="B56" i="6" l="1"/>
  <c r="B57" i="6" l="1"/>
  <c r="B58" i="6" l="1"/>
  <c r="B59" i="6" l="1"/>
  <c r="B60" i="6" l="1"/>
  <c r="B61" i="6" l="1"/>
  <c r="B62" i="6" l="1"/>
  <c r="B63" i="6" l="1"/>
  <c r="B64" i="6" l="1"/>
  <c r="B65" i="6" l="1"/>
  <c r="B66" i="6" l="1"/>
  <c r="B67" i="6" l="1"/>
  <c r="B68" i="6" l="1"/>
  <c r="B69" i="6" l="1"/>
  <c r="B70" i="6" l="1"/>
  <c r="B71" i="6" l="1"/>
  <c r="B72" i="6" l="1"/>
  <c r="B73" i="6" l="1"/>
  <c r="B74" i="6" l="1"/>
  <c r="B75" i="6" l="1"/>
  <c r="B76" i="6" l="1"/>
  <c r="B77" i="6" l="1"/>
  <c r="B78" i="6" l="1"/>
  <c r="B79" i="6" l="1"/>
  <c r="B80" i="6" l="1"/>
  <c r="B81" i="6" l="1"/>
  <c r="B82" i="6" l="1"/>
  <c r="B83" i="6" l="1"/>
  <c r="B84" i="6" l="1"/>
  <c r="B85" i="6" l="1"/>
  <c r="B86" i="6" l="1"/>
  <c r="B87" i="6" l="1"/>
  <c r="B88" i="6" l="1"/>
  <c r="B89" i="6" l="1"/>
</calcChain>
</file>

<file path=xl/comments1.xml><?xml version="1.0" encoding="utf-8"?>
<comments xmlns="http://schemas.openxmlformats.org/spreadsheetml/2006/main">
  <authors>
    <author>user</author>
  </authors>
  <commentList>
    <comment ref="B9" authorId="0">
      <text>
        <r>
          <rPr>
            <b/>
            <sz val="9"/>
            <color indexed="81"/>
            <rFont val="Tahoma"/>
            <family val="2"/>
          </rPr>
          <t>user:</t>
        </r>
        <r>
          <rPr>
            <sz val="9"/>
            <color indexed="81"/>
            <rFont val="Tahoma"/>
            <family val="2"/>
          </rPr>
          <t xml:space="preserve">
Data &gt; Data Analysis &gt; t Test Two Sample assuming unequal variances</t>
        </r>
      </text>
    </comment>
  </commentList>
</comments>
</file>

<file path=xl/comments2.xml><?xml version="1.0" encoding="utf-8"?>
<comments xmlns="http://schemas.openxmlformats.org/spreadsheetml/2006/main">
  <authors>
    <author>user</author>
  </authors>
  <commentList>
    <comment ref="G6" authorId="0">
      <text>
        <r>
          <rPr>
            <sz val="9"/>
            <color indexed="81"/>
            <rFont val="Tahoma"/>
            <family val="2"/>
          </rPr>
          <t xml:space="preserve">covariance value is positive
</t>
        </r>
      </text>
    </comment>
  </commentList>
</comments>
</file>

<file path=xl/sharedStrings.xml><?xml version="1.0" encoding="utf-8"?>
<sst xmlns="http://schemas.openxmlformats.org/spreadsheetml/2006/main" count="196" uniqueCount="150">
  <si>
    <t>MidSize Car</t>
  </si>
  <si>
    <t>SUV's</t>
  </si>
  <si>
    <t>Pick Up Truck</t>
  </si>
  <si>
    <t>Dates</t>
  </si>
  <si>
    <t>Net Sales</t>
  </si>
  <si>
    <t>10 days</t>
  </si>
  <si>
    <t>Marketing</t>
  </si>
  <si>
    <t>No.of Product Sold</t>
  </si>
  <si>
    <t>Amount</t>
  </si>
  <si>
    <t>Mean</t>
  </si>
  <si>
    <t>Standard Deviation</t>
  </si>
  <si>
    <t>Curve</t>
  </si>
  <si>
    <t>As per the rule, 95% of Employees have Salary between</t>
  </si>
  <si>
    <t>t-Test: Two-Sample Assuming Unequal Variances</t>
  </si>
  <si>
    <t>Variance</t>
  </si>
  <si>
    <t>Observations</t>
  </si>
  <si>
    <t>Hypothesized Mean Difference</t>
  </si>
  <si>
    <t>df</t>
  </si>
  <si>
    <t>t Stat</t>
  </si>
  <si>
    <t>P(T&lt;=t) one-tail</t>
  </si>
  <si>
    <t>t Critical one-tail</t>
  </si>
  <si>
    <t>P(T&lt;=t) two-tail</t>
  </si>
  <si>
    <t>t Critical two-tail</t>
  </si>
  <si>
    <t>Anova: Single Factor</t>
  </si>
  <si>
    <t>SUMMARY</t>
  </si>
  <si>
    <t>Groups</t>
  </si>
  <si>
    <t>Count</t>
  </si>
  <si>
    <t>Sum</t>
  </si>
  <si>
    <t>Average</t>
  </si>
  <si>
    <t>ANOVA</t>
  </si>
  <si>
    <t>Source of Variation</t>
  </si>
  <si>
    <t>SS</t>
  </si>
  <si>
    <t>MS</t>
  </si>
  <si>
    <t>F</t>
  </si>
  <si>
    <t>P-value</t>
  </si>
  <si>
    <t>F crit</t>
  </si>
  <si>
    <t>Between Groups</t>
  </si>
  <si>
    <t>Within Groups</t>
  </si>
  <si>
    <t>Total</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</si>
  <si>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</si>
  <si>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</si>
  <si>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</si>
  <si>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</si>
  <si>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</si>
  <si>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</si>
  <si>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</si>
  <si>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</si>
  <si>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</si>
  <si>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</si>
  <si>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</si>
  <si>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</si>
  <si>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</si>
  <si>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</si>
  <si>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</si>
  <si>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09-Feb</t>
  </si>
  <si>
    <t>22-Feb</t>
  </si>
  <si>
    <t>28-Feb</t>
  </si>
  <si>
    <t>04-Mar</t>
  </si>
  <si>
    <t>09-Mar</t>
  </si>
  <si>
    <t>14-Mar</t>
  </si>
  <si>
    <t>19-Mar</t>
  </si>
  <si>
    <t>25-Mar</t>
  </si>
  <si>
    <t>29-Mar</t>
  </si>
  <si>
    <t>03-Apr</t>
  </si>
  <si>
    <t>08-Apr</t>
  </si>
  <si>
    <t>Adam</t>
  </si>
  <si>
    <t>Calvin</t>
  </si>
  <si>
    <t>Daniel</t>
  </si>
  <si>
    <t>Henry</t>
  </si>
  <si>
    <t>Justin</t>
  </si>
  <si>
    <t>Paul</t>
  </si>
  <si>
    <t>Sindy</t>
  </si>
  <si>
    <t>Number of Customers</t>
  </si>
  <si>
    <t xml:space="preserve">Salesman </t>
  </si>
  <si>
    <t>P0001</t>
  </si>
  <si>
    <t>P0002</t>
  </si>
  <si>
    <t>P0003</t>
  </si>
  <si>
    <t>P0004</t>
  </si>
  <si>
    <t>P0005</t>
  </si>
  <si>
    <t>P0006</t>
  </si>
  <si>
    <t>P0007</t>
  </si>
  <si>
    <t>P0008</t>
  </si>
  <si>
    <t>P0009</t>
  </si>
  <si>
    <t>P0010</t>
  </si>
  <si>
    <t>Product Category</t>
  </si>
  <si>
    <t>P0011</t>
  </si>
  <si>
    <t>P0012</t>
  </si>
  <si>
    <t>P0013</t>
  </si>
  <si>
    <t>P0014</t>
  </si>
  <si>
    <t>P0015</t>
  </si>
  <si>
    <t>P0016</t>
  </si>
  <si>
    <t>P0017</t>
  </si>
  <si>
    <t>P0018</t>
  </si>
  <si>
    <t>P0019</t>
  </si>
  <si>
    <t>P0020</t>
  </si>
  <si>
    <t>It is usded to forecast long-term trends in the data</t>
  </si>
  <si>
    <t>Moving average helps identify irregularities in the data and forecast where the trend is heading</t>
  </si>
  <si>
    <t>The moving average evaluates data points by creating a series for averages of different subset of the complete dataset.</t>
  </si>
  <si>
    <t>Problem</t>
  </si>
  <si>
    <t>Solution</t>
  </si>
  <si>
    <t>Prepare 10 day moving average chart of sales data.</t>
  </si>
  <si>
    <t xml:space="preserve">A Hypothesis test is used to determine whetherr there's enough evidence </t>
  </si>
  <si>
    <t>in a data sample to infer a certain condition as true for an entire population</t>
  </si>
  <si>
    <t>steps</t>
  </si>
  <si>
    <t>Take a random Sample</t>
  </si>
  <si>
    <t>Analyze the properties of the sample</t>
  </si>
  <si>
    <t>Test if the identified conclusions correctly represent the population or not</t>
  </si>
  <si>
    <t>The purpose of hypothesis testing is to choose between two competing</t>
  </si>
  <si>
    <t>hyposthses about the value of a population parameter.</t>
  </si>
  <si>
    <t>Hypothesis testing is formulated in terms of two hypotheses.</t>
  </si>
  <si>
    <t>Null hypothesis is assumed to be true, unless there's strong evidence to the contrary.</t>
  </si>
  <si>
    <t>Null Hypothesis (Ho)</t>
  </si>
  <si>
    <t>Alternate Hypothesis (H1)</t>
  </si>
  <si>
    <t>Alternate hypothesis is assumed to be true when the null hypothesis is false.</t>
  </si>
  <si>
    <t xml:space="preserve">Null hypothesis attempts to show that no variation exists between the variables and alternate </t>
  </si>
  <si>
    <t>hypothesis is any hypothesis other than the null.</t>
  </si>
  <si>
    <t>Conclusion</t>
  </si>
  <si>
    <t>We do not reject null hypothesis as the value of tStat is less than the value of t Critical two-tail.</t>
  </si>
  <si>
    <t>Null hypothesis is rejected if: tStat &lt; -t Critical two-tail or tStat &gt; t Critical two-tail</t>
  </si>
  <si>
    <t>As we haven't rejected the null hypothesis, we are convinced that the mean head presure is statistically equal for midsize and SUV cars.</t>
  </si>
  <si>
    <t>T test results</t>
  </si>
  <si>
    <t>ANOVA is a statistical method that stands for the Analysis of Variance.</t>
  </si>
  <si>
    <t>It is a collection of statistical methods used to compare the means of different groups.</t>
  </si>
  <si>
    <t>The logic behind this analysis is to identify the variants in the population.</t>
  </si>
  <si>
    <t>With ANOVA, we can check the null hypothesis between two or more groups.</t>
  </si>
  <si>
    <t>Ho : the mean head pressure is statistically equal for mid-sized cars, SUV's, and pickup trucks.</t>
  </si>
  <si>
    <t>H1 : the mean head pressure is not statistically equal for mid-sized cars, SUV's, and pickup trucks.</t>
  </si>
  <si>
    <t>Test if mean head pressure is statistically equal for MidSize Car, SUV's and Pick up trucks</t>
  </si>
  <si>
    <t>The null hypothesis is rejected if the F observed value is greater than the F critical value.</t>
  </si>
  <si>
    <t>F score is less than F critical value.</t>
  </si>
  <si>
    <t>We do not reject null hypothesis.</t>
  </si>
  <si>
    <t>The mean head pressure is statistically equal for mid-sized cars, SUV's and pickup trucks.</t>
  </si>
  <si>
    <t>Covariance determines the relationship between two random variables and how they change together.</t>
  </si>
  <si>
    <t>If X tends to increase as Y increases or X decreases as Y decreases, the covariance is positive.</t>
  </si>
  <si>
    <t>If X decreases as Y increases or shows opposite behavior, the covariance is negative.</t>
  </si>
  <si>
    <t>covariance value is positive.</t>
  </si>
  <si>
    <t>Hence, variables are positively correlated and will increase or decrease at the same time.</t>
  </si>
  <si>
    <t>Corelation is a statistical measure that indicates the extent to which two or more variables fluctuate together.</t>
  </si>
  <si>
    <t>Correlation coefficient has the value between -1 and +1</t>
  </si>
  <si>
    <t>Data &gt; Analysis &gt; Correlation</t>
  </si>
  <si>
    <t>using CORREL function</t>
  </si>
  <si>
    <t>Correlation</t>
  </si>
  <si>
    <t>The values fall within the range -1 to +1</t>
  </si>
  <si>
    <t>Does not depend on the units of measure</t>
  </si>
  <si>
    <t>Used to compare the similarities of multiple datasets that use different units of measure or scale</t>
  </si>
  <si>
    <t>Covariance</t>
  </si>
  <si>
    <t>Does not tell the degree of variation</t>
  </si>
  <si>
    <t>Value depends on the units of measure of X and Y</t>
  </si>
  <si>
    <t>Cannot compare values of datasets using different sets of measure</t>
  </si>
  <si>
    <t>high positive correlation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</si>
</sst>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quot;$&quot;* #,##0.00_-;_-&quot;$&quot;* &quot;-&quot;??_-;_-@_-"/>
    <numFmt numFmtId="43" formatCode="_-* #,##0.00_-;\-* #,##0.00_-;_-* &quot;-&quot;??_-;_-@_-"/>
    <numFmt numFmtId="164" formatCode="[$-409]d\-mmm\-yy;@"/>
    <numFmt numFmtId="165" formatCode="_-* #,##0.0_-;\-* #,##0.0_-;_-* &quot;-&quot;??_-;_-@_-"/>
    <numFmt numFmtId="166" formatCode="_-&quot;$&quot;* #,##0_-;\-&quot;$&quot;* #,##0_-;_-&quot;$&quot;* &quot;-&quot;??_-;_-@_-"/>
    <numFmt numFmtId="167" formatCode="_-&quot;$&quot;* #,##0.0_-;\-&quot;$&quot;* #,##0.0_-;_-&quot;$&quot;* &quot;-&quot;?_-;_-@_-"/>
    <numFmt numFmtId="168" formatCode="0.0000000000"/>
    <numFmt numFmtId="169" formatCode="[$-409]dd\-mmm\-yy;@"/>
  </numFmts>
  <fonts count="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top style="thin">
        <color theme="1" tint="0.499984740745262"/>
      </top>
      <bottom style="medium">
        <color theme="1" tint="0.499984740745262"/>
      </bottom>
      <diagonal/>
    </border>
    <border>
      <left/>
      <right/>
      <top/>
      <bottom style="medium">
        <color indexed="64"/>
      </bottom>
      <diagonal/>
    </border>
    <border>
      <left/>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2" tint="-0.249977111117893"/>
      </right>
      <top style="thin">
        <color indexed="64"/>
      </top>
      <bottom style="thin">
        <color theme="2" tint="-0.249977111117893"/>
      </bottom>
      <diagonal/>
    </border>
    <border>
      <left style="thin">
        <color theme="2" tint="-0.249977111117893"/>
      </left>
      <right style="thin">
        <color theme="2" tint="-0.249977111117893"/>
      </right>
      <top style="thin">
        <color indexed="64"/>
      </top>
      <bottom style="thin">
        <color theme="2" tint="-0.249977111117893"/>
      </bottom>
      <diagonal/>
    </border>
    <border>
      <left style="thin">
        <color theme="2" tint="-0.249977111117893"/>
      </left>
      <right style="thin">
        <color indexed="64"/>
      </right>
      <top style="thin">
        <color indexed="64"/>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right style="thin">
        <color indexed="64"/>
      </right>
      <top/>
      <bottom/>
      <diagonal/>
    </border>
    <border>
      <left style="thin">
        <color indexed="64"/>
      </left>
      <right style="thin">
        <color theme="2" tint="-0.249977111117893"/>
      </right>
      <top style="thin">
        <color theme="2" tint="-0.249977111117893"/>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7">
    <xf numFmtId="0" fontId="0" fillId="0" borderId="0" xfId="0"/>
    <xf numFmtId="0" fontId="0" fillId="0" borderId="1" xfId="0" applyBorder="1"/>
    <xf numFmtId="165" fontId="0" fillId="0" borderId="2" xfId="1" applyNumberFormat="1" applyFont="1" applyBorder="1" applyAlignment="1">
      <alignment horizontal="left"/>
    </xf>
    <xf numFmtId="0" fontId="0" fillId="0" borderId="3" xfId="0" applyBorder="1"/>
    <xf numFmtId="0" fontId="0" fillId="0" borderId="4" xfId="0" applyBorder="1"/>
    <xf numFmtId="0" fontId="2" fillId="0" borderId="5" xfId="0" applyFont="1" applyBorder="1" applyAlignment="1">
      <alignment horizontal="center"/>
    </xf>
    <xf numFmtId="0" fontId="0" fillId="0" borderId="0" xfId="0" applyFill="1" applyBorder="1" applyAlignment="1"/>
    <xf numFmtId="0" fontId="0" fillId="0" borderId="6" xfId="0" applyFill="1" applyBorder="1" applyAlignment="1"/>
    <xf numFmtId="0" fontId="3" fillId="0" borderId="7" xfId="0" applyFont="1" applyFill="1" applyBorder="1" applyAlignment="1">
      <alignment horizontal="center"/>
    </xf>
    <xf numFmtId="166" fontId="0" fillId="0" borderId="3" xfId="2" applyNumberFormat="1" applyFont="1" applyBorder="1"/>
    <xf numFmtId="167" fontId="0" fillId="0" borderId="3" xfId="0" applyNumberFormat="1" applyBorder="1"/>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43" fontId="0" fillId="0" borderId="0" xfId="0" applyNumberFormat="1"/>
    <xf numFmtId="2" fontId="0" fillId="0" borderId="0" xfId="0" applyNumberFormat="1"/>
    <xf numFmtId="165" fontId="0" fillId="0" borderId="0" xfId="0" applyNumberFormat="1"/>
    <xf numFmtId="0" fontId="0" fillId="3" borderId="0" xfId="0" applyFill="1" applyBorder="1" applyAlignment="1"/>
    <xf numFmtId="0" fontId="0" fillId="0" borderId="8" xfId="0" applyBorder="1"/>
    <xf numFmtId="2" fontId="0" fillId="0" borderId="8" xfId="0" applyNumberFormat="1" applyBorder="1" applyAlignment="1">
      <alignment horizontal="center"/>
    </xf>
    <xf numFmtId="43" fontId="0" fillId="0" borderId="8" xfId="0" applyNumberFormat="1" applyBorder="1"/>
    <xf numFmtId="168" fontId="0" fillId="0" borderId="8" xfId="0" applyNumberFormat="1" applyBorder="1"/>
    <xf numFmtId="43" fontId="0" fillId="3" borderId="0" xfId="1" applyFont="1" applyFill="1"/>
    <xf numFmtId="43" fontId="0" fillId="3" borderId="0" xfId="0" applyNumberFormat="1" applyFill="1"/>
    <xf numFmtId="0" fontId="3" fillId="0" borderId="7" xfId="0" applyFont="1" applyFill="1" applyBorder="1" applyAlignment="1">
      <alignment horizontal="centerContinuous"/>
    </xf>
    <xf numFmtId="0" fontId="0" fillId="0" borderId="4" xfId="0" applyBorder="1" applyAlignment="1">
      <alignment horizontal="center"/>
    </xf>
    <xf numFmtId="0" fontId="2" fillId="0" borderId="0" xfId="0" applyFont="1"/>
    <xf numFmtId="0" fontId="0" fillId="0" borderId="9" xfId="0" applyBorder="1"/>
    <xf numFmtId="0" fontId="0" fillId="0" borderId="10" xfId="0" applyBorder="1"/>
    <xf numFmtId="0" fontId="0" fillId="0" borderId="11" xfId="0" applyBorder="1"/>
    <xf numFmtId="164" fontId="2" fillId="2" borderId="12" xfId="0" applyNumberFormat="1" applyFont="1" applyFill="1" applyBorder="1" applyAlignment="1">
      <alignment horizontal="left" vertical="center"/>
    </xf>
    <xf numFmtId="165" fontId="2" fillId="2" borderId="13" xfId="1" applyNumberFormat="1" applyFont="1" applyFill="1" applyBorder="1" applyAlignment="1">
      <alignment horizontal="left" vertical="center"/>
    </xf>
    <xf numFmtId="165" fontId="2" fillId="2" borderId="14" xfId="1" applyNumberFormat="1" applyFont="1" applyFill="1" applyBorder="1" applyAlignment="1">
      <alignment horizontal="center" vertical="center"/>
    </xf>
    <xf numFmtId="169" fontId="0" fillId="0" borderId="15" xfId="0" applyNumberFormat="1" applyBorder="1" applyAlignment="1">
      <alignment horizontal="left"/>
    </xf>
    <xf numFmtId="0" fontId="0" fillId="0" borderId="16" xfId="0" applyBorder="1"/>
    <xf numFmtId="164" fontId="0" fillId="0" borderId="15" xfId="0" applyNumberFormat="1" applyBorder="1" applyAlignment="1">
      <alignment horizontal="left"/>
    </xf>
    <xf numFmtId="165" fontId="0" fillId="0" borderId="16" xfId="0" applyNumberFormat="1" applyBorder="1"/>
    <xf numFmtId="164" fontId="0" fillId="0" borderId="17" xfId="0" applyNumberFormat="1" applyBorder="1" applyAlignment="1">
      <alignment horizontal="left"/>
    </xf>
    <xf numFmtId="165" fontId="0" fillId="0" borderId="18" xfId="1" applyNumberFormat="1" applyFont="1" applyBorder="1" applyAlignment="1">
      <alignment horizontal="left"/>
    </xf>
    <xf numFmtId="165" fontId="0" fillId="0" borderId="19" xfId="0" applyNumberFormat="1" applyBorder="1"/>
    <xf numFmtId="0" fontId="0" fillId="5" borderId="0" xfId="0" applyFill="1"/>
    <xf numFmtId="0" fontId="0" fillId="0" borderId="1" xfId="0" applyBorder="1" applyAlignment="1">
      <alignment wrapText="1"/>
    </xf>
    <xf numFmtId="0" fontId="0" fillId="0" borderId="0" xfId="0" applyBorder="1" applyAlignment="1">
      <alignment horizontal="center"/>
    </xf>
    <xf numFmtId="0" fontId="0" fillId="0" borderId="0" xfId="0" applyBorder="1"/>
    <xf numFmtId="0" fontId="0" fillId="0" borderId="21" xfId="0" applyBorder="1"/>
    <xf numFmtId="0" fontId="0" fillId="0" borderId="20" xfId="0" applyBorder="1"/>
    <xf numFmtId="0" fontId="0" fillId="0" borderId="22" xfId="0" applyBorder="1"/>
    <xf numFmtId="0" fontId="0" fillId="0" borderId="23" xfId="0" applyBorder="1"/>
    <xf numFmtId="0" fontId="0" fillId="0" borderId="24" xfId="0" applyBorder="1"/>
    <xf numFmtId="0" fontId="0" fillId="0" borderId="25" xfId="0" applyBorder="1" applyAlignment="1">
      <alignment wrapText="1"/>
    </xf>
    <xf numFmtId="0" fontId="0" fillId="0" borderId="26" xfId="0" applyBorder="1" applyAlignment="1">
      <alignment wrapText="1"/>
    </xf>
    <xf numFmtId="0" fontId="0" fillId="6" borderId="23" xfId="0" applyFill="1" applyBorder="1"/>
    <xf numFmtId="0" fontId="0" fillId="6" borderId="0" xfId="0" applyFill="1" applyBorder="1"/>
    <xf numFmtId="0" fontId="0" fillId="0" borderId="27" xfId="0" applyBorder="1"/>
    <xf numFmtId="0" fontId="0" fillId="0" borderId="6" xfId="0" applyBorder="1"/>
    <xf numFmtId="0" fontId="0" fillId="0" borderId="28" xfId="0" applyBorder="1"/>
    <xf numFmtId="0" fontId="0" fillId="5" borderId="0" xfId="0" applyFill="1" applyBorder="1" applyAlignment="1"/>
    <xf numFmtId="0" fontId="0" fillId="4" borderId="0" xfId="0" applyFill="1" applyBorder="1" applyAlignment="1"/>
    <xf numFmtId="0" fontId="0" fillId="4" borderId="6" xfId="0" applyFill="1" applyBorder="1" applyAlignment="1"/>
    <xf numFmtId="0" fontId="2" fillId="0" borderId="0" xfId="0" applyFont="1" applyFill="1" applyBorder="1" applyAlignment="1"/>
    <xf numFmtId="0" fontId="2" fillId="0" borderId="9" xfId="0" applyFont="1" applyBorder="1" applyAlignment="1"/>
    <xf numFmtId="0" fontId="0" fillId="0" borderId="10" xfId="0" applyBorder="1" applyAlignment="1"/>
    <xf numFmtId="0" fontId="0" fillId="0" borderId="11" xfId="0" applyBorder="1" applyAlignment="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19" xfId="0" applyBorder="1"/>
    <xf numFmtId="0" fontId="0" fillId="2" borderId="0" xfId="0" applyFill="1"/>
    <xf numFmtId="0" fontId="0" fillId="0" borderId="0" xfId="0" applyAlignment="1"/>
    <xf numFmtId="0" fontId="0" fillId="0" borderId="1" xfId="0" applyBorder="1" applyAlignment="1">
      <alignment wrapText="1"/>
    </xf>
    <xf numFmtId="0" fontId="0" fillId="0" borderId="1" xfId="0" applyFill="1" applyBorder="1" applyAlignment="1">
      <alignment wrapText="1"/>
    </xf>
    <xf numFmtId="0" fontId="0" fillId="6" borderId="1" xfId="0" applyFill="1" applyBorder="1" applyAlignment="1"/>
    <xf numFmtId="0" fontId="0" fillId="6" borderId="1" xfId="0" applyFill="1" applyBorder="1" applyAlignment="1">
      <alignment wrapText="1"/>
    </xf>
    <xf numFmtId="0" fontId="0" fillId="7" borderId="6" xfId="0" applyFill="1" applyBorder="1" applyAlignment="1"/>
    <xf numFmtId="0" fontId="0" fillId="7" borderId="0" xfId="0" applyFill="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Moving Average</a:t>
            </a:r>
          </a:p>
        </c:rich>
      </c:tx>
      <c:layout/>
      <c:overlay val="0"/>
    </c:title>
    <c:autoTitleDeleted val="0"/>
    <c:plotArea>
      <c:layout/>
      <c:lineChart>
        <c:grouping val="standard"/>
        <c:varyColors val="0"/>
        <c:ser>
          <c:idx val="0"/>
          <c:order val="0"/>
          <c:tx>
            <c:v>Actual</c:v>
          </c:tx>
          <c:cat>
            <c:strRef>
              <c:f>'Moving Average'!$B$36:$B$135</c:f>
              <c:strCache>
                <c:ptCount val="100"/>
                <c:pt idx="0">
                  <c:v>01-Jan-16</c:v>
                </c:pt>
                <c:pt idx="1">
                  <c:v>2-Jan-16</c:v>
                </c:pt>
                <c:pt idx="2">
                  <c:v>3-Jan-16</c:v>
                </c:pt>
                <c:pt idx="3">
                  <c:v>5-Jan-16</c:v>
                </c:pt>
                <c:pt idx="4">
                  <c:v>6-Jan-16</c:v>
                </c:pt>
                <c:pt idx="5">
                  <c:v>7-Jan-16</c:v>
                </c:pt>
                <c:pt idx="6">
                  <c:v>8-Jan-16</c:v>
                </c:pt>
                <c:pt idx="7">
                  <c:v>9-Jan-16</c:v>
                </c:pt>
                <c:pt idx="8">
                  <c:v>10-Jan-16</c:v>
                </c:pt>
                <c:pt idx="9">
                  <c:v>11-Jan-16</c:v>
                </c:pt>
                <c:pt idx="10">
                  <c:v>12-Jan-16</c:v>
                </c:pt>
                <c:pt idx="11">
                  <c:v>13-Jan-16</c:v>
                </c:pt>
                <c:pt idx="12">
                  <c:v>14-Jan-16</c:v>
                </c:pt>
                <c:pt idx="13">
                  <c:v>15-Jan-16</c:v>
                </c:pt>
                <c:pt idx="14">
                  <c:v>16-Jan-16</c:v>
                </c:pt>
                <c:pt idx="15">
                  <c:v>17-Jan-16</c:v>
                </c:pt>
                <c:pt idx="16">
                  <c:v>18-Jan-16</c:v>
                </c:pt>
                <c:pt idx="17">
                  <c:v>19-Jan-16</c:v>
                </c:pt>
                <c:pt idx="18">
                  <c:v>20-Jan-16</c:v>
                </c:pt>
                <c:pt idx="19">
                  <c:v>21-Jan-16</c:v>
                </c:pt>
                <c:pt idx="20">
                  <c:v>22-Jan-16</c:v>
                </c:pt>
                <c:pt idx="21">
                  <c:v>23-Jan-16</c:v>
                </c:pt>
                <c:pt idx="22">
                  <c:v>24-Jan-16</c:v>
                </c:pt>
                <c:pt idx="23">
                  <c:v>25-Jan-16</c:v>
                </c:pt>
                <c:pt idx="24">
                  <c:v>26-Jan-16</c:v>
                </c:pt>
                <c:pt idx="25">
                  <c:v>27-Jan-16</c:v>
                </c:pt>
                <c:pt idx="26">
                  <c:v>28-Jan-16</c:v>
                </c:pt>
                <c:pt idx="27">
                  <c:v>29-Jan-16</c:v>
                </c:pt>
                <c:pt idx="28">
                  <c:v>30-Jan-16</c:v>
                </c:pt>
                <c:pt idx="29">
                  <c:v>31-Jan-16</c:v>
                </c:pt>
                <c:pt idx="30">
                  <c:v>1-Feb-16</c:v>
                </c:pt>
                <c:pt idx="31">
                  <c:v>2-Feb-16</c:v>
                </c:pt>
                <c:pt idx="32">
                  <c:v>3-Feb-16</c:v>
                </c:pt>
                <c:pt idx="33">
                  <c:v>4-Feb-16</c:v>
                </c:pt>
                <c:pt idx="34">
                  <c:v>5-Feb-16</c:v>
                </c:pt>
                <c:pt idx="35">
                  <c:v>6-Feb-16</c:v>
                </c:pt>
                <c:pt idx="36">
                  <c:v>7-Feb-16</c:v>
                </c:pt>
                <c:pt idx="37">
                  <c:v>8-Feb-16</c:v>
                </c:pt>
                <c:pt idx="38">
                  <c:v>09-Feb</c:v>
                </c:pt>
                <c:pt idx="39">
                  <c:v>10-Feb-16</c:v>
                </c:pt>
                <c:pt idx="40">
                  <c:v>11-Feb-16</c:v>
                </c:pt>
                <c:pt idx="41">
                  <c:v>12-Feb-16</c:v>
                </c:pt>
                <c:pt idx="42">
                  <c:v>13-Feb-16</c:v>
                </c:pt>
                <c:pt idx="43">
                  <c:v>14-Feb-16</c:v>
                </c:pt>
                <c:pt idx="44">
                  <c:v>15-Feb-16</c:v>
                </c:pt>
                <c:pt idx="45">
                  <c:v>16-Feb-16</c:v>
                </c:pt>
                <c:pt idx="46">
                  <c:v>17-Feb-16</c:v>
                </c:pt>
                <c:pt idx="47">
                  <c:v>18-Feb-16</c:v>
                </c:pt>
                <c:pt idx="48">
                  <c:v>19-Feb-16</c:v>
                </c:pt>
                <c:pt idx="49">
                  <c:v>20-Feb-16</c:v>
                </c:pt>
                <c:pt idx="50">
                  <c:v>21-Feb-16</c:v>
                </c:pt>
                <c:pt idx="51">
                  <c:v>22-Feb</c:v>
                </c:pt>
                <c:pt idx="52">
                  <c:v>23-Feb-16</c:v>
                </c:pt>
                <c:pt idx="53">
                  <c:v>24-Feb-16</c:v>
                </c:pt>
                <c:pt idx="54">
                  <c:v>25-Feb-16</c:v>
                </c:pt>
                <c:pt idx="55">
                  <c:v>26-Feb-16</c:v>
                </c:pt>
                <c:pt idx="56">
                  <c:v>27-Feb-16</c:v>
                </c:pt>
                <c:pt idx="57">
                  <c:v>28-Feb</c:v>
                </c:pt>
                <c:pt idx="58">
                  <c:v>1-Mar-16</c:v>
                </c:pt>
                <c:pt idx="59">
                  <c:v>2-Mar-16</c:v>
                </c:pt>
                <c:pt idx="60">
                  <c:v>3-Mar-16</c:v>
                </c:pt>
                <c:pt idx="61">
                  <c:v>04-Mar</c:v>
                </c:pt>
                <c:pt idx="62">
                  <c:v>5-Mar-16</c:v>
                </c:pt>
                <c:pt idx="63">
                  <c:v>6-Mar-16</c:v>
                </c:pt>
                <c:pt idx="64">
                  <c:v>7-Mar-16</c:v>
                </c:pt>
                <c:pt idx="65">
                  <c:v>8-Mar-16</c:v>
                </c:pt>
                <c:pt idx="66">
                  <c:v>09-Mar</c:v>
                </c:pt>
                <c:pt idx="67">
                  <c:v>10-Mar-16</c:v>
                </c:pt>
                <c:pt idx="68">
                  <c:v>11-Mar-16</c:v>
                </c:pt>
                <c:pt idx="69">
                  <c:v>12-Mar-16</c:v>
                </c:pt>
                <c:pt idx="70">
                  <c:v>13-Mar-16</c:v>
                </c:pt>
                <c:pt idx="71">
                  <c:v>14-Mar</c:v>
                </c:pt>
                <c:pt idx="72">
                  <c:v>15-Mar-16</c:v>
                </c:pt>
                <c:pt idx="73">
                  <c:v>16-Mar-16</c:v>
                </c:pt>
                <c:pt idx="74">
                  <c:v>17-Mar-16</c:v>
                </c:pt>
                <c:pt idx="75">
                  <c:v>18-Mar-16</c:v>
                </c:pt>
                <c:pt idx="76">
                  <c:v>19-Mar</c:v>
                </c:pt>
                <c:pt idx="77">
                  <c:v>20-Mar-16</c:v>
                </c:pt>
                <c:pt idx="78">
                  <c:v>21-Mar-16</c:v>
                </c:pt>
                <c:pt idx="79">
                  <c:v>22-Mar-16</c:v>
                </c:pt>
                <c:pt idx="80">
                  <c:v>23-Mar-16</c:v>
                </c:pt>
                <c:pt idx="81">
                  <c:v>24-Mar-16</c:v>
                </c:pt>
                <c:pt idx="82">
                  <c:v>25-Mar</c:v>
                </c:pt>
                <c:pt idx="83">
                  <c:v>26-Mar-16</c:v>
                </c:pt>
                <c:pt idx="84">
                  <c:v>27-Mar-16</c:v>
                </c:pt>
                <c:pt idx="85">
                  <c:v>28-Mar-16</c:v>
                </c:pt>
                <c:pt idx="86">
                  <c:v>29-Mar</c:v>
                </c:pt>
                <c:pt idx="87">
                  <c:v>30-Mar-16</c:v>
                </c:pt>
                <c:pt idx="88">
                  <c:v>31-Mar-16</c:v>
                </c:pt>
                <c:pt idx="89">
                  <c:v>1-Apr-16</c:v>
                </c:pt>
                <c:pt idx="90">
                  <c:v>2-Apr-16</c:v>
                </c:pt>
                <c:pt idx="91">
                  <c:v>03-Apr</c:v>
                </c:pt>
                <c:pt idx="92">
                  <c:v>4-Apr-16</c:v>
                </c:pt>
                <c:pt idx="93">
                  <c:v>5-Apr-16</c:v>
                </c:pt>
                <c:pt idx="94">
                  <c:v>6-Apr-16</c:v>
                </c:pt>
                <c:pt idx="95">
                  <c:v>7-Apr-16</c:v>
                </c:pt>
                <c:pt idx="96">
                  <c:v>08-Apr</c:v>
                </c:pt>
                <c:pt idx="97">
                  <c:v>9-Apr-16</c:v>
                </c:pt>
                <c:pt idx="98">
                  <c:v>10-Apr-16</c:v>
                </c:pt>
                <c:pt idx="99">
                  <c:v>11-Apr-16</c:v>
                </c:pt>
              </c:strCache>
            </c:strRef>
          </c:cat>
          <c:val>
            <c:numRef>
              <c:f>'Moving Average'!$C$36:$C$135</c:f>
              <c:numCache>
                <c:formatCode>_-* #,##0.0_-;\-* #,##0.0_-;_-* "-"??_-;_-@_-</c:formatCode>
                <c:ptCount val="100"/>
                <c:pt idx="0">
                  <c:v>52899</c:v>
                </c:pt>
                <c:pt idx="1">
                  <c:v>40869</c:v>
                </c:pt>
                <c:pt idx="2">
                  <c:v>51741.5</c:v>
                </c:pt>
                <c:pt idx="3">
                  <c:v>57503</c:v>
                </c:pt>
                <c:pt idx="4">
                  <c:v>58185.5</c:v>
                </c:pt>
                <c:pt idx="5">
                  <c:v>50983.5</c:v>
                </c:pt>
                <c:pt idx="6">
                  <c:v>58411.5</c:v>
                </c:pt>
                <c:pt idx="7">
                  <c:v>67561.5</c:v>
                </c:pt>
                <c:pt idx="8">
                  <c:v>47879.5</c:v>
                </c:pt>
                <c:pt idx="9">
                  <c:v>42855</c:v>
                </c:pt>
                <c:pt idx="10">
                  <c:v>48636.5</c:v>
                </c:pt>
                <c:pt idx="11">
                  <c:v>41776.5</c:v>
                </c:pt>
                <c:pt idx="12">
                  <c:v>56774.75</c:v>
                </c:pt>
                <c:pt idx="13">
                  <c:v>42966.75</c:v>
                </c:pt>
                <c:pt idx="14">
                  <c:v>32872.75</c:v>
                </c:pt>
                <c:pt idx="15">
                  <c:v>50906</c:v>
                </c:pt>
                <c:pt idx="16">
                  <c:v>50211</c:v>
                </c:pt>
                <c:pt idx="17">
                  <c:v>45042</c:v>
                </c:pt>
                <c:pt idx="18">
                  <c:v>51087</c:v>
                </c:pt>
                <c:pt idx="19">
                  <c:v>44258</c:v>
                </c:pt>
                <c:pt idx="20">
                  <c:v>43708.5</c:v>
                </c:pt>
                <c:pt idx="21">
                  <c:v>33479.5</c:v>
                </c:pt>
                <c:pt idx="22">
                  <c:v>47967.5</c:v>
                </c:pt>
                <c:pt idx="23">
                  <c:v>46362</c:v>
                </c:pt>
                <c:pt idx="24">
                  <c:v>35404</c:v>
                </c:pt>
                <c:pt idx="25">
                  <c:v>42337.5</c:v>
                </c:pt>
                <c:pt idx="26">
                  <c:v>44527.5</c:v>
                </c:pt>
                <c:pt idx="27">
                  <c:v>37986</c:v>
                </c:pt>
                <c:pt idx="28">
                  <c:v>52899</c:v>
                </c:pt>
                <c:pt idx="29">
                  <c:v>36512.5</c:v>
                </c:pt>
                <c:pt idx="30">
                  <c:v>57085.5</c:v>
                </c:pt>
                <c:pt idx="31">
                  <c:v>27031.25</c:v>
                </c:pt>
                <c:pt idx="32">
                  <c:v>48469.5</c:v>
                </c:pt>
                <c:pt idx="33">
                  <c:v>44106.75</c:v>
                </c:pt>
                <c:pt idx="34">
                  <c:v>54518</c:v>
                </c:pt>
                <c:pt idx="35">
                  <c:v>40620.5</c:v>
                </c:pt>
                <c:pt idx="36">
                  <c:v>53926.5</c:v>
                </c:pt>
                <c:pt idx="37">
                  <c:v>40930.5</c:v>
                </c:pt>
                <c:pt idx="38">
                  <c:v>39994.5</c:v>
                </c:pt>
                <c:pt idx="39">
                  <c:v>41515.5</c:v>
                </c:pt>
                <c:pt idx="40">
                  <c:v>41290.5</c:v>
                </c:pt>
                <c:pt idx="41">
                  <c:v>39405.25</c:v>
                </c:pt>
                <c:pt idx="42">
                  <c:v>49629</c:v>
                </c:pt>
                <c:pt idx="43">
                  <c:v>58775.25</c:v>
                </c:pt>
                <c:pt idx="44">
                  <c:v>36945</c:v>
                </c:pt>
                <c:pt idx="45">
                  <c:v>47635</c:v>
                </c:pt>
                <c:pt idx="46">
                  <c:v>46041</c:v>
                </c:pt>
                <c:pt idx="47">
                  <c:v>55879</c:v>
                </c:pt>
                <c:pt idx="48">
                  <c:v>56687.25</c:v>
                </c:pt>
                <c:pt idx="49">
                  <c:v>32679</c:v>
                </c:pt>
                <c:pt idx="50">
                  <c:v>46851</c:v>
                </c:pt>
                <c:pt idx="51">
                  <c:v>51633</c:v>
                </c:pt>
                <c:pt idx="52">
                  <c:v>44549.5</c:v>
                </c:pt>
                <c:pt idx="53">
                  <c:v>57177</c:v>
                </c:pt>
                <c:pt idx="54">
                  <c:v>34627.5</c:v>
                </c:pt>
                <c:pt idx="55">
                  <c:v>60813</c:v>
                </c:pt>
                <c:pt idx="56">
                  <c:v>39136.5</c:v>
                </c:pt>
                <c:pt idx="57">
                  <c:v>56635.5</c:v>
                </c:pt>
                <c:pt idx="58">
                  <c:v>50020.5</c:v>
                </c:pt>
                <c:pt idx="59">
                  <c:v>53112</c:v>
                </c:pt>
                <c:pt idx="60">
                  <c:v>38131.5</c:v>
                </c:pt>
                <c:pt idx="61">
                  <c:v>43749</c:v>
                </c:pt>
                <c:pt idx="62">
                  <c:v>59800</c:v>
                </c:pt>
                <c:pt idx="63">
                  <c:v>51225</c:v>
                </c:pt>
                <c:pt idx="64">
                  <c:v>45324</c:v>
                </c:pt>
                <c:pt idx="65">
                  <c:v>59162.25</c:v>
                </c:pt>
                <c:pt idx="66">
                  <c:v>54513</c:v>
                </c:pt>
                <c:pt idx="67">
                  <c:v>50582.75</c:v>
                </c:pt>
                <c:pt idx="68">
                  <c:v>50742</c:v>
                </c:pt>
                <c:pt idx="69">
                  <c:v>22602.5</c:v>
                </c:pt>
                <c:pt idx="70">
                  <c:v>64816</c:v>
                </c:pt>
                <c:pt idx="71">
                  <c:v>51213</c:v>
                </c:pt>
                <c:pt idx="72">
                  <c:v>42800.25</c:v>
                </c:pt>
                <c:pt idx="73">
                  <c:v>49723</c:v>
                </c:pt>
                <c:pt idx="74">
                  <c:v>56229</c:v>
                </c:pt>
                <c:pt idx="75">
                  <c:v>52842</c:v>
                </c:pt>
                <c:pt idx="76">
                  <c:v>36881</c:v>
                </c:pt>
                <c:pt idx="77">
                  <c:v>41742</c:v>
                </c:pt>
                <c:pt idx="78">
                  <c:v>35308.5</c:v>
                </c:pt>
                <c:pt idx="79">
                  <c:v>42978</c:v>
                </c:pt>
                <c:pt idx="80">
                  <c:v>43434.5</c:v>
                </c:pt>
                <c:pt idx="81">
                  <c:v>56169</c:v>
                </c:pt>
                <c:pt idx="82">
                  <c:v>45301.5</c:v>
                </c:pt>
                <c:pt idx="83">
                  <c:v>46252.5</c:v>
                </c:pt>
                <c:pt idx="84">
                  <c:v>31587</c:v>
                </c:pt>
                <c:pt idx="85">
                  <c:v>44620</c:v>
                </c:pt>
                <c:pt idx="86">
                  <c:v>38573.25</c:v>
                </c:pt>
                <c:pt idx="87">
                  <c:v>45513.75</c:v>
                </c:pt>
                <c:pt idx="88">
                  <c:v>56369.5</c:v>
                </c:pt>
                <c:pt idx="89">
                  <c:v>37287</c:v>
                </c:pt>
                <c:pt idx="90">
                  <c:v>33109.5</c:v>
                </c:pt>
                <c:pt idx="91">
                  <c:v>46127.25</c:v>
                </c:pt>
                <c:pt idx="92">
                  <c:v>44821.5</c:v>
                </c:pt>
                <c:pt idx="93">
                  <c:v>43197</c:v>
                </c:pt>
                <c:pt idx="94">
                  <c:v>45143.5</c:v>
                </c:pt>
                <c:pt idx="95">
                  <c:v>62377</c:v>
                </c:pt>
                <c:pt idx="96">
                  <c:v>40989</c:v>
                </c:pt>
                <c:pt idx="97">
                  <c:v>48924</c:v>
                </c:pt>
                <c:pt idx="98">
                  <c:v>65755.5</c:v>
                </c:pt>
                <c:pt idx="99">
                  <c:v>65755.5</c:v>
                </c:pt>
              </c:numCache>
            </c:numRef>
          </c:val>
          <c:smooth val="0"/>
          <c:extLst xmlns:c16r2="http://schemas.microsoft.com/office/drawing/2015/06/chart">
            <c:ext xmlns:c16="http://schemas.microsoft.com/office/drawing/2014/chart" uri="{C3380CC4-5D6E-409C-BE32-E72D297353CC}">
              <c16:uniqueId val="{00000001-EA53-4124-9D98-81CB0DBF0955}"/>
            </c:ext>
          </c:extLst>
        </c:ser>
        <c:ser>
          <c:idx val="1"/>
          <c:order val="1"/>
          <c:tx>
            <c:v>Forecast</c:v>
          </c:tx>
          <c:cat>
            <c:strRef>
              <c:f>'Moving Average'!$B$36:$B$135</c:f>
              <c:strCache>
                <c:ptCount val="100"/>
                <c:pt idx="0">
                  <c:v>01-Jan-16</c:v>
                </c:pt>
                <c:pt idx="1">
                  <c:v>2-Jan-16</c:v>
                </c:pt>
                <c:pt idx="2">
                  <c:v>3-Jan-16</c:v>
                </c:pt>
                <c:pt idx="3">
                  <c:v>5-Jan-16</c:v>
                </c:pt>
                <c:pt idx="4">
                  <c:v>6-Jan-16</c:v>
                </c:pt>
                <c:pt idx="5">
                  <c:v>7-Jan-16</c:v>
                </c:pt>
                <c:pt idx="6">
                  <c:v>8-Jan-16</c:v>
                </c:pt>
                <c:pt idx="7">
                  <c:v>9-Jan-16</c:v>
                </c:pt>
                <c:pt idx="8">
                  <c:v>10-Jan-16</c:v>
                </c:pt>
                <c:pt idx="9">
                  <c:v>11-Jan-16</c:v>
                </c:pt>
                <c:pt idx="10">
                  <c:v>12-Jan-16</c:v>
                </c:pt>
                <c:pt idx="11">
                  <c:v>13-Jan-16</c:v>
                </c:pt>
                <c:pt idx="12">
                  <c:v>14-Jan-16</c:v>
                </c:pt>
                <c:pt idx="13">
                  <c:v>15-Jan-16</c:v>
                </c:pt>
                <c:pt idx="14">
                  <c:v>16-Jan-16</c:v>
                </c:pt>
                <c:pt idx="15">
                  <c:v>17-Jan-16</c:v>
                </c:pt>
                <c:pt idx="16">
                  <c:v>18-Jan-16</c:v>
                </c:pt>
                <c:pt idx="17">
                  <c:v>19-Jan-16</c:v>
                </c:pt>
                <c:pt idx="18">
                  <c:v>20-Jan-16</c:v>
                </c:pt>
                <c:pt idx="19">
                  <c:v>21-Jan-16</c:v>
                </c:pt>
                <c:pt idx="20">
                  <c:v>22-Jan-16</c:v>
                </c:pt>
                <c:pt idx="21">
                  <c:v>23-Jan-16</c:v>
                </c:pt>
                <c:pt idx="22">
                  <c:v>24-Jan-16</c:v>
                </c:pt>
                <c:pt idx="23">
                  <c:v>25-Jan-16</c:v>
                </c:pt>
                <c:pt idx="24">
                  <c:v>26-Jan-16</c:v>
                </c:pt>
                <c:pt idx="25">
                  <c:v>27-Jan-16</c:v>
                </c:pt>
                <c:pt idx="26">
                  <c:v>28-Jan-16</c:v>
                </c:pt>
                <c:pt idx="27">
                  <c:v>29-Jan-16</c:v>
                </c:pt>
                <c:pt idx="28">
                  <c:v>30-Jan-16</c:v>
                </c:pt>
                <c:pt idx="29">
                  <c:v>31-Jan-16</c:v>
                </c:pt>
                <c:pt idx="30">
                  <c:v>1-Feb-16</c:v>
                </c:pt>
                <c:pt idx="31">
                  <c:v>2-Feb-16</c:v>
                </c:pt>
                <c:pt idx="32">
                  <c:v>3-Feb-16</c:v>
                </c:pt>
                <c:pt idx="33">
                  <c:v>4-Feb-16</c:v>
                </c:pt>
                <c:pt idx="34">
                  <c:v>5-Feb-16</c:v>
                </c:pt>
                <c:pt idx="35">
                  <c:v>6-Feb-16</c:v>
                </c:pt>
                <c:pt idx="36">
                  <c:v>7-Feb-16</c:v>
                </c:pt>
                <c:pt idx="37">
                  <c:v>8-Feb-16</c:v>
                </c:pt>
                <c:pt idx="38">
                  <c:v>09-Feb</c:v>
                </c:pt>
                <c:pt idx="39">
                  <c:v>10-Feb-16</c:v>
                </c:pt>
                <c:pt idx="40">
                  <c:v>11-Feb-16</c:v>
                </c:pt>
                <c:pt idx="41">
                  <c:v>12-Feb-16</c:v>
                </c:pt>
                <c:pt idx="42">
                  <c:v>13-Feb-16</c:v>
                </c:pt>
                <c:pt idx="43">
                  <c:v>14-Feb-16</c:v>
                </c:pt>
                <c:pt idx="44">
                  <c:v>15-Feb-16</c:v>
                </c:pt>
                <c:pt idx="45">
                  <c:v>16-Feb-16</c:v>
                </c:pt>
                <c:pt idx="46">
                  <c:v>17-Feb-16</c:v>
                </c:pt>
                <c:pt idx="47">
                  <c:v>18-Feb-16</c:v>
                </c:pt>
                <c:pt idx="48">
                  <c:v>19-Feb-16</c:v>
                </c:pt>
                <c:pt idx="49">
                  <c:v>20-Feb-16</c:v>
                </c:pt>
                <c:pt idx="50">
                  <c:v>21-Feb-16</c:v>
                </c:pt>
                <c:pt idx="51">
                  <c:v>22-Feb</c:v>
                </c:pt>
                <c:pt idx="52">
                  <c:v>23-Feb-16</c:v>
                </c:pt>
                <c:pt idx="53">
                  <c:v>24-Feb-16</c:v>
                </c:pt>
                <c:pt idx="54">
                  <c:v>25-Feb-16</c:v>
                </c:pt>
                <c:pt idx="55">
                  <c:v>26-Feb-16</c:v>
                </c:pt>
                <c:pt idx="56">
                  <c:v>27-Feb-16</c:v>
                </c:pt>
                <c:pt idx="57">
                  <c:v>28-Feb</c:v>
                </c:pt>
                <c:pt idx="58">
                  <c:v>1-Mar-16</c:v>
                </c:pt>
                <c:pt idx="59">
                  <c:v>2-Mar-16</c:v>
                </c:pt>
                <c:pt idx="60">
                  <c:v>3-Mar-16</c:v>
                </c:pt>
                <c:pt idx="61">
                  <c:v>04-Mar</c:v>
                </c:pt>
                <c:pt idx="62">
                  <c:v>5-Mar-16</c:v>
                </c:pt>
                <c:pt idx="63">
                  <c:v>6-Mar-16</c:v>
                </c:pt>
                <c:pt idx="64">
                  <c:v>7-Mar-16</c:v>
                </c:pt>
                <c:pt idx="65">
                  <c:v>8-Mar-16</c:v>
                </c:pt>
                <c:pt idx="66">
                  <c:v>09-Mar</c:v>
                </c:pt>
                <c:pt idx="67">
                  <c:v>10-Mar-16</c:v>
                </c:pt>
                <c:pt idx="68">
                  <c:v>11-Mar-16</c:v>
                </c:pt>
                <c:pt idx="69">
                  <c:v>12-Mar-16</c:v>
                </c:pt>
                <c:pt idx="70">
                  <c:v>13-Mar-16</c:v>
                </c:pt>
                <c:pt idx="71">
                  <c:v>14-Mar</c:v>
                </c:pt>
                <c:pt idx="72">
                  <c:v>15-Mar-16</c:v>
                </c:pt>
                <c:pt idx="73">
                  <c:v>16-Mar-16</c:v>
                </c:pt>
                <c:pt idx="74">
                  <c:v>17-Mar-16</c:v>
                </c:pt>
                <c:pt idx="75">
                  <c:v>18-Mar-16</c:v>
                </c:pt>
                <c:pt idx="76">
                  <c:v>19-Mar</c:v>
                </c:pt>
                <c:pt idx="77">
                  <c:v>20-Mar-16</c:v>
                </c:pt>
                <c:pt idx="78">
                  <c:v>21-Mar-16</c:v>
                </c:pt>
                <c:pt idx="79">
                  <c:v>22-Mar-16</c:v>
                </c:pt>
                <c:pt idx="80">
                  <c:v>23-Mar-16</c:v>
                </c:pt>
                <c:pt idx="81">
                  <c:v>24-Mar-16</c:v>
                </c:pt>
                <c:pt idx="82">
                  <c:v>25-Mar</c:v>
                </c:pt>
                <c:pt idx="83">
                  <c:v>26-Mar-16</c:v>
                </c:pt>
                <c:pt idx="84">
                  <c:v>27-Mar-16</c:v>
                </c:pt>
                <c:pt idx="85">
                  <c:v>28-Mar-16</c:v>
                </c:pt>
                <c:pt idx="86">
                  <c:v>29-Mar</c:v>
                </c:pt>
                <c:pt idx="87">
                  <c:v>30-Mar-16</c:v>
                </c:pt>
                <c:pt idx="88">
                  <c:v>31-Mar-16</c:v>
                </c:pt>
                <c:pt idx="89">
                  <c:v>1-Apr-16</c:v>
                </c:pt>
                <c:pt idx="90">
                  <c:v>2-Apr-16</c:v>
                </c:pt>
                <c:pt idx="91">
                  <c:v>03-Apr</c:v>
                </c:pt>
                <c:pt idx="92">
                  <c:v>4-Apr-16</c:v>
                </c:pt>
                <c:pt idx="93">
                  <c:v>5-Apr-16</c:v>
                </c:pt>
                <c:pt idx="94">
                  <c:v>6-Apr-16</c:v>
                </c:pt>
                <c:pt idx="95">
                  <c:v>7-Apr-16</c:v>
                </c:pt>
                <c:pt idx="96">
                  <c:v>08-Apr</c:v>
                </c:pt>
                <c:pt idx="97">
                  <c:v>9-Apr-16</c:v>
                </c:pt>
                <c:pt idx="98">
                  <c:v>10-Apr-16</c:v>
                </c:pt>
                <c:pt idx="99">
                  <c:v>11-Apr-16</c:v>
                </c:pt>
              </c:strCache>
            </c:strRef>
          </c:cat>
          <c:val>
            <c:numRef>
              <c:f>'Moving Average'!$D$36:$D$135</c:f>
              <c:numCache>
                <c:formatCode>General</c:formatCode>
                <c:ptCount val="100"/>
                <c:pt idx="0">
                  <c:v>#N/A</c:v>
                </c:pt>
                <c:pt idx="1">
                  <c:v>#N/A</c:v>
                </c:pt>
                <c:pt idx="2">
                  <c:v>#N/A</c:v>
                </c:pt>
                <c:pt idx="3">
                  <c:v>#N/A</c:v>
                </c:pt>
                <c:pt idx="4">
                  <c:v>#N/A</c:v>
                </c:pt>
                <c:pt idx="5">
                  <c:v>#N/A</c:v>
                </c:pt>
                <c:pt idx="6">
                  <c:v>#N/A</c:v>
                </c:pt>
                <c:pt idx="7">
                  <c:v>#N/A</c:v>
                </c:pt>
                <c:pt idx="8">
                  <c:v>#N/A</c:v>
                </c:pt>
                <c:pt idx="9" formatCode="_-* #,##0.0_-;\-* #,##0.0_-;_-* &quot;-&quot;??_-;_-@_-">
                  <c:v>52888.9</c:v>
                </c:pt>
                <c:pt idx="10" formatCode="_-* #,##0.0_-;\-* #,##0.0_-;_-* &quot;-&quot;??_-;_-@_-">
                  <c:v>52462.65</c:v>
                </c:pt>
                <c:pt idx="11" formatCode="_-* #,##0.0_-;\-* #,##0.0_-;_-* &quot;-&quot;??_-;_-@_-">
                  <c:v>52553.4</c:v>
                </c:pt>
                <c:pt idx="12" formatCode="_-* #,##0.0_-;\-* #,##0.0_-;_-* &quot;-&quot;??_-;_-@_-">
                  <c:v>53056.724999999999</c:v>
                </c:pt>
                <c:pt idx="13" formatCode="_-* #,##0.0_-;\-* #,##0.0_-;_-* &quot;-&quot;??_-;_-@_-">
                  <c:v>51603.1</c:v>
                </c:pt>
                <c:pt idx="14" formatCode="_-* #,##0.0_-;\-* #,##0.0_-;_-* &quot;-&quot;??_-;_-@_-">
                  <c:v>49071.824999999997</c:v>
                </c:pt>
                <c:pt idx="15" formatCode="_-* #,##0.0_-;\-* #,##0.0_-;_-* &quot;-&quot;??_-;_-@_-">
                  <c:v>49064.074999999997</c:v>
                </c:pt>
                <c:pt idx="16" formatCode="_-* #,##0.0_-;\-* #,##0.0_-;_-* &quot;-&quot;??_-;_-@_-">
                  <c:v>48244.025000000001</c:v>
                </c:pt>
                <c:pt idx="17" formatCode="_-* #,##0.0_-;\-* #,##0.0_-;_-* &quot;-&quot;??_-;_-@_-">
                  <c:v>45992.074999999997</c:v>
                </c:pt>
                <c:pt idx="18" formatCode="_-* #,##0.0_-;\-* #,##0.0_-;_-* &quot;-&quot;??_-;_-@_-">
                  <c:v>46312.824999999997</c:v>
                </c:pt>
                <c:pt idx="19" formatCode="_-* #,##0.0_-;\-* #,##0.0_-;_-* &quot;-&quot;??_-;_-@_-">
                  <c:v>46453.125</c:v>
                </c:pt>
                <c:pt idx="20" formatCode="_-* #,##0.0_-;\-* #,##0.0_-;_-* &quot;-&quot;??_-;_-@_-">
                  <c:v>45960.324999999997</c:v>
                </c:pt>
                <c:pt idx="21" formatCode="_-* #,##0.0_-;\-* #,##0.0_-;_-* &quot;-&quot;??_-;_-@_-">
                  <c:v>45130.625</c:v>
                </c:pt>
                <c:pt idx="22" formatCode="_-* #,##0.0_-;\-* #,##0.0_-;_-* &quot;-&quot;??_-;_-@_-">
                  <c:v>44249.9</c:v>
                </c:pt>
                <c:pt idx="23" formatCode="_-* #,##0.0_-;\-* #,##0.0_-;_-* &quot;-&quot;??_-;_-@_-">
                  <c:v>44589.425000000003</c:v>
                </c:pt>
                <c:pt idx="24" formatCode="_-* #,##0.0_-;\-* #,##0.0_-;_-* &quot;-&quot;??_-;_-@_-">
                  <c:v>44842.55</c:v>
                </c:pt>
                <c:pt idx="25" formatCode="_-* #,##0.0_-;\-* #,##0.0_-;_-* &quot;-&quot;??_-;_-@_-">
                  <c:v>43985.7</c:v>
                </c:pt>
                <c:pt idx="26" formatCode="_-* #,##0.0_-;\-* #,##0.0_-;_-* &quot;-&quot;??_-;_-@_-">
                  <c:v>43417.35</c:v>
                </c:pt>
                <c:pt idx="27" formatCode="_-* #,##0.0_-;\-* #,##0.0_-;_-* &quot;-&quot;??_-;_-@_-">
                  <c:v>42711.75</c:v>
                </c:pt>
                <c:pt idx="28" formatCode="_-* #,##0.0_-;\-* #,##0.0_-;_-* &quot;-&quot;??_-;_-@_-">
                  <c:v>42892.95</c:v>
                </c:pt>
                <c:pt idx="29" formatCode="_-* #,##0.0_-;\-* #,##0.0_-;_-* &quot;-&quot;??_-;_-@_-">
                  <c:v>42118.400000000001</c:v>
                </c:pt>
                <c:pt idx="30" formatCode="_-* #,##0.0_-;\-* #,##0.0_-;_-* &quot;-&quot;??_-;_-@_-">
                  <c:v>43456.1</c:v>
                </c:pt>
                <c:pt idx="31" formatCode="_-* #,##0.0_-;\-* #,##0.0_-;_-* &quot;-&quot;??_-;_-@_-">
                  <c:v>42811.275000000001</c:v>
                </c:pt>
                <c:pt idx="32" formatCode="_-* #,##0.0_-;\-* #,##0.0_-;_-* &quot;-&quot;??_-;_-@_-">
                  <c:v>42861.474999999999</c:v>
                </c:pt>
                <c:pt idx="33" formatCode="_-* #,##0.0_-;\-* #,##0.0_-;_-* &quot;-&quot;??_-;_-@_-">
                  <c:v>42635.95</c:v>
                </c:pt>
                <c:pt idx="34" formatCode="_-* #,##0.0_-;\-* #,##0.0_-;_-* &quot;-&quot;??_-;_-@_-">
                  <c:v>44547.35</c:v>
                </c:pt>
                <c:pt idx="35" formatCode="_-* #,##0.0_-;\-* #,##0.0_-;_-* &quot;-&quot;??_-;_-@_-">
                  <c:v>44375.65</c:v>
                </c:pt>
                <c:pt idx="36" formatCode="_-* #,##0.0_-;\-* #,##0.0_-;_-* &quot;-&quot;??_-;_-@_-">
                  <c:v>45315.55</c:v>
                </c:pt>
                <c:pt idx="37" formatCode="_-* #,##0.0_-;\-* #,##0.0_-;_-* &quot;-&quot;??_-;_-@_-">
                  <c:v>45610</c:v>
                </c:pt>
                <c:pt idx="38" formatCode="_-* #,##0.0_-;\-* #,##0.0_-;_-* &quot;-&quot;??_-;_-@_-">
                  <c:v>44319.55</c:v>
                </c:pt>
                <c:pt idx="39" formatCode="_-* #,##0.0_-;\-* #,##0.0_-;_-* &quot;-&quot;??_-;_-@_-">
                  <c:v>44819.85</c:v>
                </c:pt>
                <c:pt idx="40" formatCode="_-* #,##0.0_-;\-* #,##0.0_-;_-* &quot;-&quot;??_-;_-@_-">
                  <c:v>43240.35</c:v>
                </c:pt>
                <c:pt idx="41" formatCode="_-* #,##0.0_-;\-* #,##0.0_-;_-* &quot;-&quot;??_-;_-@_-">
                  <c:v>44477.75</c:v>
                </c:pt>
                <c:pt idx="42" formatCode="_-* #,##0.0_-;\-* #,##0.0_-;_-* &quot;-&quot;??_-;_-@_-">
                  <c:v>44593.7</c:v>
                </c:pt>
                <c:pt idx="43" formatCode="_-* #,##0.0_-;\-* #,##0.0_-;_-* &quot;-&quot;??_-;_-@_-">
                  <c:v>46060.55</c:v>
                </c:pt>
                <c:pt idx="44" formatCode="_-* #,##0.0_-;\-* #,##0.0_-;_-* &quot;-&quot;??_-;_-@_-">
                  <c:v>44303.25</c:v>
                </c:pt>
                <c:pt idx="45" formatCode="_-* #,##0.0_-;\-* #,##0.0_-;_-* &quot;-&quot;??_-;_-@_-">
                  <c:v>45004.7</c:v>
                </c:pt>
                <c:pt idx="46" formatCode="_-* #,##0.0_-;\-* #,##0.0_-;_-* &quot;-&quot;??_-;_-@_-">
                  <c:v>44216.15</c:v>
                </c:pt>
                <c:pt idx="47" formatCode="_-* #,##0.0_-;\-* #,##0.0_-;_-* &quot;-&quot;??_-;_-@_-">
                  <c:v>45711</c:v>
                </c:pt>
                <c:pt idx="48" formatCode="_-* #,##0.0_-;\-* #,##0.0_-;_-* &quot;-&quot;??_-;_-@_-">
                  <c:v>47380.275000000001</c:v>
                </c:pt>
                <c:pt idx="49" formatCode="_-* #,##0.0_-;\-* #,##0.0_-;_-* &quot;-&quot;??_-;_-@_-">
                  <c:v>46496.625</c:v>
                </c:pt>
                <c:pt idx="50" formatCode="_-* #,##0.0_-;\-* #,##0.0_-;_-* &quot;-&quot;??_-;_-@_-">
                  <c:v>47052.675000000003</c:v>
                </c:pt>
                <c:pt idx="51" formatCode="_-* #,##0.0_-;\-* #,##0.0_-;_-* &quot;-&quot;??_-;_-@_-">
                  <c:v>48275.45</c:v>
                </c:pt>
                <c:pt idx="52" formatCode="_-* #,##0.0_-;\-* #,##0.0_-;_-* &quot;-&quot;??_-;_-@_-">
                  <c:v>47767.5</c:v>
                </c:pt>
                <c:pt idx="53" formatCode="_-* #,##0.0_-;\-* #,##0.0_-;_-* &quot;-&quot;??_-;_-@_-">
                  <c:v>47607.675000000003</c:v>
                </c:pt>
                <c:pt idx="54" formatCode="_-* #,##0.0_-;\-* #,##0.0_-;_-* &quot;-&quot;??_-;_-@_-">
                  <c:v>47375.925000000003</c:v>
                </c:pt>
                <c:pt idx="55" formatCode="_-* #,##0.0_-;\-* #,##0.0_-;_-* &quot;-&quot;??_-;_-@_-">
                  <c:v>48693.724999999999</c:v>
                </c:pt>
                <c:pt idx="56" formatCode="_-* #,##0.0_-;\-* #,##0.0_-;_-* &quot;-&quot;??_-;_-@_-">
                  <c:v>48003.275000000001</c:v>
                </c:pt>
                <c:pt idx="57" formatCode="_-* #,##0.0_-;\-* #,##0.0_-;_-* &quot;-&quot;??_-;_-@_-">
                  <c:v>48078.925000000003</c:v>
                </c:pt>
                <c:pt idx="58" formatCode="_-* #,##0.0_-;\-* #,##0.0_-;_-* &quot;-&quot;??_-;_-@_-">
                  <c:v>47412.25</c:v>
                </c:pt>
                <c:pt idx="59" formatCode="_-* #,##0.0_-;\-* #,##0.0_-;_-* &quot;-&quot;??_-;_-@_-">
                  <c:v>49455.55</c:v>
                </c:pt>
                <c:pt idx="60" formatCode="_-* #,##0.0_-;\-* #,##0.0_-;_-* &quot;-&quot;??_-;_-@_-">
                  <c:v>48583.6</c:v>
                </c:pt>
                <c:pt idx="61" formatCode="_-* #,##0.0_-;\-* #,##0.0_-;_-* &quot;-&quot;??_-;_-@_-">
                  <c:v>47795.199999999997</c:v>
                </c:pt>
                <c:pt idx="62" formatCode="_-* #,##0.0_-;\-* #,##0.0_-;_-* &quot;-&quot;??_-;_-@_-">
                  <c:v>49320.25</c:v>
                </c:pt>
                <c:pt idx="63" formatCode="_-* #,##0.0_-;\-* #,##0.0_-;_-* &quot;-&quot;??_-;_-@_-">
                  <c:v>48725.05</c:v>
                </c:pt>
                <c:pt idx="64" formatCode="_-* #,##0.0_-;\-* #,##0.0_-;_-* &quot;-&quot;??_-;_-@_-">
                  <c:v>49794.7</c:v>
                </c:pt>
                <c:pt idx="65" formatCode="_-* #,##0.0_-;\-* #,##0.0_-;_-* &quot;-&quot;??_-;_-@_-">
                  <c:v>49629.625</c:v>
                </c:pt>
                <c:pt idx="66" formatCode="_-* #,##0.0_-;\-* #,##0.0_-;_-* &quot;-&quot;??_-;_-@_-">
                  <c:v>51167.275000000001</c:v>
                </c:pt>
                <c:pt idx="67" formatCode="_-* #,##0.0_-;\-* #,##0.0_-;_-* &quot;-&quot;??_-;_-@_-">
                  <c:v>50562</c:v>
                </c:pt>
                <c:pt idx="68" formatCode="_-* #,##0.0_-;\-* #,##0.0_-;_-* &quot;-&quot;??_-;_-@_-">
                  <c:v>50634.15</c:v>
                </c:pt>
                <c:pt idx="69" formatCode="_-* #,##0.0_-;\-* #,##0.0_-;_-* &quot;-&quot;??_-;_-@_-">
                  <c:v>47583.199999999997</c:v>
                </c:pt>
                <c:pt idx="70" formatCode="_-* #,##0.0_-;\-* #,##0.0_-;_-* &quot;-&quot;??_-;_-@_-">
                  <c:v>50251.65</c:v>
                </c:pt>
                <c:pt idx="71" formatCode="_-* #,##0.0_-;\-* #,##0.0_-;_-* &quot;-&quot;??_-;_-@_-">
                  <c:v>50998.05</c:v>
                </c:pt>
                <c:pt idx="72" formatCode="_-* #,##0.0_-;\-* #,##0.0_-;_-* &quot;-&quot;??_-;_-@_-">
                  <c:v>49298.074999999997</c:v>
                </c:pt>
                <c:pt idx="73" formatCode="_-* #,##0.0_-;\-* #,##0.0_-;_-* &quot;-&quot;??_-;_-@_-">
                  <c:v>49147.875</c:v>
                </c:pt>
                <c:pt idx="74" formatCode="_-* #,##0.0_-;\-* #,##0.0_-;_-* &quot;-&quot;??_-;_-@_-">
                  <c:v>50238.375</c:v>
                </c:pt>
                <c:pt idx="75" formatCode="_-* #,##0.0_-;\-* #,##0.0_-;_-* &quot;-&quot;??_-;_-@_-">
                  <c:v>49606.35</c:v>
                </c:pt>
                <c:pt idx="76" formatCode="_-* #,##0.0_-;\-* #,##0.0_-;_-* &quot;-&quot;??_-;_-@_-">
                  <c:v>47843.15</c:v>
                </c:pt>
                <c:pt idx="77" formatCode="_-* #,##0.0_-;\-* #,##0.0_-;_-* &quot;-&quot;??_-;_-@_-">
                  <c:v>46959.074999999997</c:v>
                </c:pt>
                <c:pt idx="78" formatCode="_-* #,##0.0_-;\-* #,##0.0_-;_-* &quot;-&quot;??_-;_-@_-">
                  <c:v>45415.724999999999</c:v>
                </c:pt>
                <c:pt idx="79" formatCode="_-* #,##0.0_-;\-* #,##0.0_-;_-* &quot;-&quot;??_-;_-@_-">
                  <c:v>47453.275000000001</c:v>
                </c:pt>
                <c:pt idx="80" formatCode="_-* #,##0.0_-;\-* #,##0.0_-;_-* &quot;-&quot;??_-;_-@_-">
                  <c:v>45315.125</c:v>
                </c:pt>
                <c:pt idx="81" formatCode="_-* #,##0.0_-;\-* #,##0.0_-;_-* &quot;-&quot;??_-;_-@_-">
                  <c:v>45810.724999999999</c:v>
                </c:pt>
                <c:pt idx="82" formatCode="_-* #,##0.0_-;\-* #,##0.0_-;_-* &quot;-&quot;??_-;_-@_-">
                  <c:v>46060.85</c:v>
                </c:pt>
                <c:pt idx="83" formatCode="_-* #,##0.0_-;\-* #,##0.0_-;_-* &quot;-&quot;??_-;_-@_-">
                  <c:v>45713.8</c:v>
                </c:pt>
                <c:pt idx="84" formatCode="_-* #,##0.0_-;\-* #,##0.0_-;_-* &quot;-&quot;??_-;_-@_-">
                  <c:v>43249.599999999999</c:v>
                </c:pt>
                <c:pt idx="85" formatCode="_-* #,##0.0_-;\-* #,##0.0_-;_-* &quot;-&quot;??_-;_-@_-">
                  <c:v>42427.4</c:v>
                </c:pt>
                <c:pt idx="86" formatCode="_-* #,##0.0_-;\-* #,##0.0_-;_-* &quot;-&quot;??_-;_-@_-">
                  <c:v>42596.625</c:v>
                </c:pt>
                <c:pt idx="87" formatCode="_-* #,##0.0_-;\-* #,##0.0_-;_-* &quot;-&quot;??_-;_-@_-">
                  <c:v>42973.8</c:v>
                </c:pt>
                <c:pt idx="88" formatCode="_-* #,##0.0_-;\-* #,##0.0_-;_-* &quot;-&quot;??_-;_-@_-">
                  <c:v>45079.9</c:v>
                </c:pt>
                <c:pt idx="89" formatCode="_-* #,##0.0_-;\-* #,##0.0_-;_-* &quot;-&quot;??_-;_-@_-">
                  <c:v>44510.8</c:v>
                </c:pt>
                <c:pt idx="90" formatCode="_-* #,##0.0_-;\-* #,##0.0_-;_-* &quot;-&quot;??_-;_-@_-">
                  <c:v>43478.3</c:v>
                </c:pt>
                <c:pt idx="91" formatCode="_-* #,##0.0_-;\-* #,##0.0_-;_-* &quot;-&quot;??_-;_-@_-">
                  <c:v>42474.125</c:v>
                </c:pt>
                <c:pt idx="92" formatCode="_-* #,##0.0_-;\-* #,##0.0_-;_-* &quot;-&quot;??_-;_-@_-">
                  <c:v>42426.125</c:v>
                </c:pt>
                <c:pt idx="93" formatCode="_-* #,##0.0_-;\-* #,##0.0_-;_-* &quot;-&quot;??_-;_-@_-">
                  <c:v>42120.574999999997</c:v>
                </c:pt>
                <c:pt idx="94" formatCode="_-* #,##0.0_-;\-* #,##0.0_-;_-* &quot;-&quot;??_-;_-@_-">
                  <c:v>43476.224999999999</c:v>
                </c:pt>
                <c:pt idx="95" formatCode="_-* #,##0.0_-;\-* #,##0.0_-;_-* &quot;-&quot;??_-;_-@_-">
                  <c:v>45251.925000000003</c:v>
                </c:pt>
                <c:pt idx="96" formatCode="_-* #,##0.0_-;\-* #,##0.0_-;_-* &quot;-&quot;??_-;_-@_-">
                  <c:v>45493.5</c:v>
                </c:pt>
                <c:pt idx="97" formatCode="_-* #,##0.0_-;\-* #,##0.0_-;_-* &quot;-&quot;??_-;_-@_-">
                  <c:v>45834.525000000001</c:v>
                </c:pt>
                <c:pt idx="98" formatCode="_-* #,##0.0_-;\-* #,##0.0_-;_-* &quot;-&quot;??_-;_-@_-">
                  <c:v>46773.125</c:v>
                </c:pt>
                <c:pt idx="99" formatCode="_-* #,##0.0_-;\-* #,##0.0_-;_-* &quot;-&quot;??_-;_-@_-">
                  <c:v>49619.974999999999</c:v>
                </c:pt>
              </c:numCache>
            </c:numRef>
          </c:val>
          <c:smooth val="0"/>
          <c:extLst xmlns:c16r2="http://schemas.microsoft.com/office/drawing/2015/06/chart">
            <c:ext xmlns:c16="http://schemas.microsoft.com/office/drawing/2014/chart" uri="{C3380CC4-5D6E-409C-BE32-E72D297353CC}">
              <c16:uniqueId val="{00000002-EA53-4124-9D98-81CB0DBF0955}"/>
            </c:ext>
          </c:extLst>
        </c:ser>
        <c:dLbls>
          <c:showLegendKey val="0"/>
          <c:showVal val="0"/>
          <c:showCatName val="0"/>
          <c:showSerName val="0"/>
          <c:showPercent val="0"/>
          <c:showBubbleSize val="0"/>
        </c:dLbls>
        <c:marker val="1"/>
        <c:smooth val="0"/>
        <c:axId val="147261696"/>
        <c:axId val="147263872"/>
      </c:lineChart>
      <c:catAx>
        <c:axId val="147261696"/>
        <c:scaling>
          <c:orientation val="minMax"/>
        </c:scaling>
        <c:delete val="0"/>
        <c:axPos val="b"/>
        <c:title>
          <c:tx>
            <c:rich>
              <a:bodyPr/>
              <a:lstStyle/>
              <a:p>
                <a:pPr>
                  <a:defRPr/>
                </a:pPr>
                <a:r>
                  <a:rPr lang="en-CA"/>
                  <a:t>Date</a:t>
                </a:r>
              </a:p>
            </c:rich>
          </c:tx>
          <c:layout/>
          <c:overlay val="0"/>
        </c:title>
        <c:numFmt formatCode="General" sourceLinked="1"/>
        <c:majorTickMark val="none"/>
        <c:minorTickMark val="none"/>
        <c:tickLblPos val="nextTo"/>
        <c:crossAx val="147263872"/>
        <c:crosses val="autoZero"/>
        <c:auto val="1"/>
        <c:lblAlgn val="ctr"/>
        <c:lblOffset val="100"/>
        <c:noMultiLvlLbl val="0"/>
      </c:catAx>
      <c:valAx>
        <c:axId val="147263872"/>
        <c:scaling>
          <c:orientation val="minMax"/>
        </c:scaling>
        <c:delete val="0"/>
        <c:axPos val="l"/>
        <c:majorGridlines/>
        <c:title>
          <c:tx>
            <c:rich>
              <a:bodyPr/>
              <a:lstStyle/>
              <a:p>
                <a:pPr>
                  <a:defRPr/>
                </a:pPr>
                <a:r>
                  <a:rPr lang="en-CA"/>
                  <a:t>Sales</a:t>
                </a:r>
              </a:p>
            </c:rich>
          </c:tx>
          <c:layout/>
          <c:overlay val="0"/>
        </c:title>
        <c:numFmt formatCode="_-* #,##0.0_-;\-* #,##0.0_-;_-* &quot;-&quot;??_-;_-@_-" sourceLinked="1"/>
        <c:majorTickMark val="none"/>
        <c:minorTickMark val="none"/>
        <c:tickLblPos val="nextTo"/>
        <c:crossAx val="147261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Correlation!$D$5</c:f>
              <c:strCache>
                <c:ptCount val="1"/>
                <c:pt idx="0">
                  <c:v>Net 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Correlation!$C$6:$C$12</c:f>
              <c:numCache>
                <c:formatCode>General</c:formatCode>
                <c:ptCount val="7"/>
                <c:pt idx="0">
                  <c:v>189</c:v>
                </c:pt>
                <c:pt idx="1">
                  <c:v>193</c:v>
                </c:pt>
                <c:pt idx="2">
                  <c:v>184</c:v>
                </c:pt>
                <c:pt idx="3">
                  <c:v>199</c:v>
                </c:pt>
                <c:pt idx="4">
                  <c:v>185</c:v>
                </c:pt>
                <c:pt idx="5">
                  <c:v>187</c:v>
                </c:pt>
                <c:pt idx="6">
                  <c:v>198</c:v>
                </c:pt>
              </c:numCache>
            </c:numRef>
          </c:xVal>
          <c:yVal>
            <c:numRef>
              <c:f>Correlation!$D$6:$D$12</c:f>
              <c:numCache>
                <c:formatCode>_-"$"* #,##0_-;\-"$"* #,##0_-;_-"$"* "-"??_-;_-@_-</c:formatCode>
                <c:ptCount val="7"/>
                <c:pt idx="0">
                  <c:v>1254184.5</c:v>
                </c:pt>
                <c:pt idx="1">
                  <c:v>1271887.25</c:v>
                </c:pt>
                <c:pt idx="2">
                  <c:v>1178009.25</c:v>
                </c:pt>
                <c:pt idx="3">
                  <c:v>1342694</c:v>
                </c:pt>
                <c:pt idx="4">
                  <c:v>1171745</c:v>
                </c:pt>
                <c:pt idx="5">
                  <c:v>1189646.5</c:v>
                </c:pt>
                <c:pt idx="6">
                  <c:v>1291203</c:v>
                </c:pt>
              </c:numCache>
            </c:numRef>
          </c:yVal>
          <c:smooth val="0"/>
          <c:extLst xmlns:c16r2="http://schemas.microsoft.com/office/drawing/2015/06/chart">
            <c:ext xmlns:c16="http://schemas.microsoft.com/office/drawing/2014/chart" uri="{C3380CC4-5D6E-409C-BE32-E72D297353CC}">
              <c16:uniqueId val="{00000000-A0BF-448E-BDE8-7F5E1EDF8F89}"/>
            </c:ext>
          </c:extLst>
        </c:ser>
        <c:dLbls>
          <c:showLegendKey val="0"/>
          <c:showVal val="0"/>
          <c:showCatName val="0"/>
          <c:showSerName val="0"/>
          <c:showPercent val="0"/>
          <c:showBubbleSize val="0"/>
        </c:dLbls>
        <c:axId val="147384960"/>
        <c:axId val="147460864"/>
      </c:scatterChart>
      <c:valAx>
        <c:axId val="14738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0864"/>
        <c:crosses val="autoZero"/>
        <c:crossBetween val="midCat"/>
      </c:valAx>
      <c:valAx>
        <c:axId val="147460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4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'Normal Distribution'!$C$8</c:f>
              <c:strCache>
                <c:ptCount val="1"/>
                <c:pt idx="0">
                  <c:v>Curve</c:v>
                </c:pt>
              </c:strCache>
            </c:strRef>
          </c:tx>
          <c:spPr>
            <a:ln w="19050" cap="rnd">
              <a:solidFill>
                <a:schemeClr val="accent1"/>
              </a:solidFill>
              <a:round/>
            </a:ln>
            <a:effectLst/>
          </c:spPr>
          <c:marker>
            <c:symbol val="none"/>
          </c:marker>
          <c:xVal>
            <c:numRef>
              <c:f>'Normal Distribution'!$B$9:$B$89</c:f>
              <c:numCache>
                <c:formatCode>_(* #,##0.00_);_(* \(#,##0.00\);_(* "-"??_);_(@_)</c:formatCode>
                <c:ptCount val="81"/>
                <c:pt idx="0">
                  <c:v>10000</c:v>
                </c:pt>
                <c:pt idx="1">
                  <c:v>11000</c:v>
                </c:pt>
                <c:pt idx="2">
                  <c:v>12000</c:v>
                </c:pt>
                <c:pt idx="3">
                  <c:v>13000</c:v>
                </c:pt>
                <c:pt idx="4">
                  <c:v>14000</c:v>
                </c:pt>
                <c:pt idx="5">
                  <c:v>15000</c:v>
                </c:pt>
                <c:pt idx="6">
                  <c:v>16000</c:v>
                </c:pt>
                <c:pt idx="7">
                  <c:v>17000</c:v>
                </c:pt>
                <c:pt idx="8">
                  <c:v>18000</c:v>
                </c:pt>
                <c:pt idx="9">
                  <c:v>19000</c:v>
                </c:pt>
                <c:pt idx="10">
                  <c:v>20000</c:v>
                </c:pt>
                <c:pt idx="11">
                  <c:v>21000</c:v>
                </c:pt>
                <c:pt idx="12">
                  <c:v>22000</c:v>
                </c:pt>
                <c:pt idx="13">
                  <c:v>23000</c:v>
                </c:pt>
                <c:pt idx="14">
                  <c:v>24000</c:v>
                </c:pt>
                <c:pt idx="15">
                  <c:v>25000</c:v>
                </c:pt>
                <c:pt idx="16">
                  <c:v>26000</c:v>
                </c:pt>
                <c:pt idx="17">
                  <c:v>27000</c:v>
                </c:pt>
                <c:pt idx="18">
                  <c:v>28000</c:v>
                </c:pt>
                <c:pt idx="19">
                  <c:v>29000</c:v>
                </c:pt>
                <c:pt idx="20">
                  <c:v>30000</c:v>
                </c:pt>
                <c:pt idx="21">
                  <c:v>31000</c:v>
                </c:pt>
                <c:pt idx="22">
                  <c:v>32000</c:v>
                </c:pt>
                <c:pt idx="23">
                  <c:v>33000</c:v>
                </c:pt>
                <c:pt idx="24">
                  <c:v>34000</c:v>
                </c:pt>
                <c:pt idx="25">
                  <c:v>35000</c:v>
                </c:pt>
                <c:pt idx="26">
                  <c:v>36000</c:v>
                </c:pt>
                <c:pt idx="27">
                  <c:v>37000</c:v>
                </c:pt>
                <c:pt idx="28">
                  <c:v>38000</c:v>
                </c:pt>
                <c:pt idx="29">
                  <c:v>39000</c:v>
                </c:pt>
                <c:pt idx="30">
                  <c:v>40000</c:v>
                </c:pt>
                <c:pt idx="31">
                  <c:v>41000</c:v>
                </c:pt>
                <c:pt idx="32">
                  <c:v>42000</c:v>
                </c:pt>
                <c:pt idx="33">
                  <c:v>43000</c:v>
                </c:pt>
                <c:pt idx="34">
                  <c:v>44000</c:v>
                </c:pt>
                <c:pt idx="35">
                  <c:v>45000</c:v>
                </c:pt>
                <c:pt idx="36">
                  <c:v>46000</c:v>
                </c:pt>
                <c:pt idx="37">
                  <c:v>47000</c:v>
                </c:pt>
                <c:pt idx="38">
                  <c:v>48000</c:v>
                </c:pt>
                <c:pt idx="39">
                  <c:v>49000</c:v>
                </c:pt>
                <c:pt idx="40">
                  <c:v>50000</c:v>
                </c:pt>
                <c:pt idx="41">
                  <c:v>51000</c:v>
                </c:pt>
                <c:pt idx="42">
                  <c:v>52000</c:v>
                </c:pt>
                <c:pt idx="43">
                  <c:v>53000</c:v>
                </c:pt>
                <c:pt idx="44">
                  <c:v>54000</c:v>
                </c:pt>
                <c:pt idx="45">
                  <c:v>55000</c:v>
                </c:pt>
                <c:pt idx="46">
                  <c:v>56000</c:v>
                </c:pt>
                <c:pt idx="47">
                  <c:v>57000</c:v>
                </c:pt>
                <c:pt idx="48">
                  <c:v>58000</c:v>
                </c:pt>
                <c:pt idx="49">
                  <c:v>59000</c:v>
                </c:pt>
                <c:pt idx="50">
                  <c:v>60000</c:v>
                </c:pt>
                <c:pt idx="51">
                  <c:v>61000</c:v>
                </c:pt>
                <c:pt idx="52">
                  <c:v>62000</c:v>
                </c:pt>
                <c:pt idx="53">
                  <c:v>63000</c:v>
                </c:pt>
                <c:pt idx="54">
                  <c:v>64000</c:v>
                </c:pt>
                <c:pt idx="55">
                  <c:v>65000</c:v>
                </c:pt>
                <c:pt idx="56">
                  <c:v>66000</c:v>
                </c:pt>
                <c:pt idx="57">
                  <c:v>67000</c:v>
                </c:pt>
                <c:pt idx="58">
                  <c:v>68000</c:v>
                </c:pt>
                <c:pt idx="59">
                  <c:v>69000</c:v>
                </c:pt>
                <c:pt idx="60">
                  <c:v>70000</c:v>
                </c:pt>
                <c:pt idx="61">
                  <c:v>71000</c:v>
                </c:pt>
                <c:pt idx="62">
                  <c:v>72000</c:v>
                </c:pt>
                <c:pt idx="63">
                  <c:v>73000</c:v>
                </c:pt>
                <c:pt idx="64">
                  <c:v>74000</c:v>
                </c:pt>
                <c:pt idx="65">
                  <c:v>75000</c:v>
                </c:pt>
                <c:pt idx="66">
                  <c:v>76000</c:v>
                </c:pt>
                <c:pt idx="67">
                  <c:v>77000</c:v>
                </c:pt>
                <c:pt idx="68">
                  <c:v>78000</c:v>
                </c:pt>
                <c:pt idx="69">
                  <c:v>79000</c:v>
                </c:pt>
                <c:pt idx="70">
                  <c:v>80000</c:v>
                </c:pt>
                <c:pt idx="71">
                  <c:v>81000</c:v>
                </c:pt>
                <c:pt idx="72">
                  <c:v>82000</c:v>
                </c:pt>
                <c:pt idx="73">
                  <c:v>83000</c:v>
                </c:pt>
                <c:pt idx="74">
                  <c:v>84000</c:v>
                </c:pt>
                <c:pt idx="75">
                  <c:v>85000</c:v>
                </c:pt>
                <c:pt idx="76">
                  <c:v>86000</c:v>
                </c:pt>
                <c:pt idx="77">
                  <c:v>87000</c:v>
                </c:pt>
                <c:pt idx="78">
                  <c:v>88000</c:v>
                </c:pt>
                <c:pt idx="79">
                  <c:v>89000</c:v>
                </c:pt>
                <c:pt idx="80">
                  <c:v>90000</c:v>
                </c:pt>
              </c:numCache>
            </c:numRef>
          </c:xVal>
          <c:yVal>
            <c:numRef>
              <c:f>'Normal Distribution'!$C$9:$C$89</c:f>
              <c:numCache>
                <c:formatCode>0.0000000000</c:formatCode>
                <c:ptCount val="81"/>
                <c:pt idx="0">
                  <c:v>2.6995483256594029E-6</c:v>
                </c:pt>
                <c:pt idx="1">
                  <c:v>2.9797353034408039E-6</c:v>
                </c:pt>
                <c:pt idx="2">
                  <c:v>3.28079073873383E-6</c:v>
                </c:pt>
                <c:pt idx="3">
                  <c:v>3.6032437168108996E-6</c:v>
                </c:pt>
                <c:pt idx="4">
                  <c:v>3.947507915044708E-6</c:v>
                </c:pt>
                <c:pt idx="5">
                  <c:v>4.3138659413255761E-6</c:v>
                </c:pt>
                <c:pt idx="6">
                  <c:v>4.7024538688443481E-6</c:v>
                </c:pt>
                <c:pt idx="7">
                  <c:v>5.113246228198902E-6</c:v>
                </c:pt>
                <c:pt idx="8">
                  <c:v>5.5460417339727771E-6</c:v>
                </c:pt>
                <c:pt idx="9">
                  <c:v>6.0004500348492786E-6</c:v>
                </c:pt>
                <c:pt idx="10">
                  <c:v>6.4758797832945864E-6</c:v>
                </c:pt>
                <c:pt idx="11">
                  <c:v>6.9715283222680132E-6</c:v>
                </c:pt>
                <c:pt idx="12">
                  <c:v>7.4863732817872443E-6</c:v>
                </c:pt>
                <c:pt idx="13">
                  <c:v>8.0191663670959797E-6</c:v>
                </c:pt>
                <c:pt idx="14">
                  <c:v>8.5684296023903674E-6</c:v>
                </c:pt>
                <c:pt idx="15">
                  <c:v>9.1324542694510961E-6</c:v>
                </c:pt>
                <c:pt idx="16">
                  <c:v>9.7093027491606492E-6</c:v>
                </c:pt>
                <c:pt idx="17">
                  <c:v>1.0296813435998739E-5</c:v>
                </c:pt>
                <c:pt idx="18">
                  <c:v>1.0892608851627528E-5</c:v>
                </c:pt>
                <c:pt idx="19">
                  <c:v>1.149410703421165E-5</c:v>
                </c:pt>
                <c:pt idx="20">
                  <c:v>1.2098536225957168E-5</c:v>
                </c:pt>
                <c:pt idx="21">
                  <c:v>1.2702952823459452E-5</c:v>
                </c:pt>
                <c:pt idx="22">
                  <c:v>1.3304262494937743E-5</c:v>
                </c:pt>
                <c:pt idx="23">
                  <c:v>1.3899244306549824E-5</c:v>
                </c:pt>
                <c:pt idx="24">
                  <c:v>1.4484577638074138E-5</c:v>
                </c:pt>
                <c:pt idx="25">
                  <c:v>1.5056871607740221E-5</c:v>
                </c:pt>
                <c:pt idx="26">
                  <c:v>1.5612696668338065E-5</c:v>
                </c:pt>
                <c:pt idx="27">
                  <c:v>1.6148617983395714E-5</c:v>
                </c:pt>
                <c:pt idx="28">
                  <c:v>1.6661230144589982E-5</c:v>
                </c:pt>
                <c:pt idx="29">
                  <c:v>1.7147192750969195E-5</c:v>
                </c:pt>
                <c:pt idx="30">
                  <c:v>1.7603266338214975E-5</c:v>
                </c:pt>
                <c:pt idx="31">
                  <c:v>1.8026348123082397E-5</c:v>
                </c:pt>
                <c:pt idx="32">
                  <c:v>1.8413507015166167E-5</c:v>
                </c:pt>
                <c:pt idx="33">
                  <c:v>1.8762017345846897E-5</c:v>
                </c:pt>
                <c:pt idx="34">
                  <c:v>1.9069390773026208E-5</c:v>
                </c:pt>
                <c:pt idx="35">
                  <c:v>1.9333405840142464E-5</c:v>
                </c:pt>
                <c:pt idx="36">
                  <c:v>1.9552134698772795E-5</c:v>
                </c:pt>
                <c:pt idx="37">
                  <c:v>1.9723966545394448E-5</c:v>
                </c:pt>
                <c:pt idx="38">
                  <c:v>1.9847627373850588E-5</c:v>
                </c:pt>
                <c:pt idx="39">
                  <c:v>1.9922195704738202E-5</c:v>
                </c:pt>
                <c:pt idx="40">
                  <c:v>1.9947114020071637E-5</c:v>
                </c:pt>
                <c:pt idx="41">
                  <c:v>1.9922195704738202E-5</c:v>
                </c:pt>
                <c:pt idx="42">
                  <c:v>1.9847627373850588E-5</c:v>
                </c:pt>
                <c:pt idx="43">
                  <c:v>1.9723966545394448E-5</c:v>
                </c:pt>
                <c:pt idx="44">
                  <c:v>1.9552134698772795E-5</c:v>
                </c:pt>
                <c:pt idx="45">
                  <c:v>1.9333405840142464E-5</c:v>
                </c:pt>
                <c:pt idx="46">
                  <c:v>1.9069390773026208E-5</c:v>
                </c:pt>
                <c:pt idx="47">
                  <c:v>1.8762017345846897E-5</c:v>
                </c:pt>
                <c:pt idx="48">
                  <c:v>1.8413507015166167E-5</c:v>
                </c:pt>
                <c:pt idx="49">
                  <c:v>1.8026348123082397E-5</c:v>
                </c:pt>
                <c:pt idx="50">
                  <c:v>1.7603266338214975E-5</c:v>
                </c:pt>
                <c:pt idx="51">
                  <c:v>1.7147192750969195E-5</c:v>
                </c:pt>
                <c:pt idx="52">
                  <c:v>1.6661230144589982E-5</c:v>
                </c:pt>
                <c:pt idx="53">
                  <c:v>1.6148617983395714E-5</c:v>
                </c:pt>
                <c:pt idx="54">
                  <c:v>1.5612696668338065E-5</c:v>
                </c:pt>
                <c:pt idx="55">
                  <c:v>1.5056871607740221E-5</c:v>
                </c:pt>
                <c:pt idx="56">
                  <c:v>1.4484577638074138E-5</c:v>
                </c:pt>
                <c:pt idx="57">
                  <c:v>1.3899244306549824E-5</c:v>
                </c:pt>
                <c:pt idx="58">
                  <c:v>1.3304262494937743E-5</c:v>
                </c:pt>
                <c:pt idx="59">
                  <c:v>1.2702952823459452E-5</c:v>
                </c:pt>
                <c:pt idx="60">
                  <c:v>1.2098536225957168E-5</c:v>
                </c:pt>
                <c:pt idx="61">
                  <c:v>1.149410703421165E-5</c:v>
                </c:pt>
                <c:pt idx="62">
                  <c:v>1.0892608851627528E-5</c:v>
                </c:pt>
                <c:pt idx="63">
                  <c:v>1.0296813435998739E-5</c:v>
                </c:pt>
                <c:pt idx="64">
                  <c:v>9.7093027491606492E-6</c:v>
                </c:pt>
                <c:pt idx="65">
                  <c:v>9.1324542694510961E-6</c:v>
                </c:pt>
                <c:pt idx="66">
                  <c:v>8.5684296023903674E-6</c:v>
                </c:pt>
                <c:pt idx="67">
                  <c:v>8.0191663670959797E-6</c:v>
                </c:pt>
                <c:pt idx="68">
                  <c:v>7.4863732817872443E-6</c:v>
                </c:pt>
                <c:pt idx="69">
                  <c:v>6.9715283222680132E-6</c:v>
                </c:pt>
                <c:pt idx="70">
                  <c:v>6.4758797832945864E-6</c:v>
                </c:pt>
                <c:pt idx="71">
                  <c:v>6.0004500348492786E-6</c:v>
                </c:pt>
                <c:pt idx="72">
                  <c:v>5.5460417339727771E-6</c:v>
                </c:pt>
                <c:pt idx="73">
                  <c:v>5.113246228198902E-6</c:v>
                </c:pt>
                <c:pt idx="74">
                  <c:v>4.7024538688443481E-6</c:v>
                </c:pt>
                <c:pt idx="75">
                  <c:v>4.3138659413255761E-6</c:v>
                </c:pt>
                <c:pt idx="76">
                  <c:v>3.947507915044708E-6</c:v>
                </c:pt>
                <c:pt idx="77">
                  <c:v>3.6032437168108996E-6</c:v>
                </c:pt>
                <c:pt idx="78">
                  <c:v>3.28079073873383E-6</c:v>
                </c:pt>
                <c:pt idx="79">
                  <c:v>2.9797353034408039E-6</c:v>
                </c:pt>
                <c:pt idx="80">
                  <c:v>2.6995483256594029E-6</c:v>
                </c:pt>
              </c:numCache>
            </c:numRef>
          </c:yVal>
          <c:smooth val="1"/>
          <c:extLst xmlns:c16r2="http://schemas.microsoft.com/office/drawing/2015/06/chart">
            <c:ext xmlns:c16="http://schemas.microsoft.com/office/drawing/2014/chart" uri="{C3380CC4-5D6E-409C-BE32-E72D297353CC}">
              <c16:uniqueId val="{00000000-33B7-4017-ADBA-91504ADDA439}"/>
            </c:ext>
          </c:extLst>
        </c:ser>
        <c:dLbls>
          <c:showLegendKey val="0"/>
          <c:showVal val="0"/>
          <c:showCatName val="0"/>
          <c:showSerName val="0"/>
          <c:showPercent val="0"/>
          <c:showBubbleSize val="0"/>
        </c:dLbls>
        <c:axId val="266793728"/>
        <c:axId val="266795264"/>
      </c:scatterChart>
      <c:valAx>
        <c:axId val="266793728"/>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95264"/>
        <c:crosses val="autoZero"/>
        <c:crossBetween val="midCat"/>
      </c:valAx>
      <c:valAx>
        <c:axId val="26679526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93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9</xdr:col>
      <xdr:colOff>228599</xdr:colOff>
      <xdr:row>21</xdr:row>
      <xdr:rowOff>47625</xdr:rowOff>
    </xdr:from>
    <xdr:ext cx="2409825" cy="374141"/>
    <xdr:sp macro="" textlink="">
      <xdr:nvSpPr>
        <xdr:cNvPr id="2" name="TextBox 1"/>
        <xdr:cNvSpPr txBox="1"/>
      </xdr:nvSpPr>
      <xdr:spPr>
        <a:xfrm>
          <a:off x="6372224" y="47625"/>
          <a:ext cx="24098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800" b="1">
              <a:solidFill>
                <a:schemeClr val="tx1">
                  <a:lumMod val="50000"/>
                  <a:lumOff val="50000"/>
                </a:schemeClr>
              </a:solidFill>
            </a:rPr>
            <a:t>Moving Average</a:t>
          </a:r>
        </a:p>
      </xdr:txBody>
    </xdr:sp>
    <xdr:clientData/>
  </xdr:oneCellAnchor>
  <xdr:twoCellAnchor>
    <xdr:from>
      <xdr:col>0</xdr:col>
      <xdr:colOff>701674</xdr:colOff>
      <xdr:row>12</xdr:row>
      <xdr:rowOff>28573</xdr:rowOff>
    </xdr:from>
    <xdr:to>
      <xdr:col>13</xdr:col>
      <xdr:colOff>558800</xdr:colOff>
      <xdr:row>29</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31750</xdr:rowOff>
    </xdr:from>
    <xdr:to>
      <xdr:col>11</xdr:col>
      <xdr:colOff>590550</xdr:colOff>
      <xdr:row>7</xdr:row>
      <xdr:rowOff>82551</xdr:rowOff>
    </xdr:to>
    <xdr:sp macro="" textlink="">
      <xdr:nvSpPr>
        <xdr:cNvPr id="4" name="Rectangle 3">
          <a:extLst>
            <a:ext uri="{FF2B5EF4-FFF2-40B4-BE49-F238E27FC236}">
              <a16:creationId xmlns="" xmlns:a16="http://schemas.microsoft.com/office/drawing/2014/main" id="{00000000-0008-0000-0000-000002000000}"/>
            </a:ext>
          </a:extLst>
        </xdr:cNvPr>
        <xdr:cNvSpPr/>
      </xdr:nvSpPr>
      <xdr:spPr>
        <a:xfrm>
          <a:off x="755650" y="400050"/>
          <a:ext cx="7334250" cy="971551"/>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400">
              <a:solidFill>
                <a:sysClr val="windowText" lastClr="000000"/>
              </a:solidFill>
              <a:effectLst/>
              <a:latin typeface="+mn-lt"/>
              <a:ea typeface="+mn-ea"/>
              <a:cs typeface="+mn-cs"/>
            </a:rPr>
            <a:t>We have dataset with Net Sales for 100 days. Analyse</a:t>
          </a:r>
          <a:r>
            <a:rPr lang="en-US" sz="1400" baseline="0">
              <a:solidFill>
                <a:sysClr val="windowText" lastClr="000000"/>
              </a:solidFill>
              <a:effectLst/>
              <a:latin typeface="+mn-lt"/>
              <a:ea typeface="+mn-ea"/>
              <a:cs typeface="+mn-cs"/>
            </a:rPr>
            <a:t> data to identify long-term trends in sales.</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30</xdr:row>
      <xdr:rowOff>66675</xdr:rowOff>
    </xdr:from>
    <xdr:ext cx="2409825" cy="374141"/>
    <xdr:sp macro="" textlink="">
      <xdr:nvSpPr>
        <xdr:cNvPr id="2" name="TextBox 1"/>
        <xdr:cNvSpPr txBox="1"/>
      </xdr:nvSpPr>
      <xdr:spPr>
        <a:xfrm>
          <a:off x="0" y="66675"/>
          <a:ext cx="24098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800" b="1">
              <a:solidFill>
                <a:schemeClr val="tx1">
                  <a:lumMod val="50000"/>
                  <a:lumOff val="50000"/>
                </a:schemeClr>
              </a:solidFill>
            </a:rPr>
            <a:t>Hypothesis</a:t>
          </a:r>
          <a:r>
            <a:rPr lang="en-CA" sz="1800" b="1" baseline="0">
              <a:solidFill>
                <a:schemeClr val="tx1">
                  <a:lumMod val="50000"/>
                  <a:lumOff val="50000"/>
                </a:schemeClr>
              </a:solidFill>
            </a:rPr>
            <a:t> Testing</a:t>
          </a:r>
          <a:endParaRPr lang="en-CA" sz="1800" b="1">
            <a:solidFill>
              <a:schemeClr val="tx1">
                <a:lumMod val="50000"/>
                <a:lumOff val="50000"/>
              </a:schemeClr>
            </a:solidFill>
          </a:endParaRPr>
        </a:p>
      </xdr:txBody>
    </xdr:sp>
    <xdr:clientData/>
  </xdr:oneCellAnchor>
  <xdr:twoCellAnchor>
    <xdr:from>
      <xdr:col>1</xdr:col>
      <xdr:colOff>0</xdr:colOff>
      <xdr:row>2</xdr:row>
      <xdr:rowOff>0</xdr:rowOff>
    </xdr:from>
    <xdr:to>
      <xdr:col>6</xdr:col>
      <xdr:colOff>1816100</xdr:colOff>
      <xdr:row>7</xdr:row>
      <xdr:rowOff>50801</xdr:rowOff>
    </xdr:to>
    <xdr:sp macro="" textlink="">
      <xdr:nvSpPr>
        <xdr:cNvPr id="3" name="Rectangle 2">
          <a:extLst>
            <a:ext uri="{FF2B5EF4-FFF2-40B4-BE49-F238E27FC236}">
              <a16:creationId xmlns="" xmlns:a16="http://schemas.microsoft.com/office/drawing/2014/main" id="{00000000-0008-0000-0000-000002000000}"/>
            </a:ext>
          </a:extLst>
        </xdr:cNvPr>
        <xdr:cNvSpPr/>
      </xdr:nvSpPr>
      <xdr:spPr>
        <a:xfrm>
          <a:off x="609600" y="368300"/>
          <a:ext cx="7334250" cy="971551"/>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400">
              <a:solidFill>
                <a:sysClr val="windowText" lastClr="000000"/>
              </a:solidFill>
              <a:effectLst/>
              <a:latin typeface="+mn-lt"/>
              <a:ea typeface="+mn-ea"/>
              <a:cs typeface="+mn-cs"/>
            </a:rPr>
            <a:t>A multinational motor organization wants to examine the safety of different types of cars. the organisation collects multiple samples for each of these car types. Using the given observations, we need to test whether the mean presure applied to the driver's head during a crash test is equal for each category of vahicle. (use </a:t>
          </a:r>
          <a:r>
            <a:rPr lang="el-GR" sz="1400">
              <a:solidFill>
                <a:sysClr val="windowText" lastClr="000000"/>
              </a:solidFill>
              <a:effectLst/>
              <a:latin typeface="+mn-lt"/>
              <a:ea typeface="+mn-ea"/>
              <a:cs typeface="+mn-cs"/>
            </a:rPr>
            <a:t>α</a:t>
          </a:r>
          <a:r>
            <a:rPr lang="en-CA" sz="1400">
              <a:solidFill>
                <a:sysClr val="windowText" lastClr="000000"/>
              </a:solidFill>
              <a:effectLst/>
              <a:latin typeface="+mn-lt"/>
              <a:ea typeface="+mn-ea"/>
              <a:cs typeface="+mn-cs"/>
            </a:rPr>
            <a:t> =5% )</a:t>
          </a:r>
        </a:p>
        <a:p>
          <a:pPr marL="0" marR="0" indent="0" algn="l" defTabSz="914400" eaLnBrk="1" fontAlgn="auto" latinLnBrk="0" hangingPunct="1">
            <a:lnSpc>
              <a:spcPct val="100000"/>
            </a:lnSpc>
            <a:spcBef>
              <a:spcPts val="0"/>
            </a:spcBef>
            <a:spcAft>
              <a:spcPts val="0"/>
            </a:spcAft>
            <a:buClrTx/>
            <a:buSzTx/>
            <a:buFontTx/>
            <a:buNone/>
            <a:tabLst/>
            <a:defRPr/>
          </a:pPr>
          <a:r>
            <a:rPr lang="en-US" sz="1400">
              <a:solidFill>
                <a:sysClr val="windowText" lastClr="000000"/>
              </a:solidFill>
              <a:effectLst/>
              <a:latin typeface="+mn-lt"/>
              <a:ea typeface="+mn-ea"/>
              <a:cs typeface="+mn-cs"/>
            </a:rPr>
            <a:t>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12700</xdr:colOff>
      <xdr:row>32</xdr:row>
      <xdr:rowOff>12700</xdr:rowOff>
    </xdr:from>
    <xdr:ext cx="3476625" cy="374141"/>
    <xdr:sp macro="" textlink="">
      <xdr:nvSpPr>
        <xdr:cNvPr id="2" name="TextBox 1"/>
        <xdr:cNvSpPr txBox="1"/>
      </xdr:nvSpPr>
      <xdr:spPr>
        <a:xfrm>
          <a:off x="622300" y="5378450"/>
          <a:ext cx="34766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800" b="1">
              <a:solidFill>
                <a:schemeClr val="tx1">
                  <a:lumMod val="50000"/>
                  <a:lumOff val="50000"/>
                </a:schemeClr>
              </a:solidFill>
            </a:rPr>
            <a:t>ANOVA (Analysis of Variance)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66675</xdr:rowOff>
    </xdr:from>
    <xdr:ext cx="2409825" cy="405432"/>
    <xdr:sp macro="" textlink="">
      <xdr:nvSpPr>
        <xdr:cNvPr id="2" name="TextBox 1"/>
        <xdr:cNvSpPr txBox="1"/>
      </xdr:nvSpPr>
      <xdr:spPr>
        <a:xfrm>
          <a:off x="0" y="66675"/>
          <a:ext cx="240982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2000" b="1">
              <a:solidFill>
                <a:schemeClr val="tx1">
                  <a:lumMod val="50000"/>
                  <a:lumOff val="50000"/>
                </a:schemeClr>
              </a:solidFill>
            </a:rPr>
            <a:t>Covariance</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571500</xdr:colOff>
      <xdr:row>1</xdr:row>
      <xdr:rowOff>9525</xdr:rowOff>
    </xdr:from>
    <xdr:ext cx="2409825" cy="405432"/>
    <xdr:sp macro="" textlink="">
      <xdr:nvSpPr>
        <xdr:cNvPr id="2" name="TextBox 1"/>
        <xdr:cNvSpPr txBox="1"/>
      </xdr:nvSpPr>
      <xdr:spPr>
        <a:xfrm>
          <a:off x="571500" y="3140075"/>
          <a:ext cx="240982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2000" b="1">
              <a:solidFill>
                <a:schemeClr val="tx1">
                  <a:lumMod val="50000"/>
                  <a:lumOff val="50000"/>
                </a:schemeClr>
              </a:solidFill>
            </a:rPr>
            <a:t>Correlation</a:t>
          </a:r>
        </a:p>
      </xdr:txBody>
    </xdr:sp>
    <xdr:clientData/>
  </xdr:oneCellAnchor>
  <xdr:twoCellAnchor>
    <xdr:from>
      <xdr:col>9</xdr:col>
      <xdr:colOff>82550</xdr:colOff>
      <xdr:row>2</xdr:row>
      <xdr:rowOff>111125</xdr:rowOff>
    </xdr:from>
    <xdr:to>
      <xdr:col>16</xdr:col>
      <xdr:colOff>387350</xdr:colOff>
      <xdr:row>15</xdr:row>
      <xdr:rowOff>149225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28575</xdr:colOff>
      <xdr:row>0</xdr:row>
      <xdr:rowOff>57150</xdr:rowOff>
    </xdr:from>
    <xdr:ext cx="2409825" cy="374141"/>
    <xdr:sp macro="" textlink="">
      <xdr:nvSpPr>
        <xdr:cNvPr id="2" name="TextBox 1"/>
        <xdr:cNvSpPr txBox="1"/>
      </xdr:nvSpPr>
      <xdr:spPr>
        <a:xfrm>
          <a:off x="28575" y="57150"/>
          <a:ext cx="24098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800" b="1">
              <a:solidFill>
                <a:schemeClr val="tx1">
                  <a:lumMod val="50000"/>
                  <a:lumOff val="50000"/>
                </a:schemeClr>
              </a:solidFill>
            </a:rPr>
            <a:t>Regression</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238125</xdr:colOff>
      <xdr:row>0</xdr:row>
      <xdr:rowOff>85725</xdr:rowOff>
    </xdr:from>
    <xdr:ext cx="2409825" cy="374141"/>
    <xdr:sp macro="" textlink="">
      <xdr:nvSpPr>
        <xdr:cNvPr id="3" name="TextBox 2"/>
        <xdr:cNvSpPr txBox="1"/>
      </xdr:nvSpPr>
      <xdr:spPr>
        <a:xfrm>
          <a:off x="238125" y="85725"/>
          <a:ext cx="24098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800" b="1">
              <a:solidFill>
                <a:schemeClr val="tx1">
                  <a:lumMod val="50000"/>
                  <a:lumOff val="50000"/>
                </a:schemeClr>
              </a:solidFill>
            </a:rPr>
            <a:t>Normal Distribution</a:t>
          </a:r>
        </a:p>
      </xdr:txBody>
    </xdr:sp>
    <xdr:clientData/>
  </xdr:oneCellAnchor>
  <xdr:twoCellAnchor>
    <xdr:from>
      <xdr:col>6</xdr:col>
      <xdr:colOff>266698</xdr:colOff>
      <xdr:row>6</xdr:row>
      <xdr:rowOff>0</xdr:rowOff>
    </xdr:from>
    <xdr:to>
      <xdr:col>12</xdr:col>
      <xdr:colOff>119248</xdr:colOff>
      <xdr:row>20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11"/>
  <sheetViews>
    <sheetView showGridLines="0" tabSelected="1" workbookViewId="0">
      <selection activeCell="C11" sqref="C11"/>
    </sheetView>
  </sheetViews>
  <sheetFormatPr defaultRowHeight="14.5" x14ac:dyDescent="0.35"/>
  <cols>
    <col min="1" max="1" width="10.81640625" customWidth="1"/>
    <col min="2" max="4" width="11.81640625" customWidth="1"/>
  </cols>
  <sheetData>
    <row r="2" spans="2:12" x14ac:dyDescent="0.35">
      <c r="B2" s="25" t="s">
        <v>98</v>
      </c>
    </row>
    <row r="9" spans="2:12" x14ac:dyDescent="0.35">
      <c r="B9" t="s">
        <v>99</v>
      </c>
    </row>
    <row r="10" spans="2:12" x14ac:dyDescent="0.35">
      <c r="B10" s="26" t="s">
        <v>100</v>
      </c>
      <c r="C10" s="27"/>
      <c r="D10" s="27"/>
      <c r="E10" s="27"/>
      <c r="F10" s="27"/>
      <c r="G10" s="27"/>
      <c r="H10" s="27"/>
      <c r="I10" s="27"/>
      <c r="J10" s="27"/>
      <c r="K10" s="27"/>
      <c r="L10" s="28"/>
    </row>
    <row r="35" spans="2:18" x14ac:dyDescent="0.35">
      <c r="B35" s="29" t="s">
        <v>3</v>
      </c>
      <c r="C35" s="30" t="s">
        <v>4</v>
      </c>
      <c r="D35" s="31" t="s">
        <v>5</v>
      </c>
      <c r="G35" s="39" t="s">
        <v>97</v>
      </c>
      <c r="H35" s="39"/>
      <c r="I35" s="39"/>
      <c r="J35" s="39"/>
      <c r="K35" s="39"/>
      <c r="L35" s="39"/>
      <c r="M35" s="39"/>
      <c r="N35" s="39"/>
      <c r="O35" s="39"/>
      <c r="P35" s="39"/>
      <c r="Q35" s="39"/>
      <c r="R35" s="39"/>
    </row>
    <row r="36" spans="2:18" x14ac:dyDescent="0.35">
      <c r="B36" s="32">
        <v>42370</v>
      </c>
      <c r="C36" s="2">
        <v>52899</v>
      </c>
      <c r="D36" s="33" t="e">
        <v>#N/A</v>
      </c>
      <c r="G36" s="39" t="s">
        <v>95</v>
      </c>
      <c r="H36" s="39"/>
      <c r="I36" s="39"/>
      <c r="J36" s="39"/>
      <c r="K36" s="39"/>
      <c r="L36" s="39"/>
      <c r="M36" s="39"/>
      <c r="N36" s="39"/>
      <c r="O36" s="39"/>
      <c r="P36" s="39"/>
      <c r="Q36" s="39"/>
      <c r="R36" s="39"/>
    </row>
    <row r="37" spans="2:18" x14ac:dyDescent="0.35">
      <c r="B37" s="34">
        <v>42371</v>
      </c>
      <c r="C37" s="2">
        <v>40869</v>
      </c>
      <c r="D37" s="33" t="e">
        <v>#N/A</v>
      </c>
      <c r="G37" s="39" t="s">
        <v>96</v>
      </c>
      <c r="H37" s="39"/>
      <c r="I37" s="39"/>
      <c r="J37" s="39"/>
      <c r="K37" s="39"/>
      <c r="L37" s="39"/>
      <c r="M37" s="39"/>
      <c r="N37" s="39"/>
      <c r="O37" s="39"/>
      <c r="P37" s="39"/>
      <c r="Q37" s="39"/>
      <c r="R37" s="39"/>
    </row>
    <row r="38" spans="2:18" x14ac:dyDescent="0.35">
      <c r="B38" s="34">
        <v>42372</v>
      </c>
      <c r="C38" s="2">
        <v>51741.5</v>
      </c>
      <c r="D38" s="33" t="e">
        <v>#N/A</v>
      </c>
    </row>
    <row r="39" spans="2:18" x14ac:dyDescent="0.35">
      <c r="B39" s="34">
        <v>42374</v>
      </c>
      <c r="C39" s="2">
        <v>57503</v>
      </c>
      <c r="D39" s="33" t="e">
        <v>#N/A</v>
      </c>
    </row>
    <row r="40" spans="2:18" x14ac:dyDescent="0.35">
      <c r="B40" s="34">
        <v>42375</v>
      </c>
      <c r="C40" s="2">
        <v>58185.5</v>
      </c>
      <c r="D40" s="33" t="e">
        <v>#N/A</v>
      </c>
    </row>
    <row r="41" spans="2:18" x14ac:dyDescent="0.35">
      <c r="B41" s="34">
        <v>42376</v>
      </c>
      <c r="C41" s="2">
        <v>50983.5</v>
      </c>
      <c r="D41" s="33" t="e">
        <v>#N/A</v>
      </c>
    </row>
    <row r="42" spans="2:18" x14ac:dyDescent="0.35">
      <c r="B42" s="34">
        <v>42377</v>
      </c>
      <c r="C42" s="2">
        <v>58411.5</v>
      </c>
      <c r="D42" s="33" t="e">
        <v>#N/A</v>
      </c>
    </row>
    <row r="43" spans="2:18" x14ac:dyDescent="0.35">
      <c r="B43" s="34">
        <v>42378</v>
      </c>
      <c r="C43" s="2">
        <v>67561.5</v>
      </c>
      <c r="D43" s="33" t="e">
        <v>#N/A</v>
      </c>
    </row>
    <row r="44" spans="2:18" x14ac:dyDescent="0.35">
      <c r="B44" s="34">
        <v>42379</v>
      </c>
      <c r="C44" s="2">
        <v>47879.5</v>
      </c>
      <c r="D44" s="33" t="e">
        <v>#N/A</v>
      </c>
    </row>
    <row r="45" spans="2:18" x14ac:dyDescent="0.35">
      <c r="B45" s="34">
        <v>42380</v>
      </c>
      <c r="C45" s="2">
        <v>42855</v>
      </c>
      <c r="D45" s="35">
        <f t="shared" ref="D45:D76" si="0">AVERAGE(C36:C45)</f>
        <v>52888.9</v>
      </c>
    </row>
    <row r="46" spans="2:18" x14ac:dyDescent="0.35">
      <c r="B46" s="34">
        <v>42381</v>
      </c>
      <c r="C46" s="2">
        <v>48636.5</v>
      </c>
      <c r="D46" s="35">
        <f t="shared" si="0"/>
        <v>52462.65</v>
      </c>
    </row>
    <row r="47" spans="2:18" x14ac:dyDescent="0.35">
      <c r="B47" s="34">
        <v>42382</v>
      </c>
      <c r="C47" s="2">
        <v>41776.5</v>
      </c>
      <c r="D47" s="35">
        <f t="shared" si="0"/>
        <v>52553.4</v>
      </c>
    </row>
    <row r="48" spans="2:18" x14ac:dyDescent="0.35">
      <c r="B48" s="34">
        <v>42383</v>
      </c>
      <c r="C48" s="2">
        <v>56774.75</v>
      </c>
      <c r="D48" s="35">
        <f t="shared" si="0"/>
        <v>53056.724999999999</v>
      </c>
    </row>
    <row r="49" spans="2:4" x14ac:dyDescent="0.35">
      <c r="B49" s="34">
        <v>42384</v>
      </c>
      <c r="C49" s="2">
        <v>42966.75</v>
      </c>
      <c r="D49" s="35">
        <f t="shared" si="0"/>
        <v>51603.1</v>
      </c>
    </row>
    <row r="50" spans="2:4" x14ac:dyDescent="0.35">
      <c r="B50" s="34">
        <v>42385</v>
      </c>
      <c r="C50" s="2">
        <v>32872.75</v>
      </c>
      <c r="D50" s="35">
        <f t="shared" si="0"/>
        <v>49071.824999999997</v>
      </c>
    </row>
    <row r="51" spans="2:4" x14ac:dyDescent="0.35">
      <c r="B51" s="34">
        <v>42386</v>
      </c>
      <c r="C51" s="2">
        <v>50906</v>
      </c>
      <c r="D51" s="35">
        <f t="shared" si="0"/>
        <v>49064.074999999997</v>
      </c>
    </row>
    <row r="52" spans="2:4" x14ac:dyDescent="0.35">
      <c r="B52" s="34">
        <v>42387</v>
      </c>
      <c r="C52" s="2">
        <v>50211</v>
      </c>
      <c r="D52" s="35">
        <f t="shared" si="0"/>
        <v>48244.025000000001</v>
      </c>
    </row>
    <row r="53" spans="2:4" x14ac:dyDescent="0.35">
      <c r="B53" s="34">
        <v>42388</v>
      </c>
      <c r="C53" s="2">
        <v>45042</v>
      </c>
      <c r="D53" s="35">
        <f t="shared" si="0"/>
        <v>45992.074999999997</v>
      </c>
    </row>
    <row r="54" spans="2:4" x14ac:dyDescent="0.35">
      <c r="B54" s="34">
        <v>42389</v>
      </c>
      <c r="C54" s="2">
        <v>51087</v>
      </c>
      <c r="D54" s="35">
        <f t="shared" si="0"/>
        <v>46312.824999999997</v>
      </c>
    </row>
    <row r="55" spans="2:4" x14ac:dyDescent="0.35">
      <c r="B55" s="34">
        <v>42390</v>
      </c>
      <c r="C55" s="2">
        <v>44258</v>
      </c>
      <c r="D55" s="35">
        <f t="shared" si="0"/>
        <v>46453.125</v>
      </c>
    </row>
    <row r="56" spans="2:4" x14ac:dyDescent="0.35">
      <c r="B56" s="34">
        <v>42391</v>
      </c>
      <c r="C56" s="2">
        <v>43708.5</v>
      </c>
      <c r="D56" s="35">
        <f t="shared" si="0"/>
        <v>45960.324999999997</v>
      </c>
    </row>
    <row r="57" spans="2:4" x14ac:dyDescent="0.35">
      <c r="B57" s="34">
        <v>42392</v>
      </c>
      <c r="C57" s="2">
        <v>33479.5</v>
      </c>
      <c r="D57" s="35">
        <f t="shared" si="0"/>
        <v>45130.625</v>
      </c>
    </row>
    <row r="58" spans="2:4" x14ac:dyDescent="0.35">
      <c r="B58" s="34">
        <v>42393</v>
      </c>
      <c r="C58" s="2">
        <v>47967.5</v>
      </c>
      <c r="D58" s="35">
        <f t="shared" si="0"/>
        <v>44249.9</v>
      </c>
    </row>
    <row r="59" spans="2:4" x14ac:dyDescent="0.35">
      <c r="B59" s="34">
        <v>42394</v>
      </c>
      <c r="C59" s="2">
        <v>46362</v>
      </c>
      <c r="D59" s="35">
        <f t="shared" si="0"/>
        <v>44589.425000000003</v>
      </c>
    </row>
    <row r="60" spans="2:4" x14ac:dyDescent="0.35">
      <c r="B60" s="34">
        <v>42395</v>
      </c>
      <c r="C60" s="2">
        <v>35404</v>
      </c>
      <c r="D60" s="35">
        <f t="shared" si="0"/>
        <v>44842.55</v>
      </c>
    </row>
    <row r="61" spans="2:4" x14ac:dyDescent="0.35">
      <c r="B61" s="34">
        <v>42396</v>
      </c>
      <c r="C61" s="2">
        <v>42337.5</v>
      </c>
      <c r="D61" s="35">
        <f t="shared" si="0"/>
        <v>43985.7</v>
      </c>
    </row>
    <row r="62" spans="2:4" x14ac:dyDescent="0.35">
      <c r="B62" s="34">
        <v>42397</v>
      </c>
      <c r="C62" s="2">
        <v>44527.5</v>
      </c>
      <c r="D62" s="35">
        <f t="shared" si="0"/>
        <v>43417.35</v>
      </c>
    </row>
    <row r="63" spans="2:4" x14ac:dyDescent="0.35">
      <c r="B63" s="34">
        <v>42398</v>
      </c>
      <c r="C63" s="2">
        <v>37986</v>
      </c>
      <c r="D63" s="35">
        <f t="shared" si="0"/>
        <v>42711.75</v>
      </c>
    </row>
    <row r="64" spans="2:4" x14ac:dyDescent="0.35">
      <c r="B64" s="34">
        <v>42399</v>
      </c>
      <c r="C64" s="2">
        <v>52899</v>
      </c>
      <c r="D64" s="35">
        <f t="shared" si="0"/>
        <v>42892.95</v>
      </c>
    </row>
    <row r="65" spans="2:4" x14ac:dyDescent="0.35">
      <c r="B65" s="34">
        <v>42400</v>
      </c>
      <c r="C65" s="2">
        <v>36512.5</v>
      </c>
      <c r="D65" s="35">
        <f t="shared" si="0"/>
        <v>42118.400000000001</v>
      </c>
    </row>
    <row r="66" spans="2:4" x14ac:dyDescent="0.35">
      <c r="B66" s="34">
        <v>42401</v>
      </c>
      <c r="C66" s="2">
        <v>57085.5</v>
      </c>
      <c r="D66" s="35">
        <f t="shared" si="0"/>
        <v>43456.1</v>
      </c>
    </row>
    <row r="67" spans="2:4" x14ac:dyDescent="0.35">
      <c r="B67" s="34">
        <v>42402</v>
      </c>
      <c r="C67" s="2">
        <v>27031.25</v>
      </c>
      <c r="D67" s="35">
        <f t="shared" si="0"/>
        <v>42811.275000000001</v>
      </c>
    </row>
    <row r="68" spans="2:4" x14ac:dyDescent="0.35">
      <c r="B68" s="34">
        <v>42403</v>
      </c>
      <c r="C68" s="2">
        <v>48469.5</v>
      </c>
      <c r="D68" s="35">
        <f t="shared" si="0"/>
        <v>42861.474999999999</v>
      </c>
    </row>
    <row r="69" spans="2:4" x14ac:dyDescent="0.35">
      <c r="B69" s="34">
        <v>42404</v>
      </c>
      <c r="C69" s="2">
        <v>44106.75</v>
      </c>
      <c r="D69" s="35">
        <f t="shared" si="0"/>
        <v>42635.95</v>
      </c>
    </row>
    <row r="70" spans="2:4" x14ac:dyDescent="0.35">
      <c r="B70" s="34">
        <v>42405</v>
      </c>
      <c r="C70" s="2">
        <v>54518</v>
      </c>
      <c r="D70" s="35">
        <f t="shared" si="0"/>
        <v>44547.35</v>
      </c>
    </row>
    <row r="71" spans="2:4" x14ac:dyDescent="0.35">
      <c r="B71" s="34">
        <v>42406</v>
      </c>
      <c r="C71" s="2">
        <v>40620.5</v>
      </c>
      <c r="D71" s="35">
        <f t="shared" si="0"/>
        <v>44375.65</v>
      </c>
    </row>
    <row r="72" spans="2:4" x14ac:dyDescent="0.35">
      <c r="B72" s="34">
        <v>42407</v>
      </c>
      <c r="C72" s="2">
        <v>53926.5</v>
      </c>
      <c r="D72" s="35">
        <f t="shared" si="0"/>
        <v>45315.55</v>
      </c>
    </row>
    <row r="73" spans="2:4" x14ac:dyDescent="0.35">
      <c r="B73" s="34">
        <v>42408</v>
      </c>
      <c r="C73" s="2">
        <v>40930.5</v>
      </c>
      <c r="D73" s="35">
        <f t="shared" si="0"/>
        <v>45610</v>
      </c>
    </row>
    <row r="74" spans="2:4" x14ac:dyDescent="0.35">
      <c r="B74" s="34" t="s">
        <v>54</v>
      </c>
      <c r="C74" s="2">
        <v>39994.5</v>
      </c>
      <c r="D74" s="35">
        <f t="shared" si="0"/>
        <v>44319.55</v>
      </c>
    </row>
    <row r="75" spans="2:4" x14ac:dyDescent="0.35">
      <c r="B75" s="34">
        <v>42410</v>
      </c>
      <c r="C75" s="2">
        <v>41515.5</v>
      </c>
      <c r="D75" s="35">
        <f t="shared" si="0"/>
        <v>44819.85</v>
      </c>
    </row>
    <row r="76" spans="2:4" x14ac:dyDescent="0.35">
      <c r="B76" s="34">
        <v>42411</v>
      </c>
      <c r="C76" s="2">
        <v>41290.5</v>
      </c>
      <c r="D76" s="35">
        <f t="shared" si="0"/>
        <v>43240.35</v>
      </c>
    </row>
    <row r="77" spans="2:4" x14ac:dyDescent="0.35">
      <c r="B77" s="34">
        <v>42412</v>
      </c>
      <c r="C77" s="2">
        <v>39405.25</v>
      </c>
      <c r="D77" s="35">
        <f t="shared" ref="D77:D108" si="1">AVERAGE(C68:C77)</f>
        <v>44477.75</v>
      </c>
    </row>
    <row r="78" spans="2:4" x14ac:dyDescent="0.35">
      <c r="B78" s="34">
        <v>42413</v>
      </c>
      <c r="C78" s="2">
        <v>49629</v>
      </c>
      <c r="D78" s="35">
        <f t="shared" si="1"/>
        <v>44593.7</v>
      </c>
    </row>
    <row r="79" spans="2:4" x14ac:dyDescent="0.35">
      <c r="B79" s="34">
        <v>42414</v>
      </c>
      <c r="C79" s="2">
        <v>58775.25</v>
      </c>
      <c r="D79" s="35">
        <f t="shared" si="1"/>
        <v>46060.55</v>
      </c>
    </row>
    <row r="80" spans="2:4" x14ac:dyDescent="0.35">
      <c r="B80" s="34">
        <v>42415</v>
      </c>
      <c r="C80" s="2">
        <v>36945</v>
      </c>
      <c r="D80" s="35">
        <f t="shared" si="1"/>
        <v>44303.25</v>
      </c>
    </row>
    <row r="81" spans="2:4" x14ac:dyDescent="0.35">
      <c r="B81" s="34">
        <v>42416</v>
      </c>
      <c r="C81" s="2">
        <v>47635</v>
      </c>
      <c r="D81" s="35">
        <f t="shared" si="1"/>
        <v>45004.7</v>
      </c>
    </row>
    <row r="82" spans="2:4" x14ac:dyDescent="0.35">
      <c r="B82" s="34">
        <v>42417</v>
      </c>
      <c r="C82" s="2">
        <v>46041</v>
      </c>
      <c r="D82" s="35">
        <f t="shared" si="1"/>
        <v>44216.15</v>
      </c>
    </row>
    <row r="83" spans="2:4" x14ac:dyDescent="0.35">
      <c r="B83" s="34">
        <v>42418</v>
      </c>
      <c r="C83" s="2">
        <v>55879</v>
      </c>
      <c r="D83" s="35">
        <f t="shared" si="1"/>
        <v>45711</v>
      </c>
    </row>
    <row r="84" spans="2:4" x14ac:dyDescent="0.35">
      <c r="B84" s="34">
        <v>42419</v>
      </c>
      <c r="C84" s="2">
        <v>56687.25</v>
      </c>
      <c r="D84" s="35">
        <f t="shared" si="1"/>
        <v>47380.275000000001</v>
      </c>
    </row>
    <row r="85" spans="2:4" x14ac:dyDescent="0.35">
      <c r="B85" s="34">
        <v>42420</v>
      </c>
      <c r="C85" s="2">
        <v>32679</v>
      </c>
      <c r="D85" s="35">
        <f t="shared" si="1"/>
        <v>46496.625</v>
      </c>
    </row>
    <row r="86" spans="2:4" x14ac:dyDescent="0.35">
      <c r="B86" s="34">
        <v>42421</v>
      </c>
      <c r="C86" s="2">
        <v>46851</v>
      </c>
      <c r="D86" s="35">
        <f t="shared" si="1"/>
        <v>47052.675000000003</v>
      </c>
    </row>
    <row r="87" spans="2:4" x14ac:dyDescent="0.35">
      <c r="B87" s="34" t="s">
        <v>55</v>
      </c>
      <c r="C87" s="2">
        <v>51633</v>
      </c>
      <c r="D87" s="35">
        <f t="shared" si="1"/>
        <v>48275.45</v>
      </c>
    </row>
    <row r="88" spans="2:4" x14ac:dyDescent="0.35">
      <c r="B88" s="34">
        <v>42423</v>
      </c>
      <c r="C88" s="2">
        <v>44549.5</v>
      </c>
      <c r="D88" s="35">
        <f t="shared" si="1"/>
        <v>47767.5</v>
      </c>
    </row>
    <row r="89" spans="2:4" x14ac:dyDescent="0.35">
      <c r="B89" s="34">
        <v>42424</v>
      </c>
      <c r="C89" s="2">
        <v>57177</v>
      </c>
      <c r="D89" s="35">
        <f t="shared" si="1"/>
        <v>47607.675000000003</v>
      </c>
    </row>
    <row r="90" spans="2:4" x14ac:dyDescent="0.35">
      <c r="B90" s="34">
        <v>42425</v>
      </c>
      <c r="C90" s="2">
        <v>34627.5</v>
      </c>
      <c r="D90" s="35">
        <f t="shared" si="1"/>
        <v>47375.925000000003</v>
      </c>
    </row>
    <row r="91" spans="2:4" x14ac:dyDescent="0.35">
      <c r="B91" s="34">
        <v>42426</v>
      </c>
      <c r="C91" s="2">
        <v>60813</v>
      </c>
      <c r="D91" s="35">
        <f t="shared" si="1"/>
        <v>48693.724999999999</v>
      </c>
    </row>
    <row r="92" spans="2:4" x14ac:dyDescent="0.35">
      <c r="B92" s="34">
        <v>42427</v>
      </c>
      <c r="C92" s="2">
        <v>39136.5</v>
      </c>
      <c r="D92" s="35">
        <f t="shared" si="1"/>
        <v>48003.275000000001</v>
      </c>
    </row>
    <row r="93" spans="2:4" x14ac:dyDescent="0.35">
      <c r="B93" s="34" t="s">
        <v>56</v>
      </c>
      <c r="C93" s="2">
        <v>56635.5</v>
      </c>
      <c r="D93" s="35">
        <f t="shared" si="1"/>
        <v>48078.925000000003</v>
      </c>
    </row>
    <row r="94" spans="2:4" x14ac:dyDescent="0.35">
      <c r="B94" s="34">
        <v>42430</v>
      </c>
      <c r="C94" s="2">
        <v>50020.5</v>
      </c>
      <c r="D94" s="35">
        <f t="shared" si="1"/>
        <v>47412.25</v>
      </c>
    </row>
    <row r="95" spans="2:4" x14ac:dyDescent="0.35">
      <c r="B95" s="34">
        <v>42431</v>
      </c>
      <c r="C95" s="2">
        <v>53112</v>
      </c>
      <c r="D95" s="35">
        <f t="shared" si="1"/>
        <v>49455.55</v>
      </c>
    </row>
    <row r="96" spans="2:4" x14ac:dyDescent="0.35">
      <c r="B96" s="34">
        <v>42432</v>
      </c>
      <c r="C96" s="2">
        <v>38131.5</v>
      </c>
      <c r="D96" s="35">
        <f t="shared" si="1"/>
        <v>48583.6</v>
      </c>
    </row>
    <row r="97" spans="2:4" x14ac:dyDescent="0.35">
      <c r="B97" s="34" t="s">
        <v>57</v>
      </c>
      <c r="C97" s="2">
        <v>43749</v>
      </c>
      <c r="D97" s="35">
        <f t="shared" si="1"/>
        <v>47795.199999999997</v>
      </c>
    </row>
    <row r="98" spans="2:4" x14ac:dyDescent="0.35">
      <c r="B98" s="34">
        <v>42434</v>
      </c>
      <c r="C98" s="2">
        <v>59800</v>
      </c>
      <c r="D98" s="35">
        <f t="shared" si="1"/>
        <v>49320.25</v>
      </c>
    </row>
    <row r="99" spans="2:4" x14ac:dyDescent="0.35">
      <c r="B99" s="34">
        <v>42435</v>
      </c>
      <c r="C99" s="2">
        <v>51225</v>
      </c>
      <c r="D99" s="35">
        <f t="shared" si="1"/>
        <v>48725.05</v>
      </c>
    </row>
    <row r="100" spans="2:4" x14ac:dyDescent="0.35">
      <c r="B100" s="34">
        <v>42436</v>
      </c>
      <c r="C100" s="2">
        <v>45324</v>
      </c>
      <c r="D100" s="35">
        <f t="shared" si="1"/>
        <v>49794.7</v>
      </c>
    </row>
    <row r="101" spans="2:4" x14ac:dyDescent="0.35">
      <c r="B101" s="34">
        <v>42437</v>
      </c>
      <c r="C101" s="2">
        <v>59162.25</v>
      </c>
      <c r="D101" s="35">
        <f t="shared" si="1"/>
        <v>49629.625</v>
      </c>
    </row>
    <row r="102" spans="2:4" x14ac:dyDescent="0.35">
      <c r="B102" s="34" t="s">
        <v>58</v>
      </c>
      <c r="C102" s="2">
        <v>54513</v>
      </c>
      <c r="D102" s="35">
        <f t="shared" si="1"/>
        <v>51167.275000000001</v>
      </c>
    </row>
    <row r="103" spans="2:4" x14ac:dyDescent="0.35">
      <c r="B103" s="34">
        <v>42439</v>
      </c>
      <c r="C103" s="2">
        <v>50582.75</v>
      </c>
      <c r="D103" s="35">
        <f t="shared" si="1"/>
        <v>50562</v>
      </c>
    </row>
    <row r="104" spans="2:4" x14ac:dyDescent="0.35">
      <c r="B104" s="34">
        <v>42440</v>
      </c>
      <c r="C104" s="2">
        <v>50742</v>
      </c>
      <c r="D104" s="35">
        <f t="shared" si="1"/>
        <v>50634.15</v>
      </c>
    </row>
    <row r="105" spans="2:4" x14ac:dyDescent="0.35">
      <c r="B105" s="34">
        <v>42441</v>
      </c>
      <c r="C105" s="2">
        <v>22602.5</v>
      </c>
      <c r="D105" s="35">
        <f t="shared" si="1"/>
        <v>47583.199999999997</v>
      </c>
    </row>
    <row r="106" spans="2:4" x14ac:dyDescent="0.35">
      <c r="B106" s="34">
        <v>42442</v>
      </c>
      <c r="C106" s="2">
        <v>64816</v>
      </c>
      <c r="D106" s="35">
        <f t="shared" si="1"/>
        <v>50251.65</v>
      </c>
    </row>
    <row r="107" spans="2:4" x14ac:dyDescent="0.35">
      <c r="B107" s="34" t="s">
        <v>59</v>
      </c>
      <c r="C107" s="2">
        <v>51213</v>
      </c>
      <c r="D107" s="35">
        <f t="shared" si="1"/>
        <v>50998.05</v>
      </c>
    </row>
    <row r="108" spans="2:4" x14ac:dyDescent="0.35">
      <c r="B108" s="34">
        <v>42444</v>
      </c>
      <c r="C108" s="2">
        <v>42800.25</v>
      </c>
      <c r="D108" s="35">
        <f t="shared" si="1"/>
        <v>49298.074999999997</v>
      </c>
    </row>
    <row r="109" spans="2:4" x14ac:dyDescent="0.35">
      <c r="B109" s="34">
        <v>42445</v>
      </c>
      <c r="C109" s="2">
        <v>49723</v>
      </c>
      <c r="D109" s="35">
        <f t="shared" ref="D109:D135" si="2">AVERAGE(C100:C109)</f>
        <v>49147.875</v>
      </c>
    </row>
    <row r="110" spans="2:4" x14ac:dyDescent="0.35">
      <c r="B110" s="34">
        <v>42446</v>
      </c>
      <c r="C110" s="2">
        <v>56229</v>
      </c>
      <c r="D110" s="35">
        <f t="shared" si="2"/>
        <v>50238.375</v>
      </c>
    </row>
    <row r="111" spans="2:4" x14ac:dyDescent="0.35">
      <c r="B111" s="34">
        <v>42447</v>
      </c>
      <c r="C111" s="2">
        <v>52842</v>
      </c>
      <c r="D111" s="35">
        <f t="shared" si="2"/>
        <v>49606.35</v>
      </c>
    </row>
    <row r="112" spans="2:4" x14ac:dyDescent="0.35">
      <c r="B112" s="34" t="s">
        <v>60</v>
      </c>
      <c r="C112" s="2">
        <v>36881</v>
      </c>
      <c r="D112" s="35">
        <f t="shared" si="2"/>
        <v>47843.15</v>
      </c>
    </row>
    <row r="113" spans="2:4" x14ac:dyDescent="0.35">
      <c r="B113" s="34">
        <v>42449</v>
      </c>
      <c r="C113" s="2">
        <v>41742</v>
      </c>
      <c r="D113" s="35">
        <f t="shared" si="2"/>
        <v>46959.074999999997</v>
      </c>
    </row>
    <row r="114" spans="2:4" x14ac:dyDescent="0.35">
      <c r="B114" s="34">
        <v>42450</v>
      </c>
      <c r="C114" s="2">
        <v>35308.5</v>
      </c>
      <c r="D114" s="35">
        <f t="shared" si="2"/>
        <v>45415.724999999999</v>
      </c>
    </row>
    <row r="115" spans="2:4" x14ac:dyDescent="0.35">
      <c r="B115" s="34">
        <v>42451</v>
      </c>
      <c r="C115" s="2">
        <v>42978</v>
      </c>
      <c r="D115" s="35">
        <f t="shared" si="2"/>
        <v>47453.275000000001</v>
      </c>
    </row>
    <row r="116" spans="2:4" x14ac:dyDescent="0.35">
      <c r="B116" s="34">
        <v>42452</v>
      </c>
      <c r="C116" s="2">
        <v>43434.5</v>
      </c>
      <c r="D116" s="35">
        <f t="shared" si="2"/>
        <v>45315.125</v>
      </c>
    </row>
    <row r="117" spans="2:4" x14ac:dyDescent="0.35">
      <c r="B117" s="34">
        <v>42453</v>
      </c>
      <c r="C117" s="2">
        <v>56169</v>
      </c>
      <c r="D117" s="35">
        <f t="shared" si="2"/>
        <v>45810.724999999999</v>
      </c>
    </row>
    <row r="118" spans="2:4" x14ac:dyDescent="0.35">
      <c r="B118" s="34" t="s">
        <v>61</v>
      </c>
      <c r="C118" s="2">
        <v>45301.5</v>
      </c>
      <c r="D118" s="35">
        <f t="shared" si="2"/>
        <v>46060.85</v>
      </c>
    </row>
    <row r="119" spans="2:4" x14ac:dyDescent="0.35">
      <c r="B119" s="34">
        <v>42455</v>
      </c>
      <c r="C119" s="2">
        <v>46252.5</v>
      </c>
      <c r="D119" s="35">
        <f t="shared" si="2"/>
        <v>45713.8</v>
      </c>
    </row>
    <row r="120" spans="2:4" x14ac:dyDescent="0.35">
      <c r="B120" s="34">
        <v>42456</v>
      </c>
      <c r="C120" s="2">
        <v>31587</v>
      </c>
      <c r="D120" s="35">
        <f t="shared" si="2"/>
        <v>43249.599999999999</v>
      </c>
    </row>
    <row r="121" spans="2:4" x14ac:dyDescent="0.35">
      <c r="B121" s="34">
        <v>42457</v>
      </c>
      <c r="C121" s="2">
        <v>44620</v>
      </c>
      <c r="D121" s="35">
        <f t="shared" si="2"/>
        <v>42427.4</v>
      </c>
    </row>
    <row r="122" spans="2:4" x14ac:dyDescent="0.35">
      <c r="B122" s="34" t="s">
        <v>62</v>
      </c>
      <c r="C122" s="2">
        <v>38573.25</v>
      </c>
      <c r="D122" s="35">
        <f t="shared" si="2"/>
        <v>42596.625</v>
      </c>
    </row>
    <row r="123" spans="2:4" x14ac:dyDescent="0.35">
      <c r="B123" s="34">
        <v>42459</v>
      </c>
      <c r="C123" s="2">
        <v>45513.75</v>
      </c>
      <c r="D123" s="35">
        <f t="shared" si="2"/>
        <v>42973.8</v>
      </c>
    </row>
    <row r="124" spans="2:4" x14ac:dyDescent="0.35">
      <c r="B124" s="34">
        <v>42460</v>
      </c>
      <c r="C124" s="2">
        <v>56369.5</v>
      </c>
      <c r="D124" s="35">
        <f t="shared" si="2"/>
        <v>45079.9</v>
      </c>
    </row>
    <row r="125" spans="2:4" x14ac:dyDescent="0.35">
      <c r="B125" s="34">
        <v>42461</v>
      </c>
      <c r="C125" s="2">
        <v>37287</v>
      </c>
      <c r="D125" s="35">
        <f t="shared" si="2"/>
        <v>44510.8</v>
      </c>
    </row>
    <row r="126" spans="2:4" x14ac:dyDescent="0.35">
      <c r="B126" s="34">
        <v>42462</v>
      </c>
      <c r="C126" s="2">
        <v>33109.5</v>
      </c>
      <c r="D126" s="35">
        <f t="shared" si="2"/>
        <v>43478.3</v>
      </c>
    </row>
    <row r="127" spans="2:4" x14ac:dyDescent="0.35">
      <c r="B127" s="34" t="s">
        <v>63</v>
      </c>
      <c r="C127" s="2">
        <v>46127.25</v>
      </c>
      <c r="D127" s="35">
        <f t="shared" si="2"/>
        <v>42474.125</v>
      </c>
    </row>
    <row r="128" spans="2:4" x14ac:dyDescent="0.35">
      <c r="B128" s="34">
        <v>42464</v>
      </c>
      <c r="C128" s="2">
        <v>44821.5</v>
      </c>
      <c r="D128" s="35">
        <f t="shared" si="2"/>
        <v>42426.125</v>
      </c>
    </row>
    <row r="129" spans="2:4" x14ac:dyDescent="0.35">
      <c r="B129" s="34">
        <v>42465</v>
      </c>
      <c r="C129" s="2">
        <v>43197</v>
      </c>
      <c r="D129" s="35">
        <f t="shared" si="2"/>
        <v>42120.574999999997</v>
      </c>
    </row>
    <row r="130" spans="2:4" x14ac:dyDescent="0.35">
      <c r="B130" s="34">
        <v>42466</v>
      </c>
      <c r="C130" s="2">
        <v>45143.5</v>
      </c>
      <c r="D130" s="35">
        <f t="shared" si="2"/>
        <v>43476.224999999999</v>
      </c>
    </row>
    <row r="131" spans="2:4" x14ac:dyDescent="0.35">
      <c r="B131" s="34">
        <v>42467</v>
      </c>
      <c r="C131" s="2">
        <v>62377</v>
      </c>
      <c r="D131" s="35">
        <f t="shared" si="2"/>
        <v>45251.925000000003</v>
      </c>
    </row>
    <row r="132" spans="2:4" x14ac:dyDescent="0.35">
      <c r="B132" s="34" t="s">
        <v>64</v>
      </c>
      <c r="C132" s="2">
        <v>40989</v>
      </c>
      <c r="D132" s="35">
        <f t="shared" si="2"/>
        <v>45493.5</v>
      </c>
    </row>
    <row r="133" spans="2:4" x14ac:dyDescent="0.35">
      <c r="B133" s="34">
        <v>42469</v>
      </c>
      <c r="C133" s="2">
        <v>48924</v>
      </c>
      <c r="D133" s="35">
        <f t="shared" si="2"/>
        <v>45834.525000000001</v>
      </c>
    </row>
    <row r="134" spans="2:4" x14ac:dyDescent="0.35">
      <c r="B134" s="34">
        <v>42470</v>
      </c>
      <c r="C134" s="2">
        <v>65755.5</v>
      </c>
      <c r="D134" s="35">
        <f t="shared" si="2"/>
        <v>46773.125</v>
      </c>
    </row>
    <row r="135" spans="2:4" x14ac:dyDescent="0.35">
      <c r="B135" s="36">
        <v>42471</v>
      </c>
      <c r="C135" s="37">
        <v>65755.5</v>
      </c>
      <c r="D135" s="38">
        <f t="shared" si="2"/>
        <v>49619.974999999999</v>
      </c>
    </row>
    <row r="136" spans="2:4" x14ac:dyDescent="0.35">
      <c r="C136" s="15"/>
    </row>
    <row r="137" spans="2:4" x14ac:dyDescent="0.35">
      <c r="C137" s="15"/>
    </row>
    <row r="138" spans="2:4" x14ac:dyDescent="0.35">
      <c r="C138" s="15"/>
    </row>
    <row r="139" spans="2:4" x14ac:dyDescent="0.35">
      <c r="C139" s="15"/>
    </row>
    <row r="140" spans="2:4" x14ac:dyDescent="0.35">
      <c r="C140" s="15"/>
    </row>
    <row r="141" spans="2:4" x14ac:dyDescent="0.35">
      <c r="C141" s="15"/>
    </row>
    <row r="142" spans="2:4" x14ac:dyDescent="0.35">
      <c r="C142" s="15"/>
    </row>
    <row r="143" spans="2:4" x14ac:dyDescent="0.35">
      <c r="C143" s="15"/>
    </row>
    <row r="144" spans="2:4" x14ac:dyDescent="0.35">
      <c r="C144" s="15"/>
    </row>
    <row r="145" spans="3:3" x14ac:dyDescent="0.35">
      <c r="C145" s="15"/>
    </row>
    <row r="146" spans="3:3" x14ac:dyDescent="0.35">
      <c r="C146" s="15"/>
    </row>
    <row r="147" spans="3:3" x14ac:dyDescent="0.35">
      <c r="C147" s="15"/>
    </row>
    <row r="148" spans="3:3" x14ac:dyDescent="0.35">
      <c r="C148" s="15"/>
    </row>
    <row r="149" spans="3:3" x14ac:dyDescent="0.35">
      <c r="C149" s="15"/>
    </row>
    <row r="150" spans="3:3" x14ac:dyDescent="0.35">
      <c r="C150" s="15"/>
    </row>
    <row r="151" spans="3:3" x14ac:dyDescent="0.35">
      <c r="C151" s="15"/>
    </row>
    <row r="152" spans="3:3" x14ac:dyDescent="0.35">
      <c r="C152" s="15"/>
    </row>
    <row r="153" spans="3:3" x14ac:dyDescent="0.35">
      <c r="C153" s="15"/>
    </row>
    <row r="154" spans="3:3" x14ac:dyDescent="0.35">
      <c r="C154" s="15"/>
    </row>
    <row r="155" spans="3:3" x14ac:dyDescent="0.35">
      <c r="C155" s="15"/>
    </row>
    <row r="156" spans="3:3" x14ac:dyDescent="0.35">
      <c r="C156" s="15"/>
    </row>
    <row r="157" spans="3:3" x14ac:dyDescent="0.35">
      <c r="C157" s="15"/>
    </row>
    <row r="158" spans="3:3" x14ac:dyDescent="0.35">
      <c r="C158" s="15"/>
    </row>
    <row r="159" spans="3:3" x14ac:dyDescent="0.35">
      <c r="C159" s="15"/>
    </row>
    <row r="160" spans="3:3" x14ac:dyDescent="0.35">
      <c r="C160" s="15"/>
    </row>
    <row r="161" spans="3:3" x14ac:dyDescent="0.35">
      <c r="C161" s="15"/>
    </row>
    <row r="162" spans="3:3" x14ac:dyDescent="0.35">
      <c r="C162" s="15"/>
    </row>
    <row r="163" spans="3:3" x14ac:dyDescent="0.35">
      <c r="C163" s="15"/>
    </row>
    <row r="164" spans="3:3" x14ac:dyDescent="0.35">
      <c r="C164" s="15"/>
    </row>
    <row r="165" spans="3:3" x14ac:dyDescent="0.35">
      <c r="C165" s="15"/>
    </row>
    <row r="166" spans="3:3" x14ac:dyDescent="0.35">
      <c r="C166" s="15"/>
    </row>
    <row r="167" spans="3:3" x14ac:dyDescent="0.35">
      <c r="C167" s="15"/>
    </row>
    <row r="168" spans="3:3" x14ac:dyDescent="0.35">
      <c r="C168" s="15"/>
    </row>
    <row r="169" spans="3:3" x14ac:dyDescent="0.35">
      <c r="C169" s="15"/>
    </row>
    <row r="170" spans="3:3" x14ac:dyDescent="0.35">
      <c r="C170" s="15"/>
    </row>
    <row r="171" spans="3:3" x14ac:dyDescent="0.35">
      <c r="C171" s="15"/>
    </row>
    <row r="172" spans="3:3" x14ac:dyDescent="0.35">
      <c r="C172" s="15"/>
    </row>
    <row r="173" spans="3:3" x14ac:dyDescent="0.35">
      <c r="C173" s="15"/>
    </row>
    <row r="174" spans="3:3" x14ac:dyDescent="0.35">
      <c r="C174" s="15"/>
    </row>
    <row r="175" spans="3:3" x14ac:dyDescent="0.35">
      <c r="C175" s="15"/>
    </row>
    <row r="176" spans="3:3" x14ac:dyDescent="0.35">
      <c r="C176" s="15"/>
    </row>
    <row r="177" spans="3:3" x14ac:dyDescent="0.35">
      <c r="C177" s="15"/>
    </row>
    <row r="178" spans="3:3" x14ac:dyDescent="0.35">
      <c r="C178" s="15"/>
    </row>
    <row r="179" spans="3:3" x14ac:dyDescent="0.35">
      <c r="C179" s="15"/>
    </row>
    <row r="180" spans="3:3" x14ac:dyDescent="0.35">
      <c r="C180" s="15"/>
    </row>
    <row r="181" spans="3:3" x14ac:dyDescent="0.35">
      <c r="C181" s="15"/>
    </row>
    <row r="182" spans="3:3" x14ac:dyDescent="0.35">
      <c r="C182" s="15"/>
    </row>
    <row r="183" spans="3:3" x14ac:dyDescent="0.35">
      <c r="C183" s="15"/>
    </row>
    <row r="184" spans="3:3" x14ac:dyDescent="0.35">
      <c r="C184" s="15"/>
    </row>
    <row r="185" spans="3:3" x14ac:dyDescent="0.35">
      <c r="C185" s="15"/>
    </row>
    <row r="186" spans="3:3" x14ac:dyDescent="0.35">
      <c r="C186" s="15"/>
    </row>
    <row r="187" spans="3:3" x14ac:dyDescent="0.35">
      <c r="C187" s="15"/>
    </row>
    <row r="188" spans="3:3" x14ac:dyDescent="0.35">
      <c r="C188" s="15"/>
    </row>
    <row r="189" spans="3:3" x14ac:dyDescent="0.35">
      <c r="C189" s="15"/>
    </row>
    <row r="190" spans="3:3" x14ac:dyDescent="0.35">
      <c r="C190" s="15"/>
    </row>
    <row r="191" spans="3:3" x14ac:dyDescent="0.35">
      <c r="C191" s="15"/>
    </row>
    <row r="192" spans="3:3" x14ac:dyDescent="0.35">
      <c r="C192" s="15"/>
    </row>
    <row r="193" spans="3:3" x14ac:dyDescent="0.35">
      <c r="C193" s="15"/>
    </row>
    <row r="194" spans="3:3" x14ac:dyDescent="0.35">
      <c r="C194" s="15"/>
    </row>
    <row r="195" spans="3:3" x14ac:dyDescent="0.35">
      <c r="C195" s="15"/>
    </row>
    <row r="196" spans="3:3" x14ac:dyDescent="0.35">
      <c r="C196" s="15"/>
    </row>
    <row r="197" spans="3:3" x14ac:dyDescent="0.35">
      <c r="C197" s="15"/>
    </row>
    <row r="198" spans="3:3" x14ac:dyDescent="0.35">
      <c r="C198" s="15"/>
    </row>
    <row r="199" spans="3:3" x14ac:dyDescent="0.35">
      <c r="C199" s="15"/>
    </row>
    <row r="200" spans="3:3" x14ac:dyDescent="0.35">
      <c r="C200" s="15"/>
    </row>
    <row r="201" spans="3:3" x14ac:dyDescent="0.35">
      <c r="C201" s="15"/>
    </row>
    <row r="202" spans="3:3" x14ac:dyDescent="0.35">
      <c r="C202" s="15"/>
    </row>
    <row r="203" spans="3:3" x14ac:dyDescent="0.35">
      <c r="C203" s="15"/>
    </row>
    <row r="204" spans="3:3" x14ac:dyDescent="0.35">
      <c r="C204" s="15"/>
    </row>
    <row r="205" spans="3:3" x14ac:dyDescent="0.35">
      <c r="C205" s="15"/>
    </row>
    <row r="206" spans="3:3" x14ac:dyDescent="0.35">
      <c r="C206" s="15"/>
    </row>
    <row r="207" spans="3:3" x14ac:dyDescent="0.35">
      <c r="C207" s="15"/>
    </row>
    <row r="208" spans="3:3" x14ac:dyDescent="0.35">
      <c r="C208" s="15"/>
    </row>
    <row r="209" spans="3:3" x14ac:dyDescent="0.35">
      <c r="C209" s="15"/>
    </row>
    <row r="210" spans="3:3" x14ac:dyDescent="0.35">
      <c r="C210" s="15"/>
    </row>
    <row r="211" spans="3:3" x14ac:dyDescent="0.35">
      <c r="C211" s="1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4"/>
  <sheetViews>
    <sheetView showGridLines="0" topLeftCell="A7" workbookViewId="0">
      <selection activeCell="B2" sqref="B2"/>
    </sheetView>
  </sheetViews>
  <sheetFormatPr defaultRowHeight="14.5" x14ac:dyDescent="0.35"/>
  <cols>
    <col min="2" max="2" width="26.81640625" customWidth="1"/>
    <col min="3" max="3" width="22.6328125" customWidth="1"/>
    <col min="4" max="4" width="11.81640625" customWidth="1"/>
    <col min="5" max="5" width="21" customWidth="1"/>
    <col min="6" max="6" width="10.08984375" customWidth="1"/>
    <col min="7" max="7" width="27.1796875" customWidth="1"/>
  </cols>
  <sheetData>
    <row r="2" spans="2:4" x14ac:dyDescent="0.35">
      <c r="B2" s="25" t="s">
        <v>98</v>
      </c>
    </row>
    <row r="9" spans="2:4" x14ac:dyDescent="0.35">
      <c r="B9" s="59" t="s">
        <v>120</v>
      </c>
      <c r="C9" s="60"/>
      <c r="D9" s="61"/>
    </row>
    <row r="11" spans="2:4" x14ac:dyDescent="0.35">
      <c r="B11" t="s">
        <v>13</v>
      </c>
    </row>
    <row r="12" spans="2:4" ht="15" thickBot="1" x14ac:dyDescent="0.4"/>
    <row r="13" spans="2:4" x14ac:dyDescent="0.35">
      <c r="B13" s="8"/>
      <c r="C13" s="8" t="s">
        <v>0</v>
      </c>
      <c r="D13" s="8" t="s">
        <v>1</v>
      </c>
    </row>
    <row r="14" spans="2:4" x14ac:dyDescent="0.35">
      <c r="B14" s="6" t="s">
        <v>9</v>
      </c>
      <c r="C14" s="6">
        <v>556</v>
      </c>
      <c r="D14" s="6">
        <v>569.29999999999995</v>
      </c>
    </row>
    <row r="15" spans="2:4" x14ac:dyDescent="0.35">
      <c r="B15" s="6" t="s">
        <v>14</v>
      </c>
      <c r="C15" s="6">
        <v>7853.5789473684208</v>
      </c>
      <c r="D15" s="6">
        <v>8963.0631578947468</v>
      </c>
    </row>
    <row r="16" spans="2:4" x14ac:dyDescent="0.35">
      <c r="B16" s="6" t="s">
        <v>15</v>
      </c>
      <c r="C16" s="6">
        <v>20</v>
      </c>
      <c r="D16" s="6">
        <v>20</v>
      </c>
    </row>
    <row r="17" spans="2:4" x14ac:dyDescent="0.35">
      <c r="B17" s="6" t="s">
        <v>16</v>
      </c>
      <c r="C17" s="6">
        <v>0</v>
      </c>
      <c r="D17" s="6"/>
    </row>
    <row r="18" spans="2:4" x14ac:dyDescent="0.35">
      <c r="B18" s="6" t="s">
        <v>17</v>
      </c>
      <c r="C18" s="6">
        <v>38</v>
      </c>
      <c r="D18" s="6"/>
    </row>
    <row r="19" spans="2:4" x14ac:dyDescent="0.35">
      <c r="B19" s="6" t="s">
        <v>18</v>
      </c>
      <c r="C19" s="56">
        <v>-0.45866647534539456</v>
      </c>
      <c r="D19" s="6"/>
    </row>
    <row r="20" spans="2:4" x14ac:dyDescent="0.35">
      <c r="B20" s="6" t="s">
        <v>19</v>
      </c>
      <c r="C20" s="6">
        <v>0.32454317741487521</v>
      </c>
      <c r="D20" s="6"/>
    </row>
    <row r="21" spans="2:4" x14ac:dyDescent="0.35">
      <c r="B21" s="6" t="s">
        <v>20</v>
      </c>
      <c r="C21" s="6">
        <v>1.6859544601667387</v>
      </c>
      <c r="D21" s="6"/>
    </row>
    <row r="22" spans="2:4" x14ac:dyDescent="0.35">
      <c r="B22" s="6" t="s">
        <v>21</v>
      </c>
      <c r="C22" s="6">
        <v>0.64908635482975041</v>
      </c>
      <c r="D22" s="6"/>
    </row>
    <row r="23" spans="2:4" ht="15" thickBot="1" x14ac:dyDescent="0.4">
      <c r="B23" s="7" t="s">
        <v>22</v>
      </c>
      <c r="C23" s="57">
        <v>2.0243941639119702</v>
      </c>
      <c r="D23" s="7"/>
    </row>
    <row r="24" spans="2:4" x14ac:dyDescent="0.35">
      <c r="B24" s="6"/>
      <c r="C24" s="6"/>
      <c r="D24" s="6"/>
    </row>
    <row r="25" spans="2:4" x14ac:dyDescent="0.35">
      <c r="B25" s="58" t="s">
        <v>116</v>
      </c>
      <c r="C25" s="6"/>
      <c r="D25" s="6"/>
    </row>
    <row r="26" spans="2:4" x14ac:dyDescent="0.35">
      <c r="B26" s="6" t="s">
        <v>118</v>
      </c>
      <c r="C26" s="6"/>
      <c r="D26" s="6"/>
    </row>
    <row r="27" spans="2:4" x14ac:dyDescent="0.35">
      <c r="B27" s="6" t="s">
        <v>117</v>
      </c>
      <c r="C27" s="6"/>
      <c r="D27" s="6"/>
    </row>
    <row r="28" spans="2:4" x14ac:dyDescent="0.35">
      <c r="B28" s="6" t="s">
        <v>119</v>
      </c>
      <c r="C28" s="6"/>
      <c r="D28" s="6"/>
    </row>
    <row r="29" spans="2:4" x14ac:dyDescent="0.35">
      <c r="B29" s="6"/>
      <c r="C29" s="6"/>
      <c r="D29" s="6"/>
    </row>
    <row r="30" spans="2:4" x14ac:dyDescent="0.35">
      <c r="B30" s="6"/>
      <c r="C30" s="6"/>
      <c r="D30" s="6"/>
    </row>
    <row r="34" spans="2:4" ht="15" thickBot="1" x14ac:dyDescent="0.4">
      <c r="B34" s="5" t="s">
        <v>15</v>
      </c>
      <c r="C34" s="5" t="s">
        <v>0</v>
      </c>
      <c r="D34" s="5" t="s">
        <v>1</v>
      </c>
    </row>
    <row r="35" spans="2:4" x14ac:dyDescent="0.35">
      <c r="B35" s="24">
        <v>1</v>
      </c>
      <c r="C35" s="4">
        <v>646</v>
      </c>
      <c r="D35" s="4">
        <v>669</v>
      </c>
    </row>
    <row r="36" spans="2:4" x14ac:dyDescent="0.35">
      <c r="B36" s="24">
        <v>2</v>
      </c>
      <c r="C36" s="3">
        <v>638</v>
      </c>
      <c r="D36" s="3">
        <v>682</v>
      </c>
    </row>
    <row r="37" spans="2:4" x14ac:dyDescent="0.35">
      <c r="B37" s="24">
        <v>3</v>
      </c>
      <c r="C37" s="3">
        <v>444</v>
      </c>
      <c r="D37" s="3">
        <v>444</v>
      </c>
    </row>
    <row r="38" spans="2:4" x14ac:dyDescent="0.35">
      <c r="B38" s="24">
        <v>4</v>
      </c>
      <c r="C38" s="3">
        <v>576</v>
      </c>
      <c r="D38" s="3">
        <v>527</v>
      </c>
    </row>
    <row r="39" spans="2:4" x14ac:dyDescent="0.35">
      <c r="B39" s="24">
        <v>5</v>
      </c>
      <c r="C39" s="3">
        <v>681</v>
      </c>
      <c r="D39" s="3">
        <v>697</v>
      </c>
    </row>
    <row r="40" spans="2:4" x14ac:dyDescent="0.35">
      <c r="B40" s="24">
        <v>6</v>
      </c>
      <c r="C40" s="3">
        <v>645</v>
      </c>
      <c r="D40" s="3">
        <v>574</v>
      </c>
    </row>
    <row r="41" spans="2:4" x14ac:dyDescent="0.35">
      <c r="B41" s="24">
        <v>7</v>
      </c>
      <c r="C41" s="3">
        <v>547</v>
      </c>
      <c r="D41" s="3">
        <v>457</v>
      </c>
    </row>
    <row r="42" spans="2:4" x14ac:dyDescent="0.35">
      <c r="B42" s="24">
        <v>8</v>
      </c>
      <c r="C42" s="3">
        <v>405</v>
      </c>
      <c r="D42" s="3">
        <v>614</v>
      </c>
    </row>
    <row r="43" spans="2:4" x14ac:dyDescent="0.35">
      <c r="B43" s="24">
        <v>9</v>
      </c>
      <c r="C43" s="3">
        <v>447</v>
      </c>
      <c r="D43" s="3">
        <v>560</v>
      </c>
    </row>
    <row r="44" spans="2:4" x14ac:dyDescent="0.35">
      <c r="B44" s="24">
        <v>10</v>
      </c>
      <c r="C44" s="3">
        <v>681</v>
      </c>
      <c r="D44" s="3">
        <v>506</v>
      </c>
    </row>
    <row r="45" spans="2:4" x14ac:dyDescent="0.35">
      <c r="B45" s="24">
        <v>11</v>
      </c>
      <c r="C45" s="3">
        <v>481</v>
      </c>
      <c r="D45" s="3">
        <v>403</v>
      </c>
    </row>
    <row r="46" spans="2:4" x14ac:dyDescent="0.35">
      <c r="B46" s="24">
        <v>12</v>
      </c>
      <c r="C46" s="3">
        <v>491</v>
      </c>
      <c r="D46" s="3">
        <v>621</v>
      </c>
    </row>
    <row r="47" spans="2:4" x14ac:dyDescent="0.35">
      <c r="B47" s="24">
        <v>13</v>
      </c>
      <c r="C47" s="3">
        <v>523</v>
      </c>
      <c r="D47" s="3">
        <v>553</v>
      </c>
    </row>
    <row r="48" spans="2:4" x14ac:dyDescent="0.35">
      <c r="B48" s="24">
        <v>14</v>
      </c>
      <c r="C48" s="3">
        <v>634</v>
      </c>
      <c r="D48" s="3">
        <v>695</v>
      </c>
    </row>
    <row r="49" spans="2:7" x14ac:dyDescent="0.35">
      <c r="B49" s="24">
        <v>15</v>
      </c>
      <c r="C49" s="3">
        <v>529</v>
      </c>
      <c r="D49" s="3">
        <v>620</v>
      </c>
    </row>
    <row r="50" spans="2:7" x14ac:dyDescent="0.35">
      <c r="B50" s="24">
        <v>16</v>
      </c>
      <c r="C50" s="3">
        <v>637</v>
      </c>
      <c r="D50" s="3">
        <v>459</v>
      </c>
    </row>
    <row r="51" spans="2:7" x14ac:dyDescent="0.35">
      <c r="B51" s="24">
        <v>17</v>
      </c>
      <c r="C51" s="3">
        <v>475</v>
      </c>
      <c r="D51" s="3">
        <v>691</v>
      </c>
    </row>
    <row r="52" spans="2:7" x14ac:dyDescent="0.35">
      <c r="B52" s="24">
        <v>18</v>
      </c>
      <c r="C52" s="3">
        <v>547</v>
      </c>
      <c r="D52" s="3">
        <v>571</v>
      </c>
    </row>
    <row r="53" spans="2:7" x14ac:dyDescent="0.35">
      <c r="B53" s="24">
        <v>19</v>
      </c>
      <c r="C53" s="3">
        <v>456</v>
      </c>
      <c r="D53" s="3">
        <v>436</v>
      </c>
    </row>
    <row r="54" spans="2:7" x14ac:dyDescent="0.35">
      <c r="B54" s="24">
        <v>20</v>
      </c>
      <c r="C54" s="3">
        <v>637</v>
      </c>
      <c r="D54" s="3">
        <v>607</v>
      </c>
    </row>
    <row r="55" spans="2:7" x14ac:dyDescent="0.35">
      <c r="B55" s="41"/>
      <c r="C55" s="42"/>
      <c r="D55" s="42"/>
    </row>
    <row r="56" spans="2:7" x14ac:dyDescent="0.35">
      <c r="B56" s="41"/>
      <c r="C56" s="42"/>
      <c r="D56" s="42"/>
    </row>
    <row r="57" spans="2:7" x14ac:dyDescent="0.35">
      <c r="B57" s="41"/>
      <c r="C57" s="42"/>
      <c r="D57" s="42"/>
    </row>
    <row r="58" spans="2:7" ht="15" thickBot="1" x14ac:dyDescent="0.4"/>
    <row r="59" spans="2:7" x14ac:dyDescent="0.35">
      <c r="C59" s="43" t="s">
        <v>101</v>
      </c>
      <c r="D59" s="44"/>
      <c r="E59" s="44"/>
      <c r="F59" s="44"/>
      <c r="G59" s="45"/>
    </row>
    <row r="60" spans="2:7" x14ac:dyDescent="0.35">
      <c r="C60" s="46" t="s">
        <v>102</v>
      </c>
      <c r="D60" s="42"/>
      <c r="E60" s="42"/>
      <c r="F60" s="42"/>
      <c r="G60" s="47"/>
    </row>
    <row r="61" spans="2:7" x14ac:dyDescent="0.35">
      <c r="C61" s="46" t="s">
        <v>103</v>
      </c>
      <c r="D61" s="42"/>
      <c r="E61" s="42"/>
      <c r="F61" s="42"/>
      <c r="G61" s="47"/>
    </row>
    <row r="62" spans="2:7" ht="46" customHeight="1" x14ac:dyDescent="0.35">
      <c r="C62" s="48" t="s">
        <v>104</v>
      </c>
      <c r="D62" s="42"/>
      <c r="E62" s="40" t="s">
        <v>105</v>
      </c>
      <c r="F62" s="42"/>
      <c r="G62" s="49" t="s">
        <v>106</v>
      </c>
    </row>
    <row r="63" spans="2:7" x14ac:dyDescent="0.35">
      <c r="C63" s="46"/>
      <c r="D63" s="42"/>
      <c r="E63" s="42"/>
      <c r="F63" s="42"/>
      <c r="G63" s="47"/>
    </row>
    <row r="64" spans="2:7" x14ac:dyDescent="0.35">
      <c r="C64" s="46" t="s">
        <v>107</v>
      </c>
      <c r="D64" s="42"/>
      <c r="E64" s="42"/>
      <c r="F64" s="42"/>
      <c r="G64" s="47"/>
    </row>
    <row r="65" spans="3:7" x14ac:dyDescent="0.35">
      <c r="C65" s="46" t="s">
        <v>108</v>
      </c>
      <c r="D65" s="42"/>
      <c r="E65" s="42"/>
      <c r="F65" s="42"/>
      <c r="G65" s="47"/>
    </row>
    <row r="66" spans="3:7" x14ac:dyDescent="0.35">
      <c r="C66" s="46"/>
      <c r="D66" s="42"/>
      <c r="E66" s="42"/>
      <c r="F66" s="42"/>
      <c r="G66" s="47"/>
    </row>
    <row r="67" spans="3:7" x14ac:dyDescent="0.35">
      <c r="C67" s="46" t="s">
        <v>109</v>
      </c>
      <c r="D67" s="42"/>
      <c r="E67" s="42"/>
      <c r="F67" s="42"/>
      <c r="G67" s="47"/>
    </row>
    <row r="68" spans="3:7" x14ac:dyDescent="0.35">
      <c r="C68" s="46"/>
      <c r="D68" s="42"/>
      <c r="E68" s="42"/>
      <c r="F68" s="42"/>
      <c r="G68" s="47"/>
    </row>
    <row r="69" spans="3:7" x14ac:dyDescent="0.35">
      <c r="C69" s="50" t="s">
        <v>111</v>
      </c>
      <c r="D69" s="42"/>
      <c r="E69" s="51" t="s">
        <v>112</v>
      </c>
      <c r="F69" s="42"/>
      <c r="G69" s="47"/>
    </row>
    <row r="70" spans="3:7" ht="62.5" customHeight="1" x14ac:dyDescent="0.35">
      <c r="C70" s="48" t="s">
        <v>110</v>
      </c>
      <c r="D70" s="42"/>
      <c r="E70" s="40" t="s">
        <v>113</v>
      </c>
      <c r="F70" s="42"/>
      <c r="G70" s="47"/>
    </row>
    <row r="71" spans="3:7" x14ac:dyDescent="0.35">
      <c r="C71" s="46"/>
      <c r="D71" s="42"/>
      <c r="E71" s="42"/>
      <c r="F71" s="42"/>
      <c r="G71" s="47"/>
    </row>
    <row r="72" spans="3:7" x14ac:dyDescent="0.35">
      <c r="C72" s="46" t="s">
        <v>114</v>
      </c>
      <c r="D72" s="42"/>
      <c r="E72" s="42"/>
      <c r="F72" s="42"/>
      <c r="G72" s="47"/>
    </row>
    <row r="73" spans="3:7" x14ac:dyDescent="0.35">
      <c r="C73" s="46" t="s">
        <v>115</v>
      </c>
      <c r="D73" s="42"/>
      <c r="E73" s="42"/>
      <c r="F73" s="42"/>
      <c r="G73" s="47"/>
    </row>
    <row r="74" spans="3:7" ht="15" thickBot="1" x14ac:dyDescent="0.4">
      <c r="C74" s="52"/>
      <c r="D74" s="53"/>
      <c r="E74" s="53"/>
      <c r="F74" s="53"/>
      <c r="G74" s="54"/>
    </row>
  </sheetData>
  <mergeCells count="1">
    <mergeCell ref="B9:D9"/>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64"/>
  <sheetViews>
    <sheetView showGridLines="0" topLeftCell="A46" workbookViewId="0">
      <selection activeCell="B66" sqref="B66"/>
    </sheetView>
  </sheetViews>
  <sheetFormatPr defaultRowHeight="14.5" x14ac:dyDescent="0.35"/>
  <cols>
    <col min="2" max="2" width="16" customWidth="1"/>
    <col min="3" max="3" width="13.54296875" customWidth="1"/>
    <col min="5" max="5" width="12.54296875" bestFit="1" customWidth="1"/>
    <col min="7" max="7" width="17.81640625" customWidth="1"/>
  </cols>
  <sheetData>
    <row r="2" spans="2:6" x14ac:dyDescent="0.35">
      <c r="B2" s="25" t="s">
        <v>98</v>
      </c>
    </row>
    <row r="3" spans="2:6" x14ac:dyDescent="0.35">
      <c r="B3" t="s">
        <v>127</v>
      </c>
    </row>
    <row r="5" spans="2:6" x14ac:dyDescent="0.35">
      <c r="B5" t="s">
        <v>125</v>
      </c>
    </row>
    <row r="6" spans="2:6" x14ac:dyDescent="0.35">
      <c r="B6" t="s">
        <v>126</v>
      </c>
    </row>
    <row r="8" spans="2:6" x14ac:dyDescent="0.35">
      <c r="B8" t="s">
        <v>23</v>
      </c>
    </row>
    <row r="10" spans="2:6" ht="15" thickBot="1" x14ac:dyDescent="0.4">
      <c r="B10" t="s">
        <v>24</v>
      </c>
    </row>
    <row r="11" spans="2:6" x14ac:dyDescent="0.35">
      <c r="B11" s="8" t="s">
        <v>25</v>
      </c>
      <c r="C11" s="8" t="s">
        <v>26</v>
      </c>
      <c r="D11" s="8" t="s">
        <v>27</v>
      </c>
      <c r="E11" s="8" t="s">
        <v>28</v>
      </c>
      <c r="F11" s="8" t="s">
        <v>14</v>
      </c>
    </row>
    <row r="12" spans="2:6" x14ac:dyDescent="0.35">
      <c r="B12" s="6" t="s">
        <v>0</v>
      </c>
      <c r="C12" s="6">
        <v>20</v>
      </c>
      <c r="D12" s="6">
        <v>11120</v>
      </c>
      <c r="E12" s="6">
        <v>556</v>
      </c>
      <c r="F12" s="6">
        <v>7853.5789473684208</v>
      </c>
    </row>
    <row r="13" spans="2:6" x14ac:dyDescent="0.35">
      <c r="B13" s="6" t="s">
        <v>1</v>
      </c>
      <c r="C13" s="6">
        <v>20</v>
      </c>
      <c r="D13" s="6">
        <v>11386</v>
      </c>
      <c r="E13" s="6">
        <v>569.29999999999995</v>
      </c>
      <c r="F13" s="6">
        <v>8963.0631578947468</v>
      </c>
    </row>
    <row r="14" spans="2:6" ht="15" thickBot="1" x14ac:dyDescent="0.4">
      <c r="B14" s="7" t="s">
        <v>2</v>
      </c>
      <c r="C14" s="7">
        <v>20</v>
      </c>
      <c r="D14" s="7">
        <v>10666</v>
      </c>
      <c r="E14" s="7">
        <v>533.29999999999995</v>
      </c>
      <c r="F14" s="7">
        <v>5309.8000000000102</v>
      </c>
    </row>
    <row r="17" spans="2:8" ht="15" thickBot="1" x14ac:dyDescent="0.4">
      <c r="B17" t="s">
        <v>29</v>
      </c>
    </row>
    <row r="18" spans="2:8" x14ac:dyDescent="0.35">
      <c r="B18" s="8" t="s">
        <v>30</v>
      </c>
      <c r="C18" s="8" t="s">
        <v>31</v>
      </c>
      <c r="D18" s="8" t="s">
        <v>17</v>
      </c>
      <c r="E18" s="8" t="s">
        <v>32</v>
      </c>
      <c r="F18" s="8" t="s">
        <v>33</v>
      </c>
      <c r="G18" s="8" t="s">
        <v>34</v>
      </c>
      <c r="H18" s="8" t="s">
        <v>35</v>
      </c>
    </row>
    <row r="19" spans="2:8" x14ac:dyDescent="0.35">
      <c r="B19" s="6" t="s">
        <v>36</v>
      </c>
      <c r="C19" s="6">
        <v>13254.533333333151</v>
      </c>
      <c r="D19" s="6">
        <v>2</v>
      </c>
      <c r="E19" s="6">
        <v>6627.2666666665755</v>
      </c>
      <c r="F19" s="16">
        <v>0.89855386172865503</v>
      </c>
      <c r="G19" s="6">
        <v>0.41284633383982516</v>
      </c>
      <c r="H19" s="16">
        <v>3.158842719260647</v>
      </c>
    </row>
    <row r="20" spans="2:8" x14ac:dyDescent="0.35">
      <c r="B20" s="6" t="s">
        <v>37</v>
      </c>
      <c r="C20" s="6">
        <v>420402.40000000008</v>
      </c>
      <c r="D20" s="6">
        <v>57</v>
      </c>
      <c r="E20" s="6">
        <v>7375.4807017543872</v>
      </c>
      <c r="F20" s="6"/>
      <c r="G20" s="6"/>
      <c r="H20" s="6"/>
    </row>
    <row r="21" spans="2:8" x14ac:dyDescent="0.35">
      <c r="B21" s="6"/>
      <c r="C21" s="6"/>
      <c r="D21" s="6"/>
      <c r="E21" s="6"/>
      <c r="F21" s="6"/>
      <c r="G21" s="6"/>
      <c r="H21" s="6"/>
    </row>
    <row r="22" spans="2:8" ht="15" thickBot="1" x14ac:dyDescent="0.4">
      <c r="B22" s="7" t="s">
        <v>38</v>
      </c>
      <c r="C22" s="7">
        <v>433656.93333333323</v>
      </c>
      <c r="D22" s="7">
        <v>59</v>
      </c>
      <c r="E22" s="7"/>
      <c r="F22" s="7"/>
      <c r="G22" s="7"/>
      <c r="H22" s="7"/>
    </row>
    <row r="23" spans="2:8" x14ac:dyDescent="0.35">
      <c r="B23" s="6"/>
      <c r="C23" s="6"/>
      <c r="D23" s="6"/>
      <c r="E23" s="6"/>
      <c r="F23" s="6"/>
      <c r="G23" s="6"/>
      <c r="H23" s="6"/>
    </row>
    <row r="24" spans="2:8" x14ac:dyDescent="0.35">
      <c r="B24" s="58" t="s">
        <v>116</v>
      </c>
      <c r="C24" s="6"/>
      <c r="D24" s="6"/>
      <c r="E24" s="6"/>
      <c r="F24" s="6"/>
      <c r="G24" s="6"/>
      <c r="H24" s="6"/>
    </row>
    <row r="25" spans="2:8" x14ac:dyDescent="0.35">
      <c r="B25" s="6" t="s">
        <v>128</v>
      </c>
      <c r="C25" s="6"/>
      <c r="D25" s="6"/>
      <c r="E25" s="6"/>
      <c r="F25" s="6"/>
      <c r="G25" s="6"/>
      <c r="H25" s="6"/>
    </row>
    <row r="26" spans="2:8" x14ac:dyDescent="0.35">
      <c r="B26" s="6" t="s">
        <v>129</v>
      </c>
      <c r="C26" s="6"/>
      <c r="D26" s="6"/>
      <c r="E26" s="6"/>
      <c r="F26" s="6"/>
      <c r="G26" s="6"/>
      <c r="H26" s="6"/>
    </row>
    <row r="27" spans="2:8" x14ac:dyDescent="0.35">
      <c r="B27" s="6" t="s">
        <v>130</v>
      </c>
      <c r="C27" s="6"/>
      <c r="D27" s="6"/>
      <c r="E27" s="6"/>
      <c r="F27" s="6"/>
      <c r="G27" s="6"/>
      <c r="H27" s="6"/>
    </row>
    <row r="28" spans="2:8" x14ac:dyDescent="0.35">
      <c r="B28" s="6" t="s">
        <v>131</v>
      </c>
      <c r="C28" s="6"/>
      <c r="D28" s="6"/>
      <c r="E28" s="6"/>
      <c r="F28" s="6"/>
      <c r="G28" s="6"/>
      <c r="H28" s="6"/>
    </row>
    <row r="29" spans="2:8" x14ac:dyDescent="0.35">
      <c r="B29" s="6"/>
      <c r="C29" s="6"/>
      <c r="D29" s="6"/>
      <c r="E29" s="6"/>
      <c r="F29" s="6"/>
      <c r="G29" s="6"/>
      <c r="H29" s="6"/>
    </row>
    <row r="30" spans="2:8" x14ac:dyDescent="0.35">
      <c r="B30" s="6"/>
      <c r="C30" s="6"/>
      <c r="D30" s="6"/>
      <c r="E30" s="6"/>
      <c r="F30" s="6"/>
      <c r="G30" s="6"/>
      <c r="H30" s="6"/>
    </row>
    <row r="31" spans="2:8" x14ac:dyDescent="0.35">
      <c r="B31" s="6"/>
      <c r="C31" s="6"/>
      <c r="D31" s="6"/>
      <c r="E31" s="6"/>
      <c r="F31" s="6"/>
      <c r="G31" s="6"/>
      <c r="H31" s="6"/>
    </row>
    <row r="32" spans="2:8" x14ac:dyDescent="0.35">
      <c r="B32" s="6"/>
      <c r="C32" s="6"/>
      <c r="D32" s="6"/>
      <c r="E32" s="6"/>
      <c r="F32" s="6"/>
      <c r="G32" s="6"/>
      <c r="H32" s="6"/>
    </row>
    <row r="33" spans="2:8" x14ac:dyDescent="0.35">
      <c r="B33" s="6"/>
      <c r="C33" s="6"/>
      <c r="D33" s="6"/>
      <c r="E33" s="6"/>
      <c r="F33" s="6"/>
      <c r="G33" s="6"/>
      <c r="H33" s="6"/>
    </row>
    <row r="36" spans="2:8" ht="15" thickBot="1" x14ac:dyDescent="0.4">
      <c r="B36" s="5" t="s">
        <v>15</v>
      </c>
      <c r="C36" s="5" t="s">
        <v>0</v>
      </c>
      <c r="D36" s="5" t="s">
        <v>1</v>
      </c>
      <c r="E36" s="5" t="s">
        <v>2</v>
      </c>
    </row>
    <row r="37" spans="2:8" x14ac:dyDescent="0.35">
      <c r="B37" s="24">
        <v>1</v>
      </c>
      <c r="C37" s="4">
        <v>646</v>
      </c>
      <c r="D37" s="4">
        <v>669</v>
      </c>
      <c r="E37" s="1">
        <v>606</v>
      </c>
    </row>
    <row r="38" spans="2:8" x14ac:dyDescent="0.35">
      <c r="B38" s="24">
        <v>2</v>
      </c>
      <c r="C38" s="3">
        <v>638</v>
      </c>
      <c r="D38" s="3">
        <v>682</v>
      </c>
      <c r="E38" s="1">
        <v>666</v>
      </c>
    </row>
    <row r="39" spans="2:8" x14ac:dyDescent="0.35">
      <c r="B39" s="24">
        <v>3</v>
      </c>
      <c r="C39" s="3">
        <v>444</v>
      </c>
      <c r="D39" s="3">
        <v>444</v>
      </c>
      <c r="E39" s="1">
        <v>529</v>
      </c>
    </row>
    <row r="40" spans="2:8" x14ac:dyDescent="0.35">
      <c r="B40" s="24">
        <v>4</v>
      </c>
      <c r="C40" s="3">
        <v>576</v>
      </c>
      <c r="D40" s="3">
        <v>527</v>
      </c>
      <c r="E40" s="1">
        <v>657</v>
      </c>
    </row>
    <row r="41" spans="2:8" x14ac:dyDescent="0.35">
      <c r="B41" s="24">
        <v>5</v>
      </c>
      <c r="C41" s="3">
        <v>681</v>
      </c>
      <c r="D41" s="3">
        <v>697</v>
      </c>
      <c r="E41" s="1">
        <v>520</v>
      </c>
    </row>
    <row r="42" spans="2:8" x14ac:dyDescent="0.35">
      <c r="B42" s="24">
        <v>6</v>
      </c>
      <c r="C42" s="3">
        <v>645</v>
      </c>
      <c r="D42" s="3">
        <v>574</v>
      </c>
      <c r="E42" s="1">
        <v>659</v>
      </c>
    </row>
    <row r="43" spans="2:8" x14ac:dyDescent="0.35">
      <c r="B43" s="24">
        <v>7</v>
      </c>
      <c r="C43" s="3">
        <v>547</v>
      </c>
      <c r="D43" s="3">
        <v>457</v>
      </c>
      <c r="E43" s="1">
        <v>503</v>
      </c>
    </row>
    <row r="44" spans="2:8" x14ac:dyDescent="0.35">
      <c r="B44" s="24">
        <v>8</v>
      </c>
      <c r="C44" s="3">
        <v>405</v>
      </c>
      <c r="D44" s="3">
        <v>614</v>
      </c>
      <c r="E44" s="1">
        <v>450</v>
      </c>
    </row>
    <row r="45" spans="2:8" x14ac:dyDescent="0.35">
      <c r="B45" s="24">
        <v>9</v>
      </c>
      <c r="C45" s="3">
        <v>447</v>
      </c>
      <c r="D45" s="3">
        <v>560</v>
      </c>
      <c r="E45" s="1">
        <v>473</v>
      </c>
    </row>
    <row r="46" spans="2:8" x14ac:dyDescent="0.35">
      <c r="B46" s="24">
        <v>10</v>
      </c>
      <c r="C46" s="3">
        <v>681</v>
      </c>
      <c r="D46" s="3">
        <v>506</v>
      </c>
      <c r="E46" s="1">
        <v>403</v>
      </c>
    </row>
    <row r="47" spans="2:8" x14ac:dyDescent="0.35">
      <c r="B47" s="24">
        <v>11</v>
      </c>
      <c r="C47" s="3">
        <v>481</v>
      </c>
      <c r="D47" s="3">
        <v>403</v>
      </c>
      <c r="E47" s="1">
        <v>469</v>
      </c>
    </row>
    <row r="48" spans="2:8" x14ac:dyDescent="0.35">
      <c r="B48" s="24">
        <v>12</v>
      </c>
      <c r="C48" s="3">
        <v>491</v>
      </c>
      <c r="D48" s="3">
        <v>621</v>
      </c>
      <c r="E48" s="1">
        <v>585</v>
      </c>
    </row>
    <row r="49" spans="2:7" x14ac:dyDescent="0.35">
      <c r="B49" s="24">
        <v>13</v>
      </c>
      <c r="C49" s="3">
        <v>523</v>
      </c>
      <c r="D49" s="3">
        <v>553</v>
      </c>
      <c r="E49" s="1">
        <v>558</v>
      </c>
    </row>
    <row r="50" spans="2:7" x14ac:dyDescent="0.35">
      <c r="B50" s="24">
        <v>14</v>
      </c>
      <c r="C50" s="3">
        <v>634</v>
      </c>
      <c r="D50" s="3">
        <v>695</v>
      </c>
      <c r="E50" s="1">
        <v>494</v>
      </c>
    </row>
    <row r="51" spans="2:7" x14ac:dyDescent="0.35">
      <c r="B51" s="24">
        <v>15</v>
      </c>
      <c r="C51" s="3">
        <v>529</v>
      </c>
      <c r="D51" s="3">
        <v>620</v>
      </c>
      <c r="E51" s="1">
        <v>458</v>
      </c>
    </row>
    <row r="52" spans="2:7" x14ac:dyDescent="0.35">
      <c r="B52" s="24">
        <v>16</v>
      </c>
      <c r="C52" s="3">
        <v>637</v>
      </c>
      <c r="D52" s="3">
        <v>459</v>
      </c>
      <c r="E52" s="1">
        <v>491</v>
      </c>
    </row>
    <row r="53" spans="2:7" x14ac:dyDescent="0.35">
      <c r="B53" s="24">
        <v>17</v>
      </c>
      <c r="C53" s="3">
        <v>475</v>
      </c>
      <c r="D53" s="3">
        <v>691</v>
      </c>
      <c r="E53" s="1">
        <v>527</v>
      </c>
    </row>
    <row r="54" spans="2:7" x14ac:dyDescent="0.35">
      <c r="B54" s="24">
        <v>18</v>
      </c>
      <c r="C54" s="3">
        <v>547</v>
      </c>
      <c r="D54" s="3">
        <v>571</v>
      </c>
      <c r="E54" s="1">
        <v>549</v>
      </c>
    </row>
    <row r="55" spans="2:7" x14ac:dyDescent="0.35">
      <c r="B55" s="24">
        <v>19</v>
      </c>
      <c r="C55" s="3">
        <v>456</v>
      </c>
      <c r="D55" s="3">
        <v>436</v>
      </c>
      <c r="E55" s="1">
        <v>562</v>
      </c>
    </row>
    <row r="56" spans="2:7" x14ac:dyDescent="0.35">
      <c r="B56" s="24">
        <v>20</v>
      </c>
      <c r="C56" s="3">
        <v>637</v>
      </c>
      <c r="D56" s="3">
        <v>607</v>
      </c>
      <c r="E56" s="1">
        <v>507</v>
      </c>
    </row>
    <row r="61" spans="2:7" x14ac:dyDescent="0.35">
      <c r="B61" s="62" t="s">
        <v>121</v>
      </c>
      <c r="C61" s="63"/>
      <c r="D61" s="63"/>
      <c r="E61" s="63"/>
      <c r="F61" s="63"/>
      <c r="G61" s="64"/>
    </row>
    <row r="62" spans="2:7" x14ac:dyDescent="0.35">
      <c r="B62" s="65" t="s">
        <v>122</v>
      </c>
      <c r="C62" s="42"/>
      <c r="D62" s="42"/>
      <c r="E62" s="42"/>
      <c r="F62" s="42"/>
      <c r="G62" s="33"/>
    </row>
    <row r="63" spans="2:7" x14ac:dyDescent="0.35">
      <c r="B63" s="65" t="s">
        <v>123</v>
      </c>
      <c r="C63" s="42"/>
      <c r="D63" s="42"/>
      <c r="E63" s="42"/>
      <c r="F63" s="42"/>
      <c r="G63" s="33"/>
    </row>
    <row r="64" spans="2:7" x14ac:dyDescent="0.35">
      <c r="B64" s="66" t="s">
        <v>124</v>
      </c>
      <c r="C64" s="67"/>
      <c r="D64" s="67"/>
      <c r="E64" s="67"/>
      <c r="F64" s="67"/>
      <c r="G64" s="6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17"/>
  <sheetViews>
    <sheetView showGridLines="0" topLeftCell="A10" workbookViewId="0">
      <selection activeCell="B21" sqref="B21"/>
    </sheetView>
  </sheetViews>
  <sheetFormatPr defaultRowHeight="14.5" x14ac:dyDescent="0.35"/>
  <cols>
    <col min="2" max="2" width="10.26953125" customWidth="1"/>
    <col min="3" max="3" width="12.54296875" customWidth="1"/>
    <col min="4" max="4" width="12.1796875" bestFit="1" customWidth="1"/>
    <col min="6" max="6" width="23.7265625" customWidth="1"/>
    <col min="7" max="7" width="13.26953125" customWidth="1"/>
    <col min="8" max="8" width="16.453125" customWidth="1"/>
  </cols>
  <sheetData>
    <row r="4" spans="2:8" ht="15" thickBot="1" x14ac:dyDescent="0.4"/>
    <row r="5" spans="2:8" ht="31.5" customHeight="1" x14ac:dyDescent="0.35">
      <c r="B5" s="11" t="s">
        <v>73</v>
      </c>
      <c r="C5" s="11" t="s">
        <v>72</v>
      </c>
      <c r="D5" s="11" t="s">
        <v>4</v>
      </c>
      <c r="F5" s="8"/>
      <c r="G5" s="8" t="s">
        <v>72</v>
      </c>
      <c r="H5" s="8" t="s">
        <v>4</v>
      </c>
    </row>
    <row r="6" spans="2:8" x14ac:dyDescent="0.35">
      <c r="B6" s="3" t="s">
        <v>65</v>
      </c>
      <c r="C6" s="3">
        <v>189</v>
      </c>
      <c r="D6" s="9">
        <v>1254184.5</v>
      </c>
      <c r="F6" s="6" t="s">
        <v>72</v>
      </c>
      <c r="G6" s="55">
        <f>VARP(Covariance!$C$6:$C$12)</f>
        <v>31.632653061224485</v>
      </c>
      <c r="H6" s="6"/>
    </row>
    <row r="7" spans="2:8" ht="15" thickBot="1" x14ac:dyDescent="0.4">
      <c r="B7" s="3" t="s">
        <v>66</v>
      </c>
      <c r="C7" s="3">
        <v>193</v>
      </c>
      <c r="D7" s="9">
        <v>1271887.25</v>
      </c>
      <c r="F7" s="7" t="s">
        <v>4</v>
      </c>
      <c r="G7" s="7">
        <v>323684.55612244894</v>
      </c>
      <c r="H7" s="7">
        <f>VARP(Covariance!$D$6:$D$12)</f>
        <v>3624182554.3698983</v>
      </c>
    </row>
    <row r="8" spans="2:8" x14ac:dyDescent="0.35">
      <c r="B8" s="3" t="s">
        <v>67</v>
      </c>
      <c r="C8" s="3">
        <v>184</v>
      </c>
      <c r="D8" s="9">
        <v>1178009.25</v>
      </c>
    </row>
    <row r="9" spans="2:8" x14ac:dyDescent="0.35">
      <c r="B9" s="3" t="s">
        <v>68</v>
      </c>
      <c r="C9" s="3">
        <v>199</v>
      </c>
      <c r="D9" s="9">
        <v>1342694</v>
      </c>
      <c r="F9" s="39" t="s">
        <v>135</v>
      </c>
    </row>
    <row r="10" spans="2:8" x14ac:dyDescent="0.35">
      <c r="B10" s="3" t="s">
        <v>69</v>
      </c>
      <c r="C10" s="3">
        <v>185</v>
      </c>
      <c r="D10" s="9">
        <v>1171745</v>
      </c>
      <c r="F10" t="s">
        <v>136</v>
      </c>
    </row>
    <row r="11" spans="2:8" x14ac:dyDescent="0.35">
      <c r="B11" s="3" t="s">
        <v>70</v>
      </c>
      <c r="C11" s="3">
        <v>187</v>
      </c>
      <c r="D11" s="9">
        <v>1189646.5</v>
      </c>
    </row>
    <row r="12" spans="2:8" x14ac:dyDescent="0.35">
      <c r="B12" s="3" t="s">
        <v>71</v>
      </c>
      <c r="C12" s="3">
        <v>198</v>
      </c>
      <c r="D12" s="9">
        <v>1291203</v>
      </c>
    </row>
    <row r="15" spans="2:8" x14ac:dyDescent="0.35">
      <c r="B15" t="s">
        <v>132</v>
      </c>
    </row>
    <row r="16" spans="2:8" x14ac:dyDescent="0.35">
      <c r="B16" t="s">
        <v>133</v>
      </c>
    </row>
    <row r="17" spans="2:2" x14ac:dyDescent="0.35">
      <c r="B17" t="s">
        <v>134</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0"/>
  <sheetViews>
    <sheetView showGridLines="0" workbookViewId="0">
      <selection activeCell="F10" sqref="F10"/>
    </sheetView>
  </sheetViews>
  <sheetFormatPr defaultRowHeight="14.5" x14ac:dyDescent="0.35"/>
  <cols>
    <col min="2" max="2" width="15.1796875" customWidth="1"/>
    <col min="3" max="3" width="12.90625" customWidth="1"/>
    <col min="4" max="4" width="12.1796875" bestFit="1" customWidth="1"/>
    <col min="5" max="5" width="11.90625" customWidth="1"/>
    <col min="6" max="6" width="26.1796875" customWidth="1"/>
    <col min="7" max="7" width="13.26953125" customWidth="1"/>
    <col min="8" max="8" width="13.453125" customWidth="1"/>
  </cols>
  <sheetData>
    <row r="3" spans="2:8" x14ac:dyDescent="0.35">
      <c r="F3" s="69" t="s">
        <v>139</v>
      </c>
      <c r="G3" s="69"/>
      <c r="H3" s="69"/>
    </row>
    <row r="4" spans="2:8" ht="15" thickBot="1" x14ac:dyDescent="0.4"/>
    <row r="5" spans="2:8" ht="31.5" customHeight="1" x14ac:dyDescent="0.35">
      <c r="B5" s="11" t="s">
        <v>73</v>
      </c>
      <c r="C5" s="11" t="s">
        <v>72</v>
      </c>
      <c r="D5" s="11" t="s">
        <v>4</v>
      </c>
      <c r="F5" s="8"/>
      <c r="G5" s="8" t="s">
        <v>72</v>
      </c>
      <c r="H5" s="8" t="s">
        <v>4</v>
      </c>
    </row>
    <row r="6" spans="2:8" x14ac:dyDescent="0.35">
      <c r="B6" s="3" t="s">
        <v>65</v>
      </c>
      <c r="C6" s="3">
        <v>189</v>
      </c>
      <c r="D6" s="9">
        <v>1254184.5</v>
      </c>
      <c r="F6" s="6" t="s">
        <v>72</v>
      </c>
      <c r="G6" s="6">
        <v>1</v>
      </c>
      <c r="H6" s="6"/>
    </row>
    <row r="7" spans="2:8" ht="15" thickBot="1" x14ac:dyDescent="0.4">
      <c r="B7" s="3" t="s">
        <v>66</v>
      </c>
      <c r="C7" s="3">
        <v>193</v>
      </c>
      <c r="D7" s="9">
        <v>1271887.25</v>
      </c>
      <c r="F7" s="7" t="s">
        <v>4</v>
      </c>
      <c r="G7" s="75">
        <v>0.95598072680413548</v>
      </c>
      <c r="H7" s="7">
        <v>1</v>
      </c>
    </row>
    <row r="8" spans="2:8" x14ac:dyDescent="0.35">
      <c r="B8" s="3" t="s">
        <v>67</v>
      </c>
      <c r="C8" s="3">
        <v>184</v>
      </c>
      <c r="D8" s="9">
        <v>1178009.25</v>
      </c>
    </row>
    <row r="9" spans="2:8" x14ac:dyDescent="0.35">
      <c r="B9" s="3" t="s">
        <v>68</v>
      </c>
      <c r="C9" s="3">
        <v>199</v>
      </c>
      <c r="D9" s="9">
        <v>1342694</v>
      </c>
      <c r="F9" s="76" t="s">
        <v>149</v>
      </c>
    </row>
    <row r="10" spans="2:8" x14ac:dyDescent="0.35">
      <c r="B10" s="3" t="s">
        <v>69</v>
      </c>
      <c r="C10" s="3">
        <v>185</v>
      </c>
      <c r="D10" s="9">
        <v>1171745</v>
      </c>
    </row>
    <row r="11" spans="2:8" x14ac:dyDescent="0.35">
      <c r="B11" s="3" t="s">
        <v>70</v>
      </c>
      <c r="C11" s="3">
        <v>187</v>
      </c>
      <c r="D11" s="9">
        <v>1189646.5</v>
      </c>
    </row>
    <row r="12" spans="2:8" x14ac:dyDescent="0.35">
      <c r="B12" s="3" t="s">
        <v>71</v>
      </c>
      <c r="C12" s="3">
        <v>198</v>
      </c>
      <c r="D12" s="9">
        <v>1291203</v>
      </c>
      <c r="F12" s="69" t="s">
        <v>140</v>
      </c>
    </row>
    <row r="14" spans="2:8" x14ac:dyDescent="0.35">
      <c r="F14">
        <f>CORREL(C6:C12,D6:D12)</f>
        <v>0.95598072680413548</v>
      </c>
    </row>
    <row r="16" spans="2:8" x14ac:dyDescent="0.35">
      <c r="B16" t="s">
        <v>137</v>
      </c>
    </row>
    <row r="17" spans="2:5" x14ac:dyDescent="0.35">
      <c r="B17" t="s">
        <v>138</v>
      </c>
    </row>
    <row r="21" spans="2:5" x14ac:dyDescent="0.35">
      <c r="B21" s="70"/>
      <c r="C21" s="70"/>
    </row>
    <row r="22" spans="2:5" x14ac:dyDescent="0.35">
      <c r="B22" s="73" t="s">
        <v>141</v>
      </c>
      <c r="C22" s="73"/>
      <c r="D22" s="74" t="s">
        <v>145</v>
      </c>
      <c r="E22" s="74"/>
    </row>
    <row r="23" spans="2:5" ht="34.5" customHeight="1" x14ac:dyDescent="0.35">
      <c r="B23" s="71" t="s">
        <v>142</v>
      </c>
      <c r="C23" s="71"/>
      <c r="D23" s="71" t="s">
        <v>146</v>
      </c>
      <c r="E23" s="71"/>
    </row>
    <row r="24" spans="2:5" ht="47.5" customHeight="1" x14ac:dyDescent="0.35">
      <c r="B24" s="71" t="s">
        <v>143</v>
      </c>
      <c r="C24" s="71"/>
      <c r="D24" s="71" t="s">
        <v>147</v>
      </c>
      <c r="E24" s="71"/>
    </row>
    <row r="25" spans="2:5" ht="64" customHeight="1" x14ac:dyDescent="0.35">
      <c r="B25" s="72" t="s">
        <v>144</v>
      </c>
      <c r="C25" s="72"/>
      <c r="D25" s="71" t="s">
        <v>148</v>
      </c>
      <c r="E25" s="71"/>
    </row>
    <row r="26" spans="2:5" x14ac:dyDescent="0.35">
      <c r="B26" s="70"/>
      <c r="C26" s="70"/>
    </row>
    <row r="27" spans="2:5" x14ac:dyDescent="0.35">
      <c r="B27" s="70"/>
      <c r="C27" s="70"/>
    </row>
    <row r="28" spans="2:5" x14ac:dyDescent="0.35">
      <c r="B28" s="70"/>
      <c r="C28" s="70"/>
    </row>
    <row r="29" spans="2:5" x14ac:dyDescent="0.35">
      <c r="B29" s="70"/>
      <c r="C29" s="70"/>
    </row>
    <row r="30" spans="2:5" x14ac:dyDescent="0.35">
      <c r="B30" s="70"/>
      <c r="C30" s="70"/>
    </row>
  </sheetData>
  <mergeCells count="14">
    <mergeCell ref="B27:C27"/>
    <mergeCell ref="B28:C28"/>
    <mergeCell ref="B29:C29"/>
    <mergeCell ref="B30:C30"/>
    <mergeCell ref="D22:E22"/>
    <mergeCell ref="D23:E23"/>
    <mergeCell ref="D24:E24"/>
    <mergeCell ref="D25:E25"/>
    <mergeCell ref="B21:C21"/>
    <mergeCell ref="B22:C22"/>
    <mergeCell ref="B23:C23"/>
    <mergeCell ref="B24:C24"/>
    <mergeCell ref="B25:C25"/>
    <mergeCell ref="B26:C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24"/>
  <sheetViews>
    <sheetView showGridLines="0" workbookViewId="0">
      <selection activeCell="H5" sqref="H5"/>
    </sheetView>
  </sheetViews>
  <sheetFormatPr defaultRowHeight="14.5" x14ac:dyDescent="0.35"/>
  <cols>
    <col min="1" max="1" width="11.26953125" customWidth="1"/>
    <col min="2" max="2" width="16.26953125" customWidth="1"/>
    <col min="3" max="3" width="14.26953125" customWidth="1"/>
    <col min="4" max="4" width="14.7265625" customWidth="1"/>
    <col min="6" max="6" width="22.7265625" customWidth="1"/>
    <col min="7" max="7" width="12" bestFit="1" customWidth="1"/>
    <col min="8" max="8" width="14.54296875" bestFit="1" customWidth="1"/>
    <col min="10" max="10" width="10.81640625" customWidth="1"/>
    <col min="11" max="11" width="13.453125" bestFit="1" customWidth="1"/>
  </cols>
  <sheetData>
    <row r="4" spans="1:11" ht="30" x14ac:dyDescent="0.25">
      <c r="A4" s="11" t="s">
        <v>84</v>
      </c>
      <c r="B4" s="11" t="s">
        <v>7</v>
      </c>
      <c r="C4" s="11" t="s">
        <v>8</v>
      </c>
      <c r="D4" s="12" t="s">
        <v>6</v>
      </c>
      <c r="F4" t="s">
        <v>39</v>
      </c>
    </row>
    <row r="5" spans="1:11" ht="15.75" thickBot="1" x14ac:dyDescent="0.3">
      <c r="A5" s="3" t="s">
        <v>74</v>
      </c>
      <c r="B5" s="3">
        <v>14</v>
      </c>
      <c r="C5" s="9">
        <v>5600</v>
      </c>
      <c r="D5" s="10">
        <v>640</v>
      </c>
    </row>
    <row r="6" spans="1:11" ht="15" x14ac:dyDescent="0.25">
      <c r="A6" s="3" t="s">
        <v>75</v>
      </c>
      <c r="B6" s="3">
        <v>6</v>
      </c>
      <c r="C6" s="9">
        <v>2400</v>
      </c>
      <c r="D6" s="10">
        <v>693.33333333333337</v>
      </c>
      <c r="F6" s="23" t="s">
        <v>40</v>
      </c>
      <c r="G6" s="23"/>
    </row>
    <row r="7" spans="1:11" ht="15" x14ac:dyDescent="0.25">
      <c r="A7" s="3" t="s">
        <v>76</v>
      </c>
      <c r="B7" s="3">
        <v>2</v>
      </c>
      <c r="C7" s="9">
        <v>800</v>
      </c>
      <c r="D7" s="10">
        <v>900</v>
      </c>
      <c r="F7" s="6" t="s">
        <v>41</v>
      </c>
      <c r="G7" s="6">
        <v>0.97967503195398309</v>
      </c>
    </row>
    <row r="8" spans="1:11" ht="15" x14ac:dyDescent="0.25">
      <c r="A8" s="3" t="s">
        <v>77</v>
      </c>
      <c r="B8" s="3">
        <v>9</v>
      </c>
      <c r="C8" s="9">
        <v>3600</v>
      </c>
      <c r="D8" s="10">
        <v>106.66666666666667</v>
      </c>
      <c r="F8" s="6" t="s">
        <v>42</v>
      </c>
      <c r="G8" s="6">
        <v>0.95976316823403773</v>
      </c>
    </row>
    <row r="9" spans="1:11" ht="15" x14ac:dyDescent="0.25">
      <c r="A9" s="3" t="s">
        <v>78</v>
      </c>
      <c r="B9" s="3">
        <v>6</v>
      </c>
      <c r="C9" s="9">
        <v>2400</v>
      </c>
      <c r="D9" s="10">
        <v>1600</v>
      </c>
      <c r="F9" s="6" t="s">
        <v>43</v>
      </c>
      <c r="G9" s="6">
        <v>0.9550294233203952</v>
      </c>
    </row>
    <row r="10" spans="1:11" ht="15" x14ac:dyDescent="0.25">
      <c r="A10" s="3" t="s">
        <v>79</v>
      </c>
      <c r="B10" s="3">
        <v>15</v>
      </c>
      <c r="C10" s="9">
        <v>6000</v>
      </c>
      <c r="D10" s="10">
        <v>1000</v>
      </c>
      <c r="F10" s="6" t="s">
        <v>44</v>
      </c>
      <c r="G10" s="6">
        <v>0.82412016810952682</v>
      </c>
    </row>
    <row r="11" spans="1:11" ht="15.75" thickBot="1" x14ac:dyDescent="0.3">
      <c r="A11" s="3" t="s">
        <v>80</v>
      </c>
      <c r="B11" s="3">
        <v>8</v>
      </c>
      <c r="C11" s="9">
        <v>3200</v>
      </c>
      <c r="D11" s="10">
        <v>3500</v>
      </c>
      <c r="F11" s="7" t="s">
        <v>15</v>
      </c>
      <c r="G11" s="7">
        <v>20</v>
      </c>
    </row>
    <row r="12" spans="1:11" ht="15" x14ac:dyDescent="0.25">
      <c r="A12" s="3" t="s">
        <v>81</v>
      </c>
      <c r="B12" s="3">
        <v>14</v>
      </c>
      <c r="C12" s="9">
        <v>5600</v>
      </c>
      <c r="D12" s="10">
        <v>1066.6666666666667</v>
      </c>
    </row>
    <row r="13" spans="1:11" ht="15.75" thickBot="1" x14ac:dyDescent="0.3">
      <c r="A13" s="3" t="s">
        <v>82</v>
      </c>
      <c r="B13" s="3">
        <v>5</v>
      </c>
      <c r="C13" s="9">
        <v>2000</v>
      </c>
      <c r="D13" s="10">
        <v>2100</v>
      </c>
      <c r="F13" t="s">
        <v>29</v>
      </c>
    </row>
    <row r="14" spans="1:11" ht="15" x14ac:dyDescent="0.25">
      <c r="A14" s="3" t="s">
        <v>83</v>
      </c>
      <c r="B14" s="3">
        <v>6</v>
      </c>
      <c r="C14" s="9">
        <v>1500</v>
      </c>
      <c r="D14" s="10">
        <v>1600</v>
      </c>
      <c r="F14" s="8"/>
      <c r="G14" s="8" t="s">
        <v>17</v>
      </c>
      <c r="H14" s="8" t="s">
        <v>31</v>
      </c>
      <c r="I14" s="8" t="s">
        <v>32</v>
      </c>
      <c r="J14" s="8" t="s">
        <v>33</v>
      </c>
      <c r="K14" s="8" t="s">
        <v>48</v>
      </c>
    </row>
    <row r="15" spans="1:11" ht="15" x14ac:dyDescent="0.25">
      <c r="A15" s="3" t="s">
        <v>85</v>
      </c>
      <c r="B15" s="3">
        <v>11</v>
      </c>
      <c r="C15" s="9">
        <v>4400</v>
      </c>
      <c r="D15" s="10">
        <v>640</v>
      </c>
      <c r="F15" s="6" t="s">
        <v>45</v>
      </c>
      <c r="G15" s="6">
        <v>2</v>
      </c>
      <c r="H15" s="6">
        <v>275.40404112475716</v>
      </c>
      <c r="I15" s="6">
        <v>137.70202056237858</v>
      </c>
      <c r="J15" s="6">
        <v>202.74923675502819</v>
      </c>
      <c r="K15" s="6">
        <v>1.378167823806226E-12</v>
      </c>
    </row>
    <row r="16" spans="1:11" ht="15" x14ac:dyDescent="0.25">
      <c r="A16" s="3" t="s">
        <v>86</v>
      </c>
      <c r="B16" s="3">
        <v>13</v>
      </c>
      <c r="C16" s="9">
        <v>5200</v>
      </c>
      <c r="D16" s="10">
        <v>693.33333333333337</v>
      </c>
      <c r="F16" s="6" t="s">
        <v>46</v>
      </c>
      <c r="G16" s="6">
        <v>17</v>
      </c>
      <c r="H16" s="6">
        <v>11.545958875242871</v>
      </c>
      <c r="I16" s="6">
        <v>0.67917405148487475</v>
      </c>
      <c r="J16" s="6"/>
      <c r="K16" s="6"/>
    </row>
    <row r="17" spans="1:14" ht="15.75" thickBot="1" x14ac:dyDescent="0.3">
      <c r="A17" s="3" t="s">
        <v>87</v>
      </c>
      <c r="B17" s="3">
        <v>6</v>
      </c>
      <c r="C17" s="9">
        <v>2400</v>
      </c>
      <c r="D17" s="10">
        <v>160</v>
      </c>
      <c r="F17" s="7" t="s">
        <v>38</v>
      </c>
      <c r="G17" s="7">
        <v>19</v>
      </c>
      <c r="H17" s="7">
        <v>286.95000000000005</v>
      </c>
      <c r="I17" s="7"/>
      <c r="J17" s="7"/>
      <c r="K17" s="7"/>
    </row>
    <row r="18" spans="1:14" ht="15.75" thickBot="1" x14ac:dyDescent="0.3">
      <c r="A18" s="3" t="s">
        <v>88</v>
      </c>
      <c r="B18" s="3">
        <v>11</v>
      </c>
      <c r="C18" s="9">
        <v>4400</v>
      </c>
      <c r="D18" s="10">
        <v>106.66666666666667</v>
      </c>
    </row>
    <row r="19" spans="1:14" ht="15" x14ac:dyDescent="0.25">
      <c r="A19" s="3" t="s">
        <v>89</v>
      </c>
      <c r="B19" s="3">
        <v>3</v>
      </c>
      <c r="C19" s="9">
        <v>1200</v>
      </c>
      <c r="D19" s="10">
        <v>1600</v>
      </c>
      <c r="F19" s="8"/>
      <c r="G19" s="8" t="s">
        <v>49</v>
      </c>
      <c r="H19" s="8" t="s">
        <v>44</v>
      </c>
      <c r="I19" s="8" t="s">
        <v>18</v>
      </c>
      <c r="J19" s="8" t="s">
        <v>34</v>
      </c>
      <c r="K19" s="8" t="s">
        <v>50</v>
      </c>
      <c r="L19" s="8" t="s">
        <v>51</v>
      </c>
      <c r="M19" s="8" t="s">
        <v>52</v>
      </c>
      <c r="N19" s="8" t="s">
        <v>53</v>
      </c>
    </row>
    <row r="20" spans="1:14" ht="15" x14ac:dyDescent="0.25">
      <c r="A20" s="3" t="s">
        <v>90</v>
      </c>
      <c r="B20" s="3">
        <v>12</v>
      </c>
      <c r="C20" s="9">
        <v>4800</v>
      </c>
      <c r="D20" s="10">
        <v>53.333333333333336</v>
      </c>
      <c r="F20" s="6" t="s">
        <v>47</v>
      </c>
      <c r="G20" s="6">
        <v>0.77734618401512134</v>
      </c>
      <c r="H20" s="6">
        <v>0.5940992683851003</v>
      </c>
      <c r="I20" s="6">
        <v>1.308444944105265</v>
      </c>
      <c r="J20" s="6">
        <v>0.20813724135040465</v>
      </c>
      <c r="K20" s="6">
        <v>-0.47609370720313982</v>
      </c>
      <c r="L20" s="6">
        <v>2.0307860752333826</v>
      </c>
      <c r="M20" s="6">
        <v>-0.47609370720313982</v>
      </c>
      <c r="N20" s="6">
        <v>2.0307860752333826</v>
      </c>
    </row>
    <row r="21" spans="1:14" x14ac:dyDescent="0.35">
      <c r="A21" s="3" t="s">
        <v>91</v>
      </c>
      <c r="B21" s="3">
        <v>7</v>
      </c>
      <c r="C21" s="9">
        <v>1500</v>
      </c>
      <c r="D21" s="10">
        <v>1800</v>
      </c>
      <c r="F21" s="6" t="s">
        <v>8</v>
      </c>
      <c r="G21" s="6">
        <v>2.3125579741931617E-3</v>
      </c>
      <c r="H21" s="6">
        <v>1.2025423057315338E-4</v>
      </c>
      <c r="I21" s="6">
        <v>19.23057478453018</v>
      </c>
      <c r="J21" s="6">
        <v>5.6765500814224994E-13</v>
      </c>
      <c r="K21" s="6">
        <v>2.0588437252295633E-3</v>
      </c>
      <c r="L21" s="6">
        <v>2.5662722231567601E-3</v>
      </c>
      <c r="M21" s="6">
        <v>2.0588437252295633E-3</v>
      </c>
      <c r="N21" s="6">
        <v>2.5662722231567601E-3</v>
      </c>
    </row>
    <row r="22" spans="1:14" ht="15" thickBot="1" x14ac:dyDescent="0.4">
      <c r="A22" s="3" t="s">
        <v>92</v>
      </c>
      <c r="B22" s="3">
        <v>8</v>
      </c>
      <c r="C22" s="9">
        <v>3200</v>
      </c>
      <c r="D22" s="10">
        <v>1066.6666666666667</v>
      </c>
      <c r="F22" s="7" t="s">
        <v>6</v>
      </c>
      <c r="G22" s="7">
        <v>1.4286072228363852E-4</v>
      </c>
      <c r="H22" s="7">
        <v>2.4103579652184722E-4</v>
      </c>
      <c r="I22" s="7">
        <v>0.59269504507265081</v>
      </c>
      <c r="J22" s="7">
        <v>0.56118738124919942</v>
      </c>
      <c r="K22" s="7">
        <v>-3.6568035603361633E-4</v>
      </c>
      <c r="L22" s="7">
        <v>6.5140180060089333E-4</v>
      </c>
      <c r="M22" s="7">
        <v>-3.6568035603361633E-4</v>
      </c>
      <c r="N22" s="7">
        <v>6.5140180060089333E-4</v>
      </c>
    </row>
    <row r="23" spans="1:14" x14ac:dyDescent="0.35">
      <c r="A23" s="3" t="s">
        <v>93</v>
      </c>
      <c r="B23" s="3">
        <v>12</v>
      </c>
      <c r="C23" s="9">
        <v>4800</v>
      </c>
      <c r="D23" s="10">
        <v>853.33333333333337</v>
      </c>
    </row>
    <row r="24" spans="1:14" x14ac:dyDescent="0.35">
      <c r="A24" s="3" t="s">
        <v>94</v>
      </c>
      <c r="B24" s="3">
        <v>13</v>
      </c>
      <c r="C24" s="9">
        <v>5200</v>
      </c>
      <c r="D24" s="10">
        <v>1600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90"/>
  <sheetViews>
    <sheetView showGridLines="0" workbookViewId="0">
      <selection activeCell="G17" sqref="G17"/>
    </sheetView>
  </sheetViews>
  <sheetFormatPr defaultRowHeight="14.5" x14ac:dyDescent="0.35"/>
  <cols>
    <col min="1" max="1" width="3.7265625" customWidth="1"/>
    <col min="2" max="2" width="17.54296875" customWidth="1"/>
    <col min="3" max="3" width="16.7265625" style="14" customWidth="1"/>
    <col min="4" max="4" width="18.54296875" customWidth="1"/>
    <col min="5" max="5" width="10.54296875" bestFit="1" customWidth="1"/>
    <col min="7" max="7" width="51.26953125" bestFit="1" customWidth="1"/>
    <col min="8" max="8" width="1.26953125" customWidth="1"/>
    <col min="9" max="9" width="14" customWidth="1"/>
  </cols>
  <sheetData>
    <row r="5" spans="2:9" ht="15" x14ac:dyDescent="0.25">
      <c r="D5" t="s">
        <v>9</v>
      </c>
      <c r="E5" s="21">
        <v>50000</v>
      </c>
      <c r="G5" t="s">
        <v>12</v>
      </c>
      <c r="I5" s="22">
        <f>E5-2*E6</f>
        <v>10000</v>
      </c>
    </row>
    <row r="6" spans="2:9" ht="15" x14ac:dyDescent="0.25">
      <c r="D6" t="s">
        <v>10</v>
      </c>
      <c r="E6" s="21">
        <v>20000</v>
      </c>
      <c r="I6" s="22">
        <f>E5+2*E6</f>
        <v>90000</v>
      </c>
    </row>
    <row r="8" spans="2:9" ht="15" x14ac:dyDescent="0.25">
      <c r="B8" s="17"/>
      <c r="C8" s="18" t="s">
        <v>11</v>
      </c>
    </row>
    <row r="9" spans="2:9" ht="15" x14ac:dyDescent="0.25">
      <c r="B9" s="19">
        <f>E5-2*E6</f>
        <v>10000</v>
      </c>
      <c r="C9" s="20">
        <f>_xlfn.NORM.DIST(B9,$E$5,$E$6,FALSE)</f>
        <v>2.6995483256594029E-6</v>
      </c>
      <c r="D9">
        <f>_xlfn.NORM.DIST(B9,E5,E6,TRUE)</f>
        <v>2.2750131948179191E-2</v>
      </c>
      <c r="E9">
        <f>NORMINV(0.9,E5,E6)</f>
        <v>75631.031310892009</v>
      </c>
    </row>
    <row r="10" spans="2:9" ht="15" x14ac:dyDescent="0.25">
      <c r="B10" s="19">
        <f>B9+1000</f>
        <v>11000</v>
      </c>
      <c r="C10" s="20">
        <f t="shared" ref="C10:C73" si="0">_xlfn.NORM.DIST(B10,$E$5,$E$6,FALSE)</f>
        <v>2.9797353034408039E-6</v>
      </c>
    </row>
    <row r="11" spans="2:9" ht="15" x14ac:dyDescent="0.25">
      <c r="B11" s="19">
        <f t="shared" ref="B11:B74" si="1">B10+1000</f>
        <v>12000</v>
      </c>
      <c r="C11" s="20">
        <f t="shared" si="0"/>
        <v>3.28079073873383E-6</v>
      </c>
    </row>
    <row r="12" spans="2:9" ht="15" x14ac:dyDescent="0.25">
      <c r="B12" s="19">
        <f t="shared" si="1"/>
        <v>13000</v>
      </c>
      <c r="C12" s="20">
        <f t="shared" si="0"/>
        <v>3.6032437168108996E-6</v>
      </c>
    </row>
    <row r="13" spans="2:9" ht="15" x14ac:dyDescent="0.25">
      <c r="B13" s="19">
        <f t="shared" si="1"/>
        <v>14000</v>
      </c>
      <c r="C13" s="20">
        <f t="shared" si="0"/>
        <v>3.947507915044708E-6</v>
      </c>
    </row>
    <row r="14" spans="2:9" ht="15" x14ac:dyDescent="0.25">
      <c r="B14" s="19">
        <f t="shared" si="1"/>
        <v>15000</v>
      </c>
      <c r="C14" s="20">
        <f t="shared" si="0"/>
        <v>4.3138659413255761E-6</v>
      </c>
    </row>
    <row r="15" spans="2:9" ht="15" x14ac:dyDescent="0.25">
      <c r="B15" s="19">
        <f t="shared" si="1"/>
        <v>16000</v>
      </c>
      <c r="C15" s="20">
        <f t="shared" si="0"/>
        <v>4.7024538688443481E-6</v>
      </c>
    </row>
    <row r="16" spans="2:9" ht="15" x14ac:dyDescent="0.25">
      <c r="B16" s="19">
        <f t="shared" si="1"/>
        <v>17000</v>
      </c>
      <c r="C16" s="20">
        <f t="shared" si="0"/>
        <v>5.113246228198902E-6</v>
      </c>
    </row>
    <row r="17" spans="2:3" ht="15" x14ac:dyDescent="0.25">
      <c r="B17" s="19">
        <f t="shared" si="1"/>
        <v>18000</v>
      </c>
      <c r="C17" s="20">
        <f t="shared" si="0"/>
        <v>5.5460417339727771E-6</v>
      </c>
    </row>
    <row r="18" spans="2:3" ht="15" x14ac:dyDescent="0.25">
      <c r="B18" s="19">
        <f t="shared" si="1"/>
        <v>19000</v>
      </c>
      <c r="C18" s="20">
        <f t="shared" si="0"/>
        <v>6.0004500348492786E-6</v>
      </c>
    </row>
    <row r="19" spans="2:3" ht="15" x14ac:dyDescent="0.25">
      <c r="B19" s="19">
        <f t="shared" si="1"/>
        <v>20000</v>
      </c>
      <c r="C19" s="20">
        <f t="shared" si="0"/>
        <v>6.4758797832945864E-6</v>
      </c>
    </row>
    <row r="20" spans="2:3" ht="15" x14ac:dyDescent="0.25">
      <c r="B20" s="19">
        <f t="shared" si="1"/>
        <v>21000</v>
      </c>
      <c r="C20" s="20">
        <f t="shared" si="0"/>
        <v>6.9715283222680132E-6</v>
      </c>
    </row>
    <row r="21" spans="2:3" ht="15" x14ac:dyDescent="0.25">
      <c r="B21" s="19">
        <f t="shared" si="1"/>
        <v>22000</v>
      </c>
      <c r="C21" s="20">
        <f t="shared" si="0"/>
        <v>7.4863732817872443E-6</v>
      </c>
    </row>
    <row r="22" spans="2:3" ht="15" x14ac:dyDescent="0.25">
      <c r="B22" s="19">
        <f t="shared" si="1"/>
        <v>23000</v>
      </c>
      <c r="C22" s="20">
        <f t="shared" si="0"/>
        <v>8.0191663670959797E-6</v>
      </c>
    </row>
    <row r="23" spans="2:3" x14ac:dyDescent="0.35">
      <c r="B23" s="19">
        <f t="shared" si="1"/>
        <v>24000</v>
      </c>
      <c r="C23" s="20">
        <f t="shared" si="0"/>
        <v>8.5684296023903674E-6</v>
      </c>
    </row>
    <row r="24" spans="2:3" x14ac:dyDescent="0.35">
      <c r="B24" s="19">
        <f t="shared" si="1"/>
        <v>25000</v>
      </c>
      <c r="C24" s="20">
        <f t="shared" si="0"/>
        <v>9.1324542694510961E-6</v>
      </c>
    </row>
    <row r="25" spans="2:3" x14ac:dyDescent="0.35">
      <c r="B25" s="19">
        <f t="shared" si="1"/>
        <v>26000</v>
      </c>
      <c r="C25" s="20">
        <f t="shared" si="0"/>
        <v>9.7093027491606492E-6</v>
      </c>
    </row>
    <row r="26" spans="2:3" x14ac:dyDescent="0.35">
      <c r="B26" s="19">
        <f t="shared" si="1"/>
        <v>27000</v>
      </c>
      <c r="C26" s="20">
        <f t="shared" si="0"/>
        <v>1.0296813435998739E-5</v>
      </c>
    </row>
    <row r="27" spans="2:3" x14ac:dyDescent="0.35">
      <c r="B27" s="19">
        <f t="shared" si="1"/>
        <v>28000</v>
      </c>
      <c r="C27" s="20">
        <f t="shared" si="0"/>
        <v>1.0892608851627528E-5</v>
      </c>
    </row>
    <row r="28" spans="2:3" x14ac:dyDescent="0.35">
      <c r="B28" s="19">
        <f t="shared" si="1"/>
        <v>29000</v>
      </c>
      <c r="C28" s="20">
        <f t="shared" si="0"/>
        <v>1.149410703421165E-5</v>
      </c>
    </row>
    <row r="29" spans="2:3" x14ac:dyDescent="0.35">
      <c r="B29" s="19">
        <f t="shared" si="1"/>
        <v>30000</v>
      </c>
      <c r="C29" s="20">
        <f t="shared" si="0"/>
        <v>1.2098536225957168E-5</v>
      </c>
    </row>
    <row r="30" spans="2:3" x14ac:dyDescent="0.35">
      <c r="B30" s="19">
        <f t="shared" si="1"/>
        <v>31000</v>
      </c>
      <c r="C30" s="20">
        <f t="shared" si="0"/>
        <v>1.2702952823459452E-5</v>
      </c>
    </row>
    <row r="31" spans="2:3" x14ac:dyDescent="0.35">
      <c r="B31" s="19">
        <f t="shared" si="1"/>
        <v>32000</v>
      </c>
      <c r="C31" s="20">
        <f t="shared" si="0"/>
        <v>1.3304262494937743E-5</v>
      </c>
    </row>
    <row r="32" spans="2:3" x14ac:dyDescent="0.35">
      <c r="B32" s="19">
        <f t="shared" si="1"/>
        <v>33000</v>
      </c>
      <c r="C32" s="20">
        <f t="shared" si="0"/>
        <v>1.3899244306549824E-5</v>
      </c>
    </row>
    <row r="33" spans="2:3" x14ac:dyDescent="0.35">
      <c r="B33" s="19">
        <f t="shared" si="1"/>
        <v>34000</v>
      </c>
      <c r="C33" s="20">
        <f t="shared" si="0"/>
        <v>1.4484577638074138E-5</v>
      </c>
    </row>
    <row r="34" spans="2:3" x14ac:dyDescent="0.35">
      <c r="B34" s="19">
        <f t="shared" si="1"/>
        <v>35000</v>
      </c>
      <c r="C34" s="20">
        <f t="shared" si="0"/>
        <v>1.5056871607740221E-5</v>
      </c>
    </row>
    <row r="35" spans="2:3" x14ac:dyDescent="0.35">
      <c r="B35" s="19">
        <f t="shared" si="1"/>
        <v>36000</v>
      </c>
      <c r="C35" s="20">
        <f t="shared" si="0"/>
        <v>1.5612696668338065E-5</v>
      </c>
    </row>
    <row r="36" spans="2:3" x14ac:dyDescent="0.35">
      <c r="B36" s="19">
        <f t="shared" si="1"/>
        <v>37000</v>
      </c>
      <c r="C36" s="20">
        <f t="shared" si="0"/>
        <v>1.6148617983395714E-5</v>
      </c>
    </row>
    <row r="37" spans="2:3" x14ac:dyDescent="0.35">
      <c r="B37" s="19">
        <f t="shared" si="1"/>
        <v>38000</v>
      </c>
      <c r="C37" s="20">
        <f t="shared" si="0"/>
        <v>1.6661230144589982E-5</v>
      </c>
    </row>
    <row r="38" spans="2:3" x14ac:dyDescent="0.35">
      <c r="B38" s="19">
        <f t="shared" si="1"/>
        <v>39000</v>
      </c>
      <c r="C38" s="20">
        <f t="shared" si="0"/>
        <v>1.7147192750969195E-5</v>
      </c>
    </row>
    <row r="39" spans="2:3" x14ac:dyDescent="0.35">
      <c r="B39" s="19">
        <f t="shared" si="1"/>
        <v>40000</v>
      </c>
      <c r="C39" s="20">
        <f t="shared" si="0"/>
        <v>1.7603266338214975E-5</v>
      </c>
    </row>
    <row r="40" spans="2:3" x14ac:dyDescent="0.35">
      <c r="B40" s="19">
        <f t="shared" si="1"/>
        <v>41000</v>
      </c>
      <c r="C40" s="20">
        <f t="shared" si="0"/>
        <v>1.8026348123082397E-5</v>
      </c>
    </row>
    <row r="41" spans="2:3" x14ac:dyDescent="0.35">
      <c r="B41" s="19">
        <f t="shared" si="1"/>
        <v>42000</v>
      </c>
      <c r="C41" s="20">
        <f t="shared" si="0"/>
        <v>1.8413507015166167E-5</v>
      </c>
    </row>
    <row r="42" spans="2:3" x14ac:dyDescent="0.35">
      <c r="B42" s="19">
        <f t="shared" si="1"/>
        <v>43000</v>
      </c>
      <c r="C42" s="20">
        <f t="shared" si="0"/>
        <v>1.8762017345846897E-5</v>
      </c>
    </row>
    <row r="43" spans="2:3" x14ac:dyDescent="0.35">
      <c r="B43" s="19">
        <f t="shared" si="1"/>
        <v>44000</v>
      </c>
      <c r="C43" s="20">
        <f t="shared" si="0"/>
        <v>1.9069390773026208E-5</v>
      </c>
    </row>
    <row r="44" spans="2:3" x14ac:dyDescent="0.35">
      <c r="B44" s="19">
        <f t="shared" si="1"/>
        <v>45000</v>
      </c>
      <c r="C44" s="20">
        <f t="shared" si="0"/>
        <v>1.9333405840142464E-5</v>
      </c>
    </row>
    <row r="45" spans="2:3" x14ac:dyDescent="0.35">
      <c r="B45" s="19">
        <f t="shared" si="1"/>
        <v>46000</v>
      </c>
      <c r="C45" s="20">
        <f t="shared" si="0"/>
        <v>1.9552134698772795E-5</v>
      </c>
    </row>
    <row r="46" spans="2:3" x14ac:dyDescent="0.35">
      <c r="B46" s="19">
        <f t="shared" si="1"/>
        <v>47000</v>
      </c>
      <c r="C46" s="20">
        <f t="shared" si="0"/>
        <v>1.9723966545394448E-5</v>
      </c>
    </row>
    <row r="47" spans="2:3" x14ac:dyDescent="0.35">
      <c r="B47" s="19">
        <f t="shared" si="1"/>
        <v>48000</v>
      </c>
      <c r="C47" s="20">
        <f t="shared" si="0"/>
        <v>1.9847627373850588E-5</v>
      </c>
    </row>
    <row r="48" spans="2:3" x14ac:dyDescent="0.35">
      <c r="B48" s="19">
        <f t="shared" si="1"/>
        <v>49000</v>
      </c>
      <c r="C48" s="20">
        <f t="shared" si="0"/>
        <v>1.9922195704738202E-5</v>
      </c>
    </row>
    <row r="49" spans="2:3" x14ac:dyDescent="0.35">
      <c r="B49" s="19">
        <f t="shared" si="1"/>
        <v>50000</v>
      </c>
      <c r="C49" s="20">
        <f t="shared" si="0"/>
        <v>1.9947114020071637E-5</v>
      </c>
    </row>
    <row r="50" spans="2:3" x14ac:dyDescent="0.35">
      <c r="B50" s="19">
        <f t="shared" si="1"/>
        <v>51000</v>
      </c>
      <c r="C50" s="20">
        <f t="shared" si="0"/>
        <v>1.9922195704738202E-5</v>
      </c>
    </row>
    <row r="51" spans="2:3" x14ac:dyDescent="0.35">
      <c r="B51" s="19">
        <f t="shared" si="1"/>
        <v>52000</v>
      </c>
      <c r="C51" s="20">
        <f t="shared" si="0"/>
        <v>1.9847627373850588E-5</v>
      </c>
    </row>
    <row r="52" spans="2:3" x14ac:dyDescent="0.35">
      <c r="B52" s="19">
        <f t="shared" si="1"/>
        <v>53000</v>
      </c>
      <c r="C52" s="20">
        <f t="shared" si="0"/>
        <v>1.9723966545394448E-5</v>
      </c>
    </row>
    <row r="53" spans="2:3" x14ac:dyDescent="0.35">
      <c r="B53" s="19">
        <f t="shared" si="1"/>
        <v>54000</v>
      </c>
      <c r="C53" s="20">
        <f t="shared" si="0"/>
        <v>1.9552134698772795E-5</v>
      </c>
    </row>
    <row r="54" spans="2:3" x14ac:dyDescent="0.35">
      <c r="B54" s="19">
        <f t="shared" si="1"/>
        <v>55000</v>
      </c>
      <c r="C54" s="20">
        <f t="shared" si="0"/>
        <v>1.9333405840142464E-5</v>
      </c>
    </row>
    <row r="55" spans="2:3" x14ac:dyDescent="0.35">
      <c r="B55" s="19">
        <f t="shared" si="1"/>
        <v>56000</v>
      </c>
      <c r="C55" s="20">
        <f t="shared" si="0"/>
        <v>1.9069390773026208E-5</v>
      </c>
    </row>
    <row r="56" spans="2:3" x14ac:dyDescent="0.35">
      <c r="B56" s="19">
        <f t="shared" si="1"/>
        <v>57000</v>
      </c>
      <c r="C56" s="20">
        <f t="shared" si="0"/>
        <v>1.8762017345846897E-5</v>
      </c>
    </row>
    <row r="57" spans="2:3" x14ac:dyDescent="0.35">
      <c r="B57" s="19">
        <f t="shared" si="1"/>
        <v>58000</v>
      </c>
      <c r="C57" s="20">
        <f t="shared" si="0"/>
        <v>1.8413507015166167E-5</v>
      </c>
    </row>
    <row r="58" spans="2:3" x14ac:dyDescent="0.35">
      <c r="B58" s="19">
        <f t="shared" si="1"/>
        <v>59000</v>
      </c>
      <c r="C58" s="20">
        <f t="shared" si="0"/>
        <v>1.8026348123082397E-5</v>
      </c>
    </row>
    <row r="59" spans="2:3" x14ac:dyDescent="0.35">
      <c r="B59" s="19">
        <f t="shared" si="1"/>
        <v>60000</v>
      </c>
      <c r="C59" s="20">
        <f t="shared" si="0"/>
        <v>1.7603266338214975E-5</v>
      </c>
    </row>
    <row r="60" spans="2:3" x14ac:dyDescent="0.35">
      <c r="B60" s="19">
        <f t="shared" si="1"/>
        <v>61000</v>
      </c>
      <c r="C60" s="20">
        <f t="shared" si="0"/>
        <v>1.7147192750969195E-5</v>
      </c>
    </row>
    <row r="61" spans="2:3" x14ac:dyDescent="0.35">
      <c r="B61" s="19">
        <f t="shared" si="1"/>
        <v>62000</v>
      </c>
      <c r="C61" s="20">
        <f t="shared" si="0"/>
        <v>1.6661230144589982E-5</v>
      </c>
    </row>
    <row r="62" spans="2:3" x14ac:dyDescent="0.35">
      <c r="B62" s="19">
        <f t="shared" si="1"/>
        <v>63000</v>
      </c>
      <c r="C62" s="20">
        <f t="shared" si="0"/>
        <v>1.6148617983395714E-5</v>
      </c>
    </row>
    <row r="63" spans="2:3" x14ac:dyDescent="0.35">
      <c r="B63" s="19">
        <f t="shared" si="1"/>
        <v>64000</v>
      </c>
      <c r="C63" s="20">
        <f t="shared" si="0"/>
        <v>1.5612696668338065E-5</v>
      </c>
    </row>
    <row r="64" spans="2:3" x14ac:dyDescent="0.35">
      <c r="B64" s="19">
        <f t="shared" si="1"/>
        <v>65000</v>
      </c>
      <c r="C64" s="20">
        <f t="shared" si="0"/>
        <v>1.5056871607740221E-5</v>
      </c>
    </row>
    <row r="65" spans="2:3" x14ac:dyDescent="0.35">
      <c r="B65" s="19">
        <f t="shared" si="1"/>
        <v>66000</v>
      </c>
      <c r="C65" s="20">
        <f t="shared" si="0"/>
        <v>1.4484577638074138E-5</v>
      </c>
    </row>
    <row r="66" spans="2:3" x14ac:dyDescent="0.35">
      <c r="B66" s="19">
        <f t="shared" si="1"/>
        <v>67000</v>
      </c>
      <c r="C66" s="20">
        <f t="shared" si="0"/>
        <v>1.3899244306549824E-5</v>
      </c>
    </row>
    <row r="67" spans="2:3" x14ac:dyDescent="0.35">
      <c r="B67" s="19">
        <f t="shared" si="1"/>
        <v>68000</v>
      </c>
      <c r="C67" s="20">
        <f t="shared" si="0"/>
        <v>1.3304262494937743E-5</v>
      </c>
    </row>
    <row r="68" spans="2:3" x14ac:dyDescent="0.35">
      <c r="B68" s="19">
        <f t="shared" si="1"/>
        <v>69000</v>
      </c>
      <c r="C68" s="20">
        <f t="shared" si="0"/>
        <v>1.2702952823459452E-5</v>
      </c>
    </row>
    <row r="69" spans="2:3" x14ac:dyDescent="0.35">
      <c r="B69" s="19">
        <f t="shared" si="1"/>
        <v>70000</v>
      </c>
      <c r="C69" s="20">
        <f t="shared" si="0"/>
        <v>1.2098536225957168E-5</v>
      </c>
    </row>
    <row r="70" spans="2:3" x14ac:dyDescent="0.35">
      <c r="B70" s="19">
        <f t="shared" si="1"/>
        <v>71000</v>
      </c>
      <c r="C70" s="20">
        <f t="shared" si="0"/>
        <v>1.149410703421165E-5</v>
      </c>
    </row>
    <row r="71" spans="2:3" x14ac:dyDescent="0.35">
      <c r="B71" s="19">
        <f t="shared" si="1"/>
        <v>72000</v>
      </c>
      <c r="C71" s="20">
        <f t="shared" si="0"/>
        <v>1.0892608851627528E-5</v>
      </c>
    </row>
    <row r="72" spans="2:3" x14ac:dyDescent="0.35">
      <c r="B72" s="19">
        <f t="shared" si="1"/>
        <v>73000</v>
      </c>
      <c r="C72" s="20">
        <f t="shared" si="0"/>
        <v>1.0296813435998739E-5</v>
      </c>
    </row>
    <row r="73" spans="2:3" x14ac:dyDescent="0.35">
      <c r="B73" s="19">
        <f t="shared" si="1"/>
        <v>74000</v>
      </c>
      <c r="C73" s="20">
        <f t="shared" si="0"/>
        <v>9.7093027491606492E-6</v>
      </c>
    </row>
    <row r="74" spans="2:3" x14ac:dyDescent="0.35">
      <c r="B74" s="19">
        <f t="shared" si="1"/>
        <v>75000</v>
      </c>
      <c r="C74" s="20">
        <f t="shared" ref="C74:C89" si="2">_xlfn.NORM.DIST(B74,$E$5,$E$6,FALSE)</f>
        <v>9.1324542694510961E-6</v>
      </c>
    </row>
    <row r="75" spans="2:3" x14ac:dyDescent="0.35">
      <c r="B75" s="19">
        <f t="shared" ref="B75:B89" si="3">B74+1000</f>
        <v>76000</v>
      </c>
      <c r="C75" s="20">
        <f t="shared" si="2"/>
        <v>8.5684296023903674E-6</v>
      </c>
    </row>
    <row r="76" spans="2:3" x14ac:dyDescent="0.35">
      <c r="B76" s="19">
        <f t="shared" si="3"/>
        <v>77000</v>
      </c>
      <c r="C76" s="20">
        <f t="shared" si="2"/>
        <v>8.0191663670959797E-6</v>
      </c>
    </row>
    <row r="77" spans="2:3" x14ac:dyDescent="0.35">
      <c r="B77" s="19">
        <f t="shared" si="3"/>
        <v>78000</v>
      </c>
      <c r="C77" s="20">
        <f t="shared" si="2"/>
        <v>7.4863732817872443E-6</v>
      </c>
    </row>
    <row r="78" spans="2:3" x14ac:dyDescent="0.35">
      <c r="B78" s="19">
        <f t="shared" si="3"/>
        <v>79000</v>
      </c>
      <c r="C78" s="20">
        <f t="shared" si="2"/>
        <v>6.9715283222680132E-6</v>
      </c>
    </row>
    <row r="79" spans="2:3" x14ac:dyDescent="0.35">
      <c r="B79" s="19">
        <f t="shared" si="3"/>
        <v>80000</v>
      </c>
      <c r="C79" s="20">
        <f t="shared" si="2"/>
        <v>6.4758797832945864E-6</v>
      </c>
    </row>
    <row r="80" spans="2:3" x14ac:dyDescent="0.35">
      <c r="B80" s="19">
        <f t="shared" si="3"/>
        <v>81000</v>
      </c>
      <c r="C80" s="20">
        <f t="shared" si="2"/>
        <v>6.0004500348492786E-6</v>
      </c>
    </row>
    <row r="81" spans="2:3" x14ac:dyDescent="0.35">
      <c r="B81" s="19">
        <f t="shared" si="3"/>
        <v>82000</v>
      </c>
      <c r="C81" s="20">
        <f t="shared" si="2"/>
        <v>5.5460417339727771E-6</v>
      </c>
    </row>
    <row r="82" spans="2:3" x14ac:dyDescent="0.35">
      <c r="B82" s="19">
        <f t="shared" si="3"/>
        <v>83000</v>
      </c>
      <c r="C82" s="20">
        <f t="shared" si="2"/>
        <v>5.113246228198902E-6</v>
      </c>
    </row>
    <row r="83" spans="2:3" x14ac:dyDescent="0.35">
      <c r="B83" s="19">
        <f t="shared" si="3"/>
        <v>84000</v>
      </c>
      <c r="C83" s="20">
        <f t="shared" si="2"/>
        <v>4.7024538688443481E-6</v>
      </c>
    </row>
    <row r="84" spans="2:3" x14ac:dyDescent="0.35">
      <c r="B84" s="19">
        <f t="shared" si="3"/>
        <v>85000</v>
      </c>
      <c r="C84" s="20">
        <f t="shared" si="2"/>
        <v>4.3138659413255761E-6</v>
      </c>
    </row>
    <row r="85" spans="2:3" x14ac:dyDescent="0.35">
      <c r="B85" s="19">
        <f t="shared" si="3"/>
        <v>86000</v>
      </c>
      <c r="C85" s="20">
        <f t="shared" si="2"/>
        <v>3.947507915044708E-6</v>
      </c>
    </row>
    <row r="86" spans="2:3" x14ac:dyDescent="0.35">
      <c r="B86" s="19">
        <f t="shared" si="3"/>
        <v>87000</v>
      </c>
      <c r="C86" s="20">
        <f t="shared" si="2"/>
        <v>3.6032437168108996E-6</v>
      </c>
    </row>
    <row r="87" spans="2:3" x14ac:dyDescent="0.35">
      <c r="B87" s="19">
        <f t="shared" si="3"/>
        <v>88000</v>
      </c>
      <c r="C87" s="20">
        <f t="shared" si="2"/>
        <v>3.28079073873383E-6</v>
      </c>
    </row>
    <row r="88" spans="2:3" x14ac:dyDescent="0.35">
      <c r="B88" s="19">
        <f t="shared" si="3"/>
        <v>89000</v>
      </c>
      <c r="C88" s="20">
        <f t="shared" si="2"/>
        <v>2.9797353034408039E-6</v>
      </c>
    </row>
    <row r="89" spans="2:3" x14ac:dyDescent="0.35">
      <c r="B89" s="19">
        <f t="shared" si="3"/>
        <v>90000</v>
      </c>
      <c r="C89" s="20">
        <f t="shared" si="2"/>
        <v>2.6995483256594029E-6</v>
      </c>
    </row>
    <row r="90" spans="2:3" x14ac:dyDescent="0.35">
      <c r="B90"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Moving Average</vt:lpstr>
      <vt:lpstr>Hypothesis Testing</vt:lpstr>
      <vt:lpstr>Anova</vt:lpstr>
      <vt:lpstr>Covariance</vt:lpstr>
      <vt:lpstr>Correlation</vt:lpstr>
      <vt:lpstr>Regression</vt:lpstr>
      <vt:lpstr>Normal Distribution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Paliwal</dc:creator>
  <cp:lastModifiedBy>user</cp:lastModifiedBy>
  <dcterms:created xsi:type="dcterms:W3CDTF">2016-03-03T14:31:19Z</dcterms:created>
  <dcterms:modified xsi:type="dcterms:W3CDTF">2023-03-06T02:54:42Z</dcterms:modified>
</cp:coreProperties>
</file>