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noj_Jha\Documents\UiPath\K_jay\Input_data\"/>
    </mc:Choice>
  </mc:AlternateContent>
  <bookViews>
    <workbookView xWindow="-120" yWindow="-120" windowWidth="20730" windowHeight="11160" tabRatio="830" firstSheet="10" activeTab="14"/>
  </bookViews>
  <sheets>
    <sheet name="Table of Content" sheetId="19" r:id="rId1"/>
    <sheet name="What is Replacement Reserves" sheetId="22" r:id="rId2"/>
    <sheet name="RPA Objective" sheetId="20" r:id="rId3"/>
    <sheet name="Instruction" sheetId="23" r:id="rId4"/>
    <sheet name="General RR Rules" sheetId="21" r:id="rId5"/>
    <sheet name="Control Submitted vs Reimbursed" sheetId="18" r:id="rId6"/>
    <sheet name="Input Information" sheetId="11" r:id="rId7"/>
    <sheet name="Acceptable vs Non Replacements" sheetId="10" r:id="rId8"/>
    <sheet name="Download from Yardi" sheetId="1" r:id="rId9"/>
    <sheet name="Elim Col A to D &amp; Sort by Chk #" sheetId="8" r:id="rId10"/>
    <sheet name="Identify Replacements" sheetId="9" r:id="rId11"/>
    <sheet name="Formating-Prelim " sheetId="12" r:id="rId12"/>
    <sheet name="Sort By &amp; Total by Check #" sheetId="13" r:id="rId13"/>
    <sheet name="Report-Prelim" sheetId="15" r:id="rId14"/>
    <sheet name="Report-Final" sheetId="16" r:id="rId15"/>
    <sheet name="Form Letter With Replacements" sheetId="17" r:id="rId16"/>
    <sheet name="Sort by Perid" sheetId="7" state="hidden" r:id="rId17"/>
    <sheet name="Original" sheetId="5" state="hidden" r:id="rId18"/>
  </sheets>
  <definedNames>
    <definedName name="_xlnm.Print_Area" localSheetId="7">'Acceptable vs Non Replacements'!$A$1:$G$34</definedName>
    <definedName name="_xlnm.Print_Area" localSheetId="5">'Control Submitted vs Reimbursed'!$A$1:$I$59</definedName>
    <definedName name="_xlnm.Print_Area" localSheetId="8">'Download from Yardi'!$A$1:$R$170</definedName>
    <definedName name="_xlnm.Print_Area" localSheetId="9">'Elim Col A to D &amp; Sort by Chk #'!$A$1:$N$141</definedName>
    <definedName name="_xlnm.Print_Area" localSheetId="15">'Form Letter With Replacements'!$B$4:$I$35</definedName>
    <definedName name="_xlnm.Print_Area" localSheetId="11">'Formating-Prelim '!$A$1:$K$30</definedName>
    <definedName name="_xlnm.Print_Area" localSheetId="4">'General RR Rules'!$A$1:$G$2</definedName>
    <definedName name="_xlnm.Print_Area" localSheetId="10">'Identify Replacements'!$A$1:$O$145</definedName>
    <definedName name="_xlnm.Print_Area" localSheetId="6">'Input Information'!$A$1:$E$19</definedName>
    <definedName name="_xlnm.Print_Area" localSheetId="3">Instruction!$A$1:$G$2</definedName>
    <definedName name="_xlnm.Print_Area" localSheetId="14">'Report-Final'!$A$1:$L$16</definedName>
    <definedName name="_xlnm.Print_Area" localSheetId="13">'Report-Prelim'!$A$1:$L$23</definedName>
    <definedName name="_xlnm.Print_Area" localSheetId="2">'RPA Objective'!$A$1:$G$2</definedName>
    <definedName name="_xlnm.Print_Area" localSheetId="12">'Sort By &amp; Total by Check #'!$A$1:$L$33</definedName>
    <definedName name="_xlnm.Print_Area" localSheetId="0">'Table of Content'!$B$1:$F$22</definedName>
    <definedName name="_xlnm.Print_Area" localSheetId="1">'What is Replacement Reserves'!$A$1:$G$2</definedName>
    <definedName name="_xlnm.Print_Titles" localSheetId="8">'Download from Yardi'!$6:$6</definedName>
    <definedName name="_xlnm.Print_Titles" localSheetId="9">'Elim Col A to D &amp; Sort by Chk #'!$6:$6</definedName>
    <definedName name="_xlnm.Print_Titles" localSheetId="10">'Identify Replacements'!$6:$6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2" i="9" l="1"/>
  <c r="H16" i="15"/>
  <c r="B2" i="17"/>
  <c r="H23" i="17"/>
  <c r="H22" i="17"/>
  <c r="H21" i="17"/>
  <c r="H18" i="17"/>
  <c r="H16" i="16"/>
  <c r="K14" i="16"/>
  <c r="K13" i="16"/>
  <c r="K12" i="16"/>
  <c r="K9" i="16"/>
  <c r="K7" i="16"/>
  <c r="K14" i="15"/>
  <c r="K13" i="15"/>
  <c r="K12" i="15"/>
  <c r="K9" i="15"/>
  <c r="K7" i="15"/>
  <c r="K16" i="15" s="1"/>
  <c r="J23" i="13"/>
  <c r="J19" i="13"/>
  <c r="J14" i="13"/>
  <c r="J7" i="13"/>
  <c r="G25" i="13"/>
  <c r="G25" i="12"/>
  <c r="I136" i="8"/>
  <c r="J136" i="9"/>
  <c r="J144" i="9" s="1"/>
  <c r="I136" i="9"/>
  <c r="J64" i="9"/>
  <c r="J65" i="9"/>
  <c r="J66" i="9"/>
  <c r="J63" i="9"/>
  <c r="J58" i="9"/>
  <c r="J57" i="9"/>
  <c r="J52" i="9"/>
  <c r="J53" i="9"/>
  <c r="J54" i="9"/>
  <c r="J42" i="9"/>
  <c r="J32" i="9"/>
  <c r="J33" i="9"/>
  <c r="J34" i="9"/>
  <c r="J35" i="9"/>
  <c r="J36" i="9"/>
  <c r="J37" i="9"/>
  <c r="J21" i="9"/>
  <c r="I138" i="9"/>
  <c r="I138" i="8"/>
  <c r="M166" i="7"/>
  <c r="M137" i="7"/>
  <c r="M130" i="7"/>
  <c r="M85" i="7"/>
  <c r="M76" i="7"/>
  <c r="M55" i="7"/>
  <c r="M28" i="7"/>
  <c r="N166" i="5"/>
  <c r="N137" i="5"/>
  <c r="N130" i="5"/>
  <c r="N85" i="5"/>
  <c r="N76" i="5"/>
  <c r="N55" i="5"/>
  <c r="N28" i="5"/>
  <c r="M130" i="1"/>
  <c r="M85" i="1"/>
  <c r="M76" i="1"/>
  <c r="M55" i="1"/>
  <c r="M28" i="1"/>
  <c r="M137" i="1"/>
  <c r="M166" i="1"/>
  <c r="K16" i="16" l="1"/>
  <c r="G27" i="12"/>
  <c r="G29" i="12" s="1"/>
  <c r="G27" i="13"/>
  <c r="G29" i="13" s="1"/>
  <c r="H25" i="17"/>
  <c r="F12" i="17" s="1"/>
  <c r="B55" i="18" s="1"/>
  <c r="J25" i="13"/>
  <c r="I140" i="9"/>
  <c r="I140" i="8"/>
</calcChain>
</file>

<file path=xl/comments1.xml><?xml version="1.0" encoding="utf-8"?>
<comments xmlns="http://schemas.openxmlformats.org/spreadsheetml/2006/main">
  <authors>
    <author>matrix</author>
  </authors>
  <commentList>
    <comment ref="C4" authorId="0" shapeId="0">
      <text>
        <r>
          <rPr>
            <b/>
            <sz val="9"/>
            <color indexed="81"/>
            <rFont val="Tahoma"/>
            <family val="2"/>
          </rPr>
          <t>Accounting Temp:</t>
        </r>
        <r>
          <rPr>
            <sz val="9"/>
            <color indexed="81"/>
            <rFont val="Tahoma"/>
            <family val="2"/>
          </rPr>
          <t xml:space="preserve">
I would like to be able to 
change this list for different clients</t>
        </r>
      </text>
    </comment>
    <comment ref="C21" authorId="0" shapeId="0">
      <text>
        <r>
          <rPr>
            <b/>
            <sz val="9"/>
            <color indexed="81"/>
            <rFont val="Tahoma"/>
            <family val="2"/>
          </rPr>
          <t xml:space="preserve">Accounting Temp: </t>
        </r>
        <r>
          <rPr>
            <sz val="9"/>
            <color indexed="81"/>
            <rFont val="Tahoma"/>
            <family val="2"/>
          </rPr>
          <t xml:space="preserve">
I would Ike to be able to  
change this list for different clients</t>
        </r>
      </text>
    </comment>
  </commentList>
</comments>
</file>

<file path=xl/sharedStrings.xml><?xml version="1.0" encoding="utf-8"?>
<sst xmlns="http://schemas.openxmlformats.org/spreadsheetml/2006/main" count="5917" uniqueCount="673">
  <si>
    <t>Expense Distribution</t>
  </si>
  <si>
    <t>Period: From 6/18 to 9/18</t>
  </si>
  <si>
    <t>Account Code</t>
  </si>
  <si>
    <t>Account Name</t>
  </si>
  <si>
    <t>Payee Code</t>
  </si>
  <si>
    <t>Remittance Vendor</t>
  </si>
  <si>
    <t xml:space="preserve"> Payee Name</t>
  </si>
  <si>
    <t>Payable Control</t>
  </si>
  <si>
    <t xml:space="preserve"> Batch</t>
  </si>
  <si>
    <t xml:space="preserve">  Property</t>
  </si>
  <si>
    <t xml:space="preserve">Invoice # </t>
  </si>
  <si>
    <t>Invoice Date</t>
  </si>
  <si>
    <t xml:space="preserve"> Period</t>
  </si>
  <si>
    <t xml:space="preserve"> syment meth</t>
  </si>
  <si>
    <t xml:space="preserve"> Amount</t>
  </si>
  <si>
    <t>Unpaid Amount</t>
  </si>
  <si>
    <t xml:space="preserve">  Check Control</t>
  </si>
  <si>
    <t>Check#</t>
  </si>
  <si>
    <t>Check Date</t>
  </si>
  <si>
    <t>Notes</t>
  </si>
  <si>
    <t>Appliance(Non- Capitalized)</t>
  </si>
  <si>
    <t>home9058</t>
  </si>
  <si>
    <t>HD Supply Facilities Maintenance, LTD</t>
  </si>
  <si>
    <t xml:space="preserve"> P-6749439</t>
  </si>
  <si>
    <t>P-6756712</t>
  </si>
  <si>
    <t>P-6762628</t>
  </si>
  <si>
    <t>P-6765433</t>
  </si>
  <si>
    <t>P-6765436</t>
  </si>
  <si>
    <t>P-6785461</t>
  </si>
  <si>
    <t>P-6786016</t>
  </si>
  <si>
    <t>P-6805071</t>
  </si>
  <si>
    <t>P-6786015</t>
  </si>
  <si>
    <t>P-6805655</t>
  </si>
  <si>
    <t>P-6815501</t>
  </si>
  <si>
    <t>P-6815503</t>
  </si>
  <si>
    <t>P-6815505</t>
  </si>
  <si>
    <t>P-6823113</t>
  </si>
  <si>
    <t>P-6823112</t>
  </si>
  <si>
    <t>P-6838291</t>
  </si>
  <si>
    <t>P-6839334</t>
  </si>
  <si>
    <t xml:space="preserve"> 6/12/2018</t>
  </si>
  <si>
    <t xml:space="preserve"> 6/22/2018</t>
  </si>
  <si>
    <t xml:space="preserve"> 7/23/2018</t>
  </si>
  <si>
    <t xml:space="preserve"> 7/25/2018</t>
  </si>
  <si>
    <t xml:space="preserve"> 7/30/2018</t>
  </si>
  <si>
    <t xml:space="preserve"> 8/15/2018</t>
  </si>
  <si>
    <t xml:space="preserve"> 8/16/2018</t>
  </si>
  <si>
    <t xml:space="preserve"> 8/23/2018</t>
  </si>
  <si>
    <t xml:space="preserve"> 9/4/2018</t>
  </si>
  <si>
    <t xml:space="preserve"> 9/11/2018</t>
  </si>
  <si>
    <t>06-18</t>
  </si>
  <si>
    <t>09-18</t>
  </si>
  <si>
    <t>07-18</t>
  </si>
  <si>
    <t>08-18</t>
  </si>
  <si>
    <t>Check</t>
  </si>
  <si>
    <t>0.00</t>
  </si>
  <si>
    <t>K-3068827</t>
  </si>
  <si>
    <t xml:space="preserve"> K-3070334</t>
  </si>
  <si>
    <t xml:space="preserve"> K-3075924</t>
  </si>
  <si>
    <t xml:space="preserve"> K-3075924 </t>
  </si>
  <si>
    <t>K-3083618</t>
  </si>
  <si>
    <t xml:space="preserve"> K-3083618</t>
  </si>
  <si>
    <t>K-3085469</t>
  </si>
  <si>
    <t xml:space="preserve"> K-3085469</t>
  </si>
  <si>
    <t xml:space="preserve"> K-3089118</t>
  </si>
  <si>
    <t>K-3089118</t>
  </si>
  <si>
    <t xml:space="preserve">K-3089118 </t>
  </si>
  <si>
    <t xml:space="preserve"> K-3090138</t>
  </si>
  <si>
    <t>K-3090138</t>
  </si>
  <si>
    <t xml:space="preserve"> K-3094741</t>
  </si>
  <si>
    <t>Refrigerator unit #1106</t>
  </si>
  <si>
    <t>#1025 dishwasher replace</t>
  </si>
  <si>
    <t>Disposals</t>
  </si>
  <si>
    <t>#1104 dishwasher</t>
  </si>
  <si>
    <t>#1081 fridge replace</t>
  </si>
  <si>
    <t xml:space="preserve"> White Range Hood</t>
  </si>
  <si>
    <t>Disposal replace #2064, one to have on han</t>
  </si>
  <si>
    <t>Range hood</t>
  </si>
  <si>
    <t xml:space="preserve"> Disposal replace #1178, one spare</t>
  </si>
  <si>
    <t xml:space="preserve"> Microwave replace #1003</t>
  </si>
  <si>
    <t>#1079 stove replace</t>
  </si>
  <si>
    <t xml:space="preserve"> #1079 White Range Hood</t>
  </si>
  <si>
    <t>Disposal</t>
  </si>
  <si>
    <t>#1084 Fridge replace</t>
  </si>
  <si>
    <t xml:space="preserve"> Disposals</t>
  </si>
  <si>
    <t>#2028 fridge replace</t>
  </si>
  <si>
    <t>#2028 stove replace</t>
  </si>
  <si>
    <t>Recurring Water Heater Replacement</t>
  </si>
  <si>
    <t>Total 776210</t>
  </si>
  <si>
    <t>wim4042</t>
  </si>
  <si>
    <t>P-6752561</t>
  </si>
  <si>
    <t>P-6756714</t>
  </si>
  <si>
    <t xml:space="preserve"> P-6765434</t>
  </si>
  <si>
    <t xml:space="preserve">P-6765434 </t>
  </si>
  <si>
    <t xml:space="preserve"> P-6765435</t>
  </si>
  <si>
    <t>P-6784991</t>
  </si>
  <si>
    <t>P-6785455</t>
  </si>
  <si>
    <t xml:space="preserve">P-6785462 </t>
  </si>
  <si>
    <t>P-6805076</t>
  </si>
  <si>
    <t>P-6805074</t>
  </si>
  <si>
    <t>P-6805075</t>
  </si>
  <si>
    <t>P-6805656</t>
  </si>
  <si>
    <t>Wilmar Industries, Inc</t>
  </si>
  <si>
    <t>P-6831753</t>
  </si>
  <si>
    <t>P-6815502</t>
  </si>
  <si>
    <t>P-6815504</t>
  </si>
  <si>
    <t>P-6815506</t>
  </si>
  <si>
    <t>P-6815507</t>
  </si>
  <si>
    <t>P-6815508</t>
  </si>
  <si>
    <t xml:space="preserve"> P-6823112</t>
  </si>
  <si>
    <t>P-6838293</t>
  </si>
  <si>
    <t>P-6839335</t>
  </si>
  <si>
    <r>
      <rPr>
        <sz val="11.5"/>
        <rFont val="Times New Roman"/>
        <family val="1"/>
      </rPr>
      <t xml:space="preserve">K-3068827 </t>
    </r>
  </si>
  <si>
    <r>
      <rPr>
        <sz val="11.5"/>
        <rFont val="Times New Roman"/>
        <family val="1"/>
      </rPr>
      <t xml:space="preserve">K-3070334 </t>
    </r>
  </si>
  <si>
    <r>
      <rPr>
        <sz val="11.5"/>
        <rFont val="Times New Roman"/>
        <family val="1"/>
      </rPr>
      <t xml:space="preserve">11-3075924 </t>
    </r>
  </si>
  <si>
    <r>
      <rPr>
        <sz val="11.5"/>
        <rFont val="Times New Roman"/>
        <family val="1"/>
      </rPr>
      <t xml:space="preserve">K-3075924 </t>
    </r>
  </si>
  <si>
    <r>
      <rPr>
        <sz val="11.5"/>
        <rFont val="Times New Roman"/>
        <family val="1"/>
      </rPr>
      <t xml:space="preserve">K-3083618 </t>
    </r>
  </si>
  <si>
    <r>
      <rPr>
        <sz val="11.5"/>
        <rFont val="Times New Roman"/>
        <family val="1"/>
      </rPr>
      <t xml:space="preserve">11-3085469 </t>
    </r>
  </si>
  <si>
    <r>
      <rPr>
        <sz val="11.5"/>
        <rFont val="Times New Roman"/>
        <family val="1"/>
      </rPr>
      <t xml:space="preserve">K-3085469 </t>
    </r>
  </si>
  <si>
    <r>
      <rPr>
        <sz val="11.5"/>
        <rFont val="Times New Roman"/>
        <family val="1"/>
      </rPr>
      <t xml:space="preserve">K-3085169 </t>
    </r>
  </si>
  <si>
    <r>
      <rPr>
        <sz val="11.5"/>
        <rFont val="Times New Roman"/>
        <family val="1"/>
      </rPr>
      <t xml:space="preserve">K-3093015 </t>
    </r>
  </si>
  <si>
    <r>
      <rPr>
        <sz val="11.5"/>
        <rFont val="Times New Roman"/>
        <family val="1"/>
      </rPr>
      <t xml:space="preserve">K-3089118 </t>
    </r>
  </si>
  <si>
    <r>
      <rPr>
        <sz val="11.5"/>
        <rFont val="Times New Roman"/>
        <family val="1"/>
      </rPr>
      <t xml:space="preserve">K-3090138 </t>
    </r>
  </si>
  <si>
    <r>
      <rPr>
        <sz val="11.5"/>
        <rFont val="Times New Roman"/>
        <family val="1"/>
      </rPr>
      <t xml:space="preserve">K-3094741 </t>
    </r>
  </si>
  <si>
    <r>
      <rPr>
        <sz val="11.5"/>
        <rFont val="Times New Roman"/>
        <family val="1"/>
      </rPr>
      <t>K-3094741</t>
    </r>
  </si>
  <si>
    <t>06-2018</t>
  </si>
  <si>
    <t>07-2018</t>
  </si>
  <si>
    <t>08-2018</t>
  </si>
  <si>
    <t>09-2018</t>
  </si>
  <si>
    <t xml:space="preserve">09-2018 </t>
  </si>
  <si>
    <t xml:space="preserve"> 8/22/2018</t>
  </si>
  <si>
    <r>
      <rPr>
        <sz val="11.5"/>
        <rFont val="Times New Roman"/>
        <family val="1"/>
      </rPr>
      <t xml:space="preserve">4389  </t>
    </r>
  </si>
  <si>
    <t>Water Heater unit 1032</t>
  </si>
  <si>
    <t>#1016 water heater replace</t>
  </si>
  <si>
    <t xml:space="preserve"> 7/12/2018</t>
  </si>
  <si>
    <t>#1127 water heater replace</t>
  </si>
  <si>
    <t>*2039 water heater replace</t>
  </si>
  <si>
    <t xml:space="preserve"> #2033 water heater replace</t>
  </si>
  <si>
    <t>#1107 water heater replace</t>
  </si>
  <si>
    <t xml:space="preserve"> #2012 water heater replace</t>
  </si>
  <si>
    <t xml:space="preserve"> 8/9/2018</t>
  </si>
  <si>
    <t xml:space="preserve"> #2055 water heater replace</t>
  </si>
  <si>
    <t>#2044 water heater replace</t>
  </si>
  <si>
    <t xml:space="preserve"> #2025 Water heater replace</t>
  </si>
  <si>
    <t xml:space="preserve"> #1080 water heater replace</t>
  </si>
  <si>
    <t xml:space="preserve"> #1023 water heater replace</t>
  </si>
  <si>
    <t>#1103 water heater replace and spare</t>
  </si>
  <si>
    <t>#2047 water heater replace</t>
  </si>
  <si>
    <t xml:space="preserve"> 9/13/2018</t>
  </si>
  <si>
    <t>Water heater/parts to install</t>
  </si>
  <si>
    <t xml:space="preserve"> 8/29/2018</t>
  </si>
  <si>
    <t>#1100 water heater replace</t>
  </si>
  <si>
    <t>#1100 Water heater replace</t>
  </si>
  <si>
    <t xml:space="preserve"> #1100 water heater replace</t>
  </si>
  <si>
    <t xml:space="preserve"> #2156 water heater replace</t>
  </si>
  <si>
    <t xml:space="preserve"> #1089 water heater replace</t>
  </si>
  <si>
    <t>#2028 water heater replace</t>
  </si>
  <si>
    <t xml:space="preserve"> #2002 water heater replace</t>
  </si>
  <si>
    <t xml:space="preserve"> 9/20/2018</t>
  </si>
  <si>
    <t xml:space="preserve"> #2127 water heater replace</t>
  </si>
  <si>
    <t xml:space="preserve"> #1101 water heater replace, one spare</t>
  </si>
  <si>
    <t>Total 776220</t>
  </si>
  <si>
    <t>Carpet Replacements</t>
  </si>
  <si>
    <t>redi9714</t>
  </si>
  <si>
    <t>Redi Carpet Sales</t>
  </si>
  <si>
    <t>P-6754398</t>
  </si>
  <si>
    <t>P-6737082</t>
  </si>
  <si>
    <t>P-4754399</t>
  </si>
  <si>
    <t>P-6756715</t>
  </si>
  <si>
    <t>P-6756716</t>
  </si>
  <si>
    <t>P-6842616</t>
  </si>
  <si>
    <t>P-6839322</t>
  </si>
  <si>
    <t>P-6839325</t>
  </si>
  <si>
    <t>P-6839327</t>
  </si>
  <si>
    <t>P-6842620</t>
  </si>
  <si>
    <t>P-6842621</t>
  </si>
  <si>
    <t>P-6839324</t>
  </si>
  <si>
    <t>P-6839326</t>
  </si>
  <si>
    <t>P-6842618</t>
  </si>
  <si>
    <t>P-6839328</t>
  </si>
  <si>
    <t>P-6842622</t>
  </si>
  <si>
    <t>SLC0000022</t>
  </si>
  <si>
    <t>SLC0000446</t>
  </si>
  <si>
    <t>SLC0000534</t>
  </si>
  <si>
    <t>SLC0000481</t>
  </si>
  <si>
    <t>SLC0D00520</t>
  </si>
  <si>
    <t>SLC0000622</t>
  </si>
  <si>
    <t>SLC0000626</t>
  </si>
  <si>
    <t>SLC0000623</t>
  </si>
  <si>
    <t>SLC0001052</t>
  </si>
  <si>
    <t>SLC0001496</t>
  </si>
  <si>
    <t xml:space="preserve"> 6/7/2018</t>
  </si>
  <si>
    <t xml:space="preserve"> 6/12/2018 </t>
  </si>
  <si>
    <t xml:space="preserve"> 7/3/2018</t>
  </si>
  <si>
    <t xml:space="preserve"> 09-2018</t>
  </si>
  <si>
    <t>K-3065814</t>
  </si>
  <si>
    <t>K-3070335</t>
  </si>
  <si>
    <t>K-3096395</t>
  </si>
  <si>
    <t>K-3094747</t>
  </si>
  <si>
    <t xml:space="preserve"> K-3094747</t>
  </si>
  <si>
    <t xml:space="preserve"> K-3096395</t>
  </si>
  <si>
    <t xml:space="preserve">  9/20/2018</t>
  </si>
  <si>
    <t>#2066 carpet replaced</t>
  </si>
  <si>
    <t xml:space="preserve"> #2190 carpet replace</t>
  </si>
  <si>
    <t xml:space="preserve"> #2171 Carpet replace</t>
  </si>
  <si>
    <t xml:space="preserve"> #1020 Carpet replace</t>
  </si>
  <si>
    <t xml:space="preserve"> #1025 carpet replace </t>
  </si>
  <si>
    <t>#2139 Carpet replace</t>
  </si>
  <si>
    <t xml:space="preserve"> #1140 carpet replace</t>
  </si>
  <si>
    <t xml:space="preserve"> #1009 carpet replace</t>
  </si>
  <si>
    <t xml:space="preserve"> #2064 carpet replace</t>
  </si>
  <si>
    <t xml:space="preserve"> #2041 carpet replace</t>
  </si>
  <si>
    <t xml:space="preserve"> #2183 carpet replace</t>
  </si>
  <si>
    <t xml:space="preserve"> #2203 carpet replace</t>
  </si>
  <si>
    <t xml:space="preserve"> #2155 carpet replace</t>
  </si>
  <si>
    <t xml:space="preserve"> #2003 Replaced carpet and pad</t>
  </si>
  <si>
    <t xml:space="preserve"> # 1140 carpet replace</t>
  </si>
  <si>
    <t>Total 776250</t>
  </si>
  <si>
    <t xml:space="preserve">Vinyl Replacement </t>
  </si>
  <si>
    <t>P-6737083</t>
  </si>
  <si>
    <t>P-6757250</t>
  </si>
  <si>
    <t>P-6842617</t>
  </si>
  <si>
    <t>P-6839323</t>
  </si>
  <si>
    <t>P-6754400</t>
  </si>
  <si>
    <t>SLC0000003</t>
  </si>
  <si>
    <t xml:space="preserve">    </t>
  </si>
  <si>
    <t>SLC0000415</t>
  </si>
  <si>
    <t xml:space="preserve"> K-3070335</t>
  </si>
  <si>
    <t xml:space="preserve"> K-3096395 </t>
  </si>
  <si>
    <t>#2066 vinyl replaced</t>
  </si>
  <si>
    <t>#1020 Vinyl replace</t>
  </si>
  <si>
    <t>#1025 Vinyl replace</t>
  </si>
  <si>
    <t>#1165 vinyl replace</t>
  </si>
  <si>
    <t>#2064 vinyl replace</t>
  </si>
  <si>
    <t>Total 776255</t>
  </si>
  <si>
    <t>Drapes/Blinds Replacement</t>
  </si>
  <si>
    <t xml:space="preserve">HD Supply Facilities Maintenance, LTD </t>
  </si>
  <si>
    <t>P-6761366</t>
  </si>
  <si>
    <t xml:space="preserve">P-6765432 </t>
  </si>
  <si>
    <t>P-6765432</t>
  </si>
  <si>
    <t>P-6765434</t>
  </si>
  <si>
    <t xml:space="preserve">P-6765436 </t>
  </si>
  <si>
    <t xml:space="preserve"> P-6785456</t>
  </si>
  <si>
    <t xml:space="preserve"> P-6785462 </t>
  </si>
  <si>
    <t>P-6805073</t>
  </si>
  <si>
    <t xml:space="preserve"> P-6805656</t>
  </si>
  <si>
    <t>P-6809154</t>
  </si>
  <si>
    <t xml:space="preserve"> 6/20/2018</t>
  </si>
  <si>
    <t xml:space="preserve"> 7/2/2018</t>
  </si>
  <si>
    <t xml:space="preserve"> 8/22/2018 </t>
  </si>
  <si>
    <t xml:space="preserve"> 07-2018</t>
  </si>
  <si>
    <t xml:space="preserve"> 08-2018 </t>
  </si>
  <si>
    <t xml:space="preserve"> 07-2018 </t>
  </si>
  <si>
    <t xml:space="preserve"> 08-2018</t>
  </si>
  <si>
    <t xml:space="preserve">K-3070334 </t>
  </si>
  <si>
    <t xml:space="preserve"> K-3071949</t>
  </si>
  <si>
    <t xml:space="preserve"> K-3071949 </t>
  </si>
  <si>
    <t>K-3075924</t>
  </si>
  <si>
    <t xml:space="preserve"> 9/27/2018</t>
  </si>
  <si>
    <t xml:space="preserve"> 6/28/2018 </t>
  </si>
  <si>
    <t xml:space="preserve"> 8/16/2018 </t>
  </si>
  <si>
    <t xml:space="preserve"> 8/29/2018 </t>
  </si>
  <si>
    <t>Blinds</t>
  </si>
  <si>
    <t>White vertical blinds</t>
  </si>
  <si>
    <t>Vertical blinds</t>
  </si>
  <si>
    <t>Vinyl Horizontal Blinds</t>
  </si>
  <si>
    <t>Total 776270</t>
  </si>
  <si>
    <t>Interior</t>
  </si>
  <si>
    <r>
      <rPr>
        <sz val="11.5"/>
        <rFont val="Times New Roman"/>
        <family val="1"/>
      </rPr>
      <t>rtmoonl</t>
    </r>
    <r>
      <rPr>
        <sz val="11.5"/>
        <rFont val="Times New Roman"/>
        <family val="1"/>
      </rPr>
      <t>i</t>
    </r>
  </si>
  <si>
    <r>
      <rPr>
        <sz val="11.5"/>
        <rFont val="Times New Roman"/>
        <family val="1"/>
      </rPr>
      <t>rtmoonli</t>
    </r>
  </si>
  <si>
    <r>
      <rPr>
        <sz val="11.5"/>
        <rFont val="Times New Roman"/>
        <family val="1"/>
      </rPr>
      <t>slay8805</t>
    </r>
  </si>
  <si>
    <r>
      <rPr>
        <sz val="11.5"/>
        <rFont val="Times New Roman"/>
        <family val="1"/>
      </rPr>
      <t>R &amp; T Moonlighting</t>
    </r>
  </si>
  <si>
    <r>
      <rPr>
        <sz val="11.5"/>
        <rFont val="Times New Roman"/>
        <family val="1"/>
      </rPr>
      <t>&amp; T Moonlighting</t>
    </r>
  </si>
  <si>
    <r>
      <rPr>
        <sz val="11.5"/>
        <rFont val="Times New Roman"/>
        <family val="1"/>
      </rPr>
      <t xml:space="preserve">Slaymaker Moonlighting </t>
    </r>
    <r>
      <rPr>
        <sz val="11.5"/>
        <rFont val="Times New Roman"/>
        <family val="1"/>
      </rPr>
      <t>Inc</t>
    </r>
  </si>
  <si>
    <r>
      <rPr>
        <sz val="11.5"/>
        <rFont val="Times New Roman"/>
        <family val="1"/>
      </rPr>
      <t>Slaymaker Moonlighting Inc</t>
    </r>
  </si>
  <si>
    <r>
      <rPr>
        <sz val="11.5"/>
        <rFont val="Times New Roman"/>
        <family val="1"/>
      </rPr>
      <t>Slaymaker Mooniighting Inc</t>
    </r>
  </si>
  <si>
    <r>
      <rPr>
        <sz val="11.5"/>
        <rFont val="Times New Roman"/>
        <family val="1"/>
      </rPr>
      <t>P-6754397</t>
    </r>
  </si>
  <si>
    <r>
      <rPr>
        <sz val="11.5"/>
        <rFont val="Times New Roman"/>
        <family val="1"/>
      </rPr>
      <t>P-6761797</t>
    </r>
  </si>
  <si>
    <r>
      <rPr>
        <sz val="11.5"/>
        <rFont val="Times New Roman"/>
        <family val="1"/>
      </rPr>
      <t>P-6761446</t>
    </r>
  </si>
  <si>
    <r>
      <rPr>
        <sz val="11.5"/>
        <rFont val="Times New Roman"/>
        <family val="1"/>
      </rPr>
      <t>P-6841659</t>
    </r>
  </si>
  <si>
    <r>
      <rPr>
        <sz val="11.5"/>
        <rFont val="Times New Roman"/>
        <family val="1"/>
      </rPr>
      <t>P-6841657</t>
    </r>
  </si>
  <si>
    <r>
      <rPr>
        <sz val="11.5"/>
        <rFont val="Times New Roman"/>
        <family val="1"/>
      </rPr>
      <t>P-6832109</t>
    </r>
  </si>
  <si>
    <r>
      <rPr>
        <sz val="11.5"/>
        <rFont val="Times New Roman"/>
        <family val="1"/>
      </rPr>
      <t>P-6841658</t>
    </r>
  </si>
  <si>
    <r>
      <rPr>
        <sz val="11.5"/>
        <rFont val="Times New Roman"/>
        <family val="1"/>
      </rPr>
      <t>P-6841656</t>
    </r>
  </si>
  <si>
    <r>
      <rPr>
        <sz val="11.5"/>
        <rFont val="Times New Roman"/>
        <family val="1"/>
      </rPr>
      <t>P-6841655</t>
    </r>
  </si>
  <si>
    <r>
      <rPr>
        <sz val="11.5"/>
        <rFont val="Times New Roman"/>
        <family val="1"/>
      </rPr>
      <t>P-6841654</t>
    </r>
  </si>
  <si>
    <r>
      <rPr>
        <sz val="11.5"/>
        <rFont val="Times New Roman"/>
        <family val="1"/>
      </rPr>
      <t>P-6841653</t>
    </r>
  </si>
  <si>
    <r>
      <rPr>
        <sz val="11.5"/>
        <rFont val="Times New Roman"/>
        <family val="1"/>
      </rPr>
      <t>06-2018</t>
    </r>
  </si>
  <si>
    <r>
      <rPr>
        <sz val="11.5"/>
        <rFont val="Times New Roman"/>
        <family val="1"/>
      </rPr>
      <t>07-2018</t>
    </r>
  </si>
  <si>
    <r>
      <rPr>
        <sz val="11.5"/>
        <rFont val="Times New Roman"/>
        <family val="1"/>
      </rPr>
      <t>09-2018</t>
    </r>
  </si>
  <si>
    <r>
      <rPr>
        <sz val="11.5"/>
        <rFont val="Times New Roman"/>
        <family val="1"/>
      </rPr>
      <t>K-3070337</t>
    </r>
  </si>
  <si>
    <r>
      <rPr>
        <sz val="11.5"/>
        <rFont val="Times New Roman"/>
        <family val="1"/>
      </rPr>
      <t>K-3071954</t>
    </r>
  </si>
  <si>
    <r>
      <rPr>
        <sz val="11.5"/>
        <rFont val="Times New Roman"/>
        <family val="1"/>
      </rPr>
      <t>K-3094749</t>
    </r>
  </si>
  <si>
    <r>
      <rPr>
        <sz val="11.5"/>
        <rFont val="Times New Roman"/>
        <family val="1"/>
      </rPr>
      <t>K-3093013</t>
    </r>
  </si>
  <si>
    <r>
      <rPr>
        <sz val="11.5"/>
        <rFont val="Times New Roman"/>
        <family val="1"/>
      </rPr>
      <t>N-3091749</t>
    </r>
  </si>
  <si>
    <r>
      <rPr>
        <sz val="11.5"/>
        <rFont val="Times New Roman"/>
        <family val="1"/>
      </rPr>
      <t>Counter top resurface #2196</t>
    </r>
  </si>
  <si>
    <r>
      <rPr>
        <sz val="11.5"/>
        <rFont val="Times New Roman"/>
        <family val="1"/>
      </rPr>
      <t xml:space="preserve">Resurface </t>
    </r>
    <r>
      <rPr>
        <sz val="11.5"/>
        <rFont val="Times New Roman"/>
        <family val="1"/>
      </rPr>
      <t xml:space="preserve">counter </t>
    </r>
    <r>
      <rPr>
        <sz val="11.5"/>
        <rFont val="Times New Roman"/>
        <family val="1"/>
      </rPr>
      <t>tops #1123</t>
    </r>
  </si>
  <si>
    <r>
      <rPr>
        <sz val="11.5"/>
        <rFont val="Times New Roman"/>
        <family val="1"/>
      </rPr>
      <t xml:space="preserve">Tub </t>
    </r>
    <r>
      <rPr>
        <sz val="11.5"/>
        <rFont val="Times New Roman"/>
        <family val="1"/>
      </rPr>
      <t>resurface *1123 #1151</t>
    </r>
  </si>
  <si>
    <r>
      <rPr>
        <sz val="11.5"/>
        <rFont val="Times New Roman"/>
        <family val="1"/>
      </rPr>
      <t xml:space="preserve">Kitchen sink </t>
    </r>
    <r>
      <rPr>
        <sz val="11.5"/>
        <rFont val="Times New Roman"/>
        <family val="1"/>
      </rPr>
      <t>resurface #1123</t>
    </r>
  </si>
  <si>
    <r>
      <rPr>
        <sz val="11.5"/>
        <rFont val="Times New Roman"/>
        <family val="1"/>
      </rPr>
      <t xml:space="preserve">#1065 </t>
    </r>
    <r>
      <rPr>
        <sz val="11.5"/>
        <rFont val="Times New Roman"/>
        <family val="1"/>
      </rPr>
      <t>resurfaced tops</t>
    </r>
  </si>
  <si>
    <r>
      <rPr>
        <sz val="11.5"/>
        <rFont val="Times New Roman"/>
        <family val="1"/>
      </rPr>
      <t xml:space="preserve">#2100 resurfaced </t>
    </r>
    <r>
      <rPr>
        <sz val="11.5"/>
        <rFont val="Times New Roman"/>
        <family val="1"/>
      </rPr>
      <t>baps</t>
    </r>
  </si>
  <si>
    <r>
      <rPr>
        <sz val="11.5"/>
        <rFont val="Times New Roman"/>
        <family val="1"/>
      </rPr>
      <t xml:space="preserve">#1024 </t>
    </r>
    <r>
      <rPr>
        <sz val="11.5"/>
        <rFont val="Times New Roman"/>
        <family val="1"/>
      </rPr>
      <t xml:space="preserve">resurfaced </t>
    </r>
    <r>
      <rPr>
        <sz val="11.5"/>
        <rFont val="Times New Roman"/>
        <family val="1"/>
      </rPr>
      <t>surround</t>
    </r>
  </si>
  <si>
    <r>
      <rPr>
        <sz val="11.5"/>
        <rFont val="Times New Roman"/>
        <family val="1"/>
      </rPr>
      <t xml:space="preserve">#2041 </t>
    </r>
    <r>
      <rPr>
        <sz val="11.5"/>
        <rFont val="Times New Roman"/>
        <family val="1"/>
      </rPr>
      <t>resurfaced tub/suround</t>
    </r>
  </si>
  <si>
    <r>
      <rPr>
        <sz val="11.5"/>
        <rFont val="Times New Roman"/>
        <family val="1"/>
      </rPr>
      <t xml:space="preserve">#1103 resurface </t>
    </r>
    <r>
      <rPr>
        <sz val="11.5"/>
        <rFont val="Times New Roman"/>
        <family val="1"/>
      </rPr>
      <t>counters</t>
    </r>
  </si>
  <si>
    <r>
      <rPr>
        <sz val="11.5"/>
        <rFont val="Times New Roman"/>
        <family val="1"/>
      </rPr>
      <t xml:space="preserve">#2082 </t>
    </r>
    <r>
      <rPr>
        <sz val="11.5"/>
        <rFont val="Times New Roman"/>
        <family val="1"/>
      </rPr>
      <t>resurfaced tops</t>
    </r>
  </si>
  <si>
    <r>
      <rPr>
        <sz val="11.5"/>
        <rFont val="Times New Roman"/>
        <family val="1"/>
      </rPr>
      <t xml:space="preserve">#1015 </t>
    </r>
    <r>
      <rPr>
        <sz val="11.5"/>
        <rFont val="Times New Roman"/>
        <family val="1"/>
      </rPr>
      <t xml:space="preserve">resurfaced </t>
    </r>
    <r>
      <rPr>
        <sz val="11.5"/>
        <rFont val="Times New Roman"/>
        <family val="1"/>
      </rPr>
      <t>kitchen sink</t>
    </r>
  </si>
  <si>
    <r>
      <rPr>
        <sz val="11.5"/>
        <rFont val="Times New Roman"/>
        <family val="1"/>
      </rPr>
      <t xml:space="preserve">#2173 </t>
    </r>
    <r>
      <rPr>
        <sz val="11.5"/>
        <rFont val="Times New Roman"/>
        <family val="1"/>
      </rPr>
      <t xml:space="preserve">resurfaced </t>
    </r>
    <r>
      <rPr>
        <sz val="11.5"/>
        <rFont val="Times New Roman"/>
        <family val="1"/>
      </rPr>
      <t>sink</t>
    </r>
  </si>
  <si>
    <r>
      <rPr>
        <sz val="11.5"/>
        <rFont val="Times New Roman"/>
        <family val="1"/>
      </rPr>
      <t xml:space="preserve">#1131 </t>
    </r>
    <r>
      <rPr>
        <sz val="11.5"/>
        <rFont val="Times New Roman"/>
        <family val="1"/>
      </rPr>
      <t>resurfaced tops</t>
    </r>
  </si>
  <si>
    <r>
      <rPr>
        <sz val="11.5"/>
        <rFont val="Times New Roman"/>
        <family val="1"/>
      </rPr>
      <t xml:space="preserve">#1131 </t>
    </r>
    <r>
      <rPr>
        <sz val="11.5"/>
        <rFont val="Times New Roman"/>
        <family val="1"/>
      </rPr>
      <t xml:space="preserve">resurfaced </t>
    </r>
    <r>
      <rPr>
        <sz val="11.5"/>
        <rFont val="Times New Roman"/>
        <family val="1"/>
      </rPr>
      <t>tub/sink</t>
    </r>
  </si>
  <si>
    <r>
      <rPr>
        <sz val="11.5"/>
        <rFont val="Times New Roman"/>
        <family val="1"/>
      </rPr>
      <t xml:space="preserve">#2179 </t>
    </r>
    <r>
      <rPr>
        <sz val="11.5"/>
        <rFont val="Times New Roman"/>
        <family val="1"/>
      </rPr>
      <t>resurfaced tops</t>
    </r>
  </si>
  <si>
    <r>
      <rPr>
        <sz val="11.5"/>
        <rFont val="Times New Roman"/>
        <family val="1"/>
      </rPr>
      <t xml:space="preserve">#2034 </t>
    </r>
    <r>
      <rPr>
        <sz val="11.5"/>
        <rFont val="Times New Roman"/>
        <family val="1"/>
      </rPr>
      <t xml:space="preserve">resurfaced </t>
    </r>
    <r>
      <rPr>
        <sz val="11.5"/>
        <rFont val="Times New Roman"/>
        <family val="1"/>
      </rPr>
      <t>tops</t>
    </r>
  </si>
  <si>
    <r>
      <rPr>
        <sz val="11.5"/>
        <rFont val="Times New Roman"/>
        <family val="1"/>
      </rPr>
      <t xml:space="preserve">#2034 </t>
    </r>
    <r>
      <rPr>
        <sz val="11.5"/>
        <rFont val="Times New Roman"/>
        <family val="1"/>
      </rPr>
      <t>resurfaced tub/surround</t>
    </r>
  </si>
  <si>
    <r>
      <rPr>
        <sz val="11.5"/>
        <rFont val="Times New Roman"/>
        <family val="1"/>
      </rPr>
      <t xml:space="preserve">#2112 resurface </t>
    </r>
    <r>
      <rPr>
        <sz val="11.5"/>
        <rFont val="Times New Roman"/>
        <family val="1"/>
      </rPr>
      <t>tops</t>
    </r>
  </si>
  <si>
    <t>Total 776300</t>
  </si>
  <si>
    <r>
      <rPr>
        <sz val="11.5"/>
        <rFont val="Times New Roman"/>
        <family val="1"/>
      </rPr>
      <t>Exterior</t>
    </r>
  </si>
  <si>
    <r>
      <rPr>
        <sz val="11.5"/>
        <rFont val="Times New Roman"/>
        <family val="1"/>
      </rPr>
      <t>abg11629</t>
    </r>
  </si>
  <si>
    <r>
      <rPr>
        <sz val="11.5"/>
        <rFont val="Times New Roman"/>
        <family val="1"/>
      </rPr>
      <t>dese4910</t>
    </r>
  </si>
  <si>
    <r>
      <rPr>
        <sz val="11.5"/>
        <rFont val="Times New Roman"/>
        <family val="1"/>
      </rPr>
      <t>home9058</t>
    </r>
  </si>
  <si>
    <r>
      <rPr>
        <sz val="11.5"/>
        <rFont val="Times New Roman"/>
        <family val="1"/>
      </rPr>
      <t>A&amp;B Glass LLC</t>
    </r>
  </si>
  <si>
    <r>
      <rPr>
        <sz val="11.5"/>
        <rFont val="Times New Roman"/>
        <family val="1"/>
      </rPr>
      <t>Deseret Fence and Construction</t>
    </r>
  </si>
  <si>
    <r>
      <rPr>
        <sz val="11.5"/>
        <rFont val="Times New Roman"/>
        <family val="1"/>
      </rPr>
      <t xml:space="preserve">HD </t>
    </r>
    <r>
      <rPr>
        <sz val="11.5"/>
        <rFont val="Times New Roman"/>
        <family val="1"/>
      </rPr>
      <t xml:space="preserve">Supply </t>
    </r>
    <r>
      <rPr>
        <sz val="11.5"/>
        <rFont val="Times New Roman"/>
        <family val="1"/>
      </rPr>
      <t xml:space="preserve">Facilities Maintenance, </t>
    </r>
    <r>
      <rPr>
        <sz val="11.5"/>
        <rFont val="Times New Roman"/>
        <family val="1"/>
      </rPr>
      <t>LTD</t>
    </r>
  </si>
  <si>
    <r>
      <rPr>
        <sz val="11.5"/>
        <rFont val="Times New Roman"/>
        <family val="1"/>
      </rPr>
      <t xml:space="preserve">HD </t>
    </r>
    <r>
      <rPr>
        <sz val="11.5"/>
        <rFont val="Times New Roman"/>
        <family val="1"/>
      </rPr>
      <t>Supply Facilities Maintenance, LTD</t>
    </r>
  </si>
  <si>
    <r>
      <rPr>
        <sz val="11.5"/>
        <rFont val="Times New Roman"/>
        <family val="1"/>
      </rPr>
      <t>P-6775285</t>
    </r>
  </si>
  <si>
    <r>
      <rPr>
        <sz val="11.5"/>
        <rFont val="Times New Roman"/>
        <family val="1"/>
      </rPr>
      <t>P-6759304</t>
    </r>
  </si>
  <si>
    <r>
      <rPr>
        <sz val="11.5"/>
        <rFont val="Times New Roman"/>
        <family val="1"/>
      </rPr>
      <t>P-6831755</t>
    </r>
  </si>
  <si>
    <r>
      <rPr>
        <sz val="11.5"/>
        <rFont val="Times New Roman"/>
        <family val="1"/>
      </rPr>
      <t>P-68313291</t>
    </r>
  </si>
  <si>
    <r>
      <rPr>
        <sz val="11.5"/>
        <rFont val="Times New Roman"/>
        <family val="1"/>
      </rPr>
      <t>04-2018</t>
    </r>
  </si>
  <si>
    <r>
      <rPr>
        <sz val="11.5"/>
        <rFont val="Times New Roman"/>
        <family val="1"/>
      </rPr>
      <t>K-3075917</t>
    </r>
  </si>
  <si>
    <r>
      <rPr>
        <sz val="11.5"/>
        <rFont val="Times New Roman"/>
        <family val="1"/>
      </rPr>
      <t>K-3071946</t>
    </r>
  </si>
  <si>
    <r>
      <rPr>
        <sz val="11.5"/>
        <rFont val="Times New Roman"/>
        <family val="1"/>
      </rPr>
      <t>K-3093010</t>
    </r>
  </si>
  <si>
    <r>
      <rPr>
        <sz val="11.5"/>
        <rFont val="Times New Roman"/>
        <family val="1"/>
      </rPr>
      <t>K-3094741</t>
    </r>
  </si>
  <si>
    <r>
      <rPr>
        <sz val="11.5"/>
        <rFont val="Times New Roman"/>
        <family val="1"/>
      </rPr>
      <t xml:space="preserve">#1176 window </t>
    </r>
    <r>
      <rPr>
        <sz val="11.5"/>
        <rFont val="Times New Roman"/>
        <family val="1"/>
      </rPr>
      <t>replacement</t>
    </r>
  </si>
  <si>
    <r>
      <rPr>
        <sz val="11.5"/>
        <rFont val="Times New Roman"/>
        <family val="1"/>
      </rPr>
      <t xml:space="preserve">Emergency </t>
    </r>
    <r>
      <rPr>
        <sz val="11.5"/>
        <rFont val="Times New Roman"/>
        <family val="1"/>
      </rPr>
      <t>repair to broken stair</t>
    </r>
  </si>
  <si>
    <r>
      <rPr>
        <sz val="11.5"/>
        <rFont val="Times New Roman"/>
        <family val="1"/>
      </rPr>
      <t>pre hung door</t>
    </r>
  </si>
  <si>
    <t>GE(R) Stamped Aluminum Rear Grille</t>
  </si>
  <si>
    <t>Total 776350</t>
  </si>
  <si>
    <t>Hvac Replacements</t>
  </si>
  <si>
    <r>
      <rPr>
        <sz val="11.5"/>
        <rFont val="Times New Roman"/>
        <family val="1"/>
      </rPr>
      <t>mode1501</t>
    </r>
  </si>
  <si>
    <r>
      <rPr>
        <sz val="11.5"/>
        <rFont val="Times New Roman"/>
        <family val="1"/>
      </rPr>
      <t>HD Supply Facilities Maintenance, LTD</t>
    </r>
  </si>
  <si>
    <r>
      <rPr>
        <sz val="11.5"/>
        <rFont val="Times New Roman"/>
        <family val="1"/>
      </rPr>
      <t xml:space="preserve">Modem Mechanical </t>
    </r>
    <r>
      <rPr>
        <sz val="11.5"/>
        <rFont val="Times New Roman"/>
        <family val="1"/>
      </rPr>
      <t>LLC</t>
    </r>
  </si>
  <si>
    <r>
      <rPr>
        <sz val="11.5"/>
        <rFont val="Times New Roman"/>
        <family val="1"/>
      </rPr>
      <t xml:space="preserve">HD </t>
    </r>
    <r>
      <rPr>
        <sz val="11.5"/>
        <rFont val="Times New Roman"/>
        <family val="1"/>
      </rPr>
      <t xml:space="preserve">Supply Facilities </t>
    </r>
    <r>
      <rPr>
        <sz val="11.5"/>
        <rFont val="Times New Roman"/>
        <family val="1"/>
      </rPr>
      <t xml:space="preserve">Maintenance, </t>
    </r>
    <r>
      <rPr>
        <sz val="11.5"/>
        <rFont val="Times New Roman"/>
        <family val="1"/>
      </rPr>
      <t>LTD</t>
    </r>
  </si>
  <si>
    <r>
      <rPr>
        <sz val="11.5"/>
        <rFont val="Times New Roman"/>
        <family val="1"/>
      </rPr>
      <t xml:space="preserve">Modern </t>
    </r>
    <r>
      <rPr>
        <sz val="11.5"/>
        <rFont val="Times New Roman"/>
        <family val="1"/>
      </rPr>
      <t xml:space="preserve">Mechanical </t>
    </r>
    <r>
      <rPr>
        <sz val="11.5"/>
        <rFont val="Times New Roman"/>
        <family val="1"/>
      </rPr>
      <t>LLC</t>
    </r>
  </si>
  <si>
    <r>
      <rPr>
        <sz val="11.5"/>
        <rFont val="Times New Roman"/>
        <family val="1"/>
      </rPr>
      <t>P-6765435</t>
    </r>
  </si>
  <si>
    <r>
      <rPr>
        <sz val="11.5"/>
        <rFont val="Times New Roman"/>
        <family val="1"/>
      </rPr>
      <t>P-6784736</t>
    </r>
  </si>
  <si>
    <r>
      <rPr>
        <sz val="11.5"/>
        <rFont val="Times New Roman"/>
        <family val="1"/>
      </rPr>
      <t>P-6784992</t>
    </r>
  </si>
  <si>
    <r>
      <rPr>
        <sz val="11.5"/>
        <rFont val="Times New Roman"/>
        <family val="1"/>
      </rPr>
      <t>P-6786015</t>
    </r>
  </si>
  <si>
    <r>
      <rPr>
        <sz val="11.5"/>
        <rFont val="Times New Roman"/>
        <family val="1"/>
      </rPr>
      <t>P-6805076</t>
    </r>
  </si>
  <si>
    <r>
      <rPr>
        <sz val="11.5"/>
        <rFont val="Times New Roman"/>
        <family val="1"/>
      </rPr>
      <t>P-6838289</t>
    </r>
  </si>
  <si>
    <r>
      <rPr>
        <sz val="11.5"/>
        <rFont val="Times New Roman"/>
        <family val="1"/>
      </rPr>
      <t>84/2018</t>
    </r>
  </si>
  <si>
    <r>
      <rPr>
        <sz val="11.5"/>
        <rFont val="Times New Roman"/>
        <family val="1"/>
      </rPr>
      <t>08-2018</t>
    </r>
  </si>
  <si>
    <t>495.00</t>
  </si>
  <si>
    <t>625.00</t>
  </si>
  <si>
    <r>
      <rPr>
        <sz val="11.5"/>
        <rFont val="Times New Roman"/>
        <family val="1"/>
      </rPr>
      <t>K-3075924</t>
    </r>
  </si>
  <si>
    <r>
      <rPr>
        <sz val="11.5"/>
        <rFont val="Times New Roman"/>
        <family val="1"/>
      </rPr>
      <t>K-3079769</t>
    </r>
  </si>
  <si>
    <r>
      <rPr>
        <sz val="11.5"/>
        <rFont val="Times New Roman"/>
        <family val="1"/>
      </rPr>
      <t>K-3083618</t>
    </r>
  </si>
  <si>
    <r>
      <rPr>
        <sz val="11.5"/>
        <rFont val="Times New Roman"/>
        <family val="1"/>
      </rPr>
      <t>K-3085469</t>
    </r>
  </si>
  <si>
    <r>
      <rPr>
        <sz val="11.5"/>
        <rFont val="Times New Roman"/>
        <family val="1"/>
      </rPr>
      <t>K-3094745</t>
    </r>
  </si>
  <si>
    <r>
      <rPr>
        <sz val="11.5"/>
        <rFont val="Times New Roman"/>
        <family val="1"/>
      </rPr>
      <t>*1154 ac replace</t>
    </r>
  </si>
  <si>
    <r>
      <rPr>
        <sz val="11.5"/>
        <rFont val="Times New Roman"/>
        <family val="1"/>
      </rPr>
      <t>condensor fan, fan fitness ac</t>
    </r>
  </si>
  <si>
    <r>
      <rPr>
        <sz val="11.5"/>
        <rFont val="Times New Roman"/>
        <family val="1"/>
      </rPr>
      <t xml:space="preserve">#1188 </t>
    </r>
    <r>
      <rPr>
        <sz val="11.5"/>
        <rFont val="Times New Roman"/>
        <family val="1"/>
      </rPr>
      <t xml:space="preserve">AC </t>
    </r>
    <r>
      <rPr>
        <sz val="11.5"/>
        <rFont val="Times New Roman"/>
        <family val="1"/>
      </rPr>
      <t>replace</t>
    </r>
  </si>
  <si>
    <r>
      <rPr>
        <sz val="11.5"/>
        <rFont val="Times New Roman"/>
        <family val="1"/>
      </rPr>
      <t xml:space="preserve">#2207 </t>
    </r>
    <r>
      <rPr>
        <sz val="11.5"/>
        <rFont val="Times New Roman"/>
        <family val="1"/>
      </rPr>
      <t>ac replace</t>
    </r>
  </si>
  <si>
    <r>
      <rPr>
        <sz val="11.5"/>
        <rFont val="Times New Roman"/>
        <family val="1"/>
      </rPr>
      <t>*1188 ac replace</t>
    </r>
  </si>
  <si>
    <r>
      <rPr>
        <sz val="11.5"/>
        <rFont val="Times New Roman"/>
        <family val="1"/>
      </rPr>
      <t>#1174 REPLACE defrost board</t>
    </r>
  </si>
  <si>
    <t>Total 776450</t>
  </si>
  <si>
    <r>
      <rPr>
        <sz val="11.5"/>
        <rFont val="Times New Roman"/>
        <family val="1"/>
      </rPr>
      <t xml:space="preserve">Parking </t>
    </r>
    <r>
      <rPr>
        <sz val="11.5"/>
        <rFont val="Times New Roman"/>
        <family val="1"/>
      </rPr>
      <t>Lot</t>
    </r>
  </si>
  <si>
    <r>
      <rPr>
        <sz val="11.5"/>
        <rFont val="Times New Roman"/>
        <family val="1"/>
      </rPr>
      <t>allt265</t>
    </r>
  </si>
  <si>
    <r>
      <rPr>
        <sz val="11.5"/>
        <rFont val="Times New Roman"/>
        <family val="1"/>
      </rPr>
      <t>a ilt205</t>
    </r>
  </si>
  <si>
    <r>
      <rPr>
        <sz val="11.5"/>
        <rFont val="Times New Roman"/>
        <family val="1"/>
      </rPr>
      <t>a Itt205</t>
    </r>
  </si>
  <si>
    <r>
      <rPr>
        <sz val="11.5"/>
        <rFont val="Times New Roman"/>
        <family val="1"/>
      </rPr>
      <t>sher2774</t>
    </r>
  </si>
  <si>
    <t>allt205</t>
  </si>
  <si>
    <r>
      <rPr>
        <sz val="11.5"/>
        <rFont val="Times New Roman"/>
        <family val="1"/>
      </rPr>
      <t xml:space="preserve">All Trades Staffing Services </t>
    </r>
    <r>
      <rPr>
        <sz val="11.5"/>
        <rFont val="Times New Roman"/>
        <family val="1"/>
      </rPr>
      <t>LLC</t>
    </r>
  </si>
  <si>
    <r>
      <rPr>
        <sz val="11.5"/>
        <rFont val="Times New Roman"/>
        <family val="1"/>
      </rPr>
      <t>All Trades Staffing Services LLC</t>
    </r>
  </si>
  <si>
    <r>
      <rPr>
        <sz val="11.5"/>
        <rFont val="Times New Roman"/>
        <family val="1"/>
      </rPr>
      <t xml:space="preserve">All </t>
    </r>
    <r>
      <rPr>
        <sz val="11.5"/>
        <rFont val="Times New Roman"/>
        <family val="1"/>
      </rPr>
      <t xml:space="preserve">Trades </t>
    </r>
    <r>
      <rPr>
        <sz val="11.5"/>
        <rFont val="Times New Roman"/>
        <family val="1"/>
      </rPr>
      <t xml:space="preserve">Staffing Services </t>
    </r>
    <r>
      <rPr>
        <sz val="11.5"/>
        <rFont val="Times New Roman"/>
        <family val="1"/>
      </rPr>
      <t>LLC</t>
    </r>
  </si>
  <si>
    <r>
      <rPr>
        <sz val="11.5"/>
        <rFont val="Times New Roman"/>
        <family val="1"/>
      </rPr>
      <t>Sherwin Williams National Accounts</t>
    </r>
  </si>
  <si>
    <r>
      <rPr>
        <sz val="11.5"/>
        <rFont val="Times New Roman"/>
        <family val="1"/>
      </rPr>
      <t>P-6785531</t>
    </r>
  </si>
  <si>
    <r>
      <rPr>
        <sz val="11.5"/>
        <rFont val="Times New Roman"/>
        <family val="1"/>
      </rPr>
      <t>P-6785530</t>
    </r>
  </si>
  <si>
    <r>
      <rPr>
        <sz val="11.5"/>
        <rFont val="Times New Roman"/>
        <family val="1"/>
      </rPr>
      <t>P-6785457</t>
    </r>
  </si>
  <si>
    <r>
      <rPr>
        <sz val="11.5"/>
        <rFont val="Times New Roman"/>
        <family val="1"/>
      </rPr>
      <t>P-6805739</t>
    </r>
  </si>
  <si>
    <t>37634192100718</t>
  </si>
  <si>
    <t>682.20</t>
  </si>
  <si>
    <r>
      <rPr>
        <sz val="11.5"/>
        <rFont val="Times New Roman"/>
        <family val="1"/>
      </rPr>
      <t>K-3083615</t>
    </r>
  </si>
  <si>
    <r>
      <rPr>
        <sz val="11.5"/>
        <rFont val="Times New Roman"/>
        <family val="1"/>
      </rPr>
      <t>K-3083623</t>
    </r>
  </si>
  <si>
    <r>
      <rPr>
        <sz val="11.5"/>
        <rFont val="Times New Roman"/>
        <family val="1"/>
      </rPr>
      <t>K-3085466</t>
    </r>
  </si>
  <si>
    <r>
      <rPr>
        <sz val="11.5"/>
        <rFont val="Times New Roman"/>
        <family val="1"/>
      </rPr>
      <t xml:space="preserve">Labor 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</si>
  <si>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</si>
  <si>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paint curbs</t>
    </r>
  </si>
  <si>
    <r>
      <rPr>
        <sz val="11.5"/>
        <rFont val="Times New Roman"/>
        <family val="1"/>
      </rPr>
      <t>Labor to paint curbs</t>
    </r>
  </si>
  <si>
    <r>
      <rPr>
        <sz val="11.5"/>
        <rFont val="Times New Roman"/>
        <family val="1"/>
      </rPr>
      <t xml:space="preserve">Curb and speed bump </t>
    </r>
    <r>
      <rPr>
        <sz val="11.5"/>
        <rFont val="Times New Roman"/>
        <family val="1"/>
      </rPr>
      <t>paint</t>
    </r>
  </si>
  <si>
    <t>Total 776550</t>
  </si>
  <si>
    <r>
      <rPr>
        <sz val="11.5"/>
        <rFont val="Times New Roman"/>
        <family val="1"/>
      </rPr>
      <t>Non Routine Landscape</t>
    </r>
  </si>
  <si>
    <t>lands448</t>
  </si>
  <si>
    <r>
      <rPr>
        <sz val="11.5"/>
        <rFont val="Times New Roman"/>
        <family val="1"/>
      </rPr>
      <t>Landscape Solutions Inc</t>
    </r>
  </si>
  <si>
    <r>
      <rPr>
        <sz val="11.5"/>
        <rFont val="Times New Roman"/>
        <family val="1"/>
      </rPr>
      <t xml:space="preserve">Landscape </t>
    </r>
    <r>
      <rPr>
        <sz val="11.5"/>
        <rFont val="Times New Roman"/>
        <family val="1"/>
      </rPr>
      <t xml:space="preserve">Solutions </t>
    </r>
    <r>
      <rPr>
        <sz val="11.5"/>
        <rFont val="Times New Roman"/>
        <family val="1"/>
      </rPr>
      <t>Inc</t>
    </r>
  </si>
  <si>
    <r>
      <rPr>
        <sz val="11.5"/>
        <rFont val="Times New Roman"/>
        <family val="1"/>
      </rPr>
      <t>P-6865069</t>
    </r>
  </si>
  <si>
    <r>
      <rPr>
        <sz val="11.5"/>
        <rFont val="Times New Roman"/>
        <family val="1"/>
      </rPr>
      <t>P-6811426</t>
    </r>
  </si>
  <si>
    <r>
      <rPr>
        <sz val="11.5"/>
        <rFont val="Times New Roman"/>
        <family val="1"/>
      </rPr>
      <t>P-6811427</t>
    </r>
  </si>
  <si>
    <r>
      <rPr>
        <sz val="11.5"/>
        <rFont val="Times New Roman"/>
        <family val="1"/>
      </rPr>
      <t>P-6811428</t>
    </r>
  </si>
  <si>
    <t>P-6811429</t>
  </si>
  <si>
    <t>375.00</t>
  </si>
  <si>
    <t>151.90</t>
  </si>
  <si>
    <t>350.00</t>
  </si>
  <si>
    <r>
      <rPr>
        <sz val="11.5"/>
        <rFont val="Times New Roman"/>
        <family val="1"/>
      </rPr>
      <t>K-3085470</t>
    </r>
  </si>
  <si>
    <r>
      <rPr>
        <sz val="11.5"/>
        <rFont val="Times New Roman"/>
        <family val="1"/>
      </rPr>
      <t>K-3087511</t>
    </r>
  </si>
  <si>
    <r>
      <rPr>
        <sz val="11.5"/>
        <rFont val="Times New Roman"/>
        <family val="1"/>
      </rPr>
      <t>Cut down weeds</t>
    </r>
  </si>
  <si>
    <r>
      <rPr>
        <sz val="11.5"/>
        <rFont val="Times New Roman"/>
        <family val="1"/>
      </rPr>
      <t xml:space="preserve">Sprinkler </t>
    </r>
    <r>
      <rPr>
        <sz val="11.5"/>
        <rFont val="Times New Roman"/>
        <family val="1"/>
      </rPr>
      <t>repairs</t>
    </r>
  </si>
  <si>
    <r>
      <rPr>
        <sz val="11.5"/>
        <rFont val="Times New Roman"/>
        <family val="1"/>
      </rPr>
      <t xml:space="preserve">Tilling </t>
    </r>
    <r>
      <rPr>
        <sz val="11.5"/>
        <rFont val="Times New Roman"/>
        <family val="1"/>
      </rPr>
      <t xml:space="preserve">of </t>
    </r>
    <r>
      <rPr>
        <sz val="11.5"/>
        <rFont val="Times New Roman"/>
        <family val="1"/>
      </rPr>
      <t xml:space="preserve">volleyball </t>
    </r>
    <r>
      <rPr>
        <sz val="11.5"/>
        <rFont val="Times New Roman"/>
        <family val="1"/>
      </rPr>
      <t>court</t>
    </r>
  </si>
  <si>
    <r>
      <rPr>
        <sz val="11.5"/>
        <rFont val="Times New Roman"/>
        <family val="1"/>
      </rPr>
      <t xml:space="preserve">Sprinkler </t>
    </r>
    <r>
      <rPr>
        <sz val="11.5"/>
        <rFont val="Times New Roman"/>
        <family val="1"/>
      </rPr>
      <t xml:space="preserve">head </t>
    </r>
    <r>
      <rPr>
        <sz val="11.5"/>
        <rFont val="Times New Roman"/>
        <family val="1"/>
      </rPr>
      <t>repairs</t>
    </r>
  </si>
  <si>
    <r>
      <rPr>
        <sz val="11.5"/>
        <rFont val="Times New Roman"/>
        <family val="1"/>
      </rPr>
      <t>Spray outside beds w/ sterilant</t>
    </r>
  </si>
  <si>
    <t xml:space="preserve">P-6811430 </t>
  </si>
  <si>
    <t xml:space="preserve">P-6811431 </t>
  </si>
  <si>
    <t>P-6839318</t>
  </si>
  <si>
    <t>106,96</t>
  </si>
  <si>
    <t>K-3087511</t>
  </si>
  <si>
    <t xml:space="preserve">K-3094743 </t>
  </si>
  <si>
    <t>Sprinkler repair</t>
  </si>
  <si>
    <t>Sprinkler head repairs</t>
  </si>
  <si>
    <t>Multiple sprinkler repairs</t>
  </si>
  <si>
    <t>Total 776750</t>
  </si>
  <si>
    <t>Grand Total</t>
  </si>
  <si>
    <t>Expense Distribution                  13780                                        Period: From 6/18 to 9/18</t>
  </si>
  <si>
    <t>Amount</t>
  </si>
  <si>
    <t>Difference (Must Be Zero)</t>
  </si>
  <si>
    <t>Download from Yardi Total</t>
  </si>
  <si>
    <t>Replacements</t>
  </si>
  <si>
    <t>XYZ Lender</t>
  </si>
  <si>
    <t>Report Date</t>
  </si>
  <si>
    <t>Grand Total (From Identify Replacements)</t>
  </si>
  <si>
    <t>Grand Total (From Formating)</t>
  </si>
  <si>
    <t>By Chk Amt</t>
  </si>
  <si>
    <t>*2039, 1107, 1127, 2033 water heater replace</t>
  </si>
  <si>
    <t>#1188, 2207 AC replace</t>
  </si>
  <si>
    <t xml:space="preserve"> #2055, 2025, 2025 water heater replace</t>
  </si>
  <si>
    <t xml:space="preserve"> #1080, 1023, 2047, 1103 water heater replace</t>
  </si>
  <si>
    <t>Dear Mr. Bank</t>
  </si>
  <si>
    <t>1111 Birdman Blvd</t>
  </si>
  <si>
    <t>Berlin, Neveda, 91111</t>
  </si>
  <si>
    <t>xxxxxxxxxxxxxxxxxxxxxxxxxxxxxxxxxxxxxxxxxxxxxxxxxxxxxxxxxxxxxxxxxxxxxxxxxxxxxxxxxxxxxxxxxxxxxxxxxxxxxxxxxxxxxxxxxxxxxxxxxxxxxxxxxxxxxxxxxxxxx</t>
  </si>
  <si>
    <t>Accounting Manager</t>
  </si>
  <si>
    <t>Sky High Property Managers</t>
  </si>
  <si>
    <t>Legal Jargonxxxxxxxxxxxxxxxxxxxxxxxxxxxxxxxxxxxxxxxxxxxxxxxxxxxxxxxxxxxxxxxxxxxxxxxxxxxxxxxxxxxxxxxxxxxxxxxxxxxxxxxxxxxxxxxxxxxxxxxxxxxxxxxxxx</t>
  </si>
  <si>
    <t>Dear Sir or Madam:</t>
  </si>
  <si>
    <t>Replacement Reserve Audit Department</t>
  </si>
  <si>
    <t xml:space="preserve">We respectivelly submit our quarterly replacement report, with support,   in the amount of  </t>
  </si>
  <si>
    <t>REIMBURSEMENTS SUBMITTED TO LENDER</t>
  </si>
  <si>
    <t>REIMBURSEMENTS REC'D</t>
  </si>
  <si>
    <t>Request
Date</t>
  </si>
  <si>
    <t>Amount Requested
from Lender</t>
  </si>
  <si>
    <t>Date Received</t>
  </si>
  <si>
    <t>Amount Received from Lender</t>
  </si>
  <si>
    <t>Submission</t>
  </si>
  <si>
    <t>Minimum Disb</t>
  </si>
  <si>
    <t>Monthly deposit</t>
  </si>
  <si>
    <t>Lender Name</t>
  </si>
  <si>
    <t>Loan #</t>
  </si>
  <si>
    <t>Contact</t>
  </si>
  <si>
    <r>
      <t xml:space="preserve">10/21/2013
</t>
    </r>
    <r>
      <rPr>
        <sz val="11.5"/>
        <rFont val="Times New Roman"/>
        <family val="1"/>
      </rPr>
      <t/>
    </r>
  </si>
  <si>
    <t>RR Submission</t>
  </si>
  <si>
    <t>ALL INVOICES SUBMITTED IN FEB, WAIT UNTIL APRIL TO SUBMIT</t>
  </si>
  <si>
    <t xml:space="preserve">$                                           12,421.30
</t>
  </si>
  <si>
    <t>$                                           4,925 60</t>
  </si>
  <si>
    <t>$</t>
  </si>
  <si>
    <t>$                                           4,602 91</t>
  </si>
  <si>
    <t>$                                           8,147 08</t>
  </si>
  <si>
    <t>$                                             8,032 46</t>
  </si>
  <si>
    <t>$                                           5,281 86</t>
  </si>
  <si>
    <t>$                                            5,281 86</t>
  </si>
  <si>
    <t>$                                           6,086 42</t>
  </si>
  <si>
    <t>$                                             2,858 42</t>
  </si>
  <si>
    <t>$                                            9,573.66</t>
  </si>
  <si>
    <t>$                                             9,573 66</t>
  </si>
  <si>
    <t>$                                          19,160 31</t>
  </si>
  <si>
    <t>$                                           19,160 31</t>
  </si>
  <si>
    <t>$                                         33,121 26</t>
  </si>
  <si>
    <t>$                                          16,421 91</t>
  </si>
  <si>
    <t>$                                           8,254 54</t>
  </si>
  <si>
    <t>$                                            8,254 54</t>
  </si>
  <si>
    <t>$                                          12,648 83</t>
  </si>
  <si>
    <t>$                                            3,259 17</t>
  </si>
  <si>
    <t>$                                          29,804,24</t>
  </si>
  <si>
    <t>$                                           29,804,24</t>
  </si>
  <si>
    <t>$                                           15,303 74</t>
  </si>
  <si>
    <t>$                                          13,674 17</t>
  </si>
  <si>
    <t>$                                           20,821 41</t>
  </si>
  <si>
    <t>S                                         20,430 17</t>
  </si>
  <si>
    <t>Form Letter with Replacements</t>
  </si>
  <si>
    <t>Report-Final</t>
  </si>
  <si>
    <t>Report-Preliminary</t>
  </si>
  <si>
    <t>Sort and Total By Check Number</t>
  </si>
  <si>
    <t>Formatting-Prelim</t>
  </si>
  <si>
    <t>Identified Replacements</t>
  </si>
  <si>
    <t>Elimination of Columns "A through D"</t>
  </si>
  <si>
    <t>Download from Accounting Package (Yardi)</t>
  </si>
  <si>
    <t>Acceptable Replacements</t>
  </si>
  <si>
    <t>Input Information</t>
  </si>
  <si>
    <t>Control Submitted vs Reimbursed</t>
  </si>
  <si>
    <t>Worksheets</t>
  </si>
  <si>
    <t>Reserve Amount</t>
  </si>
  <si>
    <t>Minimum Amount to Submit for Reimbursement</t>
  </si>
  <si>
    <t>Last Check Number Submitted for Reimbursement</t>
  </si>
  <si>
    <t>Date of Last Submission</t>
  </si>
  <si>
    <t>Date of New Submission</t>
  </si>
  <si>
    <t>Non-Acceptable Replacements</t>
  </si>
  <si>
    <t>Automate</t>
  </si>
  <si>
    <t>Manual</t>
  </si>
  <si>
    <t>Processes</t>
  </si>
  <si>
    <t>Difference</t>
  </si>
  <si>
    <t>Replacement Reserve</t>
  </si>
  <si>
    <t xml:space="preserve"> Chk Amt</t>
  </si>
  <si>
    <t>System Method</t>
  </si>
  <si>
    <t>Table of Content</t>
  </si>
  <si>
    <t>MONTHLY</t>
  </si>
  <si>
    <t xml:space="preserve">$                                        12,395.56
</t>
  </si>
  <si>
    <t xml:space="preserve">6/17/2013 
</t>
  </si>
  <si>
    <t xml:space="preserve">$                                           5,433.44
</t>
  </si>
  <si>
    <t>CARPET</t>
  </si>
  <si>
    <t>VINYL</t>
  </si>
  <si>
    <t>RANGES</t>
  </si>
  <si>
    <t>DISHWASHER</t>
  </si>
  <si>
    <t xml:space="preserve">REFRIGERTAORS </t>
  </si>
  <si>
    <t>MICROWAVES</t>
  </si>
  <si>
    <t>HVAC EQUIP</t>
  </si>
  <si>
    <t>ASPHALT/PARKING LOT REPAIRS</t>
  </si>
  <si>
    <t>Not Enough Invoices to submit</t>
  </si>
  <si>
    <t>WATER HEATERS</t>
  </si>
  <si>
    <t>$                                           4,912 74</t>
  </si>
  <si>
    <t>EXTERIOR PAINT</t>
  </si>
  <si>
    <t>check not seen</t>
  </si>
  <si>
    <t>ROOFS INCLUDING CARPORTS</t>
  </si>
  <si>
    <t>1720/2015</t>
  </si>
  <si>
    <t>EXTERIOR STAIRS &amp; LANDINGS</t>
  </si>
  <si>
    <t xml:space="preserve">SWIMMING POOL </t>
  </si>
  <si>
    <t>ENVIRONMENTAL MONITORING</t>
  </si>
  <si>
    <t>DATABASE UPDATES</t>
  </si>
  <si>
    <t>*NO GARBAGE DISPOSALS</t>
  </si>
  <si>
    <t>I completed an audit per Mike's request. All items from 5/15 to 7/16 have been submitted. NO need to re-audit</t>
  </si>
  <si>
    <t xml:space="preserve"> Counts. Top Resurface</t>
  </si>
  <si>
    <t xml:space="preserve"> Emergency repair</t>
  </si>
  <si>
    <t xml:space="preserve"> Kitchen sink resurface)</t>
  </si>
  <si>
    <t xml:space="preserve"> Window Replacements</t>
  </si>
  <si>
    <t xml:space="preserve"> Labor to Pint Curbs</t>
  </si>
  <si>
    <t xml:space="preserve"> Range hood</t>
  </si>
  <si>
    <t xml:space="preserve"> Curb and speed Bump Pint</t>
  </si>
  <si>
    <t xml:space="preserve"> I Labor</t>
  </si>
  <si>
    <t xml:space="preserve"> Cut Down weeds</t>
  </si>
  <si>
    <t xml:space="preserve"> Sprinkler Repairs</t>
  </si>
  <si>
    <t xml:space="preserve"> Tilling of Volleyball court</t>
  </si>
  <si>
    <t xml:space="preserve">K-3068827 </t>
  </si>
  <si>
    <t xml:space="preserve">11-3075924 </t>
  </si>
  <si>
    <t xml:space="preserve">K-3075924 </t>
  </si>
  <si>
    <t xml:space="preserve">4389  </t>
  </si>
  <si>
    <t xml:space="preserve">K-3083618 </t>
  </si>
  <si>
    <t xml:space="preserve">11-3085469 </t>
  </si>
  <si>
    <t xml:space="preserve">K-3085469 </t>
  </si>
  <si>
    <t xml:space="preserve">K-3085169 </t>
  </si>
  <si>
    <t xml:space="preserve">K-3093015 </t>
  </si>
  <si>
    <t xml:space="preserve">K-3090138 </t>
  </si>
  <si>
    <t xml:space="preserve">K-3094741 </t>
  </si>
  <si>
    <t>K-3094741</t>
  </si>
  <si>
    <t>rtmoonli</t>
  </si>
  <si>
    <t>R &amp; T Moonlighting</t>
  </si>
  <si>
    <t>P-6754397</t>
  </si>
  <si>
    <t>K-3070337</t>
  </si>
  <si>
    <t>Counter top resurface #2196</t>
  </si>
  <si>
    <t>&amp; T Moonlighting</t>
  </si>
  <si>
    <t>P-6761797</t>
  </si>
  <si>
    <t>K-3071954</t>
  </si>
  <si>
    <t>Resurface counter tops #1123</t>
  </si>
  <si>
    <t>Tub resurface *1123 #1151</t>
  </si>
  <si>
    <t>Kitchen sink resurface #1123</t>
  </si>
  <si>
    <t>P-6761446</t>
  </si>
  <si>
    <t>#1065 resurfaced tops</t>
  </si>
  <si>
    <t>#2100 resurfaced baps</t>
  </si>
  <si>
    <t>slay8805</t>
  </si>
  <si>
    <t>Slaymaker Moonlighting Inc</t>
  </si>
  <si>
    <t>P-6841659</t>
  </si>
  <si>
    <t>K-3094749</t>
  </si>
  <si>
    <t>#1024 resurfaced surround</t>
  </si>
  <si>
    <t>P-6841657</t>
  </si>
  <si>
    <t>#2041 resurfaced tub/suround</t>
  </si>
  <si>
    <t>P-6832109</t>
  </si>
  <si>
    <t>K-3093013</t>
  </si>
  <si>
    <t>#1103 resurface counters</t>
  </si>
  <si>
    <t>Slaymaker Mooniighting Inc</t>
  </si>
  <si>
    <t>P-6841658</t>
  </si>
  <si>
    <t>#2082 resurfaced tops</t>
  </si>
  <si>
    <t>#1015 resurfaced kitchen sink</t>
  </si>
  <si>
    <t>#2173 resurfaced sink</t>
  </si>
  <si>
    <t>P-6841656</t>
  </si>
  <si>
    <t>#1131 resurfaced tops</t>
  </si>
  <si>
    <t>#1131 resurfaced tub/sink</t>
  </si>
  <si>
    <t>#2179 resurfaced tops</t>
  </si>
  <si>
    <t>P-6841655</t>
  </si>
  <si>
    <t>N-3091749</t>
  </si>
  <si>
    <t>#2034 resurfaced tops</t>
  </si>
  <si>
    <t>P-6841654</t>
  </si>
  <si>
    <t>#2034 resurfaced tub/surround</t>
  </si>
  <si>
    <t>P-6841653</t>
  </si>
  <si>
    <t>#2112 resurface tops</t>
  </si>
  <si>
    <t>Exterior</t>
  </si>
  <si>
    <t>abg11629</t>
  </si>
  <si>
    <t>A&amp;B Glass LLC</t>
  </si>
  <si>
    <t>P-6775285</t>
  </si>
  <si>
    <t>K-3075917</t>
  </si>
  <si>
    <t>#1176 window replacement</t>
  </si>
  <si>
    <t>dese4910</t>
  </si>
  <si>
    <t>Deseret Fence and Construction</t>
  </si>
  <si>
    <t>P-6759304</t>
  </si>
  <si>
    <t>K-3071946</t>
  </si>
  <si>
    <t>Emergency repair to broken stair</t>
  </si>
  <si>
    <t>P-6831755</t>
  </si>
  <si>
    <t>04-2018</t>
  </si>
  <si>
    <t>K-3093010</t>
  </si>
  <si>
    <t>pre hung door</t>
  </si>
  <si>
    <t>P-68313291</t>
  </si>
  <si>
    <t>P-6765435</t>
  </si>
  <si>
    <t>*1154 ac replace</t>
  </si>
  <si>
    <t>mode1501</t>
  </si>
  <si>
    <t>Modem Mechanical LLC</t>
  </si>
  <si>
    <t>P-6784736</t>
  </si>
  <si>
    <t>K-3079769</t>
  </si>
  <si>
    <t>condensor fan, fan fitness ac</t>
  </si>
  <si>
    <t>P-6784992</t>
  </si>
  <si>
    <t>#1188 AC replace</t>
  </si>
  <si>
    <t>#2207 ac replace</t>
  </si>
  <si>
    <t>84/2018</t>
  </si>
  <si>
    <t>*1188 ac replace</t>
  </si>
  <si>
    <t>Modern Mechanical LLC</t>
  </si>
  <si>
    <t>P-6838289</t>
  </si>
  <si>
    <t>K-3094745</t>
  </si>
  <si>
    <t>#1174 REPLACE defrost board</t>
  </si>
  <si>
    <t>Parking Lot</t>
  </si>
  <si>
    <t>allt265</t>
  </si>
  <si>
    <t>All Trades Staffing Services LLC</t>
  </si>
  <si>
    <t>P-6785531</t>
  </si>
  <si>
    <t>K-3083615</t>
  </si>
  <si>
    <t>Labor to paint curbs</t>
  </si>
  <si>
    <t>a ilt205</t>
  </si>
  <si>
    <t>P-6785530</t>
  </si>
  <si>
    <t>a Itt205</t>
  </si>
  <si>
    <t>sher2774</t>
  </si>
  <si>
    <t>Sherwin Williams National Accounts</t>
  </si>
  <si>
    <t>P-6785457</t>
  </si>
  <si>
    <t>K-3083623</t>
  </si>
  <si>
    <t>Curb and speed bump paint</t>
  </si>
  <si>
    <t>P-6805739</t>
  </si>
  <si>
    <t>K-3085466</t>
  </si>
  <si>
    <t>Non Routine Landscape</t>
  </si>
  <si>
    <t>Landscape Solutions Inc</t>
  </si>
  <si>
    <t>P-6865069</t>
  </si>
  <si>
    <t>K-3085470</t>
  </si>
  <si>
    <t>Cut down weeds</t>
  </si>
  <si>
    <t>P-6811426</t>
  </si>
  <si>
    <t>Sprinkler repairs</t>
  </si>
  <si>
    <t>P-6811427</t>
  </si>
  <si>
    <t>Tilling of volleyball court</t>
  </si>
  <si>
    <t>P-6811428</t>
  </si>
  <si>
    <t>Spray outside beds w/ sterilant</t>
  </si>
  <si>
    <t>Objective</t>
  </si>
  <si>
    <t>General Rules</t>
  </si>
  <si>
    <t>What is Replacement Reserves?</t>
  </si>
  <si>
    <t>To develop a Robot Process Automation (RPA) Script or program to complete the steps between "Download From Accounting Package" to "Form Letter with Replacements"</t>
  </si>
  <si>
    <t>A check can only be submitted once</t>
  </si>
  <si>
    <t>Never submit a report unless the total Replacement Reserves amount exceeds the established minimum amount.</t>
  </si>
  <si>
    <t>RPA Objectives</t>
  </si>
  <si>
    <t>Instructions</t>
  </si>
  <si>
    <t>What is Replacement Reserves Reporting?</t>
  </si>
  <si>
    <r>
      <t>Replacement Reserves reporting is the gathering and submission of proof to lenders, by property management companies, that their properties are properly and regularly maintained with the replacement of new roofs, new windows, new carpet, and new appliances, such as refrigerators, washers, and dryers.</t>
    </r>
    <r>
      <rPr>
        <sz val="11"/>
        <color rgb="FF000000"/>
        <rFont val="Arial"/>
        <family val="2"/>
      </rPr>
      <t xml:space="preserve"> </t>
    </r>
  </si>
  <si>
    <t>What is the problem?</t>
  </si>
  <si>
    <t>What is the solution?</t>
  </si>
  <si>
    <t>Automate the process to save time</t>
  </si>
  <si>
    <t xml:space="preserve"> In most cases, the reporting process is performed 75 to 90 days into the new quarter, with reluctance and questionable results. The process is boring and mundane, less critical and less glamorous in terms of the day-to-day operations of the accounting department. More importantly, the process is manual.</t>
  </si>
  <si>
    <t>Instruction</t>
  </si>
  <si>
    <t>See Shared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</si>
</sst>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00.00"/>
    <numFmt numFmtId="167" formatCode="0."/>
    <numFmt numFmtId="168" formatCode="[$-409]mmmm\ d\,\ yyyy;@"/>
    <numFmt numFmtId="169" formatCode="\$0,000.00"/>
    <numFmt numFmtId="170" formatCode="m/d/yy"/>
    <numFmt numFmtId="171" formatCode="\$00,000.00"/>
  </numFmts>
  <fonts count="25"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b/>
      <sz val="11.5"/>
      <name val="Times New Roman"/>
      <family val="1"/>
    </font>
    <font>
      <sz val="11.5"/>
      <name val="Times New Roman"/>
      <family val="1"/>
    </font>
    <font>
      <b/>
      <sz val="12"/>
      <color rgb="FF000000"/>
      <name val="Calibri"/>
      <family val="2"/>
    </font>
    <font>
      <b/>
      <sz val="12"/>
      <name val="Times New Roman"/>
      <family val="1"/>
    </font>
    <font>
      <sz val="11.5"/>
      <name val="Times New Roman"/>
      <family val="1"/>
    </font>
    <font>
      <b/>
      <sz val="16"/>
      <color rgb="FF000000"/>
      <name val="Calibri"/>
      <family val="2"/>
    </font>
    <font>
      <b/>
      <sz val="12"/>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
      <b/>
      <sz val="12"/>
      <color theme="1"/>
      <name val="Arial"/>
      <family val="2"/>
    </font>
    <font>
      <sz val="12"/>
      <color theme="1"/>
      <name val="Arial"/>
      <family val="2"/>
    </font>
    <font>
      <b/>
      <u/>
      <sz val="12"/>
      <color theme="1"/>
      <name val="Arial"/>
      <family val="2"/>
    </font>
    <font>
      <sz val="11"/>
      <color rgb="FF000000"/>
      <name val="Arial"/>
      <family val="2"/>
    </font>
    <font>
      <b/>
      <sz val="12"/>
      <name val="Arial"/>
      <family val="2"/>
    </font>
    <font>
      <sz val="12"/>
      <color rgb="FF000000"/>
      <name val="Arial"/>
      <family val="2"/>
    </font>
    <font>
      <sz val="12"/>
      <name val="Arial"/>
      <family val="2"/>
    </font>
    <font>
      <b/>
      <sz val="12"/>
      <color rgb="FF000000"/>
      <name val="Arial"/>
      <family val="2"/>
    </font>
    <font>
      <sz val="14"/>
      <color theme="1"/>
      <name val="Times New Roman"/>
      <family val="1"/>
    </font>
    <font>
      <b/>
      <sz val="12"/>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2" fillId="0" borderId="0"/>
    <xf numFmtId="43" fontId="11" fillId="0" borderId="0" applyFont="0" applyFill="0" applyBorder="0" applyAlignment="0" applyProtection="0"/>
    <xf numFmtId="0" fontId="2" fillId="0" borderId="0"/>
    <xf numFmtId="0" fontId="2" fillId="0" borderId="0"/>
    <xf numFmtId="0" fontId="2" fillId="0" borderId="0"/>
  </cellStyleXfs>
  <cellXfs count="388">
    <xf numFmtId="0" fontId="0" fillId="0" borderId="0" xfId="0"/>
    <xf numFmtId="0" fontId="5" fillId="0" borderId="0" xfId="1" applyFont="1" applyBorder="1" applyAlignment="1">
      <alignment horizontal="left" vertical="top" wrapText="1"/>
    </xf>
    <xf numFmtId="0" fontId="7" fillId="0" borderId="0" xfId="1" applyFont="1" applyBorder="1" applyAlignment="1">
      <alignment horizontal="center" vertical="top"/>
    </xf>
    <xf numFmtId="0" fontId="6" fillId="0" borderId="0" xfId="1" applyFont="1" applyAlignment="1">
      <alignment horizontal="center"/>
    </xf>
    <xf numFmtId="0" fontId="4" fillId="2" borderId="1" xfId="1" applyFont="1" applyFill="1" applyBorder="1" applyAlignment="1">
      <alignment horizontal="center" vertical="top"/>
    </xf>
    <xf numFmtId="0" fontId="3" fillId="2" borderId="1" xfId="1" applyFont="1" applyFill="1" applyBorder="1" applyAlignment="1">
      <alignment horizontal="center"/>
    </xf>
    <xf numFmtId="0" fontId="5" fillId="0" borderId="0" xfId="1" applyFont="1" applyBorder="1" applyAlignment="1">
      <alignment horizontal="left" vertical="top"/>
    </xf>
    <xf numFmtId="0" fontId="2" fillId="0" borderId="0" xfId="1"/>
    <xf numFmtId="0" fontId="0" fillId="0" borderId="0" xfId="0" applyBorder="1"/>
    <xf numFmtId="14" fontId="0" fillId="0" borderId="0" xfId="0" applyNumberFormat="1"/>
    <xf numFmtId="14" fontId="0" fillId="0" borderId="0" xfId="0" applyNumberFormat="1" applyAlignment="1">
      <alignment horizontal="right"/>
    </xf>
    <xf numFmtId="0" fontId="0" fillId="0" borderId="0" xfId="0" applyAlignment="1">
      <alignment horizontal="right"/>
    </xf>
    <xf numFmtId="49" fontId="0" fillId="0" borderId="0" xfId="0" applyNumberFormat="1"/>
    <xf numFmtId="49" fontId="0" fillId="0" borderId="0" xfId="0" applyNumberFormat="1" applyAlignment="1">
      <alignment horizontal="center"/>
    </xf>
    <xf numFmtId="0" fontId="0" fillId="0" borderId="0" xfId="0" applyFont="1"/>
    <xf numFmtId="0" fontId="4" fillId="0" borderId="0" xfId="1" applyFont="1" applyBorder="1" applyAlignment="1">
      <alignment horizontal="left" vertical="top"/>
    </xf>
    <xf numFmtId="0" fontId="0" fillId="0" borderId="2" xfId="0" applyBorder="1"/>
    <xf numFmtId="0" fontId="1" fillId="0" borderId="0" xfId="0" applyFont="1" applyBorder="1"/>
    <xf numFmtId="0" fontId="8" fillId="0" borderId="0" xfId="0" applyFont="1" applyBorder="1" applyAlignment="1">
      <alignment horizontal="left" vertical="top"/>
    </xf>
    <xf numFmtId="0" fontId="5" fillId="0" borderId="0" xfId="0" applyFont="1" applyBorder="1" applyAlignment="1">
      <alignment horizontal="left" vertical="top"/>
    </xf>
    <xf numFmtId="0" fontId="5" fillId="0" borderId="2" xfId="0" applyFont="1" applyBorder="1" applyAlignment="1">
      <alignment horizontal="left" vertical="top"/>
    </xf>
    <xf numFmtId="0" fontId="1" fillId="0" borderId="2" xfId="0" applyFont="1" applyBorder="1"/>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4" fontId="0" fillId="0" borderId="0" xfId="0" applyNumberFormat="1"/>
    <xf numFmtId="0" fontId="0" fillId="0" borderId="0" xfId="0" applyNumberFormat="1"/>
    <xf numFmtId="0" fontId="0" fillId="0" borderId="2" xfId="0" applyBorder="1" applyAlignment="1">
      <alignment horizontal="center"/>
    </xf>
    <xf numFmtId="4" fontId="1" fillId="0" borderId="2" xfId="0" applyNumberFormat="1" applyFont="1" applyBorder="1"/>
    <xf numFmtId="49" fontId="1" fillId="0" borderId="2" xfId="0" applyNumberFormat="1" applyFont="1" applyBorder="1" applyAlignment="1">
      <alignment horizontal="center"/>
    </xf>
    <xf numFmtId="0" fontId="0" fillId="2" borderId="0" xfId="0" applyFill="1" applyAlignment="1">
      <alignment horizontal="left"/>
    </xf>
    <xf numFmtId="0" fontId="1" fillId="0" borderId="0" xfId="0" applyFont="1"/>
    <xf numFmtId="1" fontId="8" fillId="2" borderId="0" xfId="0" applyNumberFormat="1" applyFont="1" applyFill="1" applyBorder="1" applyAlignment="1">
      <alignment horizontal="left" vertical="top"/>
    </xf>
    <xf numFmtId="49" fontId="0" fillId="0" borderId="2" xfId="0" applyNumberFormat="1" applyBorder="1"/>
    <xf numFmtId="49" fontId="0" fillId="2" borderId="0" xfId="0" applyNumberFormat="1" applyFill="1"/>
    <xf numFmtId="0" fontId="5" fillId="0" borderId="0" xfId="0" applyFont="1" applyBorder="1" applyAlignment="1">
      <alignment horizontal="left" vertical="top" wrapText="1"/>
    </xf>
    <xf numFmtId="1" fontId="5" fillId="0" borderId="0" xfId="0" applyNumberFormat="1" applyFont="1" applyBorder="1" applyAlignment="1">
      <alignment horizontal="left" vertical="top" wrapText="1"/>
    </xf>
    <xf numFmtId="1" fontId="5" fillId="0" borderId="0" xfId="0" applyNumberFormat="1" applyFont="1" applyBorder="1" applyAlignment="1">
      <alignment horizontal="right" vertical="top" wrapText="1"/>
    </xf>
    <xf numFmtId="14" fontId="5" fillId="0" borderId="0" xfId="0" applyNumberFormat="1" applyFont="1" applyBorder="1" applyAlignment="1">
      <alignment horizontal="right" vertical="top" wrapText="1"/>
    </xf>
    <xf numFmtId="0" fontId="5" fillId="0" borderId="0" xfId="0" applyFont="1" applyBorder="1" applyAlignment="1">
      <alignment horizontal="center" vertical="top" wrapText="1"/>
    </xf>
    <xf numFmtId="49" fontId="5" fillId="0" borderId="0" xfId="0" applyNumberFormat="1" applyFont="1" applyBorder="1" applyAlignment="1">
      <alignment horizontal="center" vertical="top" wrapText="1"/>
    </xf>
    <xf numFmtId="0" fontId="0" fillId="0" borderId="0" xfId="0" applyBorder="1" applyAlignment="1">
      <alignment horizontal="left" vertical="top" wrapText="1"/>
    </xf>
    <xf numFmtId="164" fontId="5" fillId="0" borderId="0" xfId="0" applyNumberFormat="1" applyFont="1" applyBorder="1" applyAlignment="1">
      <alignment horizontal="left" vertical="top" wrapText="1"/>
    </xf>
    <xf numFmtId="167" fontId="5" fillId="0" borderId="0" xfId="0" applyNumberFormat="1" applyFont="1" applyBorder="1" applyAlignment="1">
      <alignment horizontal="left" vertical="top" wrapText="1"/>
    </xf>
    <xf numFmtId="165" fontId="5" fillId="0" borderId="0" xfId="0" applyNumberFormat="1" applyFont="1" applyBorder="1" applyAlignment="1">
      <alignment horizontal="left" vertical="top" wrapText="1"/>
    </xf>
    <xf numFmtId="14" fontId="5" fillId="0" borderId="0" xfId="0" applyNumberFormat="1" applyFont="1" applyBorder="1" applyAlignment="1">
      <alignment horizontal="left" vertical="top" wrapText="1"/>
    </xf>
    <xf numFmtId="166" fontId="4" fillId="0" borderId="2" xfId="0" applyNumberFormat="1" applyFont="1" applyBorder="1" applyAlignment="1">
      <alignment horizontal="left" vertical="top" wrapText="1"/>
    </xf>
    <xf numFmtId="0" fontId="0" fillId="0" borderId="2" xfId="0" applyBorder="1" applyAlignment="1">
      <alignment horizontal="left" vertical="top" wrapText="1"/>
    </xf>
    <xf numFmtId="164" fontId="5" fillId="2" borderId="0" xfId="0" applyNumberFormat="1" applyFont="1" applyFill="1" applyBorder="1" applyAlignment="1">
      <alignment horizontal="left" vertical="top" wrapText="1"/>
    </xf>
    <xf numFmtId="0" fontId="5" fillId="2" borderId="0" xfId="0" applyFont="1" applyFill="1" applyBorder="1" applyAlignment="1">
      <alignment horizontal="left" vertical="top" wrapText="1"/>
    </xf>
    <xf numFmtId="14" fontId="5" fillId="2" borderId="0" xfId="0" applyNumberFormat="1" applyFont="1" applyFill="1" applyBorder="1" applyAlignment="1">
      <alignment horizontal="left" vertical="top" wrapText="1"/>
    </xf>
    <xf numFmtId="1" fontId="5" fillId="2" borderId="0" xfId="0" applyNumberFormat="1" applyFont="1" applyFill="1" applyBorder="1" applyAlignment="1">
      <alignment horizontal="left" vertical="top" wrapText="1"/>
    </xf>
    <xf numFmtId="0" fontId="0" fillId="2" borderId="0" xfId="0" applyFill="1" applyBorder="1"/>
    <xf numFmtId="49" fontId="5" fillId="0" borderId="0"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14" fontId="5" fillId="0" borderId="2" xfId="0" applyNumberFormat="1" applyFont="1" applyBorder="1" applyAlignment="1">
      <alignment horizontal="left" vertical="top" wrapText="1"/>
    </xf>
    <xf numFmtId="167" fontId="5" fillId="2" borderId="0" xfId="0" applyNumberFormat="1" applyFont="1" applyFill="1" applyBorder="1" applyAlignment="1">
      <alignment horizontal="left" vertical="top" wrapText="1"/>
    </xf>
    <xf numFmtId="0" fontId="0" fillId="2" borderId="0" xfId="0" applyFill="1" applyBorder="1" applyAlignment="1">
      <alignment horizontal="left"/>
    </xf>
    <xf numFmtId="14" fontId="0" fillId="0" borderId="0" xfId="0" applyNumberFormat="1" applyAlignment="1">
      <alignment horizontal="left"/>
    </xf>
    <xf numFmtId="1" fontId="5" fillId="0" borderId="0" xfId="0" applyNumberFormat="1" applyFont="1" applyFill="1" applyBorder="1" applyAlignment="1">
      <alignment horizontal="left" vertical="top" wrapText="1"/>
    </xf>
    <xf numFmtId="0" fontId="4" fillId="0" borderId="2" xfId="1" applyFont="1" applyBorder="1" applyAlignment="1">
      <alignment horizontal="left" vertical="top"/>
    </xf>
    <xf numFmtId="0" fontId="6" fillId="0" borderId="0" xfId="1" applyFont="1" applyAlignment="1">
      <alignment horizontal="center" wrapText="1"/>
    </xf>
    <xf numFmtId="0" fontId="0" fillId="0" borderId="2" xfId="0" applyBorder="1" applyAlignment="1">
      <alignment horizontal="right"/>
    </xf>
    <xf numFmtId="0" fontId="0" fillId="2" borderId="0" xfId="0" applyFill="1" applyBorder="1" applyAlignment="1">
      <alignment horizontal="right"/>
    </xf>
    <xf numFmtId="49" fontId="5" fillId="0" borderId="0" xfId="0" applyNumberFormat="1" applyFont="1" applyBorder="1" applyAlignment="1">
      <alignment horizontal="right" vertical="top" wrapText="1"/>
    </xf>
    <xf numFmtId="0" fontId="10" fillId="0" borderId="2" xfId="0" applyFont="1" applyBorder="1"/>
    <xf numFmtId="43" fontId="5" fillId="0" borderId="0" xfId="2" applyFont="1" applyBorder="1" applyAlignment="1">
      <alignment horizontal="left" vertical="top" wrapText="1"/>
    </xf>
    <xf numFmtId="43" fontId="0" fillId="0" borderId="0" xfId="2" applyFont="1" applyAlignment="1">
      <alignment horizontal="left"/>
    </xf>
    <xf numFmtId="43" fontId="0" fillId="0" borderId="0" xfId="2" applyFont="1"/>
    <xf numFmtId="43" fontId="4" fillId="0" borderId="2" xfId="2" applyFont="1" applyBorder="1" applyAlignment="1">
      <alignment horizontal="left" vertical="top" wrapText="1"/>
    </xf>
    <xf numFmtId="43" fontId="0" fillId="0" borderId="0" xfId="2" applyNumberFormat="1" applyFont="1"/>
    <xf numFmtId="43" fontId="3" fillId="2" borderId="1" xfId="2" applyNumberFormat="1" applyFont="1" applyFill="1" applyBorder="1" applyAlignment="1">
      <alignment horizontal="center"/>
    </xf>
    <xf numFmtId="43" fontId="1" fillId="0" borderId="0" xfId="2" applyNumberFormat="1" applyFont="1" applyBorder="1"/>
    <xf numFmtId="43" fontId="0" fillId="2" borderId="0" xfId="2" applyNumberFormat="1" applyFont="1" applyFill="1"/>
    <xf numFmtId="43" fontId="1" fillId="0" borderId="2" xfId="2" applyNumberFormat="1" applyFont="1" applyBorder="1"/>
    <xf numFmtId="43" fontId="1" fillId="0" borderId="0" xfId="2" applyNumberFormat="1" applyFont="1"/>
    <xf numFmtId="43" fontId="5" fillId="0" borderId="0" xfId="2" applyNumberFormat="1" applyFont="1" applyBorder="1" applyAlignment="1">
      <alignment horizontal="left" vertical="top" wrapText="1"/>
    </xf>
    <xf numFmtId="43" fontId="4" fillId="0" borderId="2" xfId="2" applyNumberFormat="1" applyFont="1" applyBorder="1" applyAlignment="1">
      <alignment horizontal="left" vertical="top" wrapText="1"/>
    </xf>
    <xf numFmtId="43" fontId="0" fillId="0" borderId="0" xfId="2" applyNumberFormat="1" applyFont="1" applyBorder="1" applyAlignment="1">
      <alignment horizontal="left" vertical="top" wrapText="1"/>
    </xf>
    <xf numFmtId="43" fontId="5" fillId="2" borderId="0" xfId="2" applyNumberFormat="1" applyFont="1" applyFill="1" applyBorder="1" applyAlignment="1">
      <alignment horizontal="left" vertical="top" wrapText="1"/>
    </xf>
    <xf numFmtId="43" fontId="0" fillId="0" borderId="0" xfId="2" applyNumberFormat="1" applyFont="1" applyAlignment="1">
      <alignment horizontal="left"/>
    </xf>
    <xf numFmtId="166" fontId="4" fillId="0" borderId="2" xfId="0" applyNumberFormat="1" applyFont="1" applyBorder="1" applyAlignment="1">
      <alignment horizontal="right" vertical="top" wrapText="1"/>
    </xf>
    <xf numFmtId="43" fontId="0" fillId="0" borderId="0" xfId="2" applyNumberFormat="1" applyFont="1" applyAlignment="1">
      <alignment horizontal="right"/>
    </xf>
    <xf numFmtId="43" fontId="3" fillId="2" borderId="1" xfId="2" applyNumberFormat="1" applyFont="1" applyFill="1" applyBorder="1" applyAlignment="1">
      <alignment horizontal="right"/>
    </xf>
    <xf numFmtId="43" fontId="1" fillId="0" borderId="0" xfId="2" applyNumberFormat="1" applyFont="1" applyBorder="1" applyAlignment="1">
      <alignment horizontal="right"/>
    </xf>
    <xf numFmtId="43" fontId="0" fillId="2" borderId="0" xfId="2" applyNumberFormat="1" applyFont="1" applyFill="1" applyAlignment="1">
      <alignment horizontal="right"/>
    </xf>
    <xf numFmtId="43" fontId="1" fillId="0" borderId="2" xfId="2" applyNumberFormat="1" applyFont="1" applyBorder="1" applyAlignment="1">
      <alignment horizontal="right"/>
    </xf>
    <xf numFmtId="43" fontId="1" fillId="0" borderId="0" xfId="2" applyNumberFormat="1" applyFont="1" applyAlignment="1">
      <alignment horizontal="right"/>
    </xf>
    <xf numFmtId="0" fontId="1" fillId="0" borderId="2" xfId="0" applyFont="1" applyBorder="1" applyAlignment="1">
      <alignment horizontal="right"/>
    </xf>
    <xf numFmtId="43" fontId="5" fillId="0" borderId="0" xfId="2" applyNumberFormat="1" applyFont="1" applyBorder="1" applyAlignment="1">
      <alignment horizontal="right" vertical="top" wrapText="1"/>
    </xf>
    <xf numFmtId="43" fontId="0" fillId="0" borderId="0" xfId="2" applyNumberFormat="1" applyFont="1" applyBorder="1" applyAlignment="1">
      <alignment horizontal="right" vertical="top" wrapText="1"/>
    </xf>
    <xf numFmtId="43" fontId="5" fillId="2" borderId="0" xfId="2" applyNumberFormat="1" applyFont="1" applyFill="1" applyBorder="1" applyAlignment="1">
      <alignment horizontal="right" vertical="top" wrapText="1"/>
    </xf>
    <xf numFmtId="43" fontId="4" fillId="0" borderId="2" xfId="2" applyNumberFormat="1" applyFont="1" applyBorder="1" applyAlignment="1">
      <alignment horizontal="right" vertical="top" wrapText="1"/>
    </xf>
    <xf numFmtId="43" fontId="4" fillId="0" borderId="2" xfId="2" applyFont="1" applyBorder="1" applyAlignment="1">
      <alignment horizontal="right" vertical="top" wrapText="1"/>
    </xf>
    <xf numFmtId="49" fontId="4" fillId="0" borderId="2" xfId="0" applyNumberFormat="1" applyFont="1" applyBorder="1" applyAlignment="1">
      <alignment horizontal="right" vertical="top" wrapText="1"/>
    </xf>
    <xf numFmtId="4" fontId="1" fillId="0" borderId="2" xfId="0" applyNumberFormat="1" applyFont="1" applyBorder="1" applyAlignment="1">
      <alignment horizontal="right"/>
    </xf>
    <xf numFmtId="0" fontId="0" fillId="0" borderId="0" xfId="0" applyAlignment="1">
      <alignment horizontal="left" indent="1"/>
    </xf>
    <xf numFmtId="0" fontId="3" fillId="2" borderId="1" xfId="1" applyFont="1" applyFill="1" applyBorder="1" applyAlignment="1">
      <alignment horizontal="left" indent="1"/>
    </xf>
    <xf numFmtId="49" fontId="0" fillId="0" borderId="0" xfId="0" applyNumberFormat="1" applyAlignment="1">
      <alignment horizontal="left" indent="1"/>
    </xf>
    <xf numFmtId="0" fontId="0" fillId="0" borderId="2" xfId="0" applyBorder="1" applyAlignment="1">
      <alignment horizontal="left" indent="1"/>
    </xf>
    <xf numFmtId="0" fontId="0" fillId="0" borderId="0" xfId="0" applyBorder="1" applyAlignment="1">
      <alignment horizontal="left" indent="1"/>
    </xf>
    <xf numFmtId="0" fontId="0" fillId="2" borderId="0" xfId="0" applyFill="1" applyAlignment="1">
      <alignment horizontal="left" indent="1"/>
    </xf>
    <xf numFmtId="49" fontId="0" fillId="0" borderId="2" xfId="0" applyNumberFormat="1" applyBorder="1" applyAlignment="1">
      <alignment horizontal="left" indent="1"/>
    </xf>
    <xf numFmtId="49" fontId="0" fillId="2" borderId="0" xfId="0" applyNumberFormat="1" applyFill="1" applyAlignment="1">
      <alignment horizontal="left" indent="1"/>
    </xf>
    <xf numFmtId="0" fontId="5" fillId="0" borderId="0" xfId="0" applyFont="1" applyBorder="1" applyAlignment="1">
      <alignment horizontal="left" vertical="top" wrapText="1" indent="1"/>
    </xf>
    <xf numFmtId="49" fontId="5" fillId="0" borderId="0" xfId="0" applyNumberFormat="1" applyFont="1" applyBorder="1" applyAlignment="1">
      <alignment horizontal="left" vertical="top" wrapText="1" indent="1"/>
    </xf>
    <xf numFmtId="0" fontId="0" fillId="2" borderId="0" xfId="0" applyFill="1" applyBorder="1" applyAlignment="1">
      <alignment horizontal="left" indent="1"/>
    </xf>
    <xf numFmtId="0" fontId="16" fillId="0" borderId="0" xfId="0" applyFont="1"/>
    <xf numFmtId="0" fontId="16" fillId="0" borderId="0" xfId="0" applyFont="1" applyAlignment="1">
      <alignment horizontal="center"/>
    </xf>
    <xf numFmtId="0" fontId="17" fillId="0" borderId="0" xfId="0" applyFont="1" applyAlignment="1">
      <alignment horizontal="center"/>
    </xf>
    <xf numFmtId="0" fontId="16" fillId="4" borderId="0" xfId="0" applyFont="1" applyFill="1" applyAlignment="1">
      <alignment horizontal="center"/>
    </xf>
    <xf numFmtId="0" fontId="20" fillId="0" borderId="0" xfId="1" applyFont="1"/>
    <xf numFmtId="0" fontId="19" fillId="0" borderId="0" xfId="1" applyFont="1" applyAlignment="1">
      <alignment horizontal="right" vertical="top" wrapText="1"/>
    </xf>
    <xf numFmtId="0" fontId="21" fillId="0" borderId="0" xfId="1" applyFont="1" applyAlignment="1">
      <alignment horizontal="left" vertical="top" wrapText="1"/>
    </xf>
    <xf numFmtId="0" fontId="19" fillId="5" borderId="16" xfId="1" applyFont="1" applyFill="1" applyBorder="1" applyAlignment="1">
      <alignment horizontal="center" vertical="top" wrapText="1"/>
    </xf>
    <xf numFmtId="169" fontId="21" fillId="0" borderId="0" xfId="1" applyNumberFormat="1" applyFont="1" applyAlignment="1">
      <alignment horizontal="left" vertical="center" wrapText="1"/>
    </xf>
    <xf numFmtId="0" fontId="20" fillId="0" borderId="16" xfId="1" applyFont="1" applyBorder="1" applyAlignment="1">
      <alignment horizontal="left" vertical="top" wrapText="1"/>
    </xf>
    <xf numFmtId="44" fontId="21" fillId="0" borderId="16" xfId="1" applyNumberFormat="1" applyFont="1" applyBorder="1" applyAlignment="1">
      <alignment horizontal="left" vertical="top" wrapText="1"/>
    </xf>
    <xf numFmtId="170" fontId="21" fillId="0" borderId="16" xfId="1" applyNumberFormat="1" applyFont="1" applyBorder="1" applyAlignment="1">
      <alignment horizontal="center" vertical="top" wrapText="1"/>
    </xf>
    <xf numFmtId="0" fontId="21" fillId="0" borderId="16" xfId="1" applyFont="1" applyBorder="1" applyAlignment="1">
      <alignment horizontal="left" vertical="top"/>
    </xf>
    <xf numFmtId="44" fontId="21" fillId="0" borderId="16" xfId="1" applyNumberFormat="1" applyFont="1" applyBorder="1" applyAlignment="1">
      <alignment horizontal="left" vertical="top"/>
    </xf>
    <xf numFmtId="0" fontId="19" fillId="0" borderId="16" xfId="1" applyFont="1" applyBorder="1" applyAlignment="1">
      <alignment horizontal="right" vertical="top" wrapText="1"/>
    </xf>
    <xf numFmtId="0" fontId="21" fillId="0" borderId="16" xfId="1" applyFont="1" applyBorder="1" applyAlignment="1">
      <alignment horizontal="left" vertical="top" wrapText="1"/>
    </xf>
    <xf numFmtId="14" fontId="21" fillId="0" borderId="16" xfId="1" applyNumberFormat="1" applyFont="1" applyBorder="1" applyAlignment="1">
      <alignment horizontal="center" vertical="top" wrapText="1"/>
    </xf>
    <xf numFmtId="169" fontId="21" fillId="0" borderId="16" xfId="1" applyNumberFormat="1" applyFont="1" applyBorder="1" applyAlignment="1">
      <alignment horizontal="left" vertical="center" wrapText="1"/>
    </xf>
    <xf numFmtId="169" fontId="21" fillId="0" borderId="16" xfId="1" applyNumberFormat="1" applyFont="1" applyBorder="1" applyAlignment="1">
      <alignment horizontal="left" vertical="top" wrapText="1"/>
    </xf>
    <xf numFmtId="44" fontId="21" fillId="0" borderId="16" xfId="1" applyNumberFormat="1" applyFont="1" applyBorder="1" applyAlignment="1">
      <alignment vertical="top" wrapText="1"/>
    </xf>
    <xf numFmtId="0" fontId="21" fillId="0" borderId="16" xfId="1" applyFont="1" applyBorder="1" applyAlignment="1">
      <alignment horizontal="center" vertical="top"/>
    </xf>
    <xf numFmtId="44" fontId="21" fillId="0" borderId="16" xfId="1" applyNumberFormat="1" applyFont="1" applyBorder="1" applyAlignment="1">
      <alignment vertical="top"/>
    </xf>
    <xf numFmtId="14" fontId="20" fillId="0" borderId="0" xfId="1" applyNumberFormat="1" applyFont="1" applyAlignment="1">
      <alignment horizontal="center"/>
    </xf>
    <xf numFmtId="14" fontId="20" fillId="0" borderId="0" xfId="1" applyNumberFormat="1" applyFont="1"/>
    <xf numFmtId="44" fontId="20" fillId="0" borderId="16" xfId="1" applyNumberFormat="1" applyFont="1" applyBorder="1"/>
    <xf numFmtId="0" fontId="21" fillId="0" borderId="0" xfId="1" applyFont="1" applyAlignment="1">
      <alignment horizontal="left" vertical="top"/>
    </xf>
    <xf numFmtId="14" fontId="20" fillId="0" borderId="16" xfId="1" applyNumberFormat="1" applyFont="1" applyBorder="1" applyAlignment="1">
      <alignment horizontal="center"/>
    </xf>
    <xf numFmtId="14" fontId="21" fillId="5" borderId="16" xfId="1" applyNumberFormat="1" applyFont="1" applyFill="1" applyBorder="1" applyAlignment="1">
      <alignment horizontal="center" vertical="top" wrapText="1"/>
    </xf>
    <xf numFmtId="44" fontId="20" fillId="5" borderId="16" xfId="1" applyNumberFormat="1" applyFont="1" applyFill="1" applyBorder="1" applyAlignment="1">
      <alignment horizontal="center" vertical="top" wrapText="1"/>
    </xf>
    <xf numFmtId="1" fontId="21" fillId="0" borderId="16" xfId="1" applyNumberFormat="1" applyFont="1" applyBorder="1" applyAlignment="1">
      <alignment horizontal="left" vertical="top" wrapText="1"/>
    </xf>
    <xf numFmtId="44" fontId="20" fillId="0" borderId="0" xfId="1" applyNumberFormat="1" applyFont="1"/>
    <xf numFmtId="44" fontId="21" fillId="0" borderId="16" xfId="1" applyNumberFormat="1" applyFont="1" applyBorder="1" applyAlignment="1">
      <alignment horizontal="right" vertical="top" wrapText="1"/>
    </xf>
    <xf numFmtId="44" fontId="21" fillId="5" borderId="16" xfId="1" applyNumberFormat="1" applyFont="1" applyFill="1" applyBorder="1" applyAlignment="1">
      <alignment horizontal="left" vertical="top" wrapText="1"/>
    </xf>
    <xf numFmtId="0" fontId="20" fillId="5" borderId="16" xfId="1" applyFont="1" applyFill="1" applyBorder="1" applyAlignment="1">
      <alignment horizontal="left" vertical="top" wrapText="1"/>
    </xf>
    <xf numFmtId="44" fontId="21" fillId="5" borderId="16" xfId="1" applyNumberFormat="1" applyFont="1" applyFill="1" applyBorder="1" applyAlignment="1">
      <alignment vertical="top"/>
    </xf>
    <xf numFmtId="14" fontId="21" fillId="0" borderId="16" xfId="1" applyNumberFormat="1" applyFont="1" applyBorder="1" applyAlignment="1">
      <alignment horizontal="left" vertical="top" wrapText="1"/>
    </xf>
    <xf numFmtId="4" fontId="20" fillId="0" borderId="0" xfId="1" applyNumberFormat="1" applyFont="1"/>
    <xf numFmtId="49" fontId="21" fillId="0" borderId="16" xfId="1" applyNumberFormat="1" applyFont="1" applyBorder="1" applyAlignment="1">
      <alignment horizontal="right" vertical="top"/>
    </xf>
    <xf numFmtId="44" fontId="21" fillId="0" borderId="0" xfId="1" applyNumberFormat="1" applyFont="1" applyAlignment="1">
      <alignment horizontal="left" vertical="top"/>
    </xf>
    <xf numFmtId="44" fontId="20" fillId="0" borderId="16" xfId="1" applyNumberFormat="1" applyFont="1" applyBorder="1" applyAlignment="1">
      <alignment horizontal="left" vertical="top" wrapText="1"/>
    </xf>
    <xf numFmtId="14" fontId="21" fillId="4" borderId="16" xfId="1" applyNumberFormat="1" applyFont="1" applyFill="1" applyBorder="1" applyAlignment="1">
      <alignment horizontal="center" vertical="top" wrapText="1"/>
    </xf>
    <xf numFmtId="44" fontId="21" fillId="4" borderId="16" xfId="1" applyNumberFormat="1" applyFont="1" applyFill="1" applyBorder="1" applyAlignment="1">
      <alignment horizontal="left" vertical="top" wrapText="1"/>
    </xf>
    <xf numFmtId="44" fontId="19" fillId="0" borderId="16" xfId="1" applyNumberFormat="1" applyFont="1" applyBorder="1" applyAlignment="1">
      <alignment horizontal="left" vertical="top"/>
    </xf>
    <xf numFmtId="44" fontId="19" fillId="0" borderId="16" xfId="1" applyNumberFormat="1" applyFont="1" applyBorder="1" applyAlignment="1">
      <alignment horizontal="left" vertical="top" wrapText="1"/>
    </xf>
    <xf numFmtId="169" fontId="21" fillId="0" borderId="0" xfId="1" applyNumberFormat="1" applyFont="1" applyAlignment="1">
      <alignment horizontal="left" vertical="top" wrapText="1"/>
    </xf>
    <xf numFmtId="0" fontId="20" fillId="0" borderId="0" xfId="1" applyFont="1" applyAlignment="1">
      <alignment horizontal="left" vertical="top" wrapText="1"/>
    </xf>
    <xf numFmtId="171" fontId="21" fillId="0" borderId="0" xfId="1" applyNumberFormat="1" applyFont="1" applyAlignment="1">
      <alignment horizontal="left" vertical="top"/>
    </xf>
    <xf numFmtId="0" fontId="19" fillId="0" borderId="0" xfId="3" applyFont="1" applyAlignment="1">
      <alignment horizontal="left" vertical="top"/>
    </xf>
    <xf numFmtId="14" fontId="16" fillId="0" borderId="5" xfId="0" applyNumberFormat="1" applyFont="1" applyBorder="1"/>
    <xf numFmtId="0" fontId="16" fillId="0" borderId="5" xfId="0" applyFont="1" applyBorder="1"/>
    <xf numFmtId="0" fontId="15" fillId="0" borderId="0" xfId="0" applyFont="1"/>
    <xf numFmtId="8" fontId="16" fillId="0" borderId="5" xfId="0" applyNumberFormat="1" applyFont="1" applyBorder="1"/>
    <xf numFmtId="0" fontId="15" fillId="0" borderId="0" xfId="0" applyFont="1" applyAlignment="1">
      <alignment horizontal="center"/>
    </xf>
    <xf numFmtId="0" fontId="21" fillId="0" borderId="0" xfId="1" applyFont="1" applyAlignment="1">
      <alignment horizontal="center" vertical="top"/>
    </xf>
    <xf numFmtId="0" fontId="21" fillId="0" borderId="0" xfId="5" applyFont="1" applyAlignment="1">
      <alignment horizontal="center" vertical="top"/>
    </xf>
    <xf numFmtId="0" fontId="22" fillId="0" borderId="0" xfId="1" applyFont="1" applyAlignment="1">
      <alignment horizontal="center"/>
    </xf>
    <xf numFmtId="0" fontId="19" fillId="0" borderId="0" xfId="1" applyFont="1" applyBorder="1" applyAlignment="1">
      <alignment horizontal="center" vertical="top"/>
    </xf>
    <xf numFmtId="0" fontId="22" fillId="0" borderId="0" xfId="1" applyFont="1" applyAlignment="1">
      <alignment horizontal="center" wrapText="1"/>
    </xf>
    <xf numFmtId="0" fontId="15" fillId="0" borderId="2" xfId="0" applyFont="1" applyBorder="1"/>
    <xf numFmtId="0" fontId="16" fillId="0" borderId="0" xfId="0" applyFont="1" applyAlignment="1">
      <alignment horizontal="left" indent="1"/>
    </xf>
    <xf numFmtId="43" fontId="16" fillId="0" borderId="0" xfId="2" applyNumberFormat="1" applyFont="1" applyAlignment="1">
      <alignment horizontal="right"/>
    </xf>
    <xf numFmtId="0" fontId="19" fillId="2" borderId="1" xfId="1" applyFont="1" applyFill="1" applyBorder="1" applyAlignment="1">
      <alignment horizontal="center" vertical="top"/>
    </xf>
    <xf numFmtId="0" fontId="22" fillId="2" borderId="1" xfId="1" applyFont="1" applyFill="1" applyBorder="1" applyAlignment="1">
      <alignment horizontal="center"/>
    </xf>
    <xf numFmtId="0" fontId="22" fillId="2" borderId="1" xfId="1" applyFont="1" applyFill="1" applyBorder="1" applyAlignment="1">
      <alignment horizontal="left" indent="1"/>
    </xf>
    <xf numFmtId="43" fontId="22" fillId="2" borderId="1" xfId="2" applyNumberFormat="1" applyFont="1" applyFill="1" applyBorder="1" applyAlignment="1">
      <alignment horizontal="right"/>
    </xf>
    <xf numFmtId="0" fontId="21" fillId="0" borderId="0" xfId="1" applyFont="1" applyBorder="1" applyAlignment="1">
      <alignment horizontal="left" vertical="top"/>
    </xf>
    <xf numFmtId="0" fontId="21" fillId="0" borderId="0" xfId="1" applyFont="1" applyBorder="1" applyAlignment="1">
      <alignment horizontal="left" vertical="top" wrapText="1"/>
    </xf>
    <xf numFmtId="14" fontId="16" fillId="0" borderId="0" xfId="0" applyNumberFormat="1" applyFont="1" applyAlignment="1">
      <alignment horizontal="right"/>
    </xf>
    <xf numFmtId="49" fontId="16" fillId="0" borderId="0" xfId="0" applyNumberFormat="1" applyFont="1" applyAlignment="1">
      <alignment horizontal="left" indent="1"/>
    </xf>
    <xf numFmtId="49" fontId="16" fillId="0" borderId="0" xfId="0" applyNumberFormat="1" applyFont="1" applyAlignment="1">
      <alignment horizontal="center"/>
    </xf>
    <xf numFmtId="14" fontId="16" fillId="0" borderId="0" xfId="0" applyNumberFormat="1" applyFont="1"/>
    <xf numFmtId="0" fontId="16" fillId="0" borderId="0" xfId="0" applyFont="1" applyAlignment="1">
      <alignment horizontal="right"/>
    </xf>
    <xf numFmtId="0" fontId="19" fillId="0" borderId="2" xfId="1" applyFont="1" applyBorder="1" applyAlignment="1">
      <alignment horizontal="left" vertical="top"/>
    </xf>
    <xf numFmtId="0" fontId="16" fillId="0" borderId="2" xfId="0" applyFont="1" applyBorder="1"/>
    <xf numFmtId="0" fontId="16" fillId="0" borderId="2" xfId="0" applyFont="1" applyBorder="1" applyAlignment="1">
      <alignment horizontal="left" indent="1"/>
    </xf>
    <xf numFmtId="0" fontId="15" fillId="0" borderId="0" xfId="0" applyFont="1" applyBorder="1"/>
    <xf numFmtId="0" fontId="19" fillId="0" borderId="0" xfId="1" applyFont="1" applyBorder="1" applyAlignment="1">
      <alignment horizontal="left" vertical="top"/>
    </xf>
    <xf numFmtId="0" fontId="16" fillId="0" borderId="0" xfId="0" applyFont="1" applyBorder="1"/>
    <xf numFmtId="0" fontId="16" fillId="0" borderId="0" xfId="0" applyFont="1" applyBorder="1" applyAlignment="1">
      <alignment horizontal="left" indent="1"/>
    </xf>
    <xf numFmtId="1" fontId="21" fillId="2" borderId="0" xfId="0" applyNumberFormat="1" applyFont="1" applyFill="1" applyBorder="1" applyAlignment="1">
      <alignment horizontal="left" vertical="top"/>
    </xf>
    <xf numFmtId="0" fontId="16" fillId="2" borderId="0" xfId="0" applyFont="1" applyFill="1"/>
    <xf numFmtId="0" fontId="16" fillId="2" borderId="0" xfId="0" applyFont="1" applyFill="1" applyAlignment="1">
      <alignment horizontal="left" indent="1"/>
    </xf>
    <xf numFmtId="0" fontId="21" fillId="0" borderId="0" xfId="0" applyFont="1" applyBorder="1" applyAlignment="1">
      <alignment horizontal="left" vertical="top"/>
    </xf>
    <xf numFmtId="0" fontId="21" fillId="0" borderId="2" xfId="0" applyFont="1" applyBorder="1" applyAlignment="1">
      <alignment horizontal="left" vertical="top"/>
    </xf>
    <xf numFmtId="0" fontId="21" fillId="2" borderId="0" xfId="0" applyFont="1" applyFill="1" applyBorder="1" applyAlignment="1">
      <alignment horizontal="left" vertical="top"/>
    </xf>
    <xf numFmtId="0" fontId="16" fillId="0" borderId="0" xfId="0" applyFont="1" applyAlignment="1">
      <alignment horizontal="left"/>
    </xf>
    <xf numFmtId="4" fontId="16" fillId="0" borderId="0" xfId="0" applyNumberFormat="1" applyFont="1"/>
    <xf numFmtId="0" fontId="16" fillId="0" borderId="0" xfId="0" applyNumberFormat="1" applyFont="1"/>
    <xf numFmtId="0" fontId="16" fillId="0" borderId="2" xfId="0" applyFont="1" applyBorder="1" applyAlignment="1">
      <alignment horizontal="center"/>
    </xf>
    <xf numFmtId="49" fontId="15" fillId="0" borderId="2" xfId="0" applyNumberFormat="1" applyFont="1" applyBorder="1" applyAlignment="1">
      <alignment horizontal="center"/>
    </xf>
    <xf numFmtId="0" fontId="16" fillId="2" borderId="0" xfId="0" applyFont="1" applyFill="1" applyAlignment="1">
      <alignment horizontal="left"/>
    </xf>
    <xf numFmtId="43" fontId="15" fillId="0" borderId="0" xfId="2" applyNumberFormat="1" applyFont="1" applyAlignment="1">
      <alignment horizontal="right"/>
    </xf>
    <xf numFmtId="49" fontId="16" fillId="0" borderId="2" xfId="0" applyNumberFormat="1" applyFont="1" applyBorder="1" applyAlignment="1">
      <alignment horizontal="left" indent="1"/>
    </xf>
    <xf numFmtId="49" fontId="16" fillId="2" borderId="0" xfId="0" applyNumberFormat="1" applyFont="1" applyFill="1" applyAlignment="1">
      <alignment horizontal="left" indent="1"/>
    </xf>
    <xf numFmtId="0" fontId="21" fillId="0" borderId="0" xfId="0" applyFont="1" applyBorder="1" applyAlignment="1">
      <alignment horizontal="left" vertical="top" wrapText="1"/>
    </xf>
    <xf numFmtId="1" fontId="21" fillId="0" borderId="0" xfId="0" applyNumberFormat="1" applyFont="1" applyBorder="1" applyAlignment="1">
      <alignment horizontal="left" vertical="top" wrapText="1"/>
    </xf>
    <xf numFmtId="1" fontId="21" fillId="0" borderId="0" xfId="0" applyNumberFormat="1" applyFont="1" applyBorder="1" applyAlignment="1">
      <alignment horizontal="right" vertical="top" wrapText="1"/>
    </xf>
    <xf numFmtId="14" fontId="21" fillId="0" borderId="0" xfId="0" applyNumberFormat="1" applyFont="1" applyBorder="1" applyAlignment="1">
      <alignment horizontal="right" vertical="top" wrapText="1"/>
    </xf>
    <xf numFmtId="0" fontId="21" fillId="0" borderId="0" xfId="0" applyFont="1" applyBorder="1" applyAlignment="1">
      <alignment horizontal="left" vertical="top" wrapText="1" indent="1"/>
    </xf>
    <xf numFmtId="43" fontId="21" fillId="0" borderId="0" xfId="2" applyNumberFormat="1" applyFont="1" applyBorder="1" applyAlignment="1">
      <alignment horizontal="right" vertical="top" wrapText="1"/>
    </xf>
    <xf numFmtId="14" fontId="21" fillId="0" borderId="0" xfId="0" applyNumberFormat="1" applyFont="1" applyBorder="1" applyAlignment="1">
      <alignment horizontal="left" vertical="top" wrapText="1"/>
    </xf>
    <xf numFmtId="49" fontId="21" fillId="0" borderId="0" xfId="0" applyNumberFormat="1" applyFont="1" applyBorder="1" applyAlignment="1">
      <alignment horizontal="left" vertical="top" wrapText="1" indent="1"/>
    </xf>
    <xf numFmtId="0" fontId="16" fillId="0" borderId="2" xfId="0" applyFont="1" applyBorder="1" applyAlignment="1">
      <alignment horizontal="left" vertical="top" wrapText="1"/>
    </xf>
    <xf numFmtId="0" fontId="16" fillId="0" borderId="0" xfId="0" applyFont="1" applyBorder="1" applyAlignment="1">
      <alignment horizontal="left" vertical="top" wrapText="1"/>
    </xf>
    <xf numFmtId="1" fontId="21" fillId="2" borderId="0" xfId="0" applyNumberFormat="1" applyFont="1" applyFill="1" applyBorder="1" applyAlignment="1">
      <alignment horizontal="left" vertical="top" wrapText="1"/>
    </xf>
    <xf numFmtId="0" fontId="16" fillId="2" borderId="0" xfId="0" applyFont="1" applyFill="1" applyBorder="1"/>
    <xf numFmtId="0" fontId="21" fillId="2" borderId="0" xfId="0" applyFont="1" applyFill="1" applyBorder="1" applyAlignment="1">
      <alignment horizontal="left" vertical="top" wrapText="1"/>
    </xf>
    <xf numFmtId="0" fontId="16" fillId="2" borderId="0" xfId="0" applyFont="1" applyFill="1" applyBorder="1" applyAlignment="1">
      <alignment horizontal="left" indent="1"/>
    </xf>
    <xf numFmtId="14" fontId="21" fillId="2" borderId="0" xfId="0" applyNumberFormat="1" applyFont="1" applyFill="1" applyBorder="1" applyAlignment="1">
      <alignment horizontal="left" vertical="top" wrapText="1"/>
    </xf>
    <xf numFmtId="0" fontId="21" fillId="0" borderId="2" xfId="0" applyFont="1" applyBorder="1" applyAlignment="1">
      <alignment horizontal="left" vertical="top" wrapText="1"/>
    </xf>
    <xf numFmtId="14" fontId="21" fillId="0" borderId="2" xfId="0" applyNumberFormat="1" applyFont="1" applyBorder="1" applyAlignment="1">
      <alignment horizontal="left" vertical="top" wrapText="1"/>
    </xf>
    <xf numFmtId="0" fontId="16" fillId="2" borderId="0" xfId="0" applyFont="1" applyFill="1" applyBorder="1" applyAlignment="1">
      <alignment horizontal="left"/>
    </xf>
    <xf numFmtId="0" fontId="16" fillId="0" borderId="2" xfId="0" applyFont="1" applyBorder="1" applyAlignment="1">
      <alignment horizontal="right"/>
    </xf>
    <xf numFmtId="0" fontId="16" fillId="2" borderId="0" xfId="0" applyFont="1" applyFill="1" applyBorder="1" applyAlignment="1">
      <alignment horizontal="right"/>
    </xf>
    <xf numFmtId="49" fontId="21" fillId="0" borderId="0" xfId="0" applyNumberFormat="1" applyFont="1" applyBorder="1" applyAlignment="1">
      <alignment horizontal="right" vertical="top" wrapText="1"/>
    </xf>
    <xf numFmtId="14" fontId="16" fillId="0" borderId="0" xfId="0" applyNumberFormat="1" applyFont="1" applyAlignment="1">
      <alignment horizontal="left"/>
    </xf>
    <xf numFmtId="1" fontId="21" fillId="0" borderId="0" xfId="0" applyNumberFormat="1" applyFont="1" applyFill="1" applyBorder="1" applyAlignment="1">
      <alignment horizontal="left" vertical="top" wrapText="1"/>
    </xf>
    <xf numFmtId="4" fontId="15" fillId="0" borderId="2" xfId="0" applyNumberFormat="1" applyFont="1" applyBorder="1" applyAlignment="1">
      <alignment horizontal="right"/>
    </xf>
    <xf numFmtId="0" fontId="16" fillId="0" borderId="0" xfId="0" applyFont="1" applyAlignment="1"/>
    <xf numFmtId="0" fontId="21" fillId="0" borderId="0" xfId="0" applyFont="1" applyBorder="1" applyAlignment="1">
      <alignment vertical="top"/>
    </xf>
    <xf numFmtId="49" fontId="16" fillId="0" borderId="0" xfId="0" applyNumberFormat="1" applyFont="1" applyBorder="1" applyAlignment="1">
      <alignment horizontal="center"/>
    </xf>
    <xf numFmtId="1" fontId="21" fillId="0" borderId="0" xfId="0" applyNumberFormat="1" applyFont="1" applyBorder="1" applyAlignment="1">
      <alignment vertical="top" wrapText="1"/>
    </xf>
    <xf numFmtId="0" fontId="21" fillId="0" borderId="0" xfId="0" applyFont="1" applyBorder="1" applyAlignment="1">
      <alignment vertical="top" wrapText="1"/>
    </xf>
    <xf numFmtId="1" fontId="21" fillId="0" borderId="0" xfId="0" applyNumberFormat="1" applyFont="1" applyFill="1" applyBorder="1" applyAlignment="1">
      <alignment vertical="top" wrapText="1"/>
    </xf>
    <xf numFmtId="43" fontId="16" fillId="0" borderId="3" xfId="2" applyNumberFormat="1" applyFont="1" applyBorder="1" applyAlignment="1">
      <alignment horizontal="right"/>
    </xf>
    <xf numFmtId="0" fontId="21" fillId="0" borderId="4" xfId="0" applyFont="1" applyBorder="1" applyAlignment="1">
      <alignment horizontal="left" vertical="top" wrapText="1"/>
    </xf>
    <xf numFmtId="1" fontId="21" fillId="0" borderId="4" xfId="0" applyNumberFormat="1" applyFont="1" applyBorder="1" applyAlignment="1">
      <alignment horizontal="left" vertical="top" wrapText="1"/>
    </xf>
    <xf numFmtId="1" fontId="21" fillId="0" borderId="4" xfId="0" applyNumberFormat="1" applyFont="1" applyBorder="1" applyAlignment="1">
      <alignment horizontal="right" vertical="top" wrapText="1"/>
    </xf>
    <xf numFmtId="14" fontId="21" fillId="0" borderId="4" xfId="0" applyNumberFormat="1" applyFont="1" applyBorder="1" applyAlignment="1">
      <alignment horizontal="right" vertical="top" wrapText="1"/>
    </xf>
    <xf numFmtId="0" fontId="21" fillId="0" borderId="4" xfId="0" applyFont="1" applyBorder="1" applyAlignment="1">
      <alignment horizontal="left" vertical="top" wrapText="1" indent="1"/>
    </xf>
    <xf numFmtId="0" fontId="16" fillId="0" borderId="4" xfId="0" applyFont="1" applyBorder="1"/>
    <xf numFmtId="43" fontId="21" fillId="0" borderId="4" xfId="2" applyNumberFormat="1" applyFont="1" applyBorder="1" applyAlignment="1">
      <alignment horizontal="right" vertical="top" wrapText="1"/>
    </xf>
    <xf numFmtId="49" fontId="16" fillId="0" borderId="4" xfId="0" applyNumberFormat="1" applyFont="1" applyBorder="1" applyAlignment="1">
      <alignment horizontal="center"/>
    </xf>
    <xf numFmtId="1" fontId="21" fillId="0" borderId="4" xfId="0" applyNumberFormat="1" applyFont="1" applyBorder="1" applyAlignment="1">
      <alignment vertical="top" wrapText="1"/>
    </xf>
    <xf numFmtId="14" fontId="21" fillId="0" borderId="4" xfId="0" applyNumberFormat="1" applyFont="1" applyBorder="1" applyAlignment="1">
      <alignment horizontal="left" vertical="top" wrapText="1"/>
    </xf>
    <xf numFmtId="0" fontId="16" fillId="3" borderId="0" xfId="0" applyFont="1" applyFill="1"/>
    <xf numFmtId="0" fontId="16" fillId="3" borderId="0" xfId="0" applyFont="1" applyFill="1" applyAlignment="1">
      <alignment horizontal="left"/>
    </xf>
    <xf numFmtId="14" fontId="16" fillId="3" borderId="0" xfId="0" applyNumberFormat="1" applyFont="1" applyFill="1" applyAlignment="1">
      <alignment horizontal="right"/>
    </xf>
    <xf numFmtId="49" fontId="16" fillId="3" borderId="0" xfId="0" applyNumberFormat="1" applyFont="1" applyFill="1" applyAlignment="1">
      <alignment horizontal="left" indent="1"/>
    </xf>
    <xf numFmtId="43" fontId="16" fillId="3" borderId="0" xfId="2" applyNumberFormat="1" applyFont="1" applyFill="1" applyAlignment="1">
      <alignment horizontal="right"/>
    </xf>
    <xf numFmtId="49" fontId="16" fillId="3" borderId="0" xfId="0" applyNumberFormat="1" applyFont="1" applyFill="1" applyAlignment="1">
      <alignment horizontal="center"/>
    </xf>
    <xf numFmtId="0" fontId="16" fillId="3" borderId="0" xfId="0" applyFont="1" applyFill="1" applyAlignment="1"/>
    <xf numFmtId="14" fontId="16" fillId="3" borderId="0" xfId="0" applyNumberFormat="1" applyFont="1" applyFill="1"/>
    <xf numFmtId="0" fontId="16" fillId="3" borderId="0" xfId="0" applyFont="1" applyFill="1" applyAlignment="1">
      <alignment horizontal="right"/>
    </xf>
    <xf numFmtId="0" fontId="21" fillId="3" borderId="0" xfId="0" applyFont="1" applyFill="1" applyBorder="1" applyAlignment="1">
      <alignment horizontal="left" vertical="top"/>
    </xf>
    <xf numFmtId="0" fontId="21" fillId="3" borderId="0" xfId="0" applyFont="1" applyFill="1" applyBorder="1" applyAlignment="1">
      <alignment vertical="top"/>
    </xf>
    <xf numFmtId="0" fontId="21" fillId="3" borderId="0" xfId="0" applyFont="1" applyFill="1" applyBorder="1" applyAlignment="1">
      <alignment horizontal="left" vertical="top" wrapText="1"/>
    </xf>
    <xf numFmtId="1" fontId="21" fillId="3" borderId="0" xfId="0" applyNumberFormat="1" applyFont="1" applyFill="1" applyBorder="1" applyAlignment="1">
      <alignment horizontal="left" vertical="top" wrapText="1"/>
    </xf>
    <xf numFmtId="1" fontId="21" fillId="3" borderId="0" xfId="0" applyNumberFormat="1" applyFont="1" applyFill="1" applyBorder="1" applyAlignment="1">
      <alignment horizontal="right" vertical="top" wrapText="1"/>
    </xf>
    <xf numFmtId="14" fontId="21" fillId="3" borderId="0" xfId="0" applyNumberFormat="1" applyFont="1" applyFill="1" applyBorder="1" applyAlignment="1">
      <alignment horizontal="left" vertical="top" wrapText="1"/>
    </xf>
    <xf numFmtId="0" fontId="21" fillId="3" borderId="0" xfId="0" applyFont="1" applyFill="1" applyBorder="1" applyAlignment="1">
      <alignment horizontal="left" vertical="top" wrapText="1" indent="1"/>
    </xf>
    <xf numFmtId="43" fontId="21" fillId="3" borderId="0" xfId="2" applyNumberFormat="1" applyFont="1" applyFill="1" applyBorder="1" applyAlignment="1">
      <alignment horizontal="right" vertical="top" wrapText="1"/>
    </xf>
    <xf numFmtId="1" fontId="21" fillId="3" borderId="0" xfId="0" applyNumberFormat="1" applyFont="1" applyFill="1" applyBorder="1" applyAlignment="1">
      <alignment vertical="top" wrapText="1"/>
    </xf>
    <xf numFmtId="43" fontId="16" fillId="0" borderId="0" xfId="2" applyNumberFormat="1" applyFont="1" applyBorder="1" applyAlignment="1">
      <alignment horizontal="right"/>
    </xf>
    <xf numFmtId="8" fontId="16" fillId="0" borderId="0" xfId="2" applyNumberFormat="1" applyFont="1" applyAlignment="1">
      <alignment horizontal="right"/>
    </xf>
    <xf numFmtId="0" fontId="22" fillId="0" borderId="0" xfId="1" applyFont="1" applyFill="1" applyAlignment="1">
      <alignment vertical="center" wrapText="1"/>
    </xf>
    <xf numFmtId="14" fontId="22" fillId="0" borderId="0" xfId="1" applyNumberFormat="1" applyFont="1" applyFill="1" applyAlignment="1">
      <alignment vertical="center" wrapText="1"/>
    </xf>
    <xf numFmtId="0" fontId="16" fillId="0" borderId="0" xfId="0" applyFont="1" applyFill="1" applyAlignment="1">
      <alignment vertical="center"/>
    </xf>
    <xf numFmtId="0" fontId="22" fillId="0" borderId="0" xfId="1" applyFont="1" applyFill="1" applyAlignment="1">
      <alignment horizontal="center" wrapText="1"/>
    </xf>
    <xf numFmtId="0" fontId="16" fillId="0" borderId="0" xfId="0" applyFont="1" applyFill="1"/>
    <xf numFmtId="0" fontId="22" fillId="0" borderId="0" xfId="1" applyFont="1" applyFill="1" applyAlignment="1">
      <alignment wrapText="1"/>
    </xf>
    <xf numFmtId="0" fontId="16" fillId="0" borderId="0" xfId="0" applyFont="1" applyFill="1" applyAlignment="1">
      <alignment horizontal="left" indent="1"/>
    </xf>
    <xf numFmtId="43" fontId="16" fillId="0" borderId="0" xfId="2" applyNumberFormat="1" applyFont="1" applyFill="1" applyAlignment="1">
      <alignment horizontal="right"/>
    </xf>
    <xf numFmtId="0" fontId="22" fillId="0" borderId="1" xfId="1" applyFont="1" applyFill="1" applyBorder="1" applyAlignment="1">
      <alignment horizontal="center"/>
    </xf>
    <xf numFmtId="0" fontId="22" fillId="0" borderId="1" xfId="1" applyFont="1" applyFill="1" applyBorder="1" applyAlignment="1">
      <alignment horizontal="left" indent="1"/>
    </xf>
    <xf numFmtId="0" fontId="22" fillId="6" borderId="1" xfId="1" applyFont="1" applyFill="1" applyBorder="1" applyAlignment="1">
      <alignment horizontal="center"/>
    </xf>
    <xf numFmtId="43" fontId="22" fillId="0" borderId="1" xfId="2" applyNumberFormat="1" applyFont="1" applyFill="1" applyBorder="1" applyAlignment="1">
      <alignment horizontal="right"/>
    </xf>
    <xf numFmtId="14" fontId="16" fillId="0" borderId="0" xfId="0" applyNumberFormat="1" applyFont="1" applyFill="1" applyAlignment="1">
      <alignment horizontal="right"/>
    </xf>
    <xf numFmtId="49" fontId="16" fillId="0" borderId="0" xfId="0" applyNumberFormat="1" applyFont="1" applyFill="1" applyAlignment="1">
      <alignment horizontal="left" indent="1"/>
    </xf>
    <xf numFmtId="0" fontId="16" fillId="0" borderId="0" xfId="0" applyFont="1" applyFill="1" applyAlignment="1"/>
    <xf numFmtId="14" fontId="16" fillId="0" borderId="0" xfId="0" applyNumberFormat="1" applyFont="1" applyFill="1"/>
    <xf numFmtId="0" fontId="21" fillId="0" borderId="0" xfId="0" applyFont="1" applyFill="1" applyBorder="1" applyAlignment="1">
      <alignment horizontal="left" vertical="top"/>
    </xf>
    <xf numFmtId="0" fontId="21" fillId="0" borderId="0" xfId="0" applyFont="1" applyFill="1" applyBorder="1" applyAlignment="1">
      <alignment vertical="top"/>
    </xf>
    <xf numFmtId="0" fontId="16" fillId="0" borderId="0" xfId="0" applyFont="1" applyFill="1" applyBorder="1"/>
    <xf numFmtId="14" fontId="16" fillId="0" borderId="0" xfId="0" applyNumberFormat="1" applyFont="1" applyFill="1" applyBorder="1" applyAlignment="1">
      <alignment horizontal="right"/>
    </xf>
    <xf numFmtId="49" fontId="16" fillId="0" borderId="0" xfId="0" applyNumberFormat="1" applyFont="1" applyFill="1" applyBorder="1" applyAlignment="1">
      <alignment horizontal="left" indent="1"/>
    </xf>
    <xf numFmtId="43" fontId="16" fillId="0" borderId="0" xfId="2" applyNumberFormat="1" applyFont="1" applyFill="1" applyBorder="1" applyAlignment="1">
      <alignment horizontal="right"/>
    </xf>
    <xf numFmtId="14" fontId="16" fillId="0" borderId="0" xfId="0" applyNumberFormat="1" applyFont="1" applyFill="1" applyBorder="1"/>
    <xf numFmtId="0" fontId="21" fillId="0" borderId="0" xfId="0" applyFont="1" applyFill="1" applyBorder="1" applyAlignment="1">
      <alignment horizontal="left" vertical="top" wrapText="1"/>
    </xf>
    <xf numFmtId="1" fontId="21" fillId="0" borderId="0" xfId="0"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indent="11"/>
    </xf>
    <xf numFmtId="0" fontId="21" fillId="0" borderId="0" xfId="0" applyFont="1" applyFill="1" applyBorder="1" applyAlignment="1">
      <alignment horizontal="left" vertical="top" wrapText="1" indent="1"/>
    </xf>
    <xf numFmtId="43" fontId="21" fillId="0" borderId="0" xfId="2"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xf>
    <xf numFmtId="0" fontId="16" fillId="0" borderId="2" xfId="0" applyFont="1" applyFill="1" applyBorder="1"/>
    <xf numFmtId="0" fontId="16" fillId="0" borderId="2" xfId="0" applyFont="1" applyFill="1" applyBorder="1" applyAlignment="1">
      <alignment horizontal="left" indent="1"/>
    </xf>
    <xf numFmtId="4" fontId="15" fillId="0" borderId="2" xfId="0" applyNumberFormat="1" applyFont="1" applyFill="1" applyBorder="1" applyAlignment="1">
      <alignment horizontal="right"/>
    </xf>
    <xf numFmtId="0" fontId="16" fillId="0" borderId="0" xfId="0" applyFont="1" applyFill="1" applyAlignment="1">
      <alignment horizontal="left"/>
    </xf>
    <xf numFmtId="0" fontId="22" fillId="0" borderId="0" xfId="1" applyFont="1" applyFill="1" applyAlignment="1">
      <alignment vertical="top" wrapText="1"/>
    </xf>
    <xf numFmtId="0" fontId="16" fillId="0" borderId="4" xfId="0" applyFont="1" applyFill="1" applyBorder="1"/>
    <xf numFmtId="14" fontId="16" fillId="0" borderId="4" xfId="0" applyNumberFormat="1" applyFont="1" applyFill="1" applyBorder="1" applyAlignment="1">
      <alignment horizontal="right"/>
    </xf>
    <xf numFmtId="49" fontId="16" fillId="0" borderId="4" xfId="0" applyNumberFormat="1" applyFont="1" applyFill="1" applyBorder="1" applyAlignment="1">
      <alignment horizontal="left" indent="1"/>
    </xf>
    <xf numFmtId="43" fontId="16" fillId="0" borderId="4" xfId="2" applyNumberFormat="1" applyFont="1" applyFill="1" applyBorder="1" applyAlignment="1">
      <alignment horizontal="right"/>
    </xf>
    <xf numFmtId="0" fontId="16" fillId="0" borderId="4" xfId="0" applyFont="1" applyFill="1" applyBorder="1" applyAlignment="1"/>
    <xf numFmtId="43" fontId="16" fillId="0" borderId="4" xfId="0" applyNumberFormat="1" applyFont="1" applyFill="1" applyBorder="1" applyAlignment="1"/>
    <xf numFmtId="14" fontId="16" fillId="0" borderId="4" xfId="0" applyNumberFormat="1" applyFont="1" applyFill="1" applyBorder="1"/>
    <xf numFmtId="0" fontId="21" fillId="0" borderId="4" xfId="0" applyFont="1" applyFill="1" applyBorder="1" applyAlignment="1">
      <alignment horizontal="left" vertical="top" wrapText="1"/>
    </xf>
    <xf numFmtId="1" fontId="21" fillId="0" borderId="4" xfId="0" applyNumberFormat="1" applyFont="1" applyFill="1" applyBorder="1" applyAlignment="1">
      <alignment horizontal="right" vertical="top" wrapText="1"/>
    </xf>
    <xf numFmtId="14" fontId="21" fillId="0" borderId="4" xfId="0" applyNumberFormat="1" applyFont="1" applyFill="1" applyBorder="1" applyAlignment="1">
      <alignment horizontal="left" vertical="top" wrapText="1"/>
    </xf>
    <xf numFmtId="0" fontId="21" fillId="0" borderId="4" xfId="0" applyFont="1" applyFill="1" applyBorder="1" applyAlignment="1">
      <alignment horizontal="left" vertical="top" wrapText="1" indent="1"/>
    </xf>
    <xf numFmtId="43" fontId="21" fillId="0" borderId="4" xfId="2" applyNumberFormat="1" applyFont="1" applyFill="1" applyBorder="1" applyAlignment="1">
      <alignment horizontal="right" vertical="top" wrapText="1"/>
    </xf>
    <xf numFmtId="1" fontId="21" fillId="0" borderId="4" xfId="0" applyNumberFormat="1" applyFont="1" applyFill="1" applyBorder="1" applyAlignment="1">
      <alignment vertical="top" wrapText="1"/>
    </xf>
    <xf numFmtId="2" fontId="21" fillId="0" borderId="4" xfId="0" applyNumberFormat="1" applyFont="1" applyFill="1" applyBorder="1" applyAlignment="1">
      <alignment vertical="top" wrapText="1"/>
    </xf>
    <xf numFmtId="0" fontId="21" fillId="0" borderId="4" xfId="0" applyFont="1" applyFill="1" applyBorder="1" applyAlignment="1">
      <alignment horizontal="left" vertical="top"/>
    </xf>
    <xf numFmtId="0" fontId="21" fillId="0" borderId="4" xfId="0" applyFont="1" applyFill="1" applyBorder="1" applyAlignment="1">
      <alignment vertical="top"/>
    </xf>
    <xf numFmtId="43" fontId="21" fillId="0" borderId="4" xfId="0" applyNumberFormat="1" applyFont="1" applyFill="1" applyBorder="1" applyAlignment="1">
      <alignment vertical="top"/>
    </xf>
    <xf numFmtId="43" fontId="16" fillId="0" borderId="0" xfId="0" applyNumberFormat="1" applyFont="1" applyFill="1" applyAlignment="1"/>
    <xf numFmtId="0" fontId="16" fillId="4" borderId="0" xfId="0" applyFont="1" applyFill="1" applyAlignment="1">
      <alignment vertical="center"/>
    </xf>
    <xf numFmtId="0" fontId="22" fillId="4" borderId="0" xfId="1" applyFont="1" applyFill="1" applyAlignment="1">
      <alignment vertical="center" wrapText="1"/>
    </xf>
    <xf numFmtId="0" fontId="16" fillId="4" borderId="0" xfId="0" applyFont="1" applyFill="1"/>
    <xf numFmtId="43" fontId="16" fillId="4" borderId="0" xfId="2" applyNumberFormat="1" applyFont="1" applyFill="1" applyAlignment="1">
      <alignment horizontal="right"/>
    </xf>
    <xf numFmtId="0" fontId="22" fillId="4" borderId="1" xfId="1" applyFont="1" applyFill="1" applyBorder="1" applyAlignment="1">
      <alignment horizontal="center"/>
    </xf>
    <xf numFmtId="43" fontId="22" fillId="4" borderId="1" xfId="2" applyNumberFormat="1" applyFont="1" applyFill="1" applyBorder="1" applyAlignment="1">
      <alignment horizontal="right"/>
    </xf>
    <xf numFmtId="0" fontId="16" fillId="4" borderId="4" xfId="0" applyFont="1" applyFill="1" applyBorder="1"/>
    <xf numFmtId="43" fontId="16" fillId="4" borderId="4" xfId="2" applyNumberFormat="1" applyFont="1" applyFill="1" applyBorder="1" applyAlignment="1">
      <alignment horizontal="right"/>
    </xf>
    <xf numFmtId="0" fontId="21" fillId="4" borderId="0" xfId="0" applyFont="1" applyFill="1" applyBorder="1" applyAlignment="1">
      <alignment horizontal="left" vertical="top"/>
    </xf>
    <xf numFmtId="43" fontId="21" fillId="4" borderId="4" xfId="2" applyNumberFormat="1" applyFont="1" applyFill="1" applyBorder="1" applyAlignment="1">
      <alignment horizontal="right" vertical="top" wrapText="1"/>
    </xf>
    <xf numFmtId="0" fontId="21" fillId="4" borderId="4" xfId="0" applyFont="1" applyFill="1" applyBorder="1" applyAlignment="1">
      <alignment horizontal="left" vertical="top" wrapText="1"/>
    </xf>
    <xf numFmtId="0" fontId="16" fillId="4" borderId="2" xfId="0" applyFont="1" applyFill="1" applyBorder="1"/>
    <xf numFmtId="4" fontId="15" fillId="4" borderId="2" xfId="0" applyNumberFormat="1" applyFont="1" applyFill="1" applyBorder="1" applyAlignment="1">
      <alignment horizontal="right"/>
    </xf>
    <xf numFmtId="168" fontId="16" fillId="0" borderId="0" xfId="0" applyNumberFormat="1" applyFont="1" applyAlignment="1">
      <alignment horizontal="left"/>
    </xf>
    <xf numFmtId="0" fontId="22" fillId="0" borderId="13" xfId="1" applyFont="1" applyFill="1" applyBorder="1" applyAlignment="1">
      <alignment horizontal="center"/>
    </xf>
    <xf numFmtId="0" fontId="22" fillId="0" borderId="14" xfId="1" applyFont="1" applyFill="1" applyBorder="1" applyAlignment="1">
      <alignment horizontal="center"/>
    </xf>
    <xf numFmtId="0" fontId="22" fillId="0" borderId="15" xfId="1" applyFont="1" applyFill="1" applyBorder="1" applyAlignment="1">
      <alignment horizontal="center"/>
    </xf>
    <xf numFmtId="0" fontId="16" fillId="0" borderId="9" xfId="0" applyFont="1" applyFill="1" applyBorder="1" applyAlignment="1">
      <alignment wrapText="1"/>
    </xf>
    <xf numFmtId="14" fontId="16" fillId="0" borderId="0" xfId="0" applyNumberFormat="1" applyFont="1" applyFill="1" applyBorder="1" applyAlignment="1">
      <alignment horizontal="right" vertical="center"/>
    </xf>
    <xf numFmtId="0" fontId="16" fillId="0" borderId="0" xfId="0" applyFont="1" applyFill="1" applyBorder="1" applyAlignment="1"/>
    <xf numFmtId="43" fontId="16" fillId="0" borderId="0" xfId="0" applyNumberFormat="1" applyFont="1" applyFill="1" applyBorder="1" applyAlignment="1"/>
    <xf numFmtId="14" fontId="16" fillId="0" borderId="10" xfId="0" applyNumberFormat="1" applyFont="1" applyFill="1" applyBorder="1" applyAlignment="1">
      <alignment horizontal="left" indent="1"/>
    </xf>
    <xf numFmtId="0" fontId="16" fillId="0" borderId="10" xfId="0" applyFont="1" applyFill="1" applyBorder="1" applyAlignment="1">
      <alignment horizontal="left" indent="1"/>
    </xf>
    <xf numFmtId="0" fontId="21" fillId="0" borderId="9" xfId="0" applyFont="1" applyFill="1" applyBorder="1" applyAlignment="1">
      <alignment horizontal="left" vertical="top" wrapText="1"/>
    </xf>
    <xf numFmtId="14" fontId="21" fillId="0" borderId="0" xfId="0" applyNumberFormat="1" applyFont="1" applyFill="1" applyBorder="1" applyAlignment="1">
      <alignment horizontal="right" vertical="center" wrapText="1"/>
    </xf>
    <xf numFmtId="2" fontId="21" fillId="0" borderId="0" xfId="0" applyNumberFormat="1" applyFont="1" applyFill="1" applyBorder="1" applyAlignment="1">
      <alignment vertical="top" wrapText="1"/>
    </xf>
    <xf numFmtId="14" fontId="21" fillId="0" borderId="10" xfId="0" applyNumberFormat="1" applyFont="1" applyFill="1" applyBorder="1" applyAlignment="1">
      <alignment horizontal="left" vertical="top" wrapText="1" indent="1"/>
    </xf>
    <xf numFmtId="43" fontId="21" fillId="0" borderId="0" xfId="0" applyNumberFormat="1" applyFont="1" applyFill="1" applyBorder="1" applyAlignment="1">
      <alignment vertical="top"/>
    </xf>
    <xf numFmtId="0" fontId="16" fillId="0" borderId="11" xfId="0" applyFont="1" applyFill="1" applyBorder="1" applyAlignment="1">
      <alignment wrapText="1"/>
    </xf>
    <xf numFmtId="0" fontId="16" fillId="0" borderId="12" xfId="0" applyFont="1" applyFill="1" applyBorder="1" applyAlignment="1">
      <alignment horizontal="left" indent="1"/>
    </xf>
    <xf numFmtId="0" fontId="16" fillId="0" borderId="6" xfId="0" applyFont="1" applyFill="1" applyBorder="1"/>
    <xf numFmtId="0" fontId="16" fillId="0" borderId="7" xfId="0" applyFont="1" applyFill="1" applyBorder="1"/>
    <xf numFmtId="4" fontId="15" fillId="0" borderId="7" xfId="0" applyNumberFormat="1" applyFont="1" applyFill="1" applyBorder="1" applyAlignment="1">
      <alignment horizontal="right"/>
    </xf>
    <xf numFmtId="0" fontId="16" fillId="0" borderId="8" xfId="0" applyFont="1" applyFill="1" applyBorder="1"/>
    <xf numFmtId="0" fontId="16" fillId="0" borderId="4" xfId="0" applyFont="1" applyBorder="1" applyAlignment="1"/>
    <xf numFmtId="0" fontId="16" fillId="0" borderId="0" xfId="0" applyFont="1" applyFill="1" applyAlignment="1">
      <alignment horizontal="right"/>
    </xf>
    <xf numFmtId="14" fontId="21" fillId="0" borderId="0" xfId="0" applyNumberFormat="1" applyFont="1" applyFill="1" applyBorder="1" applyAlignment="1">
      <alignment horizontal="right" vertical="top" wrapText="1"/>
    </xf>
    <xf numFmtId="0" fontId="16" fillId="0" borderId="0" xfId="0" applyFont="1" applyAlignment="1">
      <alignment wrapText="1"/>
    </xf>
    <xf numFmtId="0" fontId="16" fillId="0" borderId="0" xfId="0" applyFont="1" applyAlignment="1">
      <alignment horizontal="center" vertical="center"/>
    </xf>
    <xf numFmtId="0" fontId="23" fillId="0" borderId="0" xfId="0" applyFont="1" applyAlignment="1">
      <alignment horizontal="justify" vertical="center"/>
    </xf>
    <xf numFmtId="0" fontId="16" fillId="0" borderId="0" xfId="0" applyFont="1" applyAlignment="1">
      <alignment vertical="top" wrapText="1"/>
    </xf>
    <xf numFmtId="49" fontId="16" fillId="0" borderId="0" xfId="2" applyNumberFormat="1" applyFont="1" applyAlignment="1">
      <alignment horizontal="right"/>
    </xf>
    <xf numFmtId="49" fontId="22" fillId="2" borderId="1" xfId="2" applyNumberFormat="1" applyFont="1" applyFill="1" applyBorder="1" applyAlignment="1">
      <alignment horizontal="right"/>
    </xf>
    <xf numFmtId="49" fontId="15" fillId="0" borderId="0" xfId="2" applyNumberFormat="1" applyFont="1" applyBorder="1" applyAlignment="1">
      <alignment horizontal="right"/>
    </xf>
    <xf numFmtId="49" fontId="16" fillId="2" borderId="0" xfId="2" applyNumberFormat="1" applyFont="1" applyFill="1" applyAlignment="1">
      <alignment horizontal="right"/>
    </xf>
    <xf numFmtId="49" fontId="15" fillId="0" borderId="2" xfId="2" applyNumberFormat="1" applyFont="1" applyBorder="1" applyAlignment="1">
      <alignment horizontal="right"/>
    </xf>
    <xf numFmtId="49" fontId="15" fillId="0" borderId="0" xfId="2" applyNumberFormat="1" applyFont="1" applyAlignment="1">
      <alignment horizontal="right"/>
    </xf>
    <xf numFmtId="49" fontId="15" fillId="0" borderId="2" xfId="0" applyNumberFormat="1" applyFont="1" applyBorder="1" applyAlignment="1">
      <alignment horizontal="right"/>
    </xf>
    <xf numFmtId="49" fontId="21" fillId="0" borderId="0" xfId="2" applyNumberFormat="1" applyFont="1" applyBorder="1" applyAlignment="1">
      <alignment horizontal="right" vertical="top" wrapText="1"/>
    </xf>
    <xf numFmtId="49" fontId="19" fillId="0" borderId="2" xfId="0" applyNumberFormat="1" applyFont="1" applyBorder="1" applyAlignment="1">
      <alignment horizontal="right" vertical="top" wrapText="1"/>
    </xf>
    <xf numFmtId="49" fontId="16" fillId="0" borderId="0" xfId="2" applyNumberFormat="1" applyFont="1" applyBorder="1" applyAlignment="1">
      <alignment horizontal="right" vertical="top" wrapText="1"/>
    </xf>
    <xf numFmtId="49" fontId="21" fillId="2" borderId="0" xfId="2" applyNumberFormat="1" applyFont="1" applyFill="1" applyBorder="1" applyAlignment="1">
      <alignment horizontal="right" vertical="top" wrapText="1"/>
    </xf>
    <xf numFmtId="49" fontId="19" fillId="0" borderId="2" xfId="2" applyNumberFormat="1" applyFont="1" applyBorder="1" applyAlignment="1">
      <alignment horizontal="right" vertical="top" wrapText="1"/>
    </xf>
    <xf numFmtId="0" fontId="16" fillId="7" borderId="0" xfId="0" applyFont="1" applyFill="1"/>
    <xf numFmtId="0" fontId="15" fillId="0" borderId="0" xfId="0" applyFont="1" applyAlignment="1">
      <alignment horizontal="center"/>
    </xf>
    <xf numFmtId="0" fontId="16" fillId="0" borderId="0" xfId="0" applyFont="1" applyAlignment="1">
      <alignment horizontal="left" vertical="top" wrapText="1"/>
    </xf>
    <xf numFmtId="0" fontId="24" fillId="0" borderId="0" xfId="0" applyFont="1" applyAlignment="1">
      <alignment horizontal="center" vertical="center" wrapText="1"/>
    </xf>
    <xf numFmtId="0" fontId="19" fillId="5" borderId="20" xfId="1" applyFont="1" applyFill="1" applyBorder="1" applyAlignment="1">
      <alignment horizontal="center" vertical="center" wrapText="1"/>
    </xf>
    <xf numFmtId="0" fontId="19" fillId="5" borderId="21" xfId="1" applyFont="1" applyFill="1" applyBorder="1" applyAlignment="1">
      <alignment horizontal="center" vertical="center" wrapText="1"/>
    </xf>
    <xf numFmtId="0" fontId="19" fillId="5" borderId="22" xfId="1" applyFont="1" applyFill="1" applyBorder="1" applyAlignment="1">
      <alignment horizontal="center" vertical="center" wrapText="1"/>
    </xf>
    <xf numFmtId="0" fontId="21" fillId="0" borderId="16" xfId="1" applyFont="1" applyBorder="1" applyAlignment="1">
      <alignment horizontal="left" vertical="top" wrapText="1"/>
    </xf>
    <xf numFmtId="1" fontId="21" fillId="0" borderId="16" xfId="1" applyNumberFormat="1" applyFont="1" applyBorder="1" applyAlignment="1">
      <alignment horizontal="left" vertical="top" wrapText="1"/>
    </xf>
    <xf numFmtId="0" fontId="21" fillId="0" borderId="23" xfId="1" applyFont="1" applyBorder="1" applyAlignment="1">
      <alignment horizontal="center" vertical="top" wrapText="1"/>
    </xf>
    <xf numFmtId="0" fontId="21" fillId="0" borderId="0" xfId="1" applyFont="1" applyBorder="1" applyAlignment="1">
      <alignment horizontal="center" vertical="top" wrapText="1"/>
    </xf>
    <xf numFmtId="0" fontId="19" fillId="0" borderId="1" xfId="1" applyFont="1" applyBorder="1" applyAlignment="1">
      <alignment horizontal="center" vertical="top"/>
    </xf>
    <xf numFmtId="0" fontId="19" fillId="5" borderId="16" xfId="1" applyFont="1" applyFill="1" applyBorder="1" applyAlignment="1">
      <alignment horizontal="left" vertical="top" wrapText="1"/>
    </xf>
    <xf numFmtId="0" fontId="19" fillId="5" borderId="16" xfId="1" applyFont="1" applyFill="1" applyBorder="1" applyAlignment="1">
      <alignment horizontal="center" vertical="top" wrapText="1"/>
    </xf>
    <xf numFmtId="0" fontId="21" fillId="0" borderId="17" xfId="1" applyFont="1" applyBorder="1" applyAlignment="1">
      <alignment horizontal="left" vertical="top"/>
    </xf>
    <xf numFmtId="0" fontId="21" fillId="0" borderId="18" xfId="1" applyFont="1" applyBorder="1" applyAlignment="1">
      <alignment horizontal="left" vertical="top"/>
    </xf>
    <xf numFmtId="0" fontId="21" fillId="0" borderId="19" xfId="1" applyFont="1" applyBorder="1" applyAlignment="1">
      <alignment horizontal="left" vertical="top"/>
    </xf>
    <xf numFmtId="0" fontId="22" fillId="0" borderId="0" xfId="1" applyFont="1" applyAlignment="1">
      <alignment horizontal="center" wrapText="1"/>
    </xf>
    <xf numFmtId="0" fontId="22" fillId="0" borderId="0" xfId="1" applyFont="1" applyFill="1" applyAlignment="1">
      <alignment horizontal="center" vertical="center" wrapText="1"/>
    </xf>
    <xf numFmtId="0" fontId="9" fillId="0" borderId="0" xfId="1" applyFont="1" applyAlignment="1">
      <alignment horizontal="center" wrapText="1"/>
    </xf>
  </cellXfs>
  <cellStyles count="6">
    <cellStyle name="Comma" xfId="2" builtinId="3"/>
    <cellStyle name="Normal" xfId="0" builtinId="0"/>
    <cellStyle name="Normal 2" xfId="1"/>
    <cellStyle name="Normal 3" xfId="3"/>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21"/>
  <sheetViews>
    <sheetView workbookViewId="0">
      <selection activeCell="E14" sqref="E14"/>
    </sheetView>
  </sheetViews>
  <sheetFormatPr defaultRowHeight="15" x14ac:dyDescent="0.2"/>
  <cols>
    <col min="1" max="1" width="9.140625" style="108"/>
    <col min="2" max="2" width="3.85546875" style="109" bestFit="1" customWidth="1"/>
    <col min="3" max="3" width="45.7109375" style="108" bestFit="1" customWidth="1"/>
    <col min="4" max="4" width="9.140625" style="108"/>
    <col min="5" max="5" width="12.85546875" style="109" customWidth="1"/>
    <col min="6" max="16384" width="9.140625" style="108"/>
  </cols>
  <sheetData>
    <row r="2" spans="2:5" ht="15.75" x14ac:dyDescent="0.25">
      <c r="B2" s="369" t="s">
        <v>509</v>
      </c>
      <c r="C2" s="369"/>
      <c r="D2" s="369"/>
      <c r="E2" s="369"/>
    </row>
    <row r="5" spans="2:5" ht="15.75" x14ac:dyDescent="0.25">
      <c r="C5" s="110" t="s">
        <v>495</v>
      </c>
      <c r="E5" s="110" t="s">
        <v>504</v>
      </c>
    </row>
    <row r="6" spans="2:5" ht="15.75" x14ac:dyDescent="0.25">
      <c r="C6" s="110"/>
    </row>
    <row r="7" spans="2:5" x14ac:dyDescent="0.2">
      <c r="B7" s="109">
        <v>1</v>
      </c>
      <c r="C7" s="108" t="s">
        <v>659</v>
      </c>
    </row>
    <row r="8" spans="2:5" x14ac:dyDescent="0.2">
      <c r="B8" s="109">
        <v>2</v>
      </c>
      <c r="C8" s="108" t="s">
        <v>663</v>
      </c>
    </row>
    <row r="9" spans="2:5" x14ac:dyDescent="0.2">
      <c r="B9" s="109">
        <v>3</v>
      </c>
      <c r="C9" s="108" t="s">
        <v>658</v>
      </c>
    </row>
    <row r="10" spans="2:5" x14ac:dyDescent="0.2">
      <c r="B10" s="109">
        <v>4</v>
      </c>
      <c r="C10" s="108" t="s">
        <v>664</v>
      </c>
    </row>
    <row r="11" spans="2:5" x14ac:dyDescent="0.2">
      <c r="B11" s="109">
        <v>5</v>
      </c>
      <c r="C11" s="108" t="s">
        <v>494</v>
      </c>
      <c r="E11" s="109" t="s">
        <v>503</v>
      </c>
    </row>
    <row r="12" spans="2:5" x14ac:dyDescent="0.2">
      <c r="B12" s="109">
        <v>6</v>
      </c>
      <c r="C12" s="108" t="s">
        <v>493</v>
      </c>
      <c r="E12" s="109" t="s">
        <v>503</v>
      </c>
    </row>
    <row r="13" spans="2:5" x14ac:dyDescent="0.2">
      <c r="B13" s="109">
        <v>7</v>
      </c>
      <c r="C13" s="108" t="s">
        <v>492</v>
      </c>
      <c r="E13" s="109" t="s">
        <v>503</v>
      </c>
    </row>
    <row r="14" spans="2:5" x14ac:dyDescent="0.2">
      <c r="B14" s="109">
        <v>8</v>
      </c>
      <c r="C14" s="108" t="s">
        <v>491</v>
      </c>
      <c r="E14" s="111" t="s">
        <v>502</v>
      </c>
    </row>
    <row r="15" spans="2:5" x14ac:dyDescent="0.2">
      <c r="B15" s="109">
        <v>9</v>
      </c>
      <c r="C15" s="108" t="s">
        <v>490</v>
      </c>
      <c r="E15" s="111" t="s">
        <v>502</v>
      </c>
    </row>
    <row r="16" spans="2:5" x14ac:dyDescent="0.2">
      <c r="B16" s="109">
        <v>10</v>
      </c>
      <c r="C16" s="108" t="s">
        <v>489</v>
      </c>
      <c r="E16" s="111" t="s">
        <v>502</v>
      </c>
    </row>
    <row r="17" spans="2:5" x14ac:dyDescent="0.2">
      <c r="B17" s="109">
        <v>11</v>
      </c>
      <c r="C17" s="108" t="s">
        <v>488</v>
      </c>
      <c r="E17" s="111" t="s">
        <v>502</v>
      </c>
    </row>
    <row r="18" spans="2:5" x14ac:dyDescent="0.2">
      <c r="B18" s="109">
        <v>12</v>
      </c>
      <c r="C18" s="108" t="s">
        <v>487</v>
      </c>
      <c r="E18" s="111" t="s">
        <v>502</v>
      </c>
    </row>
    <row r="19" spans="2:5" x14ac:dyDescent="0.2">
      <c r="B19" s="109">
        <v>13</v>
      </c>
      <c r="C19" s="108" t="s">
        <v>486</v>
      </c>
      <c r="E19" s="111" t="s">
        <v>502</v>
      </c>
    </row>
    <row r="20" spans="2:5" x14ac:dyDescent="0.2">
      <c r="B20" s="109">
        <v>14</v>
      </c>
      <c r="C20" s="108" t="s">
        <v>485</v>
      </c>
      <c r="E20" s="111" t="s">
        <v>502</v>
      </c>
    </row>
    <row r="21" spans="2:5" x14ac:dyDescent="0.2">
      <c r="B21" s="109">
        <v>15</v>
      </c>
      <c r="C21" s="108" t="s">
        <v>484</v>
      </c>
      <c r="E21" s="111" t="s">
        <v>502</v>
      </c>
    </row>
  </sheetData>
  <mergeCells count="1">
    <mergeCell ref="B2:E2"/>
  </mergeCells>
  <pageMargins left="0.7" right="0.7" top="0.75" bottom="0.75" header="0.3" footer="0.3"/>
  <pageSetup orientation="portrait" horizontalDpi="4294967293" verticalDpi="4294967293" r:id="rId1"/>
  <headerFoot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O141"/>
  <sheetViews>
    <sheetView topLeftCell="A114" zoomScale="70" zoomScaleNormal="70" workbookViewId="0">
      <selection activeCell="J131" sqref="J131"/>
    </sheetView>
  </sheetViews>
  <sheetFormatPr defaultColWidth="10.7109375" defaultRowHeight="15" x14ac:dyDescent="0.2"/>
  <cols>
    <col min="1" max="4" width="10.7109375" style="108"/>
    <col min="5" max="5" width="15.42578125" style="108" bestFit="1" customWidth="1"/>
    <col min="6" max="6" width="28.140625" style="108" bestFit="1" customWidth="1"/>
    <col min="7" max="7" width="10.7109375" style="167"/>
    <col min="8" max="8" width="10.7109375" style="108"/>
    <col min="9" max="9" width="12.85546875" style="168" bestFit="1" customWidth="1"/>
    <col min="10" max="12" width="10.7109375" style="108"/>
    <col min="13" max="13" width="14" style="108" bestFit="1" customWidth="1"/>
    <col min="14" max="14" width="46.28515625" style="108" bestFit="1" customWidth="1"/>
    <col min="15" max="16384" width="10.7109375" style="108"/>
  </cols>
  <sheetData>
    <row r="1" spans="1:15" ht="15.75" x14ac:dyDescent="0.25">
      <c r="A1" s="385" t="s">
        <v>419</v>
      </c>
      <c r="C1" s="163"/>
    </row>
    <row r="2" spans="1:15" ht="15.75" x14ac:dyDescent="0.2">
      <c r="A2" s="385"/>
      <c r="C2" s="164"/>
    </row>
    <row r="3" spans="1:15" ht="15.75" x14ac:dyDescent="0.25">
      <c r="A3" s="385"/>
      <c r="C3" s="163"/>
    </row>
    <row r="4" spans="1:15" x14ac:dyDescent="0.2">
      <c r="A4" s="385"/>
    </row>
    <row r="5" spans="1:15" ht="15.75" x14ac:dyDescent="0.25">
      <c r="A5" s="165"/>
    </row>
    <row r="6" spans="1:15" ht="15.75" x14ac:dyDescent="0.25">
      <c r="A6" s="170" t="s">
        <v>6</v>
      </c>
      <c r="B6" s="170" t="s">
        <v>7</v>
      </c>
      <c r="C6" s="170" t="s">
        <v>8</v>
      </c>
      <c r="D6" s="170" t="s">
        <v>9</v>
      </c>
      <c r="E6" s="170" t="s">
        <v>10</v>
      </c>
      <c r="F6" s="170" t="s">
        <v>11</v>
      </c>
      <c r="G6" s="171" t="s">
        <v>12</v>
      </c>
      <c r="H6" s="170" t="s">
        <v>508</v>
      </c>
      <c r="I6" s="172" t="s">
        <v>420</v>
      </c>
      <c r="J6" s="170" t="s">
        <v>15</v>
      </c>
      <c r="K6" s="170" t="s">
        <v>16</v>
      </c>
      <c r="L6" s="170" t="s">
        <v>17</v>
      </c>
      <c r="M6" s="170" t="s">
        <v>18</v>
      </c>
      <c r="N6" s="170" t="s">
        <v>19</v>
      </c>
    </row>
    <row r="7" spans="1:15" x14ac:dyDescent="0.2">
      <c r="A7" s="108" t="s">
        <v>164</v>
      </c>
      <c r="B7" s="193" t="s">
        <v>166</v>
      </c>
      <c r="C7" s="108">
        <v>883154</v>
      </c>
      <c r="D7" s="108">
        <v>13780</v>
      </c>
      <c r="E7" s="108">
        <v>1851108</v>
      </c>
      <c r="F7" s="175">
        <v>43244</v>
      </c>
      <c r="G7" s="176" t="s">
        <v>125</v>
      </c>
      <c r="H7" s="108" t="s">
        <v>54</v>
      </c>
      <c r="I7" s="168">
        <v>213.16</v>
      </c>
      <c r="J7" s="177" t="s">
        <v>55</v>
      </c>
      <c r="K7" s="108" t="s">
        <v>195</v>
      </c>
      <c r="L7" s="226">
        <v>4310</v>
      </c>
      <c r="M7" s="178">
        <v>43258</v>
      </c>
      <c r="N7" s="108" t="s">
        <v>202</v>
      </c>
    </row>
    <row r="8" spans="1:15" x14ac:dyDescent="0.2">
      <c r="A8" s="108" t="s">
        <v>164</v>
      </c>
      <c r="B8" s="108" t="s">
        <v>219</v>
      </c>
      <c r="C8" s="108">
        <v>883155</v>
      </c>
      <c r="D8" s="108">
        <v>13780</v>
      </c>
      <c r="E8" s="108">
        <v>1851125</v>
      </c>
      <c r="F8" s="175">
        <v>43244</v>
      </c>
      <c r="G8" s="176" t="s">
        <v>125</v>
      </c>
      <c r="H8" s="108" t="s">
        <v>54</v>
      </c>
      <c r="I8" s="168">
        <v>538.16999999999996</v>
      </c>
      <c r="J8" s="177" t="s">
        <v>55</v>
      </c>
      <c r="K8" s="108" t="s">
        <v>195</v>
      </c>
      <c r="L8" s="226">
        <v>4310</v>
      </c>
      <c r="M8" s="175">
        <v>43258</v>
      </c>
      <c r="N8" s="108" t="s">
        <v>229</v>
      </c>
    </row>
    <row r="9" spans="1:15" x14ac:dyDescent="0.2">
      <c r="A9" s="108" t="s">
        <v>22</v>
      </c>
      <c r="B9" s="108" t="s">
        <v>23</v>
      </c>
      <c r="C9" s="108">
        <v>884956</v>
      </c>
      <c r="D9" s="108">
        <v>13780</v>
      </c>
      <c r="E9" s="108">
        <v>9163591367</v>
      </c>
      <c r="F9" s="175">
        <v>43255</v>
      </c>
      <c r="G9" s="176" t="s">
        <v>125</v>
      </c>
      <c r="H9" s="108" t="s">
        <v>54</v>
      </c>
      <c r="I9" s="168">
        <v>531.04999999999995</v>
      </c>
      <c r="J9" s="177" t="s">
        <v>55</v>
      </c>
      <c r="K9" s="108" t="s">
        <v>56</v>
      </c>
      <c r="L9" s="226">
        <v>4331</v>
      </c>
      <c r="M9" s="178">
        <v>43265</v>
      </c>
      <c r="N9" s="108" t="s">
        <v>70</v>
      </c>
    </row>
    <row r="10" spans="1:15" x14ac:dyDescent="0.2">
      <c r="A10" s="108" t="s">
        <v>22</v>
      </c>
      <c r="B10" s="108" t="s">
        <v>90</v>
      </c>
      <c r="C10" s="108">
        <v>885907</v>
      </c>
      <c r="D10" s="108">
        <v>13780</v>
      </c>
      <c r="E10" s="108">
        <v>9163743130</v>
      </c>
      <c r="F10" s="175">
        <v>43259</v>
      </c>
      <c r="G10" s="176" t="s">
        <v>125</v>
      </c>
      <c r="H10" s="108" t="s">
        <v>54</v>
      </c>
      <c r="I10" s="168">
        <v>472.93</v>
      </c>
      <c r="J10" s="177" t="s">
        <v>55</v>
      </c>
      <c r="K10" s="190" t="s">
        <v>546</v>
      </c>
      <c r="L10" s="227">
        <v>4331</v>
      </c>
      <c r="M10" s="178">
        <v>43265</v>
      </c>
      <c r="N10" s="108" t="s">
        <v>132</v>
      </c>
    </row>
    <row r="11" spans="1:15" x14ac:dyDescent="0.2">
      <c r="A11" s="108" t="s">
        <v>22</v>
      </c>
      <c r="B11" s="108" t="s">
        <v>24</v>
      </c>
      <c r="C11" s="108">
        <v>888571</v>
      </c>
      <c r="D11" s="108">
        <v>13780</v>
      </c>
      <c r="E11" s="108">
        <v>9163817374</v>
      </c>
      <c r="F11" s="179" t="s">
        <v>40</v>
      </c>
      <c r="G11" s="176" t="s">
        <v>125</v>
      </c>
      <c r="H11" s="108" t="s">
        <v>54</v>
      </c>
      <c r="I11" s="168">
        <v>269.27</v>
      </c>
      <c r="J11" s="177" t="s">
        <v>55</v>
      </c>
      <c r="K11" s="108" t="s">
        <v>57</v>
      </c>
      <c r="L11" s="226">
        <v>4343</v>
      </c>
      <c r="M11" s="178">
        <v>43271</v>
      </c>
      <c r="N11" s="108" t="s">
        <v>71</v>
      </c>
    </row>
    <row r="12" spans="1:15" x14ac:dyDescent="0.2">
      <c r="A12" s="108" t="s">
        <v>22</v>
      </c>
      <c r="B12" s="108" t="s">
        <v>91</v>
      </c>
      <c r="C12" s="108">
        <v>888573</v>
      </c>
      <c r="D12" s="108">
        <v>13780</v>
      </c>
      <c r="E12" s="108">
        <v>9163892789</v>
      </c>
      <c r="F12" s="175">
        <v>43265</v>
      </c>
      <c r="G12" s="176" t="s">
        <v>125</v>
      </c>
      <c r="H12" s="108" t="s">
        <v>54</v>
      </c>
      <c r="I12" s="168">
        <v>436.39</v>
      </c>
      <c r="J12" s="177" t="s">
        <v>55</v>
      </c>
      <c r="K12" s="190" t="s">
        <v>254</v>
      </c>
      <c r="L12" s="227">
        <v>4343</v>
      </c>
      <c r="M12" s="178">
        <v>43271</v>
      </c>
      <c r="N12" s="108" t="s">
        <v>133</v>
      </c>
    </row>
    <row r="13" spans="1:15" x14ac:dyDescent="0.2">
      <c r="A13" s="108" t="s">
        <v>236</v>
      </c>
      <c r="B13" s="108" t="s">
        <v>91</v>
      </c>
      <c r="C13" s="108">
        <v>888573</v>
      </c>
      <c r="D13" s="108">
        <v>13780</v>
      </c>
      <c r="E13" s="108">
        <v>9163892789</v>
      </c>
      <c r="F13" s="175">
        <v>43265</v>
      </c>
      <c r="G13" s="176" t="s">
        <v>125</v>
      </c>
      <c r="H13" s="108" t="s">
        <v>54</v>
      </c>
      <c r="I13" s="168">
        <v>50.31</v>
      </c>
      <c r="J13" s="177" t="s">
        <v>55</v>
      </c>
      <c r="K13" s="108" t="s">
        <v>254</v>
      </c>
      <c r="L13" s="226">
        <v>4343</v>
      </c>
      <c r="M13" s="178">
        <v>43271</v>
      </c>
      <c r="N13" s="108" t="s">
        <v>262</v>
      </c>
    </row>
    <row r="14" spans="1:15" x14ac:dyDescent="0.2">
      <c r="A14" s="108" t="s">
        <v>236</v>
      </c>
      <c r="B14" s="108" t="s">
        <v>91</v>
      </c>
      <c r="C14" s="108">
        <v>888573</v>
      </c>
      <c r="D14" s="108">
        <v>13780</v>
      </c>
      <c r="E14" s="108">
        <v>9163892789</v>
      </c>
      <c r="F14" s="175">
        <v>43265</v>
      </c>
      <c r="G14" s="176" t="s">
        <v>125</v>
      </c>
      <c r="H14" s="108" t="s">
        <v>54</v>
      </c>
      <c r="I14" s="168">
        <v>40.82</v>
      </c>
      <c r="J14" s="177" t="s">
        <v>55</v>
      </c>
      <c r="K14" s="108" t="s">
        <v>57</v>
      </c>
      <c r="L14" s="226">
        <v>4343</v>
      </c>
      <c r="M14" s="178">
        <v>43271</v>
      </c>
      <c r="N14" s="108" t="s">
        <v>262</v>
      </c>
    </row>
    <row r="15" spans="1:15" x14ac:dyDescent="0.2">
      <c r="A15" s="108" t="s">
        <v>164</v>
      </c>
      <c r="B15" s="193" t="s">
        <v>165</v>
      </c>
      <c r="C15" s="108">
        <v>887437</v>
      </c>
      <c r="D15" s="108">
        <v>13780</v>
      </c>
      <c r="E15" s="108">
        <v>1851402</v>
      </c>
      <c r="F15" s="175">
        <v>43257</v>
      </c>
      <c r="G15" s="176" t="s">
        <v>125</v>
      </c>
      <c r="H15" s="108" t="s">
        <v>54</v>
      </c>
      <c r="I15" s="168">
        <v>400.16</v>
      </c>
      <c r="J15" s="177" t="s">
        <v>55</v>
      </c>
      <c r="K15" s="194" t="s">
        <v>196</v>
      </c>
      <c r="L15" s="226">
        <v>4344</v>
      </c>
      <c r="M15" s="178">
        <v>43271</v>
      </c>
      <c r="N15" s="108" t="s">
        <v>203</v>
      </c>
      <c r="O15" s="195"/>
    </row>
    <row r="16" spans="1:15" x14ac:dyDescent="0.2">
      <c r="A16" s="108" t="s">
        <v>164</v>
      </c>
      <c r="B16" s="108" t="s">
        <v>223</v>
      </c>
      <c r="C16" s="108">
        <v>887439</v>
      </c>
      <c r="D16" s="108">
        <v>13780</v>
      </c>
      <c r="E16" s="108">
        <v>1851447</v>
      </c>
      <c r="F16" s="179" t="s">
        <v>191</v>
      </c>
      <c r="G16" s="176" t="s">
        <v>125</v>
      </c>
      <c r="H16" s="108" t="s">
        <v>54</v>
      </c>
      <c r="I16" s="168">
        <v>657.11</v>
      </c>
      <c r="J16" s="177" t="s">
        <v>55</v>
      </c>
      <c r="K16" s="108" t="s">
        <v>227</v>
      </c>
      <c r="L16" s="226">
        <v>4344</v>
      </c>
      <c r="M16" s="175">
        <v>43271</v>
      </c>
      <c r="N16" s="108" t="s">
        <v>230</v>
      </c>
    </row>
    <row r="17" spans="1:15" x14ac:dyDescent="0.2">
      <c r="A17" s="108" t="s">
        <v>164</v>
      </c>
      <c r="B17" s="108" t="s">
        <v>220</v>
      </c>
      <c r="C17" s="108">
        <v>889082</v>
      </c>
      <c r="D17" s="108">
        <v>13780</v>
      </c>
      <c r="E17" s="108">
        <v>1851559</v>
      </c>
      <c r="F17" s="179" t="s">
        <v>192</v>
      </c>
      <c r="G17" s="176" t="s">
        <v>125</v>
      </c>
      <c r="H17" s="108" t="s">
        <v>54</v>
      </c>
      <c r="I17" s="168">
        <v>626.71</v>
      </c>
      <c r="J17" s="177" t="s">
        <v>55</v>
      </c>
      <c r="K17" s="108" t="s">
        <v>227</v>
      </c>
      <c r="L17" s="226">
        <v>4344</v>
      </c>
      <c r="M17" s="175">
        <v>43271</v>
      </c>
      <c r="N17" s="108" t="s">
        <v>231</v>
      </c>
      <c r="O17" s="108" t="s">
        <v>225</v>
      </c>
    </row>
    <row r="18" spans="1:15" x14ac:dyDescent="0.2">
      <c r="A18" s="108" t="s">
        <v>164</v>
      </c>
      <c r="B18" s="193" t="s">
        <v>167</v>
      </c>
      <c r="C18" s="108">
        <v>887438</v>
      </c>
      <c r="D18" s="108">
        <v>13780</v>
      </c>
      <c r="E18" s="108">
        <v>1851436</v>
      </c>
      <c r="F18" s="179" t="s">
        <v>191</v>
      </c>
      <c r="G18" s="176" t="s">
        <v>125</v>
      </c>
      <c r="H18" s="108" t="s">
        <v>54</v>
      </c>
      <c r="I18" s="168">
        <v>421.89</v>
      </c>
      <c r="J18" s="177" t="s">
        <v>55</v>
      </c>
      <c r="K18" s="108" t="s">
        <v>196</v>
      </c>
      <c r="L18" s="226">
        <v>4345</v>
      </c>
      <c r="M18" s="178">
        <v>43271</v>
      </c>
      <c r="N18" s="108" t="s">
        <v>204</v>
      </c>
    </row>
    <row r="19" spans="1:15" x14ac:dyDescent="0.2">
      <c r="A19" s="108" t="s">
        <v>164</v>
      </c>
      <c r="B19" s="193" t="s">
        <v>168</v>
      </c>
      <c r="C19" s="108">
        <v>888574</v>
      </c>
      <c r="D19" s="108">
        <v>13780</v>
      </c>
      <c r="E19" s="108">
        <v>1851500</v>
      </c>
      <c r="F19" s="179" t="s">
        <v>192</v>
      </c>
      <c r="G19" s="176" t="s">
        <v>125</v>
      </c>
      <c r="H19" s="108" t="s">
        <v>54</v>
      </c>
      <c r="I19" s="168">
        <v>193.03</v>
      </c>
      <c r="J19" s="177" t="s">
        <v>55</v>
      </c>
      <c r="K19" s="108" t="s">
        <v>196</v>
      </c>
      <c r="L19" s="226">
        <v>4346</v>
      </c>
      <c r="M19" s="178">
        <v>43271</v>
      </c>
      <c r="N19" s="108" t="s">
        <v>205</v>
      </c>
    </row>
    <row r="20" spans="1:15" s="185" customFormat="1" ht="45" x14ac:dyDescent="0.2">
      <c r="A20" s="202" t="s">
        <v>559</v>
      </c>
      <c r="B20" s="202" t="s">
        <v>560</v>
      </c>
      <c r="C20" s="203">
        <v>887436</v>
      </c>
      <c r="D20" s="203">
        <v>13780</v>
      </c>
      <c r="E20" s="204">
        <v>751547</v>
      </c>
      <c r="F20" s="205">
        <v>43241</v>
      </c>
      <c r="G20" s="206" t="s">
        <v>125</v>
      </c>
      <c r="H20" s="185" t="s">
        <v>54</v>
      </c>
      <c r="I20" s="207">
        <v>180</v>
      </c>
      <c r="J20" s="228" t="s">
        <v>55</v>
      </c>
      <c r="K20" s="202" t="s">
        <v>561</v>
      </c>
      <c r="L20" s="229">
        <v>4346</v>
      </c>
      <c r="M20" s="208">
        <v>43271</v>
      </c>
      <c r="N20" s="202" t="s">
        <v>562</v>
      </c>
    </row>
    <row r="21" spans="1:15" x14ac:dyDescent="0.2">
      <c r="A21" s="108" t="s">
        <v>164</v>
      </c>
      <c r="B21" s="193" t="s">
        <v>169</v>
      </c>
      <c r="C21" s="108">
        <v>888575</v>
      </c>
      <c r="D21" s="108">
        <v>13780</v>
      </c>
      <c r="E21" s="108">
        <v>1851526</v>
      </c>
      <c r="F21" s="175">
        <v>43263</v>
      </c>
      <c r="G21" s="176" t="s">
        <v>194</v>
      </c>
      <c r="H21" s="108" t="s">
        <v>54</v>
      </c>
      <c r="I21" s="168">
        <v>190.96</v>
      </c>
      <c r="J21" s="177" t="s">
        <v>55</v>
      </c>
      <c r="K21" s="108" t="s">
        <v>196</v>
      </c>
      <c r="L21" s="226">
        <v>4347</v>
      </c>
      <c r="M21" s="178">
        <v>43271</v>
      </c>
      <c r="N21" s="108" t="s">
        <v>206</v>
      </c>
    </row>
    <row r="22" spans="1:15" ht="75" x14ac:dyDescent="0.2">
      <c r="A22" s="202" t="s">
        <v>605</v>
      </c>
      <c r="B22" s="202" t="s">
        <v>606</v>
      </c>
      <c r="C22" s="203">
        <v>890892</v>
      </c>
      <c r="D22" s="203">
        <v>13780</v>
      </c>
      <c r="E22" s="204">
        <v>12209</v>
      </c>
      <c r="F22" s="208">
        <v>43263</v>
      </c>
      <c r="G22" s="206" t="s">
        <v>126</v>
      </c>
      <c r="H22" s="108" t="s">
        <v>54</v>
      </c>
      <c r="I22" s="207">
        <v>150</v>
      </c>
      <c r="J22" s="177" t="s">
        <v>55</v>
      </c>
      <c r="K22" s="202" t="s">
        <v>607</v>
      </c>
      <c r="L22" s="229">
        <v>4360</v>
      </c>
      <c r="M22" s="208">
        <v>43279</v>
      </c>
      <c r="N22" s="202" t="s">
        <v>608</v>
      </c>
    </row>
    <row r="23" spans="1:15" x14ac:dyDescent="0.2">
      <c r="A23" s="108" t="s">
        <v>236</v>
      </c>
      <c r="B23" s="108" t="s">
        <v>237</v>
      </c>
      <c r="C23" s="108">
        <v>891075</v>
      </c>
      <c r="D23" s="108">
        <v>13780</v>
      </c>
      <c r="E23" s="108">
        <v>9164040334</v>
      </c>
      <c r="F23" s="179" t="s">
        <v>247</v>
      </c>
      <c r="G23" s="176" t="s">
        <v>250</v>
      </c>
      <c r="H23" s="108" t="s">
        <v>54</v>
      </c>
      <c r="I23" s="168">
        <v>63.47</v>
      </c>
      <c r="J23" s="177" t="s">
        <v>55</v>
      </c>
      <c r="K23" s="108" t="s">
        <v>255</v>
      </c>
      <c r="L23" s="226">
        <v>4363</v>
      </c>
      <c r="M23" s="108" t="s">
        <v>258</v>
      </c>
      <c r="N23" s="108" t="s">
        <v>262</v>
      </c>
    </row>
    <row r="24" spans="1:15" ht="15.75" x14ac:dyDescent="0.25">
      <c r="A24" s="108" t="s">
        <v>236</v>
      </c>
      <c r="B24" s="108" t="s">
        <v>237</v>
      </c>
      <c r="C24" s="108">
        <v>891075</v>
      </c>
      <c r="D24" s="108">
        <v>13780</v>
      </c>
      <c r="E24" s="108">
        <v>9164040334</v>
      </c>
      <c r="F24" s="179" t="s">
        <v>247</v>
      </c>
      <c r="G24" s="176" t="s">
        <v>250</v>
      </c>
      <c r="H24" s="108" t="s">
        <v>54</v>
      </c>
      <c r="I24" s="199">
        <v>99.16</v>
      </c>
      <c r="J24" s="177" t="s">
        <v>55</v>
      </c>
      <c r="K24" s="108" t="s">
        <v>256</v>
      </c>
      <c r="L24" s="226">
        <v>4363</v>
      </c>
      <c r="M24" s="108" t="s">
        <v>158</v>
      </c>
      <c r="N24" s="108" t="s">
        <v>262</v>
      </c>
    </row>
    <row r="25" spans="1:15" ht="45" x14ac:dyDescent="0.2">
      <c r="A25" s="202" t="s">
        <v>563</v>
      </c>
      <c r="B25" s="202" t="s">
        <v>564</v>
      </c>
      <c r="C25" s="203">
        <v>891446</v>
      </c>
      <c r="D25" s="203">
        <v>13780</v>
      </c>
      <c r="E25" s="204">
        <v>304225</v>
      </c>
      <c r="F25" s="205">
        <v>43257</v>
      </c>
      <c r="G25" s="206" t="s">
        <v>126</v>
      </c>
      <c r="H25" s="108" t="s">
        <v>54</v>
      </c>
      <c r="I25" s="207">
        <v>180</v>
      </c>
      <c r="J25" s="177" t="s">
        <v>55</v>
      </c>
      <c r="K25" s="202" t="s">
        <v>565</v>
      </c>
      <c r="L25" s="229">
        <v>4368</v>
      </c>
      <c r="M25" s="208">
        <v>43279</v>
      </c>
      <c r="N25" s="202" t="s">
        <v>566</v>
      </c>
    </row>
    <row r="26" spans="1:15" ht="45" x14ac:dyDescent="0.2">
      <c r="A26" s="202" t="s">
        <v>559</v>
      </c>
      <c r="B26" s="202" t="s">
        <v>564</v>
      </c>
      <c r="C26" s="203">
        <v>891446</v>
      </c>
      <c r="D26" s="203">
        <v>13780</v>
      </c>
      <c r="E26" s="204">
        <v>309225</v>
      </c>
      <c r="F26" s="205">
        <v>43257</v>
      </c>
      <c r="G26" s="206" t="s">
        <v>126</v>
      </c>
      <c r="H26" s="108" t="s">
        <v>54</v>
      </c>
      <c r="I26" s="207">
        <v>400</v>
      </c>
      <c r="J26" s="177" t="s">
        <v>55</v>
      </c>
      <c r="K26" s="202" t="s">
        <v>565</v>
      </c>
      <c r="L26" s="229">
        <v>4368</v>
      </c>
      <c r="M26" s="208">
        <v>43279</v>
      </c>
      <c r="N26" s="202" t="s">
        <v>567</v>
      </c>
    </row>
    <row r="27" spans="1:15" ht="45" x14ac:dyDescent="0.2">
      <c r="A27" s="202" t="s">
        <v>559</v>
      </c>
      <c r="B27" s="202" t="s">
        <v>564</v>
      </c>
      <c r="C27" s="203">
        <v>891446</v>
      </c>
      <c r="D27" s="203">
        <v>13780</v>
      </c>
      <c r="E27" s="204">
        <v>309225</v>
      </c>
      <c r="F27" s="205">
        <v>43257</v>
      </c>
      <c r="G27" s="206" t="s">
        <v>126</v>
      </c>
      <c r="H27" s="108" t="s">
        <v>54</v>
      </c>
      <c r="I27" s="207">
        <v>50</v>
      </c>
      <c r="J27" s="177" t="s">
        <v>55</v>
      </c>
      <c r="K27" s="202" t="s">
        <v>565</v>
      </c>
      <c r="L27" s="229">
        <v>4368</v>
      </c>
      <c r="M27" s="208">
        <v>43279</v>
      </c>
      <c r="N27" s="202" t="s">
        <v>568</v>
      </c>
    </row>
    <row r="28" spans="1:15" ht="45" x14ac:dyDescent="0.2">
      <c r="A28" s="202" t="s">
        <v>559</v>
      </c>
      <c r="B28" s="202" t="s">
        <v>569</v>
      </c>
      <c r="C28" s="203">
        <v>891147</v>
      </c>
      <c r="D28" s="203">
        <v>13780</v>
      </c>
      <c r="E28" s="204">
        <v>309239</v>
      </c>
      <c r="F28" s="205">
        <v>43262</v>
      </c>
      <c r="G28" s="206" t="s">
        <v>126</v>
      </c>
      <c r="H28" s="108" t="s">
        <v>54</v>
      </c>
      <c r="I28" s="207">
        <v>175</v>
      </c>
      <c r="J28" s="177" t="s">
        <v>55</v>
      </c>
      <c r="K28" s="202" t="s">
        <v>565</v>
      </c>
      <c r="L28" s="229">
        <v>4368</v>
      </c>
      <c r="M28" s="208">
        <v>43279</v>
      </c>
      <c r="N28" s="202" t="s">
        <v>570</v>
      </c>
    </row>
    <row r="29" spans="1:15" ht="45" x14ac:dyDescent="0.2">
      <c r="A29" s="202" t="s">
        <v>559</v>
      </c>
      <c r="B29" s="202" t="s">
        <v>569</v>
      </c>
      <c r="C29" s="203">
        <v>891147</v>
      </c>
      <c r="D29" s="203">
        <v>13780</v>
      </c>
      <c r="E29" s="204">
        <v>309239</v>
      </c>
      <c r="F29" s="205">
        <v>43262</v>
      </c>
      <c r="G29" s="206" t="s">
        <v>126</v>
      </c>
      <c r="H29" s="108" t="s">
        <v>54</v>
      </c>
      <c r="I29" s="207">
        <v>50</v>
      </c>
      <c r="J29" s="177" t="s">
        <v>55</v>
      </c>
      <c r="K29" s="202" t="s">
        <v>565</v>
      </c>
      <c r="L29" s="229">
        <v>4368</v>
      </c>
      <c r="M29" s="208">
        <v>43279</v>
      </c>
      <c r="N29" s="202" t="s">
        <v>571</v>
      </c>
    </row>
    <row r="30" spans="1:15" ht="45" x14ac:dyDescent="0.2">
      <c r="A30" s="202" t="s">
        <v>600</v>
      </c>
      <c r="B30" s="202" t="s">
        <v>601</v>
      </c>
      <c r="C30" s="203">
        <v>894574</v>
      </c>
      <c r="D30" s="203">
        <v>13780</v>
      </c>
      <c r="E30" s="204">
        <v>1157</v>
      </c>
      <c r="F30" s="208">
        <v>43235</v>
      </c>
      <c r="G30" s="206" t="s">
        <v>126</v>
      </c>
      <c r="H30" s="108" t="s">
        <v>54</v>
      </c>
      <c r="I30" s="207">
        <v>165</v>
      </c>
      <c r="J30" s="177" t="s">
        <v>55</v>
      </c>
      <c r="K30" s="202" t="s">
        <v>602</v>
      </c>
      <c r="L30" s="229">
        <v>4382</v>
      </c>
      <c r="M30" s="208">
        <v>43293</v>
      </c>
      <c r="N30" s="202" t="s">
        <v>603</v>
      </c>
    </row>
    <row r="31" spans="1:15" x14ac:dyDescent="0.2">
      <c r="A31" s="108" t="s">
        <v>22</v>
      </c>
      <c r="B31" s="108" t="s">
        <v>25</v>
      </c>
      <c r="C31" s="108">
        <v>892176</v>
      </c>
      <c r="D31" s="108">
        <v>13780</v>
      </c>
      <c r="E31" s="108">
        <v>9164116073</v>
      </c>
      <c r="F31" s="179" t="s">
        <v>41</v>
      </c>
      <c r="G31" s="176" t="s">
        <v>126</v>
      </c>
      <c r="H31" s="108" t="s">
        <v>54</v>
      </c>
      <c r="I31" s="168">
        <v>118.6</v>
      </c>
      <c r="J31" s="177" t="s">
        <v>55</v>
      </c>
      <c r="K31" s="108" t="s">
        <v>58</v>
      </c>
      <c r="L31" s="226">
        <v>4389</v>
      </c>
      <c r="M31" s="178">
        <v>43293</v>
      </c>
      <c r="N31" s="108" t="s">
        <v>72</v>
      </c>
    </row>
    <row r="32" spans="1:15" x14ac:dyDescent="0.2">
      <c r="A32" s="108" t="s">
        <v>22</v>
      </c>
      <c r="B32" s="108" t="s">
        <v>26</v>
      </c>
      <c r="C32" s="108">
        <v>893633</v>
      </c>
      <c r="D32" s="108">
        <v>13780</v>
      </c>
      <c r="E32" s="108">
        <v>9164332949</v>
      </c>
      <c r="F32" s="175">
        <v>43283</v>
      </c>
      <c r="G32" s="176" t="s">
        <v>126</v>
      </c>
      <c r="H32" s="108" t="s">
        <v>54</v>
      </c>
      <c r="I32" s="168">
        <v>269.26</v>
      </c>
      <c r="J32" s="177" t="s">
        <v>55</v>
      </c>
      <c r="K32" s="108" t="s">
        <v>59</v>
      </c>
      <c r="L32" s="226">
        <v>4389</v>
      </c>
      <c r="M32" s="178">
        <v>43293</v>
      </c>
      <c r="N32" s="108" t="s">
        <v>73</v>
      </c>
    </row>
    <row r="33" spans="1:14" x14ac:dyDescent="0.2">
      <c r="A33" s="108" t="s">
        <v>22</v>
      </c>
      <c r="B33" s="108" t="s">
        <v>27</v>
      </c>
      <c r="C33" s="108">
        <v>893636</v>
      </c>
      <c r="D33" s="108">
        <v>13780</v>
      </c>
      <c r="E33" s="108">
        <v>9164332951</v>
      </c>
      <c r="F33" s="175">
        <v>43283</v>
      </c>
      <c r="G33" s="176" t="s">
        <v>126</v>
      </c>
      <c r="H33" s="108" t="s">
        <v>54</v>
      </c>
      <c r="I33" s="168">
        <v>531.04999999999995</v>
      </c>
      <c r="J33" s="177" t="s">
        <v>55</v>
      </c>
      <c r="K33" s="108" t="s">
        <v>59</v>
      </c>
      <c r="L33" s="226">
        <v>4389</v>
      </c>
      <c r="M33" s="178">
        <v>43293</v>
      </c>
      <c r="N33" s="108" t="s">
        <v>74</v>
      </c>
    </row>
    <row r="34" spans="1:14" x14ac:dyDescent="0.2">
      <c r="A34" s="108" t="s">
        <v>22</v>
      </c>
      <c r="B34" s="108" t="s">
        <v>92</v>
      </c>
      <c r="C34" s="108">
        <v>893634</v>
      </c>
      <c r="D34" s="108">
        <v>13780</v>
      </c>
      <c r="E34" s="108">
        <v>9164332948</v>
      </c>
      <c r="F34" s="175">
        <v>43283</v>
      </c>
      <c r="G34" s="176" t="s">
        <v>126</v>
      </c>
      <c r="H34" s="108" t="s">
        <v>54</v>
      </c>
      <c r="I34" s="168">
        <v>440.46</v>
      </c>
      <c r="J34" s="177" t="s">
        <v>55</v>
      </c>
      <c r="K34" s="190" t="s">
        <v>547</v>
      </c>
      <c r="L34" s="227">
        <v>4389</v>
      </c>
      <c r="M34" s="108" t="s">
        <v>134</v>
      </c>
      <c r="N34" s="108" t="s">
        <v>135</v>
      </c>
    </row>
    <row r="35" spans="1:14" x14ac:dyDescent="0.2">
      <c r="A35" s="108" t="s">
        <v>22</v>
      </c>
      <c r="B35" s="108" t="s">
        <v>93</v>
      </c>
      <c r="C35" s="108">
        <v>893634</v>
      </c>
      <c r="D35" s="108">
        <v>13780</v>
      </c>
      <c r="E35" s="108">
        <v>9164332948</v>
      </c>
      <c r="F35" s="175">
        <v>43283</v>
      </c>
      <c r="G35" s="176" t="s">
        <v>126</v>
      </c>
      <c r="H35" s="108" t="s">
        <v>54</v>
      </c>
      <c r="I35" s="168">
        <v>403.51</v>
      </c>
      <c r="J35" s="177" t="s">
        <v>55</v>
      </c>
      <c r="K35" s="190" t="s">
        <v>548</v>
      </c>
      <c r="L35" s="227">
        <v>4389</v>
      </c>
      <c r="M35" s="108" t="s">
        <v>134</v>
      </c>
      <c r="N35" s="108" t="s">
        <v>136</v>
      </c>
    </row>
    <row r="36" spans="1:14" x14ac:dyDescent="0.2">
      <c r="A36" s="108" t="s">
        <v>22</v>
      </c>
      <c r="B36" s="108" t="s">
        <v>94</v>
      </c>
      <c r="C36" s="108">
        <v>893635</v>
      </c>
      <c r="D36" s="108">
        <v>13780</v>
      </c>
      <c r="E36" s="108">
        <v>9164332950</v>
      </c>
      <c r="F36" s="175">
        <v>43283</v>
      </c>
      <c r="G36" s="176" t="s">
        <v>126</v>
      </c>
      <c r="H36" s="108" t="s">
        <v>54</v>
      </c>
      <c r="I36" s="168">
        <v>440.47</v>
      </c>
      <c r="J36" s="177" t="s">
        <v>55</v>
      </c>
      <c r="K36" s="190" t="s">
        <v>548</v>
      </c>
      <c r="L36" s="227">
        <v>4389</v>
      </c>
      <c r="M36" s="108" t="s">
        <v>134</v>
      </c>
      <c r="N36" s="108" t="s">
        <v>137</v>
      </c>
    </row>
    <row r="37" spans="1:14" x14ac:dyDescent="0.2">
      <c r="A37" s="108" t="s">
        <v>22</v>
      </c>
      <c r="B37" s="108" t="s">
        <v>94</v>
      </c>
      <c r="C37" s="108">
        <v>893635</v>
      </c>
      <c r="D37" s="108">
        <v>13780</v>
      </c>
      <c r="E37" s="108">
        <v>9164332950</v>
      </c>
      <c r="F37" s="175">
        <v>43283</v>
      </c>
      <c r="G37" s="176" t="s">
        <v>126</v>
      </c>
      <c r="H37" s="108" t="s">
        <v>54</v>
      </c>
      <c r="I37" s="168">
        <v>403.51</v>
      </c>
      <c r="J37" s="177" t="s">
        <v>55</v>
      </c>
      <c r="K37" s="190" t="s">
        <v>548</v>
      </c>
      <c r="L37" s="227">
        <v>4389</v>
      </c>
      <c r="M37" s="108" t="s">
        <v>134</v>
      </c>
      <c r="N37" s="108" t="s">
        <v>138</v>
      </c>
    </row>
    <row r="38" spans="1:14" x14ac:dyDescent="0.2">
      <c r="A38" s="108" t="s">
        <v>236</v>
      </c>
      <c r="B38" s="108" t="s">
        <v>238</v>
      </c>
      <c r="C38" s="108">
        <v>893632</v>
      </c>
      <c r="D38" s="108">
        <v>13780</v>
      </c>
      <c r="E38" s="108">
        <v>9164292877</v>
      </c>
      <c r="F38" s="175">
        <v>43280</v>
      </c>
      <c r="G38" s="176" t="s">
        <v>250</v>
      </c>
      <c r="H38" s="108" t="s">
        <v>54</v>
      </c>
      <c r="I38" s="168">
        <v>61.81</v>
      </c>
      <c r="J38" s="177" t="s">
        <v>55</v>
      </c>
      <c r="K38" s="108" t="s">
        <v>257</v>
      </c>
      <c r="L38" s="226">
        <v>4389</v>
      </c>
      <c r="M38" s="178">
        <v>43271</v>
      </c>
      <c r="N38" s="108" t="s">
        <v>262</v>
      </c>
    </row>
    <row r="39" spans="1:14" x14ac:dyDescent="0.2">
      <c r="A39" s="108" t="s">
        <v>236</v>
      </c>
      <c r="B39" s="108" t="s">
        <v>239</v>
      </c>
      <c r="C39" s="108">
        <v>893632</v>
      </c>
      <c r="D39" s="108">
        <v>13780</v>
      </c>
      <c r="E39" s="108">
        <v>9164292877</v>
      </c>
      <c r="F39" s="175">
        <v>43280</v>
      </c>
      <c r="G39" s="176" t="s">
        <v>250</v>
      </c>
      <c r="H39" s="108" t="s">
        <v>54</v>
      </c>
      <c r="I39" s="168">
        <v>38.08</v>
      </c>
      <c r="J39" s="177" t="s">
        <v>55</v>
      </c>
      <c r="K39" s="108" t="s">
        <v>58</v>
      </c>
      <c r="L39" s="226">
        <v>4389</v>
      </c>
      <c r="M39" s="178">
        <v>43271</v>
      </c>
      <c r="N39" s="108" t="s">
        <v>262</v>
      </c>
    </row>
    <row r="40" spans="1:14" x14ac:dyDescent="0.2">
      <c r="A40" s="108" t="s">
        <v>236</v>
      </c>
      <c r="B40" s="108" t="s">
        <v>240</v>
      </c>
      <c r="C40" s="108">
        <v>893634</v>
      </c>
      <c r="D40" s="108">
        <v>13780</v>
      </c>
      <c r="E40" s="108">
        <v>9164332948</v>
      </c>
      <c r="F40" s="179" t="s">
        <v>248</v>
      </c>
      <c r="G40" s="176" t="s">
        <v>252</v>
      </c>
      <c r="H40" s="108" t="s">
        <v>54</v>
      </c>
      <c r="I40" s="168">
        <v>83.09</v>
      </c>
      <c r="J40" s="177" t="s">
        <v>55</v>
      </c>
      <c r="K40" s="108" t="s">
        <v>58</v>
      </c>
      <c r="L40" s="226">
        <v>4389</v>
      </c>
      <c r="M40" s="108" t="s">
        <v>259</v>
      </c>
      <c r="N40" s="108" t="s">
        <v>262</v>
      </c>
    </row>
    <row r="41" spans="1:14" x14ac:dyDescent="0.2">
      <c r="A41" s="108" t="s">
        <v>236</v>
      </c>
      <c r="B41" s="108" t="s">
        <v>241</v>
      </c>
      <c r="C41" s="108">
        <v>893636</v>
      </c>
      <c r="D41" s="108">
        <v>13780</v>
      </c>
      <c r="E41" s="108">
        <v>9164332951</v>
      </c>
      <c r="F41" s="179" t="s">
        <v>248</v>
      </c>
      <c r="G41" s="176" t="s">
        <v>252</v>
      </c>
      <c r="H41" s="108" t="s">
        <v>54</v>
      </c>
      <c r="I41" s="168">
        <v>76.16</v>
      </c>
      <c r="J41" s="177" t="s">
        <v>55</v>
      </c>
      <c r="K41" s="108" t="s">
        <v>58</v>
      </c>
      <c r="L41" s="226">
        <v>4389</v>
      </c>
      <c r="M41" s="108" t="s">
        <v>259</v>
      </c>
      <c r="N41" s="108" t="s">
        <v>262</v>
      </c>
    </row>
    <row r="42" spans="1:14" ht="75" x14ac:dyDescent="0.2">
      <c r="A42" s="202" t="s">
        <v>22</v>
      </c>
      <c r="B42" s="202" t="s">
        <v>614</v>
      </c>
      <c r="C42" s="203">
        <v>893635</v>
      </c>
      <c r="D42" s="203">
        <v>13780</v>
      </c>
      <c r="E42" s="204">
        <v>9164332950</v>
      </c>
      <c r="F42" s="208">
        <v>43283</v>
      </c>
      <c r="G42" s="206" t="s">
        <v>126</v>
      </c>
      <c r="H42" s="108" t="s">
        <v>54</v>
      </c>
      <c r="I42" s="207">
        <v>913.01</v>
      </c>
      <c r="J42" s="177" t="s">
        <v>55</v>
      </c>
      <c r="K42" s="202" t="s">
        <v>257</v>
      </c>
      <c r="L42" s="229">
        <v>4389</v>
      </c>
      <c r="M42" s="208">
        <v>43293</v>
      </c>
      <c r="N42" s="202" t="s">
        <v>615</v>
      </c>
    </row>
    <row r="43" spans="1:14" ht="45" x14ac:dyDescent="0.2">
      <c r="A43" s="202" t="s">
        <v>617</v>
      </c>
      <c r="B43" s="202" t="s">
        <v>618</v>
      </c>
      <c r="C43" s="203">
        <v>901045</v>
      </c>
      <c r="D43" s="203">
        <v>13780</v>
      </c>
      <c r="E43" s="204">
        <v>5973</v>
      </c>
      <c r="F43" s="208">
        <v>43294</v>
      </c>
      <c r="G43" s="206" t="s">
        <v>127</v>
      </c>
      <c r="H43" s="108" t="s">
        <v>54</v>
      </c>
      <c r="I43" s="207">
        <v>495</v>
      </c>
      <c r="J43" s="177" t="s">
        <v>55</v>
      </c>
      <c r="K43" s="202" t="s">
        <v>619</v>
      </c>
      <c r="L43" s="229">
        <v>4431</v>
      </c>
      <c r="M43" s="208">
        <v>43307</v>
      </c>
      <c r="N43" s="202" t="s">
        <v>620</v>
      </c>
    </row>
    <row r="44" spans="1:14" ht="75" x14ac:dyDescent="0.2">
      <c r="A44" s="202" t="s">
        <v>632</v>
      </c>
      <c r="B44" s="202" t="s">
        <v>633</v>
      </c>
      <c r="C44" s="203">
        <v>901649</v>
      </c>
      <c r="D44" s="203">
        <v>13780</v>
      </c>
      <c r="E44" s="222">
        <v>19627</v>
      </c>
      <c r="F44" s="208">
        <v>43282</v>
      </c>
      <c r="G44" s="206" t="s">
        <v>127</v>
      </c>
      <c r="H44" s="108" t="s">
        <v>54</v>
      </c>
      <c r="I44" s="207">
        <v>682.2</v>
      </c>
      <c r="J44" s="177" t="s">
        <v>55</v>
      </c>
      <c r="K44" s="202" t="s">
        <v>634</v>
      </c>
      <c r="L44" s="229">
        <v>4445</v>
      </c>
      <c r="M44" s="208">
        <v>43321</v>
      </c>
      <c r="N44" s="202" t="s">
        <v>635</v>
      </c>
    </row>
    <row r="45" spans="1:14" ht="75" x14ac:dyDescent="0.2">
      <c r="A45" s="202" t="s">
        <v>632</v>
      </c>
      <c r="B45" s="202" t="s">
        <v>633</v>
      </c>
      <c r="C45" s="203">
        <v>901649</v>
      </c>
      <c r="D45" s="203">
        <v>13780</v>
      </c>
      <c r="E45" s="222">
        <v>19627</v>
      </c>
      <c r="F45" s="208">
        <v>43282</v>
      </c>
      <c r="G45" s="206" t="s">
        <v>127</v>
      </c>
      <c r="H45" s="108" t="s">
        <v>54</v>
      </c>
      <c r="I45" s="207">
        <v>758</v>
      </c>
      <c r="J45" s="177" t="s">
        <v>55</v>
      </c>
      <c r="K45" s="202" t="s">
        <v>634</v>
      </c>
      <c r="L45" s="229">
        <v>4445</v>
      </c>
      <c r="M45" s="208">
        <v>43321</v>
      </c>
      <c r="N45" s="202" t="s">
        <v>635</v>
      </c>
    </row>
    <row r="46" spans="1:14" ht="75" x14ac:dyDescent="0.2">
      <c r="A46" s="202" t="s">
        <v>632</v>
      </c>
      <c r="B46" s="202" t="s">
        <v>637</v>
      </c>
      <c r="C46" s="203">
        <v>901648</v>
      </c>
      <c r="D46" s="203">
        <v>13780</v>
      </c>
      <c r="E46" s="222">
        <v>19591</v>
      </c>
      <c r="F46" s="208">
        <v>43289</v>
      </c>
      <c r="G46" s="206" t="s">
        <v>127</v>
      </c>
      <c r="H46" s="108" t="s">
        <v>54</v>
      </c>
      <c r="I46" s="207">
        <v>274.77999999999997</v>
      </c>
      <c r="J46" s="177" t="s">
        <v>55</v>
      </c>
      <c r="K46" s="202" t="s">
        <v>634</v>
      </c>
      <c r="L46" s="229">
        <v>4445</v>
      </c>
      <c r="M46" s="208">
        <v>43321</v>
      </c>
      <c r="N46" s="202" t="s">
        <v>635</v>
      </c>
    </row>
    <row r="47" spans="1:14" ht="75" x14ac:dyDescent="0.2">
      <c r="A47" s="202" t="s">
        <v>632</v>
      </c>
      <c r="B47" s="202" t="s">
        <v>637</v>
      </c>
      <c r="C47" s="203">
        <v>901648</v>
      </c>
      <c r="D47" s="203">
        <v>13780</v>
      </c>
      <c r="E47" s="222">
        <v>19591</v>
      </c>
      <c r="F47" s="208">
        <v>43289</v>
      </c>
      <c r="G47" s="206" t="s">
        <v>127</v>
      </c>
      <c r="H47" s="108" t="s">
        <v>54</v>
      </c>
      <c r="I47" s="207">
        <v>274.77999999999997</v>
      </c>
      <c r="J47" s="177" t="s">
        <v>55</v>
      </c>
      <c r="K47" s="202" t="s">
        <v>634</v>
      </c>
      <c r="L47" s="229">
        <v>4445</v>
      </c>
      <c r="M47" s="208">
        <v>43321</v>
      </c>
      <c r="N47" s="202" t="s">
        <v>635</v>
      </c>
    </row>
    <row r="48" spans="1:14" x14ac:dyDescent="0.2">
      <c r="A48" s="108" t="s">
        <v>22</v>
      </c>
      <c r="B48" s="108" t="s">
        <v>28</v>
      </c>
      <c r="C48" s="108">
        <v>901618</v>
      </c>
      <c r="D48" s="108">
        <v>13780</v>
      </c>
      <c r="E48" s="108">
        <v>9164868789</v>
      </c>
      <c r="F48" s="179" t="s">
        <v>42</v>
      </c>
      <c r="G48" s="176" t="s">
        <v>127</v>
      </c>
      <c r="H48" s="108" t="s">
        <v>54</v>
      </c>
      <c r="I48" s="168">
        <v>77.78</v>
      </c>
      <c r="J48" s="177" t="s">
        <v>55</v>
      </c>
      <c r="K48" s="108" t="s">
        <v>60</v>
      </c>
      <c r="L48" s="226">
        <v>4448</v>
      </c>
      <c r="M48" s="178">
        <v>43321</v>
      </c>
      <c r="N48" s="108" t="s">
        <v>75</v>
      </c>
    </row>
    <row r="49" spans="1:14" x14ac:dyDescent="0.2">
      <c r="A49" s="108" t="s">
        <v>22</v>
      </c>
      <c r="B49" s="108" t="s">
        <v>31</v>
      </c>
      <c r="C49" s="108">
        <v>902086</v>
      </c>
      <c r="D49" s="108">
        <v>13780</v>
      </c>
      <c r="E49" s="108">
        <v>9164933879</v>
      </c>
      <c r="F49" s="175">
        <v>43306</v>
      </c>
      <c r="G49" s="176" t="s">
        <v>127</v>
      </c>
      <c r="H49" s="108" t="s">
        <v>54</v>
      </c>
      <c r="I49" s="168">
        <v>132.22</v>
      </c>
      <c r="J49" s="177" t="s">
        <v>55</v>
      </c>
      <c r="K49" s="108" t="s">
        <v>60</v>
      </c>
      <c r="L49" s="226">
        <v>4448</v>
      </c>
      <c r="M49" s="178">
        <v>43321</v>
      </c>
      <c r="N49" s="108" t="s">
        <v>76</v>
      </c>
    </row>
    <row r="50" spans="1:14" x14ac:dyDescent="0.2">
      <c r="A50" s="108" t="s">
        <v>22</v>
      </c>
      <c r="B50" s="108" t="s">
        <v>29</v>
      </c>
      <c r="C50" s="108">
        <v>902087</v>
      </c>
      <c r="D50" s="108">
        <v>13780</v>
      </c>
      <c r="E50" s="108">
        <v>9164933878</v>
      </c>
      <c r="F50" s="175">
        <v>43306</v>
      </c>
      <c r="G50" s="176" t="s">
        <v>127</v>
      </c>
      <c r="H50" s="108" t="s">
        <v>54</v>
      </c>
      <c r="I50" s="168">
        <v>77.77</v>
      </c>
      <c r="J50" s="177" t="s">
        <v>55</v>
      </c>
      <c r="K50" s="108" t="s">
        <v>61</v>
      </c>
      <c r="L50" s="226">
        <v>4448</v>
      </c>
      <c r="M50" s="178">
        <v>43321</v>
      </c>
      <c r="N50" s="108" t="s">
        <v>77</v>
      </c>
    </row>
    <row r="51" spans="1:14" x14ac:dyDescent="0.2">
      <c r="A51" s="108" t="s">
        <v>22</v>
      </c>
      <c r="B51" s="108" t="s">
        <v>29</v>
      </c>
      <c r="C51" s="108">
        <v>902087</v>
      </c>
      <c r="D51" s="108">
        <v>13780</v>
      </c>
      <c r="E51" s="108">
        <v>9164933878</v>
      </c>
      <c r="F51" s="179" t="s">
        <v>43</v>
      </c>
      <c r="G51" s="176" t="s">
        <v>127</v>
      </c>
      <c r="H51" s="108" t="s">
        <v>54</v>
      </c>
      <c r="I51" s="168">
        <v>132.21</v>
      </c>
      <c r="J51" s="177" t="s">
        <v>55</v>
      </c>
      <c r="K51" s="108" t="s">
        <v>61</v>
      </c>
      <c r="L51" s="226">
        <v>4448</v>
      </c>
      <c r="M51" s="178">
        <v>43321</v>
      </c>
      <c r="N51" s="108" t="s">
        <v>72</v>
      </c>
    </row>
    <row r="52" spans="1:14" x14ac:dyDescent="0.2">
      <c r="A52" s="108" t="s">
        <v>22</v>
      </c>
      <c r="B52" s="108" t="s">
        <v>95</v>
      </c>
      <c r="C52" s="108">
        <v>901201</v>
      </c>
      <c r="D52" s="108">
        <v>13780</v>
      </c>
      <c r="E52" s="108">
        <v>9164783846</v>
      </c>
      <c r="F52" s="175">
        <v>43300</v>
      </c>
      <c r="G52" s="176" t="s">
        <v>127</v>
      </c>
      <c r="H52" s="108" t="s">
        <v>54</v>
      </c>
      <c r="I52" s="168">
        <v>446.3</v>
      </c>
      <c r="J52" s="177" t="s">
        <v>55</v>
      </c>
      <c r="K52" s="190" t="s">
        <v>550</v>
      </c>
      <c r="L52" s="227">
        <v>4448</v>
      </c>
      <c r="M52" s="108" t="s">
        <v>140</v>
      </c>
      <c r="N52" s="108" t="s">
        <v>141</v>
      </c>
    </row>
    <row r="53" spans="1:14" x14ac:dyDescent="0.2">
      <c r="A53" s="108" t="s">
        <v>22</v>
      </c>
      <c r="B53" s="108" t="s">
        <v>96</v>
      </c>
      <c r="C53" s="108">
        <v>901612</v>
      </c>
      <c r="D53" s="108">
        <v>13780</v>
      </c>
      <c r="E53" s="108">
        <v>9164783845</v>
      </c>
      <c r="F53" s="175">
        <v>43300</v>
      </c>
      <c r="G53" s="176" t="s">
        <v>127</v>
      </c>
      <c r="H53" s="108" t="s">
        <v>54</v>
      </c>
      <c r="I53" s="168">
        <v>485.19</v>
      </c>
      <c r="J53" s="177" t="s">
        <v>55</v>
      </c>
      <c r="K53" s="190" t="s">
        <v>550</v>
      </c>
      <c r="L53" s="227">
        <v>4448</v>
      </c>
      <c r="M53" s="178">
        <v>43321</v>
      </c>
      <c r="N53" s="108" t="s">
        <v>142</v>
      </c>
    </row>
    <row r="54" spans="1:14" x14ac:dyDescent="0.2">
      <c r="A54" s="108" t="s">
        <v>22</v>
      </c>
      <c r="B54" s="108" t="s">
        <v>97</v>
      </c>
      <c r="C54" s="108">
        <v>901619</v>
      </c>
      <c r="D54" s="108">
        <v>13780</v>
      </c>
      <c r="E54" s="108">
        <v>9164896693</v>
      </c>
      <c r="F54" s="175">
        <v>43305</v>
      </c>
      <c r="G54" s="176" t="s">
        <v>127</v>
      </c>
      <c r="H54" s="108" t="s">
        <v>54</v>
      </c>
      <c r="I54" s="168">
        <v>485.2</v>
      </c>
      <c r="J54" s="177" t="s">
        <v>55</v>
      </c>
      <c r="K54" s="190" t="s">
        <v>550</v>
      </c>
      <c r="L54" s="227">
        <v>4448</v>
      </c>
      <c r="M54" s="178">
        <v>43321</v>
      </c>
      <c r="N54" s="108" t="s">
        <v>143</v>
      </c>
    </row>
    <row r="55" spans="1:14" x14ac:dyDescent="0.2">
      <c r="A55" s="108" t="s">
        <v>236</v>
      </c>
      <c r="B55" s="108" t="s">
        <v>242</v>
      </c>
      <c r="C55" s="108">
        <v>901613</v>
      </c>
      <c r="D55" s="108">
        <v>13780</v>
      </c>
      <c r="E55" s="108">
        <v>9164823333</v>
      </c>
      <c r="F55" s="179" t="s">
        <v>248</v>
      </c>
      <c r="G55" s="176" t="s">
        <v>251</v>
      </c>
      <c r="H55" s="108" t="s">
        <v>54</v>
      </c>
      <c r="I55" s="168">
        <v>83.09</v>
      </c>
      <c r="J55" s="177" t="s">
        <v>55</v>
      </c>
      <c r="K55" s="108" t="s">
        <v>60</v>
      </c>
      <c r="L55" s="226">
        <v>4448</v>
      </c>
      <c r="M55" s="108" t="s">
        <v>134</v>
      </c>
      <c r="N55" s="108" t="s">
        <v>263</v>
      </c>
    </row>
    <row r="56" spans="1:14" x14ac:dyDescent="0.2">
      <c r="A56" s="108" t="s">
        <v>236</v>
      </c>
      <c r="B56" s="108" t="s">
        <v>243</v>
      </c>
      <c r="C56" s="108">
        <v>901619</v>
      </c>
      <c r="D56" s="108">
        <v>13780</v>
      </c>
      <c r="E56" s="108">
        <v>9164896693</v>
      </c>
      <c r="F56" s="175">
        <v>43305</v>
      </c>
      <c r="G56" s="176" t="s">
        <v>251</v>
      </c>
      <c r="H56" s="108" t="s">
        <v>54</v>
      </c>
      <c r="I56" s="168">
        <v>40.729999999999997</v>
      </c>
      <c r="J56" s="177" t="s">
        <v>55</v>
      </c>
      <c r="K56" s="108" t="s">
        <v>60</v>
      </c>
      <c r="L56" s="226">
        <v>4448</v>
      </c>
      <c r="M56" s="108" t="s">
        <v>134</v>
      </c>
      <c r="N56" s="108" t="s">
        <v>262</v>
      </c>
    </row>
    <row r="57" spans="1:14" ht="75" x14ac:dyDescent="0.2">
      <c r="A57" s="202" t="s">
        <v>22</v>
      </c>
      <c r="B57" s="202" t="s">
        <v>621</v>
      </c>
      <c r="C57" s="203">
        <v>901202</v>
      </c>
      <c r="D57" s="203">
        <v>13780</v>
      </c>
      <c r="E57" s="204">
        <v>9164823334</v>
      </c>
      <c r="F57" s="208">
        <v>43301</v>
      </c>
      <c r="G57" s="206" t="s">
        <v>127</v>
      </c>
      <c r="H57" s="108" t="s">
        <v>54</v>
      </c>
      <c r="I57" s="207">
        <v>913.02</v>
      </c>
      <c r="J57" s="177" t="s">
        <v>55</v>
      </c>
      <c r="K57" s="202" t="s">
        <v>60</v>
      </c>
      <c r="L57" s="229">
        <v>4448</v>
      </c>
      <c r="M57" s="208">
        <v>43321</v>
      </c>
      <c r="N57" s="202" t="s">
        <v>622</v>
      </c>
    </row>
    <row r="58" spans="1:14" ht="75" x14ac:dyDescent="0.2">
      <c r="A58" s="202" t="s">
        <v>22</v>
      </c>
      <c r="B58" s="202" t="s">
        <v>31</v>
      </c>
      <c r="C58" s="203">
        <v>902086</v>
      </c>
      <c r="D58" s="203">
        <v>13780</v>
      </c>
      <c r="E58" s="204">
        <v>9164933879</v>
      </c>
      <c r="F58" s="208">
        <v>43306</v>
      </c>
      <c r="G58" s="206" t="s">
        <v>127</v>
      </c>
      <c r="H58" s="108" t="s">
        <v>54</v>
      </c>
      <c r="I58" s="207">
        <v>913.04</v>
      </c>
      <c r="J58" s="177" t="s">
        <v>55</v>
      </c>
      <c r="K58" s="202" t="s">
        <v>60</v>
      </c>
      <c r="L58" s="229">
        <v>4448</v>
      </c>
      <c r="M58" s="208">
        <v>43321</v>
      </c>
      <c r="N58" s="202" t="s">
        <v>623</v>
      </c>
    </row>
    <row r="59" spans="1:14" ht="60" x14ac:dyDescent="0.2">
      <c r="A59" s="202" t="s">
        <v>640</v>
      </c>
      <c r="B59" s="202" t="s">
        <v>641</v>
      </c>
      <c r="C59" s="203">
        <v>901614</v>
      </c>
      <c r="D59" s="203">
        <v>13780</v>
      </c>
      <c r="E59" s="222" t="s">
        <v>378</v>
      </c>
      <c r="F59" s="208">
        <v>43299</v>
      </c>
      <c r="G59" s="206" t="s">
        <v>127</v>
      </c>
      <c r="H59" s="108" t="s">
        <v>54</v>
      </c>
      <c r="I59" s="207">
        <v>675.39</v>
      </c>
      <c r="J59" s="177" t="s">
        <v>55</v>
      </c>
      <c r="K59" s="202" t="s">
        <v>642</v>
      </c>
      <c r="L59" s="229">
        <v>4453</v>
      </c>
      <c r="M59" s="208">
        <v>43321</v>
      </c>
      <c r="N59" s="202" t="s">
        <v>643</v>
      </c>
    </row>
    <row r="60" spans="1:14" ht="75" x14ac:dyDescent="0.2">
      <c r="A60" s="202" t="s">
        <v>632</v>
      </c>
      <c r="B60" s="202" t="s">
        <v>644</v>
      </c>
      <c r="C60" s="203">
        <v>907320</v>
      </c>
      <c r="D60" s="203">
        <v>13780</v>
      </c>
      <c r="E60" s="222">
        <v>19667</v>
      </c>
      <c r="F60" s="208">
        <v>43303</v>
      </c>
      <c r="G60" s="206" t="s">
        <v>127</v>
      </c>
      <c r="H60" s="108" t="s">
        <v>54</v>
      </c>
      <c r="I60" s="207">
        <v>1193.8599999999999</v>
      </c>
      <c r="J60" s="177" t="s">
        <v>55</v>
      </c>
      <c r="K60" s="202" t="s">
        <v>645</v>
      </c>
      <c r="L60" s="229">
        <v>4467</v>
      </c>
      <c r="M60" s="208">
        <v>43328</v>
      </c>
      <c r="N60" s="202" t="s">
        <v>635</v>
      </c>
    </row>
    <row r="61" spans="1:14" x14ac:dyDescent="0.2">
      <c r="A61" s="108" t="s">
        <v>22</v>
      </c>
      <c r="B61" s="108" t="s">
        <v>30</v>
      </c>
      <c r="C61" s="108">
        <v>906684</v>
      </c>
      <c r="D61" s="108">
        <v>13780</v>
      </c>
      <c r="E61" s="108">
        <v>9165057293</v>
      </c>
      <c r="F61" s="179" t="s">
        <v>44</v>
      </c>
      <c r="G61" s="176" t="s">
        <v>127</v>
      </c>
      <c r="H61" s="108" t="s">
        <v>54</v>
      </c>
      <c r="I61" s="168">
        <v>118.6</v>
      </c>
      <c r="J61" s="177" t="s">
        <v>55</v>
      </c>
      <c r="K61" s="108" t="s">
        <v>62</v>
      </c>
      <c r="L61" s="226">
        <v>4470</v>
      </c>
      <c r="M61" s="178">
        <v>43328</v>
      </c>
      <c r="N61" s="108" t="s">
        <v>78</v>
      </c>
    </row>
    <row r="62" spans="1:14" x14ac:dyDescent="0.2">
      <c r="A62" s="108" t="s">
        <v>22</v>
      </c>
      <c r="B62" s="108" t="s">
        <v>32</v>
      </c>
      <c r="C62" s="108">
        <v>907237</v>
      </c>
      <c r="D62" s="108">
        <v>13780</v>
      </c>
      <c r="E62" s="108">
        <v>9165217393</v>
      </c>
      <c r="F62" s="175">
        <v>43315</v>
      </c>
      <c r="G62" s="176" t="s">
        <v>127</v>
      </c>
      <c r="H62" s="108" t="s">
        <v>54</v>
      </c>
      <c r="I62" s="168">
        <v>131.27000000000001</v>
      </c>
      <c r="J62" s="177" t="s">
        <v>55</v>
      </c>
      <c r="K62" s="108" t="s">
        <v>63</v>
      </c>
      <c r="L62" s="226">
        <v>4470</v>
      </c>
      <c r="M62" s="178">
        <v>43328</v>
      </c>
      <c r="N62" s="108" t="s">
        <v>79</v>
      </c>
    </row>
    <row r="63" spans="1:14" x14ac:dyDescent="0.2">
      <c r="A63" s="108" t="s">
        <v>22</v>
      </c>
      <c r="B63" s="108" t="s">
        <v>98</v>
      </c>
      <c r="C63" s="108">
        <v>906689</v>
      </c>
      <c r="D63" s="108">
        <v>13780</v>
      </c>
      <c r="E63" s="108">
        <v>9165138617</v>
      </c>
      <c r="F63" s="175">
        <v>43313</v>
      </c>
      <c r="G63" s="176" t="s">
        <v>127</v>
      </c>
      <c r="H63" s="108" t="s">
        <v>54</v>
      </c>
      <c r="I63" s="168">
        <v>446.3</v>
      </c>
      <c r="J63" s="177" t="s">
        <v>55</v>
      </c>
      <c r="K63" s="190" t="s">
        <v>551</v>
      </c>
      <c r="L63" s="227">
        <v>4470</v>
      </c>
      <c r="M63" s="178">
        <v>43328</v>
      </c>
      <c r="N63" s="108" t="s">
        <v>144</v>
      </c>
    </row>
    <row r="64" spans="1:14" x14ac:dyDescent="0.2">
      <c r="A64" s="108" t="s">
        <v>22</v>
      </c>
      <c r="B64" s="108" t="s">
        <v>99</v>
      </c>
      <c r="C64" s="108">
        <v>906687</v>
      </c>
      <c r="D64" s="108">
        <v>13780</v>
      </c>
      <c r="E64" s="108">
        <v>9165169652</v>
      </c>
      <c r="F64" s="175">
        <v>43314</v>
      </c>
      <c r="G64" s="176" t="s">
        <v>127</v>
      </c>
      <c r="H64" s="108" t="s">
        <v>54</v>
      </c>
      <c r="I64" s="168">
        <v>446.32</v>
      </c>
      <c r="J64" s="177" t="s">
        <v>55</v>
      </c>
      <c r="K64" s="190" t="s">
        <v>552</v>
      </c>
      <c r="L64" s="227">
        <v>4470</v>
      </c>
      <c r="M64" s="178">
        <v>43328</v>
      </c>
      <c r="N64" s="108" t="s">
        <v>145</v>
      </c>
    </row>
    <row r="65" spans="1:14" x14ac:dyDescent="0.2">
      <c r="A65" s="108" t="s">
        <v>22</v>
      </c>
      <c r="B65" s="108" t="s">
        <v>100</v>
      </c>
      <c r="C65" s="108">
        <v>906688</v>
      </c>
      <c r="D65" s="108">
        <v>13780</v>
      </c>
      <c r="E65" s="108">
        <v>9165169658</v>
      </c>
      <c r="F65" s="175">
        <v>43314</v>
      </c>
      <c r="G65" s="176" t="s">
        <v>127</v>
      </c>
      <c r="H65" s="108" t="s">
        <v>54</v>
      </c>
      <c r="I65" s="168">
        <v>892.6</v>
      </c>
      <c r="J65" s="177" t="s">
        <v>55</v>
      </c>
      <c r="K65" s="190" t="s">
        <v>552</v>
      </c>
      <c r="L65" s="227">
        <v>4470</v>
      </c>
      <c r="M65" s="178">
        <v>43328</v>
      </c>
      <c r="N65" s="108" t="s">
        <v>146</v>
      </c>
    </row>
    <row r="66" spans="1:14" x14ac:dyDescent="0.2">
      <c r="A66" s="108" t="s">
        <v>22</v>
      </c>
      <c r="B66" s="108" t="s">
        <v>101</v>
      </c>
      <c r="C66" s="108">
        <v>907238</v>
      </c>
      <c r="D66" s="108">
        <v>13780</v>
      </c>
      <c r="E66" s="108">
        <v>9165295619</v>
      </c>
      <c r="F66" s="175">
        <v>43319</v>
      </c>
      <c r="G66" s="176" t="s">
        <v>127</v>
      </c>
      <c r="H66" s="108" t="s">
        <v>54</v>
      </c>
      <c r="I66" s="168">
        <v>485.2</v>
      </c>
      <c r="J66" s="177" t="s">
        <v>55</v>
      </c>
      <c r="K66" s="190" t="s">
        <v>553</v>
      </c>
      <c r="L66" s="227">
        <v>4470</v>
      </c>
      <c r="M66" s="178">
        <v>43328</v>
      </c>
      <c r="N66" s="108" t="s">
        <v>147</v>
      </c>
    </row>
    <row r="67" spans="1:14" x14ac:dyDescent="0.2">
      <c r="A67" s="108" t="s">
        <v>236</v>
      </c>
      <c r="B67" s="108" t="s">
        <v>30</v>
      </c>
      <c r="C67" s="108">
        <v>906684</v>
      </c>
      <c r="D67" s="108">
        <v>13780</v>
      </c>
      <c r="E67" s="108">
        <v>9165057293</v>
      </c>
      <c r="F67" s="175">
        <v>43311</v>
      </c>
      <c r="G67" s="176" t="s">
        <v>251</v>
      </c>
      <c r="H67" s="108" t="s">
        <v>54</v>
      </c>
      <c r="I67" s="168">
        <v>76.16</v>
      </c>
      <c r="J67" s="177" t="s">
        <v>55</v>
      </c>
      <c r="K67" s="108" t="s">
        <v>63</v>
      </c>
      <c r="L67" s="226">
        <v>4470</v>
      </c>
      <c r="M67" s="108" t="s">
        <v>134</v>
      </c>
      <c r="N67" s="108" t="s">
        <v>262</v>
      </c>
    </row>
    <row r="68" spans="1:14" x14ac:dyDescent="0.2">
      <c r="A68" s="108" t="s">
        <v>236</v>
      </c>
      <c r="B68" s="108" t="s">
        <v>244</v>
      </c>
      <c r="C68" s="108">
        <v>906686</v>
      </c>
      <c r="D68" s="108">
        <v>13780</v>
      </c>
      <c r="E68" s="108">
        <v>9165169654</v>
      </c>
      <c r="F68" s="175">
        <v>43314</v>
      </c>
      <c r="G68" s="176" t="s">
        <v>251</v>
      </c>
      <c r="H68" s="108" t="s">
        <v>54</v>
      </c>
      <c r="I68" s="168">
        <v>24.94</v>
      </c>
      <c r="J68" s="177" t="s">
        <v>55</v>
      </c>
      <c r="K68" s="108" t="s">
        <v>63</v>
      </c>
      <c r="L68" s="226">
        <v>4470</v>
      </c>
      <c r="M68" s="108" t="s">
        <v>134</v>
      </c>
      <c r="N68" s="108" t="s">
        <v>262</v>
      </c>
    </row>
    <row r="69" spans="1:14" x14ac:dyDescent="0.2">
      <c r="A69" s="108" t="s">
        <v>236</v>
      </c>
      <c r="B69" s="108" t="s">
        <v>100</v>
      </c>
      <c r="C69" s="108">
        <v>906688</v>
      </c>
      <c r="D69" s="108">
        <v>13780</v>
      </c>
      <c r="E69" s="108">
        <v>9165169658</v>
      </c>
      <c r="F69" s="175">
        <v>43314</v>
      </c>
      <c r="G69" s="176" t="s">
        <v>251</v>
      </c>
      <c r="H69" s="108" t="s">
        <v>54</v>
      </c>
      <c r="I69" s="168">
        <v>52.34</v>
      </c>
      <c r="J69" s="177" t="s">
        <v>55</v>
      </c>
      <c r="K69" s="108" t="s">
        <v>63</v>
      </c>
      <c r="L69" s="226">
        <v>4470</v>
      </c>
      <c r="M69" s="108" t="s">
        <v>140</v>
      </c>
      <c r="N69" s="108" t="s">
        <v>262</v>
      </c>
    </row>
    <row r="70" spans="1:14" x14ac:dyDescent="0.2">
      <c r="A70" s="108" t="s">
        <v>236</v>
      </c>
      <c r="B70" s="108" t="s">
        <v>245</v>
      </c>
      <c r="C70" s="108">
        <v>907238</v>
      </c>
      <c r="D70" s="108">
        <v>13780</v>
      </c>
      <c r="E70" s="108">
        <v>9165295619</v>
      </c>
      <c r="F70" s="175">
        <v>43319</v>
      </c>
      <c r="G70" s="176" t="s">
        <v>253</v>
      </c>
      <c r="H70" s="108" t="s">
        <v>54</v>
      </c>
      <c r="I70" s="168">
        <v>50.78</v>
      </c>
      <c r="J70" s="177" t="s">
        <v>55</v>
      </c>
      <c r="K70" s="108" t="s">
        <v>63</v>
      </c>
      <c r="L70" s="226">
        <v>4470</v>
      </c>
      <c r="M70" s="108" t="s">
        <v>260</v>
      </c>
      <c r="N70" s="108" t="s">
        <v>262</v>
      </c>
    </row>
    <row r="71" spans="1:14" x14ac:dyDescent="0.2">
      <c r="A71" s="108" t="s">
        <v>236</v>
      </c>
      <c r="B71" s="108" t="s">
        <v>246</v>
      </c>
      <c r="C71" s="108">
        <v>908629</v>
      </c>
      <c r="D71" s="108">
        <v>13780</v>
      </c>
      <c r="E71" s="108">
        <v>9165369622</v>
      </c>
      <c r="F71" s="175">
        <v>43320</v>
      </c>
      <c r="G71" s="176" t="s">
        <v>253</v>
      </c>
      <c r="H71" s="108" t="s">
        <v>54</v>
      </c>
      <c r="I71" s="168">
        <v>83.09</v>
      </c>
      <c r="J71" s="177" t="s">
        <v>55</v>
      </c>
      <c r="K71" s="108" t="s">
        <v>63</v>
      </c>
      <c r="L71" s="226">
        <v>4470</v>
      </c>
      <c r="M71" s="108" t="s">
        <v>260</v>
      </c>
      <c r="N71" s="108" t="s">
        <v>264</v>
      </c>
    </row>
    <row r="72" spans="1:14" ht="75" x14ac:dyDescent="0.2">
      <c r="A72" s="202" t="s">
        <v>22</v>
      </c>
      <c r="B72" s="202" t="s">
        <v>98</v>
      </c>
      <c r="C72" s="203">
        <v>906689</v>
      </c>
      <c r="D72" s="203">
        <v>13780</v>
      </c>
      <c r="E72" s="204">
        <v>9165138617</v>
      </c>
      <c r="F72" s="202" t="s">
        <v>624</v>
      </c>
      <c r="G72" s="206" t="s">
        <v>127</v>
      </c>
      <c r="H72" s="108" t="s">
        <v>54</v>
      </c>
      <c r="I72" s="207">
        <v>913.02</v>
      </c>
      <c r="J72" s="177" t="s">
        <v>55</v>
      </c>
      <c r="K72" s="202" t="s">
        <v>62</v>
      </c>
      <c r="L72" s="229">
        <v>4470</v>
      </c>
      <c r="M72" s="208">
        <v>43328</v>
      </c>
      <c r="N72" s="202" t="s">
        <v>625</v>
      </c>
    </row>
    <row r="73" spans="1:14" ht="60" x14ac:dyDescent="0.2">
      <c r="A73" s="202" t="s">
        <v>647</v>
      </c>
      <c r="B73" s="202" t="s">
        <v>648</v>
      </c>
      <c r="C73" s="203">
        <v>906682</v>
      </c>
      <c r="D73" s="203">
        <v>13780</v>
      </c>
      <c r="E73" s="204">
        <v>419</v>
      </c>
      <c r="F73" s="208">
        <v>43299</v>
      </c>
      <c r="G73" s="206" t="s">
        <v>127</v>
      </c>
      <c r="H73" s="108" t="s">
        <v>54</v>
      </c>
      <c r="I73" s="207">
        <v>1133.55</v>
      </c>
      <c r="J73" s="177" t="s">
        <v>55</v>
      </c>
      <c r="K73" s="202" t="s">
        <v>649</v>
      </c>
      <c r="L73" s="229">
        <v>4471</v>
      </c>
      <c r="M73" s="208">
        <v>43328</v>
      </c>
      <c r="N73" s="202" t="s">
        <v>650</v>
      </c>
    </row>
    <row r="74" spans="1:14" ht="60" x14ac:dyDescent="0.2">
      <c r="A74" s="202" t="s">
        <v>647</v>
      </c>
      <c r="B74" s="202" t="s">
        <v>651</v>
      </c>
      <c r="C74" s="203">
        <v>910603</v>
      </c>
      <c r="D74" s="203">
        <v>13780</v>
      </c>
      <c r="E74" s="204">
        <v>872</v>
      </c>
      <c r="F74" s="208">
        <v>43317</v>
      </c>
      <c r="G74" s="206" t="s">
        <v>127</v>
      </c>
      <c r="H74" s="108" t="s">
        <v>54</v>
      </c>
      <c r="I74" s="207">
        <v>975.77</v>
      </c>
      <c r="J74" s="177" t="s">
        <v>55</v>
      </c>
      <c r="K74" s="202" t="s">
        <v>412</v>
      </c>
      <c r="L74" s="229">
        <v>4482</v>
      </c>
      <c r="M74" s="208">
        <v>43335</v>
      </c>
      <c r="N74" s="202" t="s">
        <v>652</v>
      </c>
    </row>
    <row r="75" spans="1:14" ht="60" x14ac:dyDescent="0.2">
      <c r="A75" s="202" t="s">
        <v>647</v>
      </c>
      <c r="B75" s="202" t="s">
        <v>653</v>
      </c>
      <c r="C75" s="203">
        <v>910604</v>
      </c>
      <c r="D75" s="203">
        <v>13780</v>
      </c>
      <c r="E75" s="204">
        <v>875</v>
      </c>
      <c r="F75" s="208">
        <v>43318</v>
      </c>
      <c r="G75" s="206" t="s">
        <v>127</v>
      </c>
      <c r="H75" s="108" t="s">
        <v>54</v>
      </c>
      <c r="I75" s="207">
        <v>375</v>
      </c>
      <c r="J75" s="177" t="s">
        <v>55</v>
      </c>
      <c r="K75" s="202" t="s">
        <v>412</v>
      </c>
      <c r="L75" s="229">
        <v>4482</v>
      </c>
      <c r="M75" s="208">
        <v>43335</v>
      </c>
      <c r="N75" s="202" t="s">
        <v>654</v>
      </c>
    </row>
    <row r="76" spans="1:14" ht="60" x14ac:dyDescent="0.2">
      <c r="A76" s="202" t="s">
        <v>647</v>
      </c>
      <c r="B76" s="202" t="s">
        <v>655</v>
      </c>
      <c r="C76" s="203">
        <v>910605</v>
      </c>
      <c r="D76" s="203">
        <v>13780</v>
      </c>
      <c r="E76" s="204">
        <v>873</v>
      </c>
      <c r="F76" s="208">
        <v>43318</v>
      </c>
      <c r="G76" s="206" t="s">
        <v>127</v>
      </c>
      <c r="H76" s="108" t="s">
        <v>54</v>
      </c>
      <c r="I76" s="207">
        <v>151.9</v>
      </c>
      <c r="J76" s="177" t="s">
        <v>55</v>
      </c>
      <c r="K76" s="202" t="s">
        <v>412</v>
      </c>
      <c r="L76" s="229">
        <v>4482</v>
      </c>
      <c r="M76" s="208">
        <v>43335</v>
      </c>
      <c r="N76" s="202" t="s">
        <v>415</v>
      </c>
    </row>
    <row r="77" spans="1:14" ht="60" x14ac:dyDescent="0.2">
      <c r="A77" s="202" t="s">
        <v>647</v>
      </c>
      <c r="B77" s="202" t="s">
        <v>397</v>
      </c>
      <c r="C77" s="203">
        <v>910606</v>
      </c>
      <c r="D77" s="203">
        <v>13780</v>
      </c>
      <c r="E77" s="204">
        <v>876</v>
      </c>
      <c r="F77" s="208">
        <v>43318</v>
      </c>
      <c r="G77" s="206" t="s">
        <v>127</v>
      </c>
      <c r="H77" s="108" t="s">
        <v>54</v>
      </c>
      <c r="I77" s="207">
        <v>350</v>
      </c>
      <c r="J77" s="177" t="s">
        <v>55</v>
      </c>
      <c r="K77" s="202" t="s">
        <v>412</v>
      </c>
      <c r="L77" s="229">
        <v>4482</v>
      </c>
      <c r="M77" s="208">
        <v>43335</v>
      </c>
      <c r="N77" s="202" t="s">
        <v>656</v>
      </c>
    </row>
    <row r="78" spans="1:14" ht="60" x14ac:dyDescent="0.2">
      <c r="A78" s="202" t="s">
        <v>647</v>
      </c>
      <c r="B78" s="108" t="s">
        <v>408</v>
      </c>
      <c r="C78" s="193">
        <v>910607</v>
      </c>
      <c r="D78" s="203">
        <v>13780</v>
      </c>
      <c r="E78" s="179">
        <v>877</v>
      </c>
      <c r="F78" s="223">
        <v>43318</v>
      </c>
      <c r="G78" s="206" t="s">
        <v>127</v>
      </c>
      <c r="H78" s="108" t="s">
        <v>54</v>
      </c>
      <c r="I78" s="168">
        <v>226.09</v>
      </c>
      <c r="J78" s="177" t="s">
        <v>55</v>
      </c>
      <c r="K78" s="108" t="s">
        <v>412</v>
      </c>
      <c r="L78" s="226">
        <v>4482</v>
      </c>
      <c r="M78" s="208">
        <v>43335</v>
      </c>
      <c r="N78" s="108" t="s">
        <v>414</v>
      </c>
    </row>
    <row r="79" spans="1:14" ht="60" x14ac:dyDescent="0.2">
      <c r="A79" s="202" t="s">
        <v>647</v>
      </c>
      <c r="B79" s="108" t="s">
        <v>409</v>
      </c>
      <c r="C79" s="193">
        <v>910608</v>
      </c>
      <c r="D79" s="203">
        <v>13780</v>
      </c>
      <c r="E79" s="179">
        <v>874</v>
      </c>
      <c r="F79" s="223">
        <v>43318</v>
      </c>
      <c r="G79" s="206" t="s">
        <v>127</v>
      </c>
      <c r="H79" s="108" t="s">
        <v>54</v>
      </c>
      <c r="I79" s="168">
        <v>106.96</v>
      </c>
      <c r="J79" s="177" t="s">
        <v>55</v>
      </c>
      <c r="K79" s="108" t="s">
        <v>412</v>
      </c>
      <c r="L79" s="226">
        <v>4482</v>
      </c>
      <c r="M79" s="208">
        <v>43335</v>
      </c>
      <c r="N79" s="108" t="s">
        <v>415</v>
      </c>
    </row>
    <row r="80" spans="1:14" x14ac:dyDescent="0.2">
      <c r="A80" s="108" t="s">
        <v>22</v>
      </c>
      <c r="B80" s="108" t="s">
        <v>33</v>
      </c>
      <c r="C80" s="108">
        <v>913306</v>
      </c>
      <c r="D80" s="108">
        <v>13780</v>
      </c>
      <c r="E80" s="108">
        <v>9165528136</v>
      </c>
      <c r="F80" s="179" t="s">
        <v>45</v>
      </c>
      <c r="G80" s="176" t="s">
        <v>128</v>
      </c>
      <c r="H80" s="108" t="s">
        <v>54</v>
      </c>
      <c r="I80" s="168">
        <v>504.65</v>
      </c>
      <c r="J80" s="177" t="s">
        <v>55</v>
      </c>
      <c r="K80" s="108" t="s">
        <v>64</v>
      </c>
      <c r="L80" s="226">
        <v>4502</v>
      </c>
      <c r="M80" s="178">
        <v>43341</v>
      </c>
      <c r="N80" s="108" t="s">
        <v>80</v>
      </c>
    </row>
    <row r="81" spans="1:14" x14ac:dyDescent="0.2">
      <c r="A81" s="108" t="s">
        <v>22</v>
      </c>
      <c r="B81" s="108" t="s">
        <v>33</v>
      </c>
      <c r="C81" s="108">
        <v>913306</v>
      </c>
      <c r="D81" s="108">
        <v>13780</v>
      </c>
      <c r="E81" s="108">
        <v>9165528136</v>
      </c>
      <c r="F81" s="175">
        <v>43327</v>
      </c>
      <c r="G81" s="176" t="s">
        <v>128</v>
      </c>
      <c r="H81" s="108" t="s">
        <v>54</v>
      </c>
      <c r="I81" s="168">
        <v>233.32</v>
      </c>
      <c r="J81" s="177" t="s">
        <v>55</v>
      </c>
      <c r="K81" s="108" t="s">
        <v>65</v>
      </c>
      <c r="L81" s="226">
        <v>4502</v>
      </c>
      <c r="M81" s="178">
        <v>43341</v>
      </c>
      <c r="N81" s="108" t="s">
        <v>81</v>
      </c>
    </row>
    <row r="82" spans="1:14" x14ac:dyDescent="0.2">
      <c r="A82" s="108" t="s">
        <v>22</v>
      </c>
      <c r="B82" s="108" t="s">
        <v>34</v>
      </c>
      <c r="C82" s="108">
        <v>913308</v>
      </c>
      <c r="D82" s="108">
        <v>13780</v>
      </c>
      <c r="E82" s="108">
        <v>9165528127</v>
      </c>
      <c r="F82" s="175">
        <v>43327</v>
      </c>
      <c r="G82" s="176" t="s">
        <v>128</v>
      </c>
      <c r="H82" s="108" t="s">
        <v>54</v>
      </c>
      <c r="I82" s="168">
        <v>59.3</v>
      </c>
      <c r="J82" s="177" t="s">
        <v>55</v>
      </c>
      <c r="K82" s="108" t="s">
        <v>65</v>
      </c>
      <c r="L82" s="226">
        <v>4502</v>
      </c>
      <c r="M82" s="178">
        <v>43341</v>
      </c>
      <c r="N82" s="108" t="s">
        <v>82</v>
      </c>
    </row>
    <row r="83" spans="1:14" x14ac:dyDescent="0.2">
      <c r="A83" s="108" t="s">
        <v>22</v>
      </c>
      <c r="B83" s="108" t="s">
        <v>35</v>
      </c>
      <c r="C83" s="108">
        <v>913310</v>
      </c>
      <c r="D83" s="108">
        <v>13780</v>
      </c>
      <c r="E83" s="108">
        <v>9165568246</v>
      </c>
      <c r="F83" s="179" t="s">
        <v>46</v>
      </c>
      <c r="G83" s="176" t="s">
        <v>128</v>
      </c>
      <c r="H83" s="108" t="s">
        <v>54</v>
      </c>
      <c r="I83" s="168">
        <v>514.36</v>
      </c>
      <c r="J83" s="177" t="s">
        <v>55</v>
      </c>
      <c r="K83" s="108" t="s">
        <v>66</v>
      </c>
      <c r="L83" s="226">
        <v>4502</v>
      </c>
      <c r="M83" s="178">
        <v>43341</v>
      </c>
      <c r="N83" s="108" t="s">
        <v>83</v>
      </c>
    </row>
    <row r="84" spans="1:14" x14ac:dyDescent="0.2">
      <c r="A84" s="108" t="s">
        <v>22</v>
      </c>
      <c r="B84" s="108" t="s">
        <v>104</v>
      </c>
      <c r="C84" s="108">
        <v>913307</v>
      </c>
      <c r="D84" s="108">
        <v>13780</v>
      </c>
      <c r="E84" s="108">
        <v>9165528132</v>
      </c>
      <c r="F84" s="175">
        <v>43327</v>
      </c>
      <c r="G84" s="176" t="s">
        <v>129</v>
      </c>
      <c r="H84" s="108" t="s">
        <v>54</v>
      </c>
      <c r="I84" s="168">
        <v>485.18</v>
      </c>
      <c r="J84" s="177" t="s">
        <v>55</v>
      </c>
      <c r="K84" s="190" t="s">
        <v>66</v>
      </c>
      <c r="L84" s="227">
        <v>4502</v>
      </c>
      <c r="M84" s="108" t="s">
        <v>150</v>
      </c>
      <c r="N84" s="108" t="s">
        <v>151</v>
      </c>
    </row>
    <row r="85" spans="1:14" x14ac:dyDescent="0.2">
      <c r="A85" s="108" t="s">
        <v>22</v>
      </c>
      <c r="B85" s="108" t="s">
        <v>105</v>
      </c>
      <c r="C85" s="108">
        <v>913309</v>
      </c>
      <c r="D85" s="108">
        <v>13780</v>
      </c>
      <c r="E85" s="108">
        <v>9165568248</v>
      </c>
      <c r="F85" s="175">
        <v>43328</v>
      </c>
      <c r="G85" s="176" t="s">
        <v>129</v>
      </c>
      <c r="H85" s="108" t="s">
        <v>54</v>
      </c>
      <c r="I85" s="168">
        <v>485.19</v>
      </c>
      <c r="J85" s="177" t="s">
        <v>55</v>
      </c>
      <c r="K85" s="190" t="s">
        <v>66</v>
      </c>
      <c r="L85" s="227">
        <v>4502</v>
      </c>
      <c r="M85" s="178">
        <v>43341</v>
      </c>
      <c r="N85" s="108" t="s">
        <v>152</v>
      </c>
    </row>
    <row r="86" spans="1:14" x14ac:dyDescent="0.2">
      <c r="A86" s="108" t="s">
        <v>22</v>
      </c>
      <c r="B86" s="108" t="s">
        <v>106</v>
      </c>
      <c r="C86" s="108">
        <v>913311</v>
      </c>
      <c r="D86" s="108">
        <v>13780</v>
      </c>
      <c r="E86" s="108">
        <v>9165716546</v>
      </c>
      <c r="F86" s="179" t="s">
        <v>130</v>
      </c>
      <c r="G86" s="176" t="s">
        <v>129</v>
      </c>
      <c r="H86" s="108" t="s">
        <v>54</v>
      </c>
      <c r="I86" s="168">
        <v>485.19</v>
      </c>
      <c r="J86" s="177" t="s">
        <v>55</v>
      </c>
      <c r="K86" s="190" t="s">
        <v>66</v>
      </c>
      <c r="L86" s="227">
        <v>4502</v>
      </c>
      <c r="M86" s="178">
        <v>43341</v>
      </c>
      <c r="N86" s="108" t="s">
        <v>153</v>
      </c>
    </row>
    <row r="87" spans="1:14" x14ac:dyDescent="0.2">
      <c r="A87" s="108" t="s">
        <v>22</v>
      </c>
      <c r="B87" s="108" t="s">
        <v>107</v>
      </c>
      <c r="C87" s="108">
        <v>913312</v>
      </c>
      <c r="D87" s="108">
        <v>13780</v>
      </c>
      <c r="E87" s="108">
        <v>9165716545</v>
      </c>
      <c r="F87" s="175">
        <v>43334</v>
      </c>
      <c r="G87" s="176" t="s">
        <v>129</v>
      </c>
      <c r="H87" s="108" t="s">
        <v>54</v>
      </c>
      <c r="I87" s="168">
        <v>485.2</v>
      </c>
      <c r="J87" s="177" t="s">
        <v>55</v>
      </c>
      <c r="K87" s="190" t="s">
        <v>66</v>
      </c>
      <c r="L87" s="227">
        <v>4502</v>
      </c>
      <c r="M87" s="178">
        <v>43341</v>
      </c>
      <c r="N87" s="108" t="s">
        <v>154</v>
      </c>
    </row>
    <row r="88" spans="1:14" x14ac:dyDescent="0.2">
      <c r="A88" s="108" t="s">
        <v>236</v>
      </c>
      <c r="B88" s="108" t="s">
        <v>104</v>
      </c>
      <c r="C88" s="108">
        <v>913307</v>
      </c>
      <c r="D88" s="108">
        <v>13780</v>
      </c>
      <c r="E88" s="108">
        <v>9165528132</v>
      </c>
      <c r="F88" s="179" t="s">
        <v>45</v>
      </c>
      <c r="G88" s="176" t="s">
        <v>194</v>
      </c>
      <c r="H88" s="108" t="s">
        <v>54</v>
      </c>
      <c r="I88" s="168">
        <v>41.57</v>
      </c>
      <c r="J88" s="177" t="s">
        <v>55</v>
      </c>
      <c r="K88" s="108" t="s">
        <v>65</v>
      </c>
      <c r="L88" s="226">
        <v>4502</v>
      </c>
      <c r="M88" s="108" t="s">
        <v>260</v>
      </c>
      <c r="N88" s="108" t="s">
        <v>262</v>
      </c>
    </row>
    <row r="89" spans="1:14" x14ac:dyDescent="0.2">
      <c r="A89" s="108" t="s">
        <v>236</v>
      </c>
      <c r="B89" s="108" t="s">
        <v>34</v>
      </c>
      <c r="C89" s="108">
        <v>913308</v>
      </c>
      <c r="D89" s="108">
        <v>13780</v>
      </c>
      <c r="E89" s="108">
        <v>9165528127</v>
      </c>
      <c r="F89" s="179" t="s">
        <v>45</v>
      </c>
      <c r="G89" s="176" t="s">
        <v>194</v>
      </c>
      <c r="H89" s="108" t="s">
        <v>54</v>
      </c>
      <c r="I89" s="168">
        <v>30.9</v>
      </c>
      <c r="J89" s="177" t="s">
        <v>55</v>
      </c>
      <c r="K89" s="108" t="s">
        <v>65</v>
      </c>
      <c r="L89" s="226">
        <v>4502</v>
      </c>
      <c r="M89" s="108" t="s">
        <v>260</v>
      </c>
      <c r="N89" s="108" t="s">
        <v>262</v>
      </c>
    </row>
    <row r="90" spans="1:14" x14ac:dyDescent="0.2">
      <c r="A90" s="108" t="s">
        <v>236</v>
      </c>
      <c r="B90" s="108" t="s">
        <v>34</v>
      </c>
      <c r="C90" s="108">
        <v>913308</v>
      </c>
      <c r="D90" s="108">
        <v>13780</v>
      </c>
      <c r="E90" s="108">
        <v>9165528127</v>
      </c>
      <c r="F90" s="179" t="s">
        <v>45</v>
      </c>
      <c r="G90" s="176" t="s">
        <v>194</v>
      </c>
      <c r="H90" s="108" t="s">
        <v>54</v>
      </c>
      <c r="I90" s="168">
        <v>61.1</v>
      </c>
      <c r="J90" s="177" t="s">
        <v>55</v>
      </c>
      <c r="K90" s="108" t="s">
        <v>65</v>
      </c>
      <c r="L90" s="226">
        <v>4502</v>
      </c>
      <c r="M90" s="108" t="s">
        <v>261</v>
      </c>
      <c r="N90" s="108" t="s">
        <v>262</v>
      </c>
    </row>
    <row r="91" spans="1:14" x14ac:dyDescent="0.2">
      <c r="A91" s="108" t="s">
        <v>236</v>
      </c>
      <c r="B91" s="108" t="s">
        <v>35</v>
      </c>
      <c r="C91" s="108">
        <v>913310</v>
      </c>
      <c r="D91" s="108">
        <v>13780</v>
      </c>
      <c r="E91" s="108">
        <v>9165568246</v>
      </c>
      <c r="F91" s="179" t="s">
        <v>46</v>
      </c>
      <c r="G91" s="176" t="s">
        <v>194</v>
      </c>
      <c r="H91" s="108" t="s">
        <v>54</v>
      </c>
      <c r="I91" s="168">
        <v>76.16</v>
      </c>
      <c r="J91" s="177" t="s">
        <v>55</v>
      </c>
      <c r="K91" s="108" t="s">
        <v>65</v>
      </c>
      <c r="L91" s="226">
        <v>4502</v>
      </c>
      <c r="M91" s="108" t="s">
        <v>261</v>
      </c>
      <c r="N91" s="108" t="s">
        <v>262</v>
      </c>
    </row>
    <row r="92" spans="1:14" x14ac:dyDescent="0.2">
      <c r="A92" s="108" t="s">
        <v>236</v>
      </c>
      <c r="B92" s="108" t="s">
        <v>106</v>
      </c>
      <c r="C92" s="108">
        <v>913311</v>
      </c>
      <c r="D92" s="108">
        <v>13780</v>
      </c>
      <c r="E92" s="108">
        <v>9165568246</v>
      </c>
      <c r="F92" s="179" t="s">
        <v>249</v>
      </c>
      <c r="G92" s="176" t="s">
        <v>194</v>
      </c>
      <c r="H92" s="108" t="s">
        <v>54</v>
      </c>
      <c r="I92" s="168">
        <v>69.790000000000006</v>
      </c>
      <c r="J92" s="177" t="s">
        <v>55</v>
      </c>
      <c r="K92" s="108" t="s">
        <v>65</v>
      </c>
      <c r="L92" s="226">
        <v>4502</v>
      </c>
      <c r="M92" s="178">
        <v>43341</v>
      </c>
      <c r="N92" s="108" t="s">
        <v>262</v>
      </c>
    </row>
    <row r="93" spans="1:14" x14ac:dyDescent="0.2">
      <c r="A93" s="108" t="s">
        <v>22</v>
      </c>
      <c r="B93" s="108" t="s">
        <v>37</v>
      </c>
      <c r="C93" s="108">
        <v>915527</v>
      </c>
      <c r="D93" s="108">
        <v>13780</v>
      </c>
      <c r="E93" s="108">
        <v>9165759648</v>
      </c>
      <c r="F93" s="179" t="s">
        <v>47</v>
      </c>
      <c r="G93" s="176" t="s">
        <v>128</v>
      </c>
      <c r="H93" s="108" t="s">
        <v>54</v>
      </c>
      <c r="I93" s="168">
        <v>132.22</v>
      </c>
      <c r="J93" s="177" t="s">
        <v>55</v>
      </c>
      <c r="K93" s="108" t="s">
        <v>67</v>
      </c>
      <c r="L93" s="226">
        <v>4510</v>
      </c>
      <c r="M93" s="178">
        <v>43349</v>
      </c>
      <c r="N93" s="108" t="s">
        <v>84</v>
      </c>
    </row>
    <row r="94" spans="1:14" x14ac:dyDescent="0.2">
      <c r="A94" s="108" t="s">
        <v>22</v>
      </c>
      <c r="B94" s="108" t="s">
        <v>36</v>
      </c>
      <c r="C94" s="108">
        <v>915528</v>
      </c>
      <c r="D94" s="108">
        <v>13780</v>
      </c>
      <c r="E94" s="108">
        <v>9165794766</v>
      </c>
      <c r="F94" s="175">
        <v>43336</v>
      </c>
      <c r="G94" s="176" t="s">
        <v>128</v>
      </c>
      <c r="H94" s="108" t="s">
        <v>54</v>
      </c>
      <c r="I94" s="168">
        <v>531.04</v>
      </c>
      <c r="J94" s="177" t="s">
        <v>55</v>
      </c>
      <c r="K94" s="108" t="s">
        <v>68</v>
      </c>
      <c r="L94" s="226">
        <v>4510</v>
      </c>
      <c r="M94" s="178">
        <v>43349</v>
      </c>
      <c r="N94" s="108" t="s">
        <v>85</v>
      </c>
    </row>
    <row r="95" spans="1:14" x14ac:dyDescent="0.2">
      <c r="A95" s="108" t="s">
        <v>22</v>
      </c>
      <c r="B95" s="108" t="s">
        <v>36</v>
      </c>
      <c r="C95" s="108">
        <v>915528</v>
      </c>
      <c r="D95" s="108">
        <v>13780</v>
      </c>
      <c r="E95" s="108">
        <v>9165794766</v>
      </c>
      <c r="F95" s="175">
        <v>43336</v>
      </c>
      <c r="G95" s="176" t="s">
        <v>128</v>
      </c>
      <c r="H95" s="108" t="s">
        <v>54</v>
      </c>
      <c r="I95" s="168">
        <v>504.64</v>
      </c>
      <c r="J95" s="177" t="s">
        <v>55</v>
      </c>
      <c r="K95" s="108" t="s">
        <v>67</v>
      </c>
      <c r="L95" s="226">
        <v>4510</v>
      </c>
      <c r="M95" s="178">
        <v>43349</v>
      </c>
      <c r="N95" s="108" t="s">
        <v>86</v>
      </c>
    </row>
    <row r="96" spans="1:14" x14ac:dyDescent="0.2">
      <c r="A96" s="108" t="s">
        <v>22</v>
      </c>
      <c r="B96" s="108" t="s">
        <v>108</v>
      </c>
      <c r="C96" s="108">
        <v>913313</v>
      </c>
      <c r="D96" s="108">
        <v>13780</v>
      </c>
      <c r="E96" s="108">
        <v>9165716547</v>
      </c>
      <c r="F96" s="175">
        <v>43334</v>
      </c>
      <c r="G96" s="176" t="s">
        <v>129</v>
      </c>
      <c r="H96" s="108" t="s">
        <v>54</v>
      </c>
      <c r="I96" s="168">
        <v>485.2</v>
      </c>
      <c r="J96" s="177" t="s">
        <v>55</v>
      </c>
      <c r="K96" s="190" t="s">
        <v>66</v>
      </c>
      <c r="L96" s="227">
        <v>4510</v>
      </c>
      <c r="M96" s="178">
        <v>43341</v>
      </c>
      <c r="N96" s="108" t="s">
        <v>155</v>
      </c>
    </row>
    <row r="97" spans="1:14" x14ac:dyDescent="0.2">
      <c r="A97" s="108" t="s">
        <v>22</v>
      </c>
      <c r="B97" s="108" t="s">
        <v>109</v>
      </c>
      <c r="C97" s="108">
        <v>915527</v>
      </c>
      <c r="D97" s="108">
        <v>13780</v>
      </c>
      <c r="E97" s="108">
        <v>9165716548</v>
      </c>
      <c r="F97" s="175">
        <v>43335</v>
      </c>
      <c r="G97" s="176" t="s">
        <v>129</v>
      </c>
      <c r="H97" s="108" t="s">
        <v>54</v>
      </c>
      <c r="I97" s="168">
        <v>446.31</v>
      </c>
      <c r="J97" s="177" t="s">
        <v>55</v>
      </c>
      <c r="K97" s="190" t="s">
        <v>555</v>
      </c>
      <c r="L97" s="227">
        <v>4510</v>
      </c>
      <c r="M97" s="178">
        <v>43349</v>
      </c>
      <c r="N97" s="108" t="s">
        <v>156</v>
      </c>
    </row>
    <row r="98" spans="1:14" x14ac:dyDescent="0.2">
      <c r="A98" s="108" t="s">
        <v>22</v>
      </c>
      <c r="B98" s="108" t="s">
        <v>36</v>
      </c>
      <c r="C98" s="108">
        <v>915528</v>
      </c>
      <c r="D98" s="108">
        <v>13780</v>
      </c>
      <c r="E98" s="108">
        <v>9165794766</v>
      </c>
      <c r="F98" s="175">
        <v>43336</v>
      </c>
      <c r="G98" s="176" t="s">
        <v>129</v>
      </c>
      <c r="H98" s="108" t="s">
        <v>54</v>
      </c>
      <c r="I98" s="168">
        <v>446.3</v>
      </c>
      <c r="J98" s="177" t="s">
        <v>55</v>
      </c>
      <c r="K98" s="190" t="s">
        <v>555</v>
      </c>
      <c r="L98" s="227">
        <v>4510</v>
      </c>
      <c r="M98" s="178">
        <v>43349</v>
      </c>
      <c r="N98" s="108" t="s">
        <v>157</v>
      </c>
    </row>
    <row r="99" spans="1:14" ht="75" x14ac:dyDescent="0.2">
      <c r="A99" s="202" t="s">
        <v>22</v>
      </c>
      <c r="B99" s="202" t="s">
        <v>609</v>
      </c>
      <c r="C99" s="203">
        <v>916799</v>
      </c>
      <c r="D99" s="203">
        <v>13780</v>
      </c>
      <c r="E99" s="108">
        <v>9164783844</v>
      </c>
      <c r="F99" s="208">
        <v>43300</v>
      </c>
      <c r="G99" s="206" t="s">
        <v>610</v>
      </c>
      <c r="H99" s="108" t="s">
        <v>54</v>
      </c>
      <c r="I99" s="207">
        <v>164.33</v>
      </c>
      <c r="J99" s="177" t="s">
        <v>55</v>
      </c>
      <c r="K99" s="202" t="s">
        <v>611</v>
      </c>
      <c r="L99" s="230">
        <v>4532</v>
      </c>
      <c r="M99" s="208">
        <v>43356</v>
      </c>
      <c r="N99" s="202" t="s">
        <v>612</v>
      </c>
    </row>
    <row r="100" spans="1:14" ht="60" x14ac:dyDescent="0.2">
      <c r="A100" s="202" t="s">
        <v>573</v>
      </c>
      <c r="B100" s="202" t="s">
        <v>579</v>
      </c>
      <c r="C100" s="203">
        <v>917143</v>
      </c>
      <c r="D100" s="203">
        <v>13780</v>
      </c>
      <c r="E100" s="204">
        <v>426873</v>
      </c>
      <c r="F100" s="205">
        <v>43314</v>
      </c>
      <c r="G100" s="206" t="s">
        <v>128</v>
      </c>
      <c r="H100" s="108" t="s">
        <v>54</v>
      </c>
      <c r="I100" s="207">
        <v>180</v>
      </c>
      <c r="J100" s="177" t="s">
        <v>55</v>
      </c>
      <c r="K100" s="202" t="s">
        <v>580</v>
      </c>
      <c r="L100" s="229">
        <v>4535</v>
      </c>
      <c r="M100" s="208">
        <v>43356</v>
      </c>
      <c r="N100" s="202" t="s">
        <v>581</v>
      </c>
    </row>
    <row r="101" spans="1:14" x14ac:dyDescent="0.2">
      <c r="A101" s="108" t="s">
        <v>102</v>
      </c>
      <c r="B101" s="108" t="s">
        <v>103</v>
      </c>
      <c r="C101" s="108">
        <v>916797</v>
      </c>
      <c r="D101" s="108">
        <v>13780</v>
      </c>
      <c r="E101" s="108">
        <v>445552961</v>
      </c>
      <c r="F101" s="175">
        <v>43284</v>
      </c>
      <c r="G101" s="176" t="s">
        <v>128</v>
      </c>
      <c r="H101" s="108" t="s">
        <v>54</v>
      </c>
      <c r="I101" s="168">
        <v>426.39</v>
      </c>
      <c r="J101" s="177" t="s">
        <v>55</v>
      </c>
      <c r="K101" s="190" t="s">
        <v>554</v>
      </c>
      <c r="L101" s="227">
        <v>4537</v>
      </c>
      <c r="M101" s="108" t="s">
        <v>148</v>
      </c>
      <c r="N101" s="108" t="s">
        <v>149</v>
      </c>
    </row>
    <row r="102" spans="1:14" x14ac:dyDescent="0.2">
      <c r="A102" s="108" t="s">
        <v>22</v>
      </c>
      <c r="B102" s="108" t="s">
        <v>38</v>
      </c>
      <c r="C102" s="108">
        <v>919225</v>
      </c>
      <c r="D102" s="108">
        <v>13780</v>
      </c>
      <c r="E102" s="108">
        <v>9166029959</v>
      </c>
      <c r="F102" s="179" t="s">
        <v>48</v>
      </c>
      <c r="G102" s="176" t="s">
        <v>128</v>
      </c>
      <c r="H102" s="108" t="s">
        <v>54</v>
      </c>
      <c r="I102" s="168">
        <v>66.11</v>
      </c>
      <c r="J102" s="177" t="s">
        <v>55</v>
      </c>
      <c r="K102" s="108" t="s">
        <v>69</v>
      </c>
      <c r="L102" s="226">
        <v>4549</v>
      </c>
      <c r="M102" s="178">
        <v>43363</v>
      </c>
      <c r="N102" s="108" t="s">
        <v>84</v>
      </c>
    </row>
    <row r="103" spans="1:14" x14ac:dyDescent="0.2">
      <c r="A103" s="108" t="s">
        <v>22</v>
      </c>
      <c r="B103" s="108" t="s">
        <v>39</v>
      </c>
      <c r="C103" s="108">
        <v>920249</v>
      </c>
      <c r="D103" s="108">
        <v>13780</v>
      </c>
      <c r="E103" s="108">
        <v>9166222758</v>
      </c>
      <c r="F103" s="179" t="s">
        <v>49</v>
      </c>
      <c r="G103" s="176" t="s">
        <v>128</v>
      </c>
      <c r="H103" s="108" t="s">
        <v>54</v>
      </c>
      <c r="I103" s="168">
        <v>66.11</v>
      </c>
      <c r="J103" s="177" t="s">
        <v>55</v>
      </c>
      <c r="K103" s="108" t="s">
        <v>69</v>
      </c>
      <c r="L103" s="226">
        <v>4549</v>
      </c>
      <c r="M103" s="178">
        <v>43363</v>
      </c>
      <c r="N103" s="108" t="s">
        <v>82</v>
      </c>
    </row>
    <row r="104" spans="1:14" x14ac:dyDescent="0.2">
      <c r="A104" s="108" t="s">
        <v>22</v>
      </c>
      <c r="B104" s="108" t="s">
        <v>110</v>
      </c>
      <c r="C104" s="108">
        <v>919227</v>
      </c>
      <c r="D104" s="108">
        <v>13780</v>
      </c>
      <c r="E104" s="108">
        <v>9166143738</v>
      </c>
      <c r="F104" s="175">
        <v>43350</v>
      </c>
      <c r="G104" s="176" t="s">
        <v>129</v>
      </c>
      <c r="H104" s="108" t="s">
        <v>54</v>
      </c>
      <c r="I104" s="168">
        <v>485.2</v>
      </c>
      <c r="J104" s="177" t="s">
        <v>55</v>
      </c>
      <c r="K104" s="190" t="s">
        <v>556</v>
      </c>
      <c r="L104" s="227">
        <v>4549</v>
      </c>
      <c r="M104" s="108" t="s">
        <v>158</v>
      </c>
      <c r="N104" s="108" t="s">
        <v>159</v>
      </c>
    </row>
    <row r="105" spans="1:14" x14ac:dyDescent="0.2">
      <c r="A105" s="108" t="s">
        <v>22</v>
      </c>
      <c r="B105" s="108" t="s">
        <v>111</v>
      </c>
      <c r="C105" s="108">
        <v>920250</v>
      </c>
      <c r="D105" s="108">
        <v>13780</v>
      </c>
      <c r="E105" s="108">
        <v>9166222762</v>
      </c>
      <c r="F105" s="175">
        <v>43354</v>
      </c>
      <c r="G105" s="176" t="s">
        <v>129</v>
      </c>
      <c r="H105" s="108" t="s">
        <v>54</v>
      </c>
      <c r="I105" s="168">
        <v>892.59</v>
      </c>
      <c r="J105" s="177" t="s">
        <v>55</v>
      </c>
      <c r="K105" s="190" t="s">
        <v>557</v>
      </c>
      <c r="L105" s="227">
        <v>4549</v>
      </c>
      <c r="M105" s="178">
        <v>43363</v>
      </c>
      <c r="N105" s="108" t="s">
        <v>160</v>
      </c>
    </row>
    <row r="106" spans="1:14" x14ac:dyDescent="0.2">
      <c r="A106" s="108" t="s">
        <v>236</v>
      </c>
      <c r="B106" s="108" t="s">
        <v>38</v>
      </c>
      <c r="C106" s="108">
        <v>919225</v>
      </c>
      <c r="D106" s="108">
        <v>13780</v>
      </c>
      <c r="E106" s="108">
        <v>9166029959</v>
      </c>
      <c r="F106" s="175">
        <v>43347</v>
      </c>
      <c r="G106" s="176" t="s">
        <v>194</v>
      </c>
      <c r="H106" s="108" t="s">
        <v>54</v>
      </c>
      <c r="I106" s="168">
        <v>30.9</v>
      </c>
      <c r="J106" s="177" t="s">
        <v>55</v>
      </c>
      <c r="K106" s="108" t="s">
        <v>69</v>
      </c>
      <c r="L106" s="226">
        <v>4549</v>
      </c>
      <c r="M106" s="178">
        <v>43363</v>
      </c>
      <c r="N106" s="108" t="s">
        <v>265</v>
      </c>
    </row>
    <row r="107" spans="1:14" ht="75" x14ac:dyDescent="0.2">
      <c r="A107" s="202" t="s">
        <v>22</v>
      </c>
      <c r="B107" s="202" t="s">
        <v>613</v>
      </c>
      <c r="C107" s="203">
        <v>919225</v>
      </c>
      <c r="D107" s="203">
        <v>13780</v>
      </c>
      <c r="E107" s="108">
        <v>9166029959</v>
      </c>
      <c r="F107" s="208">
        <v>43347</v>
      </c>
      <c r="G107" s="206" t="s">
        <v>128</v>
      </c>
      <c r="H107" s="108" t="s">
        <v>54</v>
      </c>
      <c r="I107" s="207">
        <v>66.099999999999994</v>
      </c>
      <c r="J107" s="177" t="s">
        <v>55</v>
      </c>
      <c r="K107" s="202" t="s">
        <v>557</v>
      </c>
      <c r="L107" s="229">
        <v>4549</v>
      </c>
      <c r="M107" s="208">
        <v>43363</v>
      </c>
      <c r="N107" s="202" t="s">
        <v>334</v>
      </c>
    </row>
    <row r="108" spans="1:14" ht="60" x14ac:dyDescent="0.2">
      <c r="A108" s="202" t="s">
        <v>647</v>
      </c>
      <c r="B108" s="108" t="s">
        <v>410</v>
      </c>
      <c r="C108" s="193">
        <v>920233</v>
      </c>
      <c r="D108" s="203">
        <v>13780</v>
      </c>
      <c r="E108" s="179">
        <v>40984</v>
      </c>
      <c r="F108" s="223">
        <v>43255</v>
      </c>
      <c r="G108" s="209" t="s">
        <v>128</v>
      </c>
      <c r="H108" s="108" t="s">
        <v>54</v>
      </c>
      <c r="I108" s="168">
        <v>7837</v>
      </c>
      <c r="J108" s="177" t="s">
        <v>55</v>
      </c>
      <c r="K108" s="108" t="s">
        <v>413</v>
      </c>
      <c r="L108" s="231">
        <v>4551</v>
      </c>
      <c r="M108" s="223">
        <v>43363</v>
      </c>
      <c r="N108" s="108" t="s">
        <v>416</v>
      </c>
    </row>
    <row r="109" spans="1:14" ht="45" x14ac:dyDescent="0.2">
      <c r="A109" s="202" t="s">
        <v>626</v>
      </c>
      <c r="B109" s="202" t="s">
        <v>627</v>
      </c>
      <c r="C109" s="203">
        <v>919223</v>
      </c>
      <c r="D109" s="203">
        <v>13780</v>
      </c>
      <c r="E109" s="204">
        <v>6245</v>
      </c>
      <c r="F109" s="208">
        <v>43332</v>
      </c>
      <c r="G109" s="206" t="s">
        <v>128</v>
      </c>
      <c r="H109" s="108" t="s">
        <v>54</v>
      </c>
      <c r="I109" s="207">
        <v>625</v>
      </c>
      <c r="J109" s="177" t="s">
        <v>55</v>
      </c>
      <c r="K109" s="202" t="s">
        <v>628</v>
      </c>
      <c r="L109" s="229">
        <v>4553</v>
      </c>
      <c r="M109" s="208">
        <v>43363</v>
      </c>
      <c r="N109" s="202" t="s">
        <v>629</v>
      </c>
    </row>
    <row r="110" spans="1:14" x14ac:dyDescent="0.2">
      <c r="A110" s="108" t="s">
        <v>164</v>
      </c>
      <c r="B110" s="193" t="s">
        <v>171</v>
      </c>
      <c r="C110" s="108">
        <v>920237</v>
      </c>
      <c r="D110" s="108">
        <v>13780</v>
      </c>
      <c r="E110" s="108" t="s">
        <v>181</v>
      </c>
      <c r="F110" s="179" t="s">
        <v>193</v>
      </c>
      <c r="G110" s="176" t="s">
        <v>194</v>
      </c>
      <c r="H110" s="108" t="s">
        <v>54</v>
      </c>
      <c r="I110" s="168">
        <v>356.19</v>
      </c>
      <c r="J110" s="177" t="s">
        <v>55</v>
      </c>
      <c r="K110" s="108" t="s">
        <v>198</v>
      </c>
      <c r="L110" s="226">
        <v>4555</v>
      </c>
      <c r="M110" s="178">
        <v>43363</v>
      </c>
      <c r="N110" s="108" t="s">
        <v>208</v>
      </c>
    </row>
    <row r="111" spans="1:14" x14ac:dyDescent="0.2">
      <c r="A111" s="108" t="s">
        <v>164</v>
      </c>
      <c r="B111" s="193" t="s">
        <v>172</v>
      </c>
      <c r="C111" s="108">
        <v>920240</v>
      </c>
      <c r="D111" s="108">
        <v>13780</v>
      </c>
      <c r="E111" s="108" t="s">
        <v>185</v>
      </c>
      <c r="F111" s="175">
        <v>43298</v>
      </c>
      <c r="G111" s="176" t="s">
        <v>194</v>
      </c>
      <c r="H111" s="108" t="s">
        <v>54</v>
      </c>
      <c r="I111" s="168">
        <v>461.39</v>
      </c>
      <c r="J111" s="177" t="s">
        <v>55</v>
      </c>
      <c r="K111" s="108" t="s">
        <v>199</v>
      </c>
      <c r="L111" s="226">
        <v>4555</v>
      </c>
      <c r="M111" s="108" t="s">
        <v>201</v>
      </c>
      <c r="N111" s="108" t="s">
        <v>212</v>
      </c>
    </row>
    <row r="112" spans="1:14" x14ac:dyDescent="0.2">
      <c r="A112" s="108" t="s">
        <v>164</v>
      </c>
      <c r="B112" s="193" t="s">
        <v>179</v>
      </c>
      <c r="C112" s="108">
        <v>920243</v>
      </c>
      <c r="D112" s="108">
        <v>13780</v>
      </c>
      <c r="E112" s="108" t="s">
        <v>186</v>
      </c>
      <c r="F112" s="175">
        <v>43308</v>
      </c>
      <c r="G112" s="176" t="s">
        <v>194</v>
      </c>
      <c r="H112" s="108" t="s">
        <v>54</v>
      </c>
      <c r="I112" s="168">
        <v>439.2</v>
      </c>
      <c r="J112" s="177" t="s">
        <v>55</v>
      </c>
      <c r="K112" s="108" t="s">
        <v>199</v>
      </c>
      <c r="L112" s="226">
        <v>4555</v>
      </c>
      <c r="M112" s="108" t="s">
        <v>201</v>
      </c>
      <c r="N112" s="108" t="s">
        <v>213</v>
      </c>
    </row>
    <row r="113" spans="1:14" ht="15" customHeight="1" x14ac:dyDescent="0.2">
      <c r="A113" s="108" t="s">
        <v>164</v>
      </c>
      <c r="B113" s="193" t="s">
        <v>173</v>
      </c>
      <c r="C113" s="108">
        <v>920242</v>
      </c>
      <c r="D113" s="108">
        <v>13780</v>
      </c>
      <c r="E113" s="108" t="s">
        <v>187</v>
      </c>
      <c r="F113" s="175">
        <v>43311</v>
      </c>
      <c r="G113" s="176" t="s">
        <v>194</v>
      </c>
      <c r="H113" s="108" t="s">
        <v>54</v>
      </c>
      <c r="I113" s="168">
        <v>199.9</v>
      </c>
      <c r="J113" s="177" t="s">
        <v>55</v>
      </c>
      <c r="K113" s="108" t="s">
        <v>199</v>
      </c>
      <c r="L113" s="226">
        <v>4555</v>
      </c>
      <c r="M113" s="108" t="s">
        <v>201</v>
      </c>
      <c r="N113" s="108" t="s">
        <v>214</v>
      </c>
    </row>
    <row r="114" spans="1:14" ht="15.75" customHeight="1" x14ac:dyDescent="0.2">
      <c r="A114" s="108" t="s">
        <v>164</v>
      </c>
      <c r="B114" s="108" t="s">
        <v>222</v>
      </c>
      <c r="C114" s="108">
        <v>920238</v>
      </c>
      <c r="D114" s="108">
        <v>13780</v>
      </c>
      <c r="E114" s="108" t="s">
        <v>226</v>
      </c>
      <c r="F114" s="175">
        <v>43293</v>
      </c>
      <c r="G114" s="176" t="s">
        <v>194</v>
      </c>
      <c r="H114" s="108" t="s">
        <v>54</v>
      </c>
      <c r="I114" s="168">
        <v>498.7</v>
      </c>
      <c r="J114" s="177" t="s">
        <v>55</v>
      </c>
      <c r="K114" s="108" t="s">
        <v>198</v>
      </c>
      <c r="L114" s="226">
        <v>4555</v>
      </c>
      <c r="M114" s="179" t="s">
        <v>158</v>
      </c>
      <c r="N114" s="108" t="s">
        <v>233</v>
      </c>
    </row>
    <row r="115" spans="1:14" ht="15" customHeight="1" x14ac:dyDescent="0.2">
      <c r="A115" s="108" t="s">
        <v>164</v>
      </c>
      <c r="B115" s="193" t="s">
        <v>176</v>
      </c>
      <c r="C115" s="108">
        <v>920239</v>
      </c>
      <c r="D115" s="108">
        <v>13780</v>
      </c>
      <c r="E115" s="108" t="s">
        <v>182</v>
      </c>
      <c r="F115" s="175">
        <v>43293</v>
      </c>
      <c r="G115" s="176" t="s">
        <v>194</v>
      </c>
      <c r="H115" s="108" t="s">
        <v>54</v>
      </c>
      <c r="I115" s="168">
        <v>191.3</v>
      </c>
      <c r="J115" s="177" t="s">
        <v>55</v>
      </c>
      <c r="K115" s="108" t="s">
        <v>198</v>
      </c>
      <c r="L115" s="226">
        <v>4556</v>
      </c>
      <c r="M115" s="178">
        <v>43363</v>
      </c>
      <c r="N115" s="108" t="s">
        <v>209</v>
      </c>
    </row>
    <row r="116" spans="1:14" ht="15" customHeight="1" x14ac:dyDescent="0.2">
      <c r="A116" s="108" t="s">
        <v>164</v>
      </c>
      <c r="B116" s="193" t="s">
        <v>177</v>
      </c>
      <c r="C116" s="108">
        <v>920241</v>
      </c>
      <c r="D116" s="108">
        <v>13780</v>
      </c>
      <c r="E116" s="108" t="s">
        <v>183</v>
      </c>
      <c r="F116" s="175">
        <v>43293</v>
      </c>
      <c r="G116" s="176" t="s">
        <v>194</v>
      </c>
      <c r="H116" s="108" t="s">
        <v>54</v>
      </c>
      <c r="I116" s="168">
        <v>512.46</v>
      </c>
      <c r="J116" s="177" t="s">
        <v>55</v>
      </c>
      <c r="K116" s="108" t="s">
        <v>198</v>
      </c>
      <c r="L116" s="226">
        <v>4557</v>
      </c>
      <c r="M116" s="178">
        <v>43363</v>
      </c>
      <c r="N116" s="108" t="s">
        <v>210</v>
      </c>
    </row>
    <row r="117" spans="1:14" ht="15" customHeight="1" x14ac:dyDescent="0.2">
      <c r="A117" s="202" t="s">
        <v>573</v>
      </c>
      <c r="B117" s="202" t="s">
        <v>574</v>
      </c>
      <c r="C117" s="203">
        <v>920831</v>
      </c>
      <c r="D117" s="203">
        <v>13780</v>
      </c>
      <c r="E117" s="204">
        <v>428105</v>
      </c>
      <c r="F117" s="205">
        <v>43279</v>
      </c>
      <c r="G117" s="206" t="s">
        <v>128</v>
      </c>
      <c r="H117" s="108" t="s">
        <v>54</v>
      </c>
      <c r="I117" s="207">
        <v>175</v>
      </c>
      <c r="J117" s="177" t="s">
        <v>55</v>
      </c>
      <c r="K117" s="202" t="s">
        <v>575</v>
      </c>
      <c r="L117" s="229">
        <v>4557</v>
      </c>
      <c r="M117" s="208">
        <v>43363</v>
      </c>
      <c r="N117" s="202" t="s">
        <v>576</v>
      </c>
    </row>
    <row r="118" spans="1:14" ht="15" customHeight="1" x14ac:dyDescent="0.2">
      <c r="A118" s="202" t="s">
        <v>573</v>
      </c>
      <c r="B118" s="202" t="s">
        <v>577</v>
      </c>
      <c r="C118" s="203">
        <v>920829</v>
      </c>
      <c r="D118" s="203">
        <v>13780</v>
      </c>
      <c r="E118" s="204">
        <v>428122</v>
      </c>
      <c r="F118" s="205">
        <v>43299</v>
      </c>
      <c r="G118" s="206" t="s">
        <v>128</v>
      </c>
      <c r="H118" s="108" t="s">
        <v>54</v>
      </c>
      <c r="I118" s="207">
        <v>225</v>
      </c>
      <c r="J118" s="177" t="s">
        <v>55</v>
      </c>
      <c r="K118" s="202" t="s">
        <v>575</v>
      </c>
      <c r="L118" s="229">
        <v>4557</v>
      </c>
      <c r="M118" s="208">
        <v>43363</v>
      </c>
      <c r="N118" s="202" t="s">
        <v>578</v>
      </c>
    </row>
    <row r="119" spans="1:14" ht="15" customHeight="1" x14ac:dyDescent="0.2">
      <c r="A119" s="202" t="s">
        <v>582</v>
      </c>
      <c r="B119" s="202" t="s">
        <v>583</v>
      </c>
      <c r="C119" s="203">
        <v>920830</v>
      </c>
      <c r="D119" s="203">
        <v>13780</v>
      </c>
      <c r="E119" s="204">
        <v>426900</v>
      </c>
      <c r="F119" s="205">
        <v>43329</v>
      </c>
      <c r="G119" s="209" t="s">
        <v>128</v>
      </c>
      <c r="H119" s="108" t="s">
        <v>54</v>
      </c>
      <c r="I119" s="207">
        <v>180</v>
      </c>
      <c r="J119" s="177" t="s">
        <v>55</v>
      </c>
      <c r="K119" s="202" t="s">
        <v>575</v>
      </c>
      <c r="L119" s="229">
        <v>4557</v>
      </c>
      <c r="M119" s="208">
        <v>43363</v>
      </c>
      <c r="N119" s="202" t="s">
        <v>584</v>
      </c>
    </row>
    <row r="120" spans="1:14" ht="15" customHeight="1" x14ac:dyDescent="0.2">
      <c r="A120" s="202" t="s">
        <v>573</v>
      </c>
      <c r="B120" s="202" t="s">
        <v>583</v>
      </c>
      <c r="C120" s="203">
        <v>920830</v>
      </c>
      <c r="D120" s="203">
        <v>13780</v>
      </c>
      <c r="E120" s="204">
        <v>426900</v>
      </c>
      <c r="F120" s="205">
        <v>43329</v>
      </c>
      <c r="G120" s="209" t="s">
        <v>128</v>
      </c>
      <c r="H120" s="108" t="s">
        <v>54</v>
      </c>
      <c r="I120" s="207">
        <v>50</v>
      </c>
      <c r="J120" s="177" t="s">
        <v>55</v>
      </c>
      <c r="K120" s="202" t="s">
        <v>575</v>
      </c>
      <c r="L120" s="229">
        <v>4557</v>
      </c>
      <c r="M120" s="208">
        <v>43363</v>
      </c>
      <c r="N120" s="202" t="s">
        <v>585</v>
      </c>
    </row>
    <row r="121" spans="1:14" ht="60" x14ac:dyDescent="0.2">
      <c r="A121" s="202" t="s">
        <v>573</v>
      </c>
      <c r="B121" s="202" t="s">
        <v>583</v>
      </c>
      <c r="C121" s="203">
        <v>920830</v>
      </c>
      <c r="D121" s="203">
        <v>13780</v>
      </c>
      <c r="E121" s="204">
        <v>426900</v>
      </c>
      <c r="F121" s="205">
        <v>43329</v>
      </c>
      <c r="G121" s="206" t="s">
        <v>128</v>
      </c>
      <c r="H121" s="108" t="s">
        <v>54</v>
      </c>
      <c r="I121" s="207">
        <v>50</v>
      </c>
      <c r="J121" s="177" t="s">
        <v>55</v>
      </c>
      <c r="K121" s="202" t="s">
        <v>575</v>
      </c>
      <c r="L121" s="229">
        <v>4557</v>
      </c>
      <c r="M121" s="208">
        <v>43363</v>
      </c>
      <c r="N121" s="202" t="s">
        <v>586</v>
      </c>
    </row>
    <row r="122" spans="1:14" ht="60" x14ac:dyDescent="0.2">
      <c r="A122" s="202" t="s">
        <v>573</v>
      </c>
      <c r="B122" s="202" t="s">
        <v>587</v>
      </c>
      <c r="C122" s="203">
        <v>920828</v>
      </c>
      <c r="D122" s="203">
        <v>13780</v>
      </c>
      <c r="E122" s="204">
        <v>626856</v>
      </c>
      <c r="F122" s="205">
        <v>43333</v>
      </c>
      <c r="G122" s="206" t="s">
        <v>128</v>
      </c>
      <c r="H122" s="108" t="s">
        <v>54</v>
      </c>
      <c r="I122" s="207">
        <v>180</v>
      </c>
      <c r="J122" s="177" t="s">
        <v>55</v>
      </c>
      <c r="K122" s="202" t="s">
        <v>575</v>
      </c>
      <c r="L122" s="229">
        <v>4557</v>
      </c>
      <c r="M122" s="208">
        <v>43363</v>
      </c>
      <c r="N122" s="202" t="s">
        <v>588</v>
      </c>
    </row>
    <row r="123" spans="1:14" ht="60" x14ac:dyDescent="0.2">
      <c r="A123" s="202" t="s">
        <v>573</v>
      </c>
      <c r="B123" s="202" t="s">
        <v>587</v>
      </c>
      <c r="C123" s="203">
        <v>920828</v>
      </c>
      <c r="D123" s="203">
        <v>13780</v>
      </c>
      <c r="E123" s="204">
        <v>626856</v>
      </c>
      <c r="F123" s="205">
        <v>43333</v>
      </c>
      <c r="G123" s="206" t="s">
        <v>128</v>
      </c>
      <c r="H123" s="108" t="s">
        <v>54</v>
      </c>
      <c r="I123" s="207">
        <v>225</v>
      </c>
      <c r="J123" s="177" t="s">
        <v>55</v>
      </c>
      <c r="K123" s="202" t="s">
        <v>575</v>
      </c>
      <c r="L123" s="229">
        <v>4557</v>
      </c>
      <c r="M123" s="208">
        <v>43363</v>
      </c>
      <c r="N123" s="202" t="s">
        <v>589</v>
      </c>
    </row>
    <row r="124" spans="1:14" ht="60" x14ac:dyDescent="0.2">
      <c r="A124" s="202" t="s">
        <v>573</v>
      </c>
      <c r="B124" s="202" t="s">
        <v>587</v>
      </c>
      <c r="C124" s="203">
        <v>920828</v>
      </c>
      <c r="D124" s="203">
        <v>13780</v>
      </c>
      <c r="E124" s="204">
        <v>626856</v>
      </c>
      <c r="F124" s="205">
        <v>43333</v>
      </c>
      <c r="G124" s="206" t="s">
        <v>128</v>
      </c>
      <c r="H124" s="108" t="s">
        <v>54</v>
      </c>
      <c r="I124" s="207">
        <v>180</v>
      </c>
      <c r="J124" s="177" t="s">
        <v>55</v>
      </c>
      <c r="K124" s="202" t="s">
        <v>575</v>
      </c>
      <c r="L124" s="229">
        <v>4557</v>
      </c>
      <c r="M124" s="208">
        <v>43363</v>
      </c>
      <c r="N124" s="202" t="s">
        <v>590</v>
      </c>
    </row>
    <row r="125" spans="1:14" ht="15" customHeight="1" x14ac:dyDescent="0.2">
      <c r="A125" s="202" t="s">
        <v>573</v>
      </c>
      <c r="B125" s="202" t="s">
        <v>591</v>
      </c>
      <c r="C125" s="203">
        <v>920827</v>
      </c>
      <c r="D125" s="203">
        <v>13780</v>
      </c>
      <c r="E125" s="204">
        <v>626873</v>
      </c>
      <c r="F125" s="205">
        <v>43340</v>
      </c>
      <c r="G125" s="206" t="s">
        <v>128</v>
      </c>
      <c r="H125" s="108" t="s">
        <v>54</v>
      </c>
      <c r="I125" s="207">
        <v>180</v>
      </c>
      <c r="J125" s="177" t="s">
        <v>55</v>
      </c>
      <c r="K125" s="202" t="s">
        <v>592</v>
      </c>
      <c r="L125" s="229">
        <v>4557</v>
      </c>
      <c r="M125" s="208">
        <v>43363</v>
      </c>
      <c r="N125" s="202" t="s">
        <v>593</v>
      </c>
    </row>
    <row r="126" spans="1:14" ht="60" x14ac:dyDescent="0.2">
      <c r="A126" s="202" t="s">
        <v>573</v>
      </c>
      <c r="B126" s="202" t="s">
        <v>594</v>
      </c>
      <c r="C126" s="203">
        <v>920826</v>
      </c>
      <c r="D126" s="203">
        <v>13780</v>
      </c>
      <c r="E126" s="204">
        <v>626874</v>
      </c>
      <c r="F126" s="205">
        <v>43341</v>
      </c>
      <c r="G126" s="206" t="s">
        <v>128</v>
      </c>
      <c r="H126" s="108" t="s">
        <v>54</v>
      </c>
      <c r="I126" s="207">
        <v>225</v>
      </c>
      <c r="J126" s="177" t="s">
        <v>55</v>
      </c>
      <c r="K126" s="202" t="s">
        <v>575</v>
      </c>
      <c r="L126" s="229">
        <v>4557</v>
      </c>
      <c r="M126" s="208">
        <v>43363</v>
      </c>
      <c r="N126" s="202" t="s">
        <v>595</v>
      </c>
    </row>
    <row r="127" spans="1:14" ht="60" x14ac:dyDescent="0.2">
      <c r="A127" s="202" t="s">
        <v>573</v>
      </c>
      <c r="B127" s="202" t="s">
        <v>596</v>
      </c>
      <c r="C127" s="203">
        <v>920825</v>
      </c>
      <c r="D127" s="203">
        <v>13780</v>
      </c>
      <c r="E127" s="204">
        <v>626877</v>
      </c>
      <c r="F127" s="205">
        <v>43342</v>
      </c>
      <c r="G127" s="206" t="s">
        <v>128</v>
      </c>
      <c r="H127" s="108" t="s">
        <v>54</v>
      </c>
      <c r="I127" s="207">
        <v>180</v>
      </c>
      <c r="J127" s="177" t="s">
        <v>55</v>
      </c>
      <c r="K127" s="202" t="s">
        <v>575</v>
      </c>
      <c r="L127" s="229">
        <v>4557</v>
      </c>
      <c r="M127" s="208">
        <v>43363</v>
      </c>
      <c r="N127" s="202" t="s">
        <v>597</v>
      </c>
    </row>
    <row r="128" spans="1:14" x14ac:dyDescent="0.2">
      <c r="A128" s="108" t="s">
        <v>164</v>
      </c>
      <c r="B128" s="193" t="s">
        <v>170</v>
      </c>
      <c r="C128" s="108">
        <v>921610</v>
      </c>
      <c r="D128" s="108">
        <v>13780</v>
      </c>
      <c r="E128" s="108">
        <v>1852257</v>
      </c>
      <c r="F128" s="175">
        <v>43280</v>
      </c>
      <c r="G128" s="176" t="s">
        <v>194</v>
      </c>
      <c r="H128" s="108" t="s">
        <v>54</v>
      </c>
      <c r="I128" s="168">
        <v>302.91000000000003</v>
      </c>
      <c r="J128" s="177" t="s">
        <v>55</v>
      </c>
      <c r="K128" s="108" t="s">
        <v>197</v>
      </c>
      <c r="L128" s="226">
        <v>4565</v>
      </c>
      <c r="M128" s="178">
        <v>43370</v>
      </c>
      <c r="N128" s="108" t="s">
        <v>207</v>
      </c>
    </row>
    <row r="129" spans="1:14" x14ac:dyDescent="0.2">
      <c r="A129" s="108" t="s">
        <v>164</v>
      </c>
      <c r="B129" s="193" t="s">
        <v>178</v>
      </c>
      <c r="C129" s="108">
        <v>921612</v>
      </c>
      <c r="D129" s="108">
        <v>13780</v>
      </c>
      <c r="E129" s="108" t="s">
        <v>184</v>
      </c>
      <c r="F129" s="175">
        <v>43294</v>
      </c>
      <c r="G129" s="176" t="s">
        <v>194</v>
      </c>
      <c r="H129" s="108" t="s">
        <v>54</v>
      </c>
      <c r="I129" s="168">
        <v>429.39</v>
      </c>
      <c r="J129" s="177" t="s">
        <v>55</v>
      </c>
      <c r="K129" s="108" t="s">
        <v>197</v>
      </c>
      <c r="L129" s="226">
        <v>4565</v>
      </c>
      <c r="M129" s="178">
        <v>43370</v>
      </c>
      <c r="N129" s="108" t="s">
        <v>211</v>
      </c>
    </row>
    <row r="130" spans="1:14" x14ac:dyDescent="0.2">
      <c r="A130" s="108" t="s">
        <v>164</v>
      </c>
      <c r="B130" s="193" t="s">
        <v>174</v>
      </c>
      <c r="C130" s="108">
        <v>921614</v>
      </c>
      <c r="D130" s="108">
        <v>13780</v>
      </c>
      <c r="E130" s="108" t="s">
        <v>188</v>
      </c>
      <c r="F130" s="175">
        <v>43311</v>
      </c>
      <c r="G130" s="176" t="s">
        <v>194</v>
      </c>
      <c r="H130" s="108" t="s">
        <v>54</v>
      </c>
      <c r="I130" s="168">
        <v>429.39</v>
      </c>
      <c r="J130" s="177" t="s">
        <v>55</v>
      </c>
      <c r="K130" s="108" t="s">
        <v>200</v>
      </c>
      <c r="L130" s="226">
        <v>4565</v>
      </c>
      <c r="M130" s="178">
        <v>43370</v>
      </c>
      <c r="N130" s="108" t="s">
        <v>211</v>
      </c>
    </row>
    <row r="131" spans="1:14" x14ac:dyDescent="0.2">
      <c r="A131" s="108" t="s">
        <v>164</v>
      </c>
      <c r="B131" s="193" t="s">
        <v>175</v>
      </c>
      <c r="C131" s="108">
        <v>921615</v>
      </c>
      <c r="D131" s="108">
        <v>13780</v>
      </c>
      <c r="E131" s="108" t="s">
        <v>189</v>
      </c>
      <c r="F131" s="175">
        <v>43325</v>
      </c>
      <c r="G131" s="176" t="s">
        <v>194</v>
      </c>
      <c r="H131" s="108" t="s">
        <v>54</v>
      </c>
      <c r="I131" s="168">
        <v>356.19</v>
      </c>
      <c r="J131" s="177" t="s">
        <v>55</v>
      </c>
      <c r="K131" s="108" t="s">
        <v>200</v>
      </c>
      <c r="L131" s="226">
        <v>4565</v>
      </c>
      <c r="M131" s="178">
        <v>43370</v>
      </c>
      <c r="N131" s="108" t="s">
        <v>216</v>
      </c>
    </row>
    <row r="132" spans="1:14" x14ac:dyDescent="0.2">
      <c r="A132" s="108" t="s">
        <v>164</v>
      </c>
      <c r="B132" s="193" t="s">
        <v>180</v>
      </c>
      <c r="C132" s="108">
        <v>921616</v>
      </c>
      <c r="D132" s="108">
        <v>13780</v>
      </c>
      <c r="E132" s="108" t="s">
        <v>190</v>
      </c>
      <c r="F132" s="175">
        <v>43325</v>
      </c>
      <c r="G132" s="176" t="s">
        <v>194</v>
      </c>
      <c r="H132" s="108" t="s">
        <v>54</v>
      </c>
      <c r="I132" s="168">
        <v>224.43</v>
      </c>
      <c r="J132" s="177" t="s">
        <v>55</v>
      </c>
      <c r="K132" s="108" t="s">
        <v>200</v>
      </c>
      <c r="L132" s="226">
        <v>4565</v>
      </c>
      <c r="M132" s="178">
        <v>43370</v>
      </c>
      <c r="N132" s="108" t="s">
        <v>215</v>
      </c>
    </row>
    <row r="133" spans="1:14" x14ac:dyDescent="0.2">
      <c r="A133" s="108" t="s">
        <v>164</v>
      </c>
      <c r="B133" s="108" t="s">
        <v>221</v>
      </c>
      <c r="C133" s="108">
        <v>921611</v>
      </c>
      <c r="D133" s="108">
        <v>13780</v>
      </c>
      <c r="E133" s="108" t="s">
        <v>224</v>
      </c>
      <c r="F133" s="175">
        <v>43283</v>
      </c>
      <c r="G133" s="176" t="s">
        <v>194</v>
      </c>
      <c r="H133" s="108" t="s">
        <v>54</v>
      </c>
      <c r="I133" s="168">
        <v>672.98</v>
      </c>
      <c r="J133" s="177" t="s">
        <v>55</v>
      </c>
      <c r="K133" s="108" t="s">
        <v>228</v>
      </c>
      <c r="L133" s="226">
        <v>4565</v>
      </c>
      <c r="M133" s="175">
        <v>43370</v>
      </c>
      <c r="N133" s="108" t="s">
        <v>232</v>
      </c>
    </row>
    <row r="134" spans="1:14" x14ac:dyDescent="0.2">
      <c r="A134" s="108" t="s">
        <v>22</v>
      </c>
      <c r="B134" s="108" t="s">
        <v>27</v>
      </c>
      <c r="C134" s="108">
        <v>893636</v>
      </c>
      <c r="D134" s="108">
        <v>13780</v>
      </c>
      <c r="E134" s="108">
        <v>9164332951</v>
      </c>
      <c r="F134" s="175">
        <v>43283</v>
      </c>
      <c r="G134" s="176" t="s">
        <v>126</v>
      </c>
      <c r="H134" s="108" t="s">
        <v>54</v>
      </c>
      <c r="I134" s="168">
        <v>403.41</v>
      </c>
      <c r="J134" s="177" t="s">
        <v>55</v>
      </c>
      <c r="K134" s="190" t="s">
        <v>548</v>
      </c>
      <c r="L134" s="227" t="s">
        <v>549</v>
      </c>
      <c r="M134" s="178">
        <v>43293</v>
      </c>
      <c r="N134" s="108" t="s">
        <v>139</v>
      </c>
    </row>
    <row r="135" spans="1:14" x14ac:dyDescent="0.2">
      <c r="J135" s="177"/>
    </row>
    <row r="136" spans="1:14" ht="15.75" x14ac:dyDescent="0.25">
      <c r="A136" s="181"/>
      <c r="B136" s="181"/>
      <c r="C136" s="181"/>
      <c r="D136" s="181"/>
      <c r="E136" s="181"/>
      <c r="F136" s="181" t="s">
        <v>418</v>
      </c>
      <c r="G136" s="182"/>
      <c r="H136" s="181"/>
      <c r="I136" s="225">
        <f>SUM(I7:I135)</f>
        <v>49759.240000000013</v>
      </c>
      <c r="J136" s="197" t="s">
        <v>55</v>
      </c>
      <c r="K136" s="181"/>
      <c r="L136" s="181"/>
      <c r="M136" s="181"/>
      <c r="N136" s="181"/>
    </row>
    <row r="138" spans="1:14" x14ac:dyDescent="0.2">
      <c r="F138" s="108" t="s">
        <v>422</v>
      </c>
      <c r="I138" s="168">
        <f>+'Download from Yardi'!M168</f>
        <v>49759.24</v>
      </c>
    </row>
    <row r="140" spans="1:14" ht="15.75" thickBot="1" x14ac:dyDescent="0.25">
      <c r="F140" s="108" t="s">
        <v>421</v>
      </c>
      <c r="I140" s="232">
        <f>+I136-I138</f>
        <v>0</v>
      </c>
    </row>
    <row r="141" spans="1:14" ht="15.75" thickTop="1" x14ac:dyDescent="0.2"/>
  </sheetData>
  <sortState ref="A7:R134">
    <sortCondition ref="L7:L134"/>
  </sortState>
  <mergeCells count="1">
    <mergeCell ref="A1:A4"/>
  </mergeCells>
  <printOptions gridLines="1"/>
  <pageMargins left="0.7" right="0.7" top="0.75" bottom="0.75" header="0.3" footer="0.3"/>
  <pageSetup scale="56" fitToHeight="3" orientation="landscape" blackAndWhite="1" r:id="rId1"/>
  <headerFoot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P145"/>
  <sheetViews>
    <sheetView topLeftCell="A113" zoomScale="70" zoomScaleNormal="70" workbookViewId="0">
      <selection activeCell="K132" sqref="K132"/>
    </sheetView>
  </sheetViews>
  <sheetFormatPr defaultRowHeight="15" x14ac:dyDescent="0.2"/>
  <cols>
    <col min="1" max="1" width="35.42578125" style="108" customWidth="1"/>
    <col min="2" max="2" width="16.5703125" style="108" customWidth="1"/>
    <col min="3" max="4" width="9.42578125" style="108" bestFit="1" customWidth="1"/>
    <col min="5" max="5" width="15" style="108" customWidth="1"/>
    <col min="6" max="6" width="28.140625" style="108" bestFit="1" customWidth="1"/>
    <col min="7" max="7" width="9.7109375" style="167" bestFit="1" customWidth="1"/>
    <col min="8" max="8" width="11.85546875" style="108" customWidth="1"/>
    <col min="9" max="9" width="12.85546875" style="168" bestFit="1" customWidth="1"/>
    <col min="10" max="10" width="15.5703125" style="168" bestFit="1" customWidth="1"/>
    <col min="11" max="11" width="15.7109375" style="108" customWidth="1"/>
    <col min="12" max="12" width="12.42578125" style="108" customWidth="1"/>
    <col min="13" max="13" width="9.42578125" style="108" bestFit="1" customWidth="1"/>
    <col min="14" max="14" width="14" style="108" bestFit="1" customWidth="1"/>
    <col min="15" max="15" width="39.5703125" style="108" customWidth="1"/>
    <col min="16" max="16384" width="9.140625" style="108"/>
  </cols>
  <sheetData>
    <row r="1" spans="1:16" ht="15.75" x14ac:dyDescent="0.25">
      <c r="A1" s="385" t="s">
        <v>419</v>
      </c>
      <c r="C1" s="163"/>
    </row>
    <row r="2" spans="1:16" ht="15.75" x14ac:dyDescent="0.2">
      <c r="A2" s="385"/>
      <c r="C2" s="164"/>
    </row>
    <row r="3" spans="1:16" ht="15.75" x14ac:dyDescent="0.25">
      <c r="A3" s="385"/>
      <c r="C3" s="163"/>
    </row>
    <row r="4" spans="1:16" x14ac:dyDescent="0.2">
      <c r="A4" s="385"/>
    </row>
    <row r="5" spans="1:16" ht="15.75" x14ac:dyDescent="0.25">
      <c r="A5" s="165"/>
    </row>
    <row r="6" spans="1:16" ht="15.75" x14ac:dyDescent="0.25">
      <c r="A6" s="170" t="s">
        <v>6</v>
      </c>
      <c r="B6" s="170" t="s">
        <v>7</v>
      </c>
      <c r="C6" s="170" t="s">
        <v>8</v>
      </c>
      <c r="D6" s="170" t="s">
        <v>9</v>
      </c>
      <c r="E6" s="170" t="s">
        <v>10</v>
      </c>
      <c r="F6" s="170" t="s">
        <v>11</v>
      </c>
      <c r="G6" s="171" t="s">
        <v>12</v>
      </c>
      <c r="H6" s="170" t="s">
        <v>508</v>
      </c>
      <c r="I6" s="172" t="s">
        <v>420</v>
      </c>
      <c r="J6" s="172" t="s">
        <v>423</v>
      </c>
      <c r="K6" s="170" t="s">
        <v>15</v>
      </c>
      <c r="L6" s="170" t="s">
        <v>16</v>
      </c>
      <c r="M6" s="170" t="s">
        <v>17</v>
      </c>
      <c r="N6" s="170" t="s">
        <v>18</v>
      </c>
      <c r="O6" s="170" t="s">
        <v>19</v>
      </c>
    </row>
    <row r="7" spans="1:16" x14ac:dyDescent="0.2">
      <c r="A7" s="108" t="s">
        <v>164</v>
      </c>
      <c r="B7" s="193" t="s">
        <v>166</v>
      </c>
      <c r="C7" s="108">
        <v>883154</v>
      </c>
      <c r="D7" s="108">
        <v>13780</v>
      </c>
      <c r="E7" s="108">
        <v>1851108</v>
      </c>
      <c r="F7" s="175">
        <v>43244</v>
      </c>
      <c r="G7" s="176" t="s">
        <v>125</v>
      </c>
      <c r="H7" s="108" t="s">
        <v>54</v>
      </c>
      <c r="I7" s="168">
        <v>213.16</v>
      </c>
      <c r="K7" s="177" t="s">
        <v>55</v>
      </c>
      <c r="L7" s="108" t="s">
        <v>195</v>
      </c>
      <c r="M7" s="226">
        <v>4310</v>
      </c>
      <c r="N7" s="178">
        <v>43258</v>
      </c>
      <c r="O7" s="108" t="s">
        <v>202</v>
      </c>
    </row>
    <row r="8" spans="1:16" x14ac:dyDescent="0.2">
      <c r="A8" s="108" t="s">
        <v>164</v>
      </c>
      <c r="B8" s="108" t="s">
        <v>219</v>
      </c>
      <c r="C8" s="108">
        <v>883155</v>
      </c>
      <c r="D8" s="108">
        <v>13780</v>
      </c>
      <c r="E8" s="108">
        <v>1851125</v>
      </c>
      <c r="F8" s="175">
        <v>43244</v>
      </c>
      <c r="G8" s="176" t="s">
        <v>125</v>
      </c>
      <c r="H8" s="108" t="s">
        <v>54</v>
      </c>
      <c r="I8" s="168">
        <v>538.16999999999996</v>
      </c>
      <c r="K8" s="177" t="s">
        <v>55</v>
      </c>
      <c r="L8" s="108" t="s">
        <v>195</v>
      </c>
      <c r="M8" s="226">
        <v>4310</v>
      </c>
      <c r="N8" s="175">
        <v>43258</v>
      </c>
      <c r="O8" s="108" t="s">
        <v>229</v>
      </c>
    </row>
    <row r="9" spans="1:16" x14ac:dyDescent="0.2">
      <c r="A9" s="108" t="s">
        <v>22</v>
      </c>
      <c r="B9" s="108" t="s">
        <v>23</v>
      </c>
      <c r="C9" s="108">
        <v>884956</v>
      </c>
      <c r="D9" s="108">
        <v>13780</v>
      </c>
      <c r="E9" s="108">
        <v>9163591367</v>
      </c>
      <c r="F9" s="175">
        <v>43255</v>
      </c>
      <c r="G9" s="176" t="s">
        <v>125</v>
      </c>
      <c r="H9" s="108" t="s">
        <v>54</v>
      </c>
      <c r="I9" s="168">
        <v>531.04999999999995</v>
      </c>
      <c r="K9" s="177" t="s">
        <v>55</v>
      </c>
      <c r="L9" s="108" t="s">
        <v>56</v>
      </c>
      <c r="M9" s="226">
        <v>4331</v>
      </c>
      <c r="N9" s="178">
        <v>43265</v>
      </c>
      <c r="O9" s="108" t="s">
        <v>70</v>
      </c>
    </row>
    <row r="10" spans="1:16" x14ac:dyDescent="0.2">
      <c r="A10" s="108" t="s">
        <v>22</v>
      </c>
      <c r="B10" s="108" t="s">
        <v>90</v>
      </c>
      <c r="C10" s="108">
        <v>885907</v>
      </c>
      <c r="D10" s="108">
        <v>13780</v>
      </c>
      <c r="E10" s="108">
        <v>9163743130</v>
      </c>
      <c r="F10" s="175">
        <v>43259</v>
      </c>
      <c r="G10" s="176" t="s">
        <v>125</v>
      </c>
      <c r="H10" s="108" t="s">
        <v>54</v>
      </c>
      <c r="I10" s="168">
        <v>472.93</v>
      </c>
      <c r="K10" s="177" t="s">
        <v>55</v>
      </c>
      <c r="L10" s="190" t="s">
        <v>546</v>
      </c>
      <c r="M10" s="227">
        <v>4331</v>
      </c>
      <c r="N10" s="178">
        <v>43265</v>
      </c>
      <c r="O10" s="108" t="s">
        <v>132</v>
      </c>
    </row>
    <row r="11" spans="1:16" x14ac:dyDescent="0.2">
      <c r="A11" s="108" t="s">
        <v>22</v>
      </c>
      <c r="B11" s="108" t="s">
        <v>24</v>
      </c>
      <c r="C11" s="108">
        <v>888571</v>
      </c>
      <c r="D11" s="108">
        <v>13780</v>
      </c>
      <c r="E11" s="108">
        <v>9163817374</v>
      </c>
      <c r="F11" s="179" t="s">
        <v>40</v>
      </c>
      <c r="G11" s="176" t="s">
        <v>125</v>
      </c>
      <c r="H11" s="108" t="s">
        <v>54</v>
      </c>
      <c r="I11" s="168">
        <v>269.27</v>
      </c>
      <c r="K11" s="177" t="s">
        <v>55</v>
      </c>
      <c r="L11" s="108" t="s">
        <v>57</v>
      </c>
      <c r="M11" s="226">
        <v>4343</v>
      </c>
      <c r="N11" s="178">
        <v>43271</v>
      </c>
      <c r="O11" s="108" t="s">
        <v>71</v>
      </c>
    </row>
    <row r="12" spans="1:16" x14ac:dyDescent="0.2">
      <c r="A12" s="108" t="s">
        <v>22</v>
      </c>
      <c r="B12" s="108" t="s">
        <v>91</v>
      </c>
      <c r="C12" s="108">
        <v>888573</v>
      </c>
      <c r="D12" s="108">
        <v>13780</v>
      </c>
      <c r="E12" s="108">
        <v>9163892789</v>
      </c>
      <c r="F12" s="175">
        <v>43265</v>
      </c>
      <c r="G12" s="176" t="s">
        <v>125</v>
      </c>
      <c r="H12" s="108" t="s">
        <v>54</v>
      </c>
      <c r="I12" s="168">
        <v>436.39</v>
      </c>
      <c r="K12" s="177" t="s">
        <v>55</v>
      </c>
      <c r="L12" s="190" t="s">
        <v>254</v>
      </c>
      <c r="M12" s="227">
        <v>4343</v>
      </c>
      <c r="N12" s="178">
        <v>43271</v>
      </c>
      <c r="O12" s="108" t="s">
        <v>133</v>
      </c>
    </row>
    <row r="13" spans="1:16" x14ac:dyDescent="0.2">
      <c r="A13" s="108" t="s">
        <v>236</v>
      </c>
      <c r="B13" s="108" t="s">
        <v>91</v>
      </c>
      <c r="C13" s="108">
        <v>888573</v>
      </c>
      <c r="D13" s="108">
        <v>13780</v>
      </c>
      <c r="E13" s="108">
        <v>9163892789</v>
      </c>
      <c r="F13" s="175">
        <v>43265</v>
      </c>
      <c r="G13" s="176" t="s">
        <v>125</v>
      </c>
      <c r="H13" s="108" t="s">
        <v>54</v>
      </c>
      <c r="I13" s="168">
        <v>50.31</v>
      </c>
      <c r="K13" s="177" t="s">
        <v>55</v>
      </c>
      <c r="L13" s="108" t="s">
        <v>254</v>
      </c>
      <c r="M13" s="226">
        <v>4343</v>
      </c>
      <c r="N13" s="178">
        <v>43271</v>
      </c>
      <c r="O13" s="108" t="s">
        <v>262</v>
      </c>
    </row>
    <row r="14" spans="1:16" x14ac:dyDescent="0.2">
      <c r="A14" s="108" t="s">
        <v>236</v>
      </c>
      <c r="B14" s="108" t="s">
        <v>91</v>
      </c>
      <c r="C14" s="108">
        <v>888573</v>
      </c>
      <c r="D14" s="108">
        <v>13780</v>
      </c>
      <c r="E14" s="108">
        <v>9163892789</v>
      </c>
      <c r="F14" s="175">
        <v>43265</v>
      </c>
      <c r="G14" s="176" t="s">
        <v>125</v>
      </c>
      <c r="H14" s="108" t="s">
        <v>54</v>
      </c>
      <c r="I14" s="168">
        <v>40.82</v>
      </c>
      <c r="K14" s="177" t="s">
        <v>55</v>
      </c>
      <c r="L14" s="108" t="s">
        <v>57</v>
      </c>
      <c r="M14" s="226">
        <v>4343</v>
      </c>
      <c r="N14" s="178">
        <v>43271</v>
      </c>
      <c r="O14" s="108" t="s">
        <v>262</v>
      </c>
    </row>
    <row r="15" spans="1:16" x14ac:dyDescent="0.2">
      <c r="A15" s="108" t="s">
        <v>164</v>
      </c>
      <c r="B15" s="193" t="s">
        <v>165</v>
      </c>
      <c r="C15" s="108">
        <v>887437</v>
      </c>
      <c r="D15" s="108">
        <v>13780</v>
      </c>
      <c r="E15" s="108">
        <v>1851402</v>
      </c>
      <c r="F15" s="175">
        <v>43257</v>
      </c>
      <c r="G15" s="176" t="s">
        <v>125</v>
      </c>
      <c r="H15" s="108" t="s">
        <v>54</v>
      </c>
      <c r="I15" s="168">
        <v>400.16</v>
      </c>
      <c r="K15" s="177" t="s">
        <v>55</v>
      </c>
      <c r="L15" s="194" t="s">
        <v>196</v>
      </c>
      <c r="M15" s="226">
        <v>4344</v>
      </c>
      <c r="N15" s="178">
        <v>43271</v>
      </c>
      <c r="O15" s="108" t="s">
        <v>203</v>
      </c>
      <c r="P15" s="195"/>
    </row>
    <row r="16" spans="1:16" x14ac:dyDescent="0.2">
      <c r="A16" s="108" t="s">
        <v>164</v>
      </c>
      <c r="B16" s="108" t="s">
        <v>223</v>
      </c>
      <c r="C16" s="108">
        <v>887439</v>
      </c>
      <c r="D16" s="108">
        <v>13780</v>
      </c>
      <c r="E16" s="108">
        <v>1851447</v>
      </c>
      <c r="F16" s="179" t="s">
        <v>191</v>
      </c>
      <c r="G16" s="176" t="s">
        <v>125</v>
      </c>
      <c r="H16" s="108" t="s">
        <v>54</v>
      </c>
      <c r="I16" s="168">
        <v>657.11</v>
      </c>
      <c r="K16" s="177" t="s">
        <v>55</v>
      </c>
      <c r="L16" s="108" t="s">
        <v>227</v>
      </c>
      <c r="M16" s="226">
        <v>4344</v>
      </c>
      <c r="N16" s="175">
        <v>43271</v>
      </c>
      <c r="O16" s="108" t="s">
        <v>230</v>
      </c>
    </row>
    <row r="17" spans="1:16" x14ac:dyDescent="0.2">
      <c r="A17" s="108" t="s">
        <v>164</v>
      </c>
      <c r="B17" s="108" t="s">
        <v>220</v>
      </c>
      <c r="C17" s="108">
        <v>889082</v>
      </c>
      <c r="D17" s="108">
        <v>13780</v>
      </c>
      <c r="E17" s="108">
        <v>1851559</v>
      </c>
      <c r="F17" s="179" t="s">
        <v>192</v>
      </c>
      <c r="G17" s="176" t="s">
        <v>125</v>
      </c>
      <c r="H17" s="108" t="s">
        <v>54</v>
      </c>
      <c r="I17" s="168">
        <v>626.71</v>
      </c>
      <c r="K17" s="177" t="s">
        <v>55</v>
      </c>
      <c r="L17" s="108" t="s">
        <v>227</v>
      </c>
      <c r="M17" s="226">
        <v>4344</v>
      </c>
      <c r="N17" s="175">
        <v>43271</v>
      </c>
      <c r="O17" s="108" t="s">
        <v>231</v>
      </c>
      <c r="P17" s="108" t="s">
        <v>225</v>
      </c>
    </row>
    <row r="18" spans="1:16" x14ac:dyDescent="0.2">
      <c r="A18" s="108" t="s">
        <v>164</v>
      </c>
      <c r="B18" s="193" t="s">
        <v>167</v>
      </c>
      <c r="C18" s="108">
        <v>887438</v>
      </c>
      <c r="D18" s="108">
        <v>13780</v>
      </c>
      <c r="E18" s="108">
        <v>1851436</v>
      </c>
      <c r="F18" s="179" t="s">
        <v>191</v>
      </c>
      <c r="G18" s="176" t="s">
        <v>125</v>
      </c>
      <c r="H18" s="108" t="s">
        <v>54</v>
      </c>
      <c r="I18" s="168">
        <v>421.89</v>
      </c>
      <c r="K18" s="177" t="s">
        <v>55</v>
      </c>
      <c r="L18" s="108" t="s">
        <v>196</v>
      </c>
      <c r="M18" s="226">
        <v>4345</v>
      </c>
      <c r="N18" s="178">
        <v>43271</v>
      </c>
      <c r="O18" s="108" t="s">
        <v>204</v>
      </c>
    </row>
    <row r="19" spans="1:16" x14ac:dyDescent="0.2">
      <c r="A19" s="108" t="s">
        <v>164</v>
      </c>
      <c r="B19" s="193" t="s">
        <v>168</v>
      </c>
      <c r="C19" s="108">
        <v>888574</v>
      </c>
      <c r="D19" s="108">
        <v>13780</v>
      </c>
      <c r="E19" s="108">
        <v>1851500</v>
      </c>
      <c r="F19" s="179" t="s">
        <v>192</v>
      </c>
      <c r="G19" s="176" t="s">
        <v>125</v>
      </c>
      <c r="H19" s="108" t="s">
        <v>54</v>
      </c>
      <c r="I19" s="168">
        <v>193.03</v>
      </c>
      <c r="K19" s="177" t="s">
        <v>55</v>
      </c>
      <c r="L19" s="108" t="s">
        <v>196</v>
      </c>
      <c r="M19" s="226">
        <v>4346</v>
      </c>
      <c r="N19" s="178">
        <v>43271</v>
      </c>
      <c r="O19" s="108" t="s">
        <v>205</v>
      </c>
    </row>
    <row r="20" spans="1:16" s="238" customFormat="1" ht="30.75" thickBot="1" x14ac:dyDescent="0.25">
      <c r="A20" s="233" t="s">
        <v>559</v>
      </c>
      <c r="B20" s="233" t="s">
        <v>560</v>
      </c>
      <c r="C20" s="234">
        <v>887436</v>
      </c>
      <c r="D20" s="234">
        <v>13780</v>
      </c>
      <c r="E20" s="235">
        <v>751547</v>
      </c>
      <c r="F20" s="236">
        <v>43241</v>
      </c>
      <c r="G20" s="237" t="s">
        <v>125</v>
      </c>
      <c r="H20" s="238" t="s">
        <v>54</v>
      </c>
      <c r="I20" s="239">
        <v>180</v>
      </c>
      <c r="J20" s="239"/>
      <c r="K20" s="240" t="s">
        <v>55</v>
      </c>
      <c r="L20" s="233" t="s">
        <v>561</v>
      </c>
      <c r="M20" s="241">
        <v>4346</v>
      </c>
      <c r="N20" s="242">
        <v>43271</v>
      </c>
      <c r="O20" s="233" t="s">
        <v>562</v>
      </c>
    </row>
    <row r="21" spans="1:16" s="243" customFormat="1" x14ac:dyDescent="0.2">
      <c r="A21" s="243" t="s">
        <v>164</v>
      </c>
      <c r="B21" s="244" t="s">
        <v>169</v>
      </c>
      <c r="C21" s="243">
        <v>888575</v>
      </c>
      <c r="D21" s="243">
        <v>13780</v>
      </c>
      <c r="E21" s="243">
        <v>1851526</v>
      </c>
      <c r="F21" s="245">
        <v>43263</v>
      </c>
      <c r="G21" s="246" t="s">
        <v>194</v>
      </c>
      <c r="H21" s="243" t="s">
        <v>54</v>
      </c>
      <c r="I21" s="247">
        <v>190.96</v>
      </c>
      <c r="J21" s="247">
        <f>+I21</f>
        <v>190.96</v>
      </c>
      <c r="K21" s="248" t="s">
        <v>55</v>
      </c>
      <c r="L21" s="243" t="s">
        <v>196</v>
      </c>
      <c r="M21" s="249">
        <v>4347</v>
      </c>
      <c r="N21" s="250">
        <v>43271</v>
      </c>
      <c r="O21" s="243" t="s">
        <v>206</v>
      </c>
    </row>
    <row r="22" spans="1:16" ht="30" x14ac:dyDescent="0.2">
      <c r="A22" s="202" t="s">
        <v>605</v>
      </c>
      <c r="B22" s="202" t="s">
        <v>606</v>
      </c>
      <c r="C22" s="203">
        <v>890892</v>
      </c>
      <c r="D22" s="203">
        <v>13780</v>
      </c>
      <c r="E22" s="204">
        <v>12209</v>
      </c>
      <c r="F22" s="208">
        <v>43263</v>
      </c>
      <c r="G22" s="206" t="s">
        <v>126</v>
      </c>
      <c r="H22" s="108" t="s">
        <v>54</v>
      </c>
      <c r="I22" s="207">
        <v>150</v>
      </c>
      <c r="J22" s="207"/>
      <c r="K22" s="177" t="s">
        <v>55</v>
      </c>
      <c r="L22" s="202" t="s">
        <v>607</v>
      </c>
      <c r="M22" s="229">
        <v>4360</v>
      </c>
      <c r="N22" s="208">
        <v>43279</v>
      </c>
      <c r="O22" s="202" t="s">
        <v>608</v>
      </c>
    </row>
    <row r="23" spans="1:16" x14ac:dyDescent="0.2">
      <c r="A23" s="108" t="s">
        <v>236</v>
      </c>
      <c r="B23" s="108" t="s">
        <v>237</v>
      </c>
      <c r="C23" s="108">
        <v>891075</v>
      </c>
      <c r="D23" s="108">
        <v>13780</v>
      </c>
      <c r="E23" s="108">
        <v>9164040334</v>
      </c>
      <c r="F23" s="179" t="s">
        <v>247</v>
      </c>
      <c r="G23" s="176" t="s">
        <v>250</v>
      </c>
      <c r="H23" s="108" t="s">
        <v>54</v>
      </c>
      <c r="I23" s="168">
        <v>63.47</v>
      </c>
      <c r="K23" s="177" t="s">
        <v>55</v>
      </c>
      <c r="L23" s="108" t="s">
        <v>255</v>
      </c>
      <c r="M23" s="226">
        <v>4363</v>
      </c>
      <c r="N23" s="108" t="s">
        <v>258</v>
      </c>
      <c r="O23" s="108" t="s">
        <v>262</v>
      </c>
    </row>
    <row r="24" spans="1:16" ht="15.75" x14ac:dyDescent="0.25">
      <c r="A24" s="108" t="s">
        <v>236</v>
      </c>
      <c r="B24" s="108" t="s">
        <v>237</v>
      </c>
      <c r="C24" s="108">
        <v>891075</v>
      </c>
      <c r="D24" s="108">
        <v>13780</v>
      </c>
      <c r="E24" s="108">
        <v>9164040334</v>
      </c>
      <c r="F24" s="179" t="s">
        <v>247</v>
      </c>
      <c r="G24" s="176" t="s">
        <v>250</v>
      </c>
      <c r="H24" s="108" t="s">
        <v>54</v>
      </c>
      <c r="I24" s="199">
        <v>99.16</v>
      </c>
      <c r="J24" s="199"/>
      <c r="K24" s="177" t="s">
        <v>55</v>
      </c>
      <c r="L24" s="108" t="s">
        <v>256</v>
      </c>
      <c r="M24" s="226">
        <v>4363</v>
      </c>
      <c r="N24" s="108" t="s">
        <v>158</v>
      </c>
      <c r="O24" s="108" t="s">
        <v>262</v>
      </c>
    </row>
    <row r="25" spans="1:16" ht="30" x14ac:dyDescent="0.2">
      <c r="A25" s="202" t="s">
        <v>563</v>
      </c>
      <c r="B25" s="202" t="s">
        <v>564</v>
      </c>
      <c r="C25" s="203">
        <v>891446</v>
      </c>
      <c r="D25" s="203">
        <v>13780</v>
      </c>
      <c r="E25" s="204">
        <v>304225</v>
      </c>
      <c r="F25" s="205">
        <v>43257</v>
      </c>
      <c r="G25" s="206" t="s">
        <v>126</v>
      </c>
      <c r="H25" s="108" t="s">
        <v>54</v>
      </c>
      <c r="I25" s="207">
        <v>180</v>
      </c>
      <c r="J25" s="207"/>
      <c r="K25" s="177" t="s">
        <v>55</v>
      </c>
      <c r="L25" s="202" t="s">
        <v>565</v>
      </c>
      <c r="M25" s="229">
        <v>4368</v>
      </c>
      <c r="N25" s="208">
        <v>43279</v>
      </c>
      <c r="O25" s="202" t="s">
        <v>566</v>
      </c>
    </row>
    <row r="26" spans="1:16" ht="30" x14ac:dyDescent="0.2">
      <c r="A26" s="202" t="s">
        <v>559</v>
      </c>
      <c r="B26" s="202" t="s">
        <v>564</v>
      </c>
      <c r="C26" s="203">
        <v>891446</v>
      </c>
      <c r="D26" s="203">
        <v>13780</v>
      </c>
      <c r="E26" s="204">
        <v>309225</v>
      </c>
      <c r="F26" s="205">
        <v>43257</v>
      </c>
      <c r="G26" s="206" t="s">
        <v>126</v>
      </c>
      <c r="H26" s="108" t="s">
        <v>54</v>
      </c>
      <c r="I26" s="207">
        <v>400</v>
      </c>
      <c r="J26" s="207"/>
      <c r="K26" s="177" t="s">
        <v>55</v>
      </c>
      <c r="L26" s="202" t="s">
        <v>565</v>
      </c>
      <c r="M26" s="229">
        <v>4368</v>
      </c>
      <c r="N26" s="208">
        <v>43279</v>
      </c>
      <c r="O26" s="202" t="s">
        <v>567</v>
      </c>
    </row>
    <row r="27" spans="1:16" ht="30" x14ac:dyDescent="0.2">
      <c r="A27" s="202" t="s">
        <v>559</v>
      </c>
      <c r="B27" s="202" t="s">
        <v>564</v>
      </c>
      <c r="C27" s="203">
        <v>891446</v>
      </c>
      <c r="D27" s="203">
        <v>13780</v>
      </c>
      <c r="E27" s="204">
        <v>309225</v>
      </c>
      <c r="F27" s="205">
        <v>43257</v>
      </c>
      <c r="G27" s="206" t="s">
        <v>126</v>
      </c>
      <c r="H27" s="108" t="s">
        <v>54</v>
      </c>
      <c r="I27" s="207">
        <v>50</v>
      </c>
      <c r="J27" s="207"/>
      <c r="K27" s="177" t="s">
        <v>55</v>
      </c>
      <c r="L27" s="202" t="s">
        <v>565</v>
      </c>
      <c r="M27" s="229">
        <v>4368</v>
      </c>
      <c r="N27" s="208">
        <v>43279</v>
      </c>
      <c r="O27" s="202" t="s">
        <v>568</v>
      </c>
    </row>
    <row r="28" spans="1:16" ht="30" x14ac:dyDescent="0.2">
      <c r="A28" s="202" t="s">
        <v>559</v>
      </c>
      <c r="B28" s="202" t="s">
        <v>569</v>
      </c>
      <c r="C28" s="203">
        <v>891147</v>
      </c>
      <c r="D28" s="203">
        <v>13780</v>
      </c>
      <c r="E28" s="204">
        <v>309239</v>
      </c>
      <c r="F28" s="205">
        <v>43262</v>
      </c>
      <c r="G28" s="206" t="s">
        <v>126</v>
      </c>
      <c r="H28" s="108" t="s">
        <v>54</v>
      </c>
      <c r="I28" s="207">
        <v>175</v>
      </c>
      <c r="J28" s="207"/>
      <c r="K28" s="177" t="s">
        <v>55</v>
      </c>
      <c r="L28" s="202" t="s">
        <v>565</v>
      </c>
      <c r="M28" s="229">
        <v>4368</v>
      </c>
      <c r="N28" s="208">
        <v>43279</v>
      </c>
      <c r="O28" s="202" t="s">
        <v>570</v>
      </c>
    </row>
    <row r="29" spans="1:16" ht="30" x14ac:dyDescent="0.2">
      <c r="A29" s="202" t="s">
        <v>559</v>
      </c>
      <c r="B29" s="202" t="s">
        <v>569</v>
      </c>
      <c r="C29" s="203">
        <v>891147</v>
      </c>
      <c r="D29" s="203">
        <v>13780</v>
      </c>
      <c r="E29" s="204">
        <v>309239</v>
      </c>
      <c r="F29" s="205">
        <v>43262</v>
      </c>
      <c r="G29" s="206" t="s">
        <v>126</v>
      </c>
      <c r="H29" s="108" t="s">
        <v>54</v>
      </c>
      <c r="I29" s="207">
        <v>50</v>
      </c>
      <c r="J29" s="207"/>
      <c r="K29" s="177" t="s">
        <v>55</v>
      </c>
      <c r="L29" s="202" t="s">
        <v>565</v>
      </c>
      <c r="M29" s="229">
        <v>4368</v>
      </c>
      <c r="N29" s="208">
        <v>43279</v>
      </c>
      <c r="O29" s="202" t="s">
        <v>571</v>
      </c>
    </row>
    <row r="30" spans="1:16" ht="30" x14ac:dyDescent="0.2">
      <c r="A30" s="202" t="s">
        <v>600</v>
      </c>
      <c r="B30" s="202" t="s">
        <v>601</v>
      </c>
      <c r="C30" s="203">
        <v>894574</v>
      </c>
      <c r="D30" s="203">
        <v>13780</v>
      </c>
      <c r="E30" s="204">
        <v>1157</v>
      </c>
      <c r="F30" s="208">
        <v>43235</v>
      </c>
      <c r="G30" s="206" t="s">
        <v>126</v>
      </c>
      <c r="H30" s="108" t="s">
        <v>54</v>
      </c>
      <c r="I30" s="207">
        <v>165</v>
      </c>
      <c r="J30" s="207"/>
      <c r="K30" s="177" t="s">
        <v>55</v>
      </c>
      <c r="L30" s="202" t="s">
        <v>602</v>
      </c>
      <c r="M30" s="229">
        <v>4382</v>
      </c>
      <c r="N30" s="208">
        <v>43293</v>
      </c>
      <c r="O30" s="202" t="s">
        <v>603</v>
      </c>
    </row>
    <row r="31" spans="1:16" s="243" customFormat="1" x14ac:dyDescent="0.2">
      <c r="A31" s="243" t="s">
        <v>22</v>
      </c>
      <c r="B31" s="243" t="s">
        <v>25</v>
      </c>
      <c r="C31" s="243">
        <v>892176</v>
      </c>
      <c r="D31" s="243">
        <v>13780</v>
      </c>
      <c r="E31" s="243">
        <v>9164116073</v>
      </c>
      <c r="F31" s="251" t="s">
        <v>41</v>
      </c>
      <c r="G31" s="246" t="s">
        <v>126</v>
      </c>
      <c r="H31" s="243" t="s">
        <v>54</v>
      </c>
      <c r="I31" s="247">
        <v>118.6</v>
      </c>
      <c r="J31" s="247">
        <v>0</v>
      </c>
      <c r="K31" s="248" t="s">
        <v>55</v>
      </c>
      <c r="L31" s="243" t="s">
        <v>58</v>
      </c>
      <c r="M31" s="249">
        <v>4389</v>
      </c>
      <c r="N31" s="250">
        <v>43293</v>
      </c>
      <c r="O31" s="243" t="s">
        <v>72</v>
      </c>
    </row>
    <row r="32" spans="1:16" s="243" customFormat="1" x14ac:dyDescent="0.2">
      <c r="A32" s="243" t="s">
        <v>22</v>
      </c>
      <c r="B32" s="243" t="s">
        <v>26</v>
      </c>
      <c r="C32" s="243">
        <v>893633</v>
      </c>
      <c r="D32" s="243">
        <v>13780</v>
      </c>
      <c r="E32" s="243">
        <v>9164332949</v>
      </c>
      <c r="F32" s="245">
        <v>43283</v>
      </c>
      <c r="G32" s="246" t="s">
        <v>126</v>
      </c>
      <c r="H32" s="243" t="s">
        <v>54</v>
      </c>
      <c r="I32" s="247">
        <v>269.26</v>
      </c>
      <c r="J32" s="247">
        <f t="shared" ref="J32:J37" si="0">+I32</f>
        <v>269.26</v>
      </c>
      <c r="K32" s="248" t="s">
        <v>55</v>
      </c>
      <c r="L32" s="243" t="s">
        <v>59</v>
      </c>
      <c r="M32" s="249">
        <v>4389</v>
      </c>
      <c r="N32" s="250">
        <v>43293</v>
      </c>
      <c r="O32" s="243" t="s">
        <v>73</v>
      </c>
    </row>
    <row r="33" spans="1:15" s="243" customFormat="1" x14ac:dyDescent="0.2">
      <c r="A33" s="243" t="s">
        <v>22</v>
      </c>
      <c r="B33" s="243" t="s">
        <v>27</v>
      </c>
      <c r="C33" s="243">
        <v>893636</v>
      </c>
      <c r="D33" s="243">
        <v>13780</v>
      </c>
      <c r="E33" s="243">
        <v>9164332951</v>
      </c>
      <c r="F33" s="245">
        <v>43283</v>
      </c>
      <c r="G33" s="246" t="s">
        <v>126</v>
      </c>
      <c r="H33" s="243" t="s">
        <v>54</v>
      </c>
      <c r="I33" s="247">
        <v>531.04999999999995</v>
      </c>
      <c r="J33" s="247">
        <f t="shared" si="0"/>
        <v>531.04999999999995</v>
      </c>
      <c r="K33" s="248" t="s">
        <v>55</v>
      </c>
      <c r="L33" s="243" t="s">
        <v>59</v>
      </c>
      <c r="M33" s="249">
        <v>4389</v>
      </c>
      <c r="N33" s="250">
        <v>43293</v>
      </c>
      <c r="O33" s="243" t="s">
        <v>74</v>
      </c>
    </row>
    <row r="34" spans="1:15" s="243" customFormat="1" x14ac:dyDescent="0.2">
      <c r="A34" s="243" t="s">
        <v>22</v>
      </c>
      <c r="B34" s="243" t="s">
        <v>92</v>
      </c>
      <c r="C34" s="243">
        <v>893634</v>
      </c>
      <c r="D34" s="243">
        <v>13780</v>
      </c>
      <c r="E34" s="243">
        <v>9164332948</v>
      </c>
      <c r="F34" s="245">
        <v>43283</v>
      </c>
      <c r="G34" s="246" t="s">
        <v>126</v>
      </c>
      <c r="H34" s="243" t="s">
        <v>54</v>
      </c>
      <c r="I34" s="247">
        <v>440.46</v>
      </c>
      <c r="J34" s="247">
        <f t="shared" si="0"/>
        <v>440.46</v>
      </c>
      <c r="K34" s="248" t="s">
        <v>55</v>
      </c>
      <c r="L34" s="252" t="s">
        <v>547</v>
      </c>
      <c r="M34" s="253">
        <v>4389</v>
      </c>
      <c r="N34" s="243" t="s">
        <v>134</v>
      </c>
      <c r="O34" s="243" t="s">
        <v>135</v>
      </c>
    </row>
    <row r="35" spans="1:15" s="243" customFormat="1" x14ac:dyDescent="0.2">
      <c r="A35" s="243" t="s">
        <v>22</v>
      </c>
      <c r="B35" s="243" t="s">
        <v>93</v>
      </c>
      <c r="C35" s="243">
        <v>893634</v>
      </c>
      <c r="D35" s="243">
        <v>13780</v>
      </c>
      <c r="E35" s="243">
        <v>9164332948</v>
      </c>
      <c r="F35" s="245">
        <v>43283</v>
      </c>
      <c r="G35" s="246" t="s">
        <v>126</v>
      </c>
      <c r="H35" s="243" t="s">
        <v>54</v>
      </c>
      <c r="I35" s="247">
        <v>403.51</v>
      </c>
      <c r="J35" s="247">
        <f t="shared" si="0"/>
        <v>403.51</v>
      </c>
      <c r="K35" s="248" t="s">
        <v>55</v>
      </c>
      <c r="L35" s="252" t="s">
        <v>548</v>
      </c>
      <c r="M35" s="253">
        <v>4389</v>
      </c>
      <c r="N35" s="243" t="s">
        <v>134</v>
      </c>
      <c r="O35" s="243" t="s">
        <v>136</v>
      </c>
    </row>
    <row r="36" spans="1:15" s="243" customFormat="1" x14ac:dyDescent="0.2">
      <c r="A36" s="243" t="s">
        <v>22</v>
      </c>
      <c r="B36" s="243" t="s">
        <v>94</v>
      </c>
      <c r="C36" s="243">
        <v>893635</v>
      </c>
      <c r="D36" s="243">
        <v>13780</v>
      </c>
      <c r="E36" s="243">
        <v>9164332950</v>
      </c>
      <c r="F36" s="245">
        <v>43283</v>
      </c>
      <c r="G36" s="246" t="s">
        <v>126</v>
      </c>
      <c r="H36" s="243" t="s">
        <v>54</v>
      </c>
      <c r="I36" s="247">
        <v>440.47</v>
      </c>
      <c r="J36" s="247">
        <f t="shared" si="0"/>
        <v>440.47</v>
      </c>
      <c r="K36" s="248" t="s">
        <v>55</v>
      </c>
      <c r="L36" s="252" t="s">
        <v>548</v>
      </c>
      <c r="M36" s="253">
        <v>4389</v>
      </c>
      <c r="N36" s="243" t="s">
        <v>134</v>
      </c>
      <c r="O36" s="243" t="s">
        <v>137</v>
      </c>
    </row>
    <row r="37" spans="1:15" s="243" customFormat="1" x14ac:dyDescent="0.2">
      <c r="A37" s="243" t="s">
        <v>22</v>
      </c>
      <c r="B37" s="243" t="s">
        <v>94</v>
      </c>
      <c r="C37" s="243">
        <v>893635</v>
      </c>
      <c r="D37" s="243">
        <v>13780</v>
      </c>
      <c r="E37" s="243">
        <v>9164332950</v>
      </c>
      <c r="F37" s="245">
        <v>43283</v>
      </c>
      <c r="G37" s="246" t="s">
        <v>126</v>
      </c>
      <c r="H37" s="243" t="s">
        <v>54</v>
      </c>
      <c r="I37" s="247">
        <v>403.51</v>
      </c>
      <c r="J37" s="247">
        <f t="shared" si="0"/>
        <v>403.51</v>
      </c>
      <c r="K37" s="248" t="s">
        <v>55</v>
      </c>
      <c r="L37" s="252" t="s">
        <v>548</v>
      </c>
      <c r="M37" s="253">
        <v>4389</v>
      </c>
      <c r="N37" s="243" t="s">
        <v>134</v>
      </c>
      <c r="O37" s="243" t="s">
        <v>138</v>
      </c>
    </row>
    <row r="38" spans="1:15" x14ac:dyDescent="0.2">
      <c r="A38" s="108" t="s">
        <v>236</v>
      </c>
      <c r="B38" s="108" t="s">
        <v>238</v>
      </c>
      <c r="C38" s="108">
        <v>893632</v>
      </c>
      <c r="D38" s="108">
        <v>13780</v>
      </c>
      <c r="E38" s="108">
        <v>9164292877</v>
      </c>
      <c r="F38" s="175">
        <v>43280</v>
      </c>
      <c r="G38" s="176" t="s">
        <v>250</v>
      </c>
      <c r="H38" s="108" t="s">
        <v>54</v>
      </c>
      <c r="I38" s="168">
        <v>61.81</v>
      </c>
      <c r="K38" s="177" t="s">
        <v>55</v>
      </c>
      <c r="L38" s="108" t="s">
        <v>257</v>
      </c>
      <c r="M38" s="226">
        <v>4389</v>
      </c>
      <c r="N38" s="178">
        <v>43271</v>
      </c>
      <c r="O38" s="108" t="s">
        <v>262</v>
      </c>
    </row>
    <row r="39" spans="1:15" x14ac:dyDescent="0.2">
      <c r="A39" s="108" t="s">
        <v>236</v>
      </c>
      <c r="B39" s="108" t="s">
        <v>239</v>
      </c>
      <c r="C39" s="108">
        <v>893632</v>
      </c>
      <c r="D39" s="108">
        <v>13780</v>
      </c>
      <c r="E39" s="108">
        <v>9164292877</v>
      </c>
      <c r="F39" s="175">
        <v>43280</v>
      </c>
      <c r="G39" s="176" t="s">
        <v>250</v>
      </c>
      <c r="H39" s="108" t="s">
        <v>54</v>
      </c>
      <c r="I39" s="168">
        <v>38.08</v>
      </c>
      <c r="K39" s="177" t="s">
        <v>55</v>
      </c>
      <c r="L39" s="108" t="s">
        <v>58</v>
      </c>
      <c r="M39" s="226">
        <v>4389</v>
      </c>
      <c r="N39" s="178">
        <v>43271</v>
      </c>
      <c r="O39" s="108" t="s">
        <v>262</v>
      </c>
    </row>
    <row r="40" spans="1:15" x14ac:dyDescent="0.2">
      <c r="A40" s="108" t="s">
        <v>236</v>
      </c>
      <c r="B40" s="108" t="s">
        <v>240</v>
      </c>
      <c r="C40" s="108">
        <v>893634</v>
      </c>
      <c r="D40" s="108">
        <v>13780</v>
      </c>
      <c r="E40" s="108">
        <v>9164332948</v>
      </c>
      <c r="F40" s="179" t="s">
        <v>248</v>
      </c>
      <c r="G40" s="176" t="s">
        <v>252</v>
      </c>
      <c r="H40" s="108" t="s">
        <v>54</v>
      </c>
      <c r="I40" s="168">
        <v>83.09</v>
      </c>
      <c r="K40" s="177" t="s">
        <v>55</v>
      </c>
      <c r="L40" s="108" t="s">
        <v>58</v>
      </c>
      <c r="M40" s="226">
        <v>4389</v>
      </c>
      <c r="N40" s="108" t="s">
        <v>259</v>
      </c>
      <c r="O40" s="108" t="s">
        <v>262</v>
      </c>
    </row>
    <row r="41" spans="1:15" x14ac:dyDescent="0.2">
      <c r="A41" s="108" t="s">
        <v>236</v>
      </c>
      <c r="B41" s="108" t="s">
        <v>241</v>
      </c>
      <c r="C41" s="108">
        <v>893636</v>
      </c>
      <c r="D41" s="108">
        <v>13780</v>
      </c>
      <c r="E41" s="108">
        <v>9164332951</v>
      </c>
      <c r="F41" s="179" t="s">
        <v>248</v>
      </c>
      <c r="G41" s="176" t="s">
        <v>252</v>
      </c>
      <c r="H41" s="108" t="s">
        <v>54</v>
      </c>
      <c r="I41" s="168">
        <v>76.16</v>
      </c>
      <c r="K41" s="177" t="s">
        <v>55</v>
      </c>
      <c r="L41" s="108" t="s">
        <v>58</v>
      </c>
      <c r="M41" s="226">
        <v>4389</v>
      </c>
      <c r="N41" s="108" t="s">
        <v>259</v>
      </c>
      <c r="O41" s="108" t="s">
        <v>262</v>
      </c>
    </row>
    <row r="42" spans="1:15" s="243" customFormat="1" ht="30" x14ac:dyDescent="0.2">
      <c r="A42" s="254" t="s">
        <v>22</v>
      </c>
      <c r="B42" s="254" t="s">
        <v>614</v>
      </c>
      <c r="C42" s="255">
        <v>893635</v>
      </c>
      <c r="D42" s="255">
        <v>13780</v>
      </c>
      <c r="E42" s="256">
        <v>9164332950</v>
      </c>
      <c r="F42" s="257">
        <v>43283</v>
      </c>
      <c r="G42" s="258" t="s">
        <v>126</v>
      </c>
      <c r="H42" s="243" t="s">
        <v>54</v>
      </c>
      <c r="I42" s="259">
        <v>913.01</v>
      </c>
      <c r="J42" s="259">
        <f>+I42</f>
        <v>913.01</v>
      </c>
      <c r="K42" s="248" t="s">
        <v>55</v>
      </c>
      <c r="L42" s="254" t="s">
        <v>257</v>
      </c>
      <c r="M42" s="260">
        <v>4389</v>
      </c>
      <c r="N42" s="257">
        <v>43293</v>
      </c>
      <c r="O42" s="254" t="s">
        <v>615</v>
      </c>
    </row>
    <row r="43" spans="1:15" ht="30" x14ac:dyDescent="0.2">
      <c r="A43" s="202" t="s">
        <v>617</v>
      </c>
      <c r="B43" s="202" t="s">
        <v>618</v>
      </c>
      <c r="C43" s="203">
        <v>901045</v>
      </c>
      <c r="D43" s="203">
        <v>13780</v>
      </c>
      <c r="E43" s="204">
        <v>5973</v>
      </c>
      <c r="F43" s="208">
        <v>43294</v>
      </c>
      <c r="G43" s="206" t="s">
        <v>127</v>
      </c>
      <c r="H43" s="108" t="s">
        <v>54</v>
      </c>
      <c r="I43" s="207">
        <v>495</v>
      </c>
      <c r="J43" s="207"/>
      <c r="K43" s="177" t="s">
        <v>55</v>
      </c>
      <c r="L43" s="202" t="s">
        <v>619</v>
      </c>
      <c r="M43" s="229">
        <v>4431</v>
      </c>
      <c r="N43" s="208">
        <v>43307</v>
      </c>
      <c r="O43" s="202" t="s">
        <v>620</v>
      </c>
    </row>
    <row r="44" spans="1:15" ht="30" x14ac:dyDescent="0.2">
      <c r="A44" s="202" t="s">
        <v>632</v>
      </c>
      <c r="B44" s="202" t="s">
        <v>633</v>
      </c>
      <c r="C44" s="203">
        <v>901649</v>
      </c>
      <c r="D44" s="203">
        <v>13780</v>
      </c>
      <c r="E44" s="222">
        <v>19627</v>
      </c>
      <c r="F44" s="208">
        <v>43282</v>
      </c>
      <c r="G44" s="206" t="s">
        <v>127</v>
      </c>
      <c r="H44" s="108" t="s">
        <v>54</v>
      </c>
      <c r="I44" s="207">
        <v>682.2</v>
      </c>
      <c r="J44" s="207"/>
      <c r="K44" s="177" t="s">
        <v>55</v>
      </c>
      <c r="L44" s="202" t="s">
        <v>634</v>
      </c>
      <c r="M44" s="229">
        <v>4445</v>
      </c>
      <c r="N44" s="208">
        <v>43321</v>
      </c>
      <c r="O44" s="202" t="s">
        <v>635</v>
      </c>
    </row>
    <row r="45" spans="1:15" ht="30" x14ac:dyDescent="0.2">
      <c r="A45" s="202" t="s">
        <v>632</v>
      </c>
      <c r="B45" s="202" t="s">
        <v>633</v>
      </c>
      <c r="C45" s="203">
        <v>901649</v>
      </c>
      <c r="D45" s="203">
        <v>13780</v>
      </c>
      <c r="E45" s="222">
        <v>19627</v>
      </c>
      <c r="F45" s="208">
        <v>43282</v>
      </c>
      <c r="G45" s="206" t="s">
        <v>127</v>
      </c>
      <c r="H45" s="108" t="s">
        <v>54</v>
      </c>
      <c r="I45" s="207">
        <v>758</v>
      </c>
      <c r="J45" s="207"/>
      <c r="K45" s="177" t="s">
        <v>55</v>
      </c>
      <c r="L45" s="202" t="s">
        <v>634</v>
      </c>
      <c r="M45" s="229">
        <v>4445</v>
      </c>
      <c r="N45" s="208">
        <v>43321</v>
      </c>
      <c r="O45" s="202" t="s">
        <v>635</v>
      </c>
    </row>
    <row r="46" spans="1:15" ht="30" x14ac:dyDescent="0.2">
      <c r="A46" s="202" t="s">
        <v>632</v>
      </c>
      <c r="B46" s="202" t="s">
        <v>637</v>
      </c>
      <c r="C46" s="203">
        <v>901648</v>
      </c>
      <c r="D46" s="203">
        <v>13780</v>
      </c>
      <c r="E46" s="222">
        <v>19591</v>
      </c>
      <c r="F46" s="208">
        <v>43289</v>
      </c>
      <c r="G46" s="206" t="s">
        <v>127</v>
      </c>
      <c r="H46" s="108" t="s">
        <v>54</v>
      </c>
      <c r="I46" s="207">
        <v>274.77999999999997</v>
      </c>
      <c r="J46" s="207"/>
      <c r="K46" s="177" t="s">
        <v>55</v>
      </c>
      <c r="L46" s="202" t="s">
        <v>634</v>
      </c>
      <c r="M46" s="229">
        <v>4445</v>
      </c>
      <c r="N46" s="208">
        <v>43321</v>
      </c>
      <c r="O46" s="202" t="s">
        <v>635</v>
      </c>
    </row>
    <row r="47" spans="1:15" ht="30" x14ac:dyDescent="0.2">
      <c r="A47" s="202" t="s">
        <v>632</v>
      </c>
      <c r="B47" s="202" t="s">
        <v>637</v>
      </c>
      <c r="C47" s="203">
        <v>901648</v>
      </c>
      <c r="D47" s="203">
        <v>13780</v>
      </c>
      <c r="E47" s="222">
        <v>19591</v>
      </c>
      <c r="F47" s="208">
        <v>43289</v>
      </c>
      <c r="G47" s="206" t="s">
        <v>127</v>
      </c>
      <c r="H47" s="108" t="s">
        <v>54</v>
      </c>
      <c r="I47" s="207">
        <v>274.77999999999997</v>
      </c>
      <c r="J47" s="207"/>
      <c r="K47" s="177" t="s">
        <v>55</v>
      </c>
      <c r="L47" s="202" t="s">
        <v>634</v>
      </c>
      <c r="M47" s="229">
        <v>4445</v>
      </c>
      <c r="N47" s="208">
        <v>43321</v>
      </c>
      <c r="O47" s="202" t="s">
        <v>635</v>
      </c>
    </row>
    <row r="48" spans="1:15" x14ac:dyDescent="0.2">
      <c r="A48" s="108" t="s">
        <v>22</v>
      </c>
      <c r="B48" s="108" t="s">
        <v>28</v>
      </c>
      <c r="C48" s="108">
        <v>901618</v>
      </c>
      <c r="D48" s="108">
        <v>13780</v>
      </c>
      <c r="E48" s="108">
        <v>9164868789</v>
      </c>
      <c r="F48" s="179" t="s">
        <v>42</v>
      </c>
      <c r="G48" s="176" t="s">
        <v>127</v>
      </c>
      <c r="H48" s="108" t="s">
        <v>54</v>
      </c>
      <c r="I48" s="168">
        <v>77.78</v>
      </c>
      <c r="K48" s="177" t="s">
        <v>55</v>
      </c>
      <c r="L48" s="108" t="s">
        <v>60</v>
      </c>
      <c r="M48" s="226">
        <v>4448</v>
      </c>
      <c r="N48" s="178">
        <v>43321</v>
      </c>
      <c r="O48" s="108" t="s">
        <v>75</v>
      </c>
    </row>
    <row r="49" spans="1:15" s="243" customFormat="1" x14ac:dyDescent="0.2">
      <c r="A49" s="243" t="s">
        <v>22</v>
      </c>
      <c r="B49" s="243" t="s">
        <v>31</v>
      </c>
      <c r="C49" s="243">
        <v>902086</v>
      </c>
      <c r="D49" s="243">
        <v>13780</v>
      </c>
      <c r="E49" s="243">
        <v>9164933879</v>
      </c>
      <c r="F49" s="245">
        <v>43306</v>
      </c>
      <c r="G49" s="246" t="s">
        <v>127</v>
      </c>
      <c r="H49" s="243" t="s">
        <v>54</v>
      </c>
      <c r="I49" s="247">
        <v>132.22</v>
      </c>
      <c r="J49" s="247">
        <v>0</v>
      </c>
      <c r="K49" s="248" t="s">
        <v>55</v>
      </c>
      <c r="L49" s="243" t="s">
        <v>60</v>
      </c>
      <c r="M49" s="249">
        <v>4448</v>
      </c>
      <c r="N49" s="250">
        <v>43321</v>
      </c>
      <c r="O49" s="243" t="s">
        <v>76</v>
      </c>
    </row>
    <row r="50" spans="1:15" x14ac:dyDescent="0.2">
      <c r="A50" s="108" t="s">
        <v>22</v>
      </c>
      <c r="B50" s="108" t="s">
        <v>29</v>
      </c>
      <c r="C50" s="108">
        <v>902087</v>
      </c>
      <c r="D50" s="108">
        <v>13780</v>
      </c>
      <c r="E50" s="108">
        <v>9164933878</v>
      </c>
      <c r="F50" s="175">
        <v>43306</v>
      </c>
      <c r="G50" s="176" t="s">
        <v>127</v>
      </c>
      <c r="H50" s="108" t="s">
        <v>54</v>
      </c>
      <c r="I50" s="168">
        <v>77.77</v>
      </c>
      <c r="K50" s="177" t="s">
        <v>55</v>
      </c>
      <c r="L50" s="108" t="s">
        <v>61</v>
      </c>
      <c r="M50" s="226">
        <v>4448</v>
      </c>
      <c r="N50" s="178">
        <v>43321</v>
      </c>
      <c r="O50" s="108" t="s">
        <v>77</v>
      </c>
    </row>
    <row r="51" spans="1:15" s="243" customFormat="1" x14ac:dyDescent="0.2">
      <c r="A51" s="243" t="s">
        <v>22</v>
      </c>
      <c r="B51" s="243" t="s">
        <v>29</v>
      </c>
      <c r="C51" s="243">
        <v>902087</v>
      </c>
      <c r="D51" s="243">
        <v>13780</v>
      </c>
      <c r="E51" s="243">
        <v>9164933878</v>
      </c>
      <c r="F51" s="251" t="s">
        <v>43</v>
      </c>
      <c r="G51" s="246" t="s">
        <v>127</v>
      </c>
      <c r="H51" s="243" t="s">
        <v>54</v>
      </c>
      <c r="I51" s="247">
        <v>132.21</v>
      </c>
      <c r="J51" s="247">
        <v>0</v>
      </c>
      <c r="K51" s="248" t="s">
        <v>55</v>
      </c>
      <c r="L51" s="243" t="s">
        <v>61</v>
      </c>
      <c r="M51" s="249">
        <v>4448</v>
      </c>
      <c r="N51" s="250">
        <v>43321</v>
      </c>
      <c r="O51" s="243" t="s">
        <v>72</v>
      </c>
    </row>
    <row r="52" spans="1:15" s="243" customFormat="1" x14ac:dyDescent="0.2">
      <c r="A52" s="243" t="s">
        <v>22</v>
      </c>
      <c r="B52" s="243" t="s">
        <v>95</v>
      </c>
      <c r="C52" s="243">
        <v>901201</v>
      </c>
      <c r="D52" s="243">
        <v>13780</v>
      </c>
      <c r="E52" s="243">
        <v>9164783846</v>
      </c>
      <c r="F52" s="245">
        <v>43300</v>
      </c>
      <c r="G52" s="246" t="s">
        <v>127</v>
      </c>
      <c r="H52" s="243" t="s">
        <v>54</v>
      </c>
      <c r="I52" s="247">
        <v>446.3</v>
      </c>
      <c r="J52" s="247">
        <f t="shared" ref="J52:J54" si="1">+I52</f>
        <v>446.3</v>
      </c>
      <c r="K52" s="248" t="s">
        <v>55</v>
      </c>
      <c r="L52" s="252" t="s">
        <v>550</v>
      </c>
      <c r="M52" s="253">
        <v>4448</v>
      </c>
      <c r="N52" s="243" t="s">
        <v>140</v>
      </c>
      <c r="O52" s="243" t="s">
        <v>141</v>
      </c>
    </row>
    <row r="53" spans="1:15" s="243" customFormat="1" x14ac:dyDescent="0.2">
      <c r="A53" s="243" t="s">
        <v>22</v>
      </c>
      <c r="B53" s="243" t="s">
        <v>96</v>
      </c>
      <c r="C53" s="243">
        <v>901612</v>
      </c>
      <c r="D53" s="243">
        <v>13780</v>
      </c>
      <c r="E53" s="243">
        <v>9164783845</v>
      </c>
      <c r="F53" s="245">
        <v>43300</v>
      </c>
      <c r="G53" s="246" t="s">
        <v>127</v>
      </c>
      <c r="H53" s="243" t="s">
        <v>54</v>
      </c>
      <c r="I53" s="247">
        <v>485.19</v>
      </c>
      <c r="J53" s="247">
        <f t="shared" si="1"/>
        <v>485.19</v>
      </c>
      <c r="K53" s="248" t="s">
        <v>55</v>
      </c>
      <c r="L53" s="252" t="s">
        <v>550</v>
      </c>
      <c r="M53" s="253">
        <v>4448</v>
      </c>
      <c r="N53" s="250">
        <v>43321</v>
      </c>
      <c r="O53" s="243" t="s">
        <v>142</v>
      </c>
    </row>
    <row r="54" spans="1:15" s="243" customFormat="1" x14ac:dyDescent="0.2">
      <c r="A54" s="243" t="s">
        <v>22</v>
      </c>
      <c r="B54" s="243" t="s">
        <v>97</v>
      </c>
      <c r="C54" s="243">
        <v>901619</v>
      </c>
      <c r="D54" s="243">
        <v>13780</v>
      </c>
      <c r="E54" s="243">
        <v>9164896693</v>
      </c>
      <c r="F54" s="245">
        <v>43305</v>
      </c>
      <c r="G54" s="246" t="s">
        <v>127</v>
      </c>
      <c r="H54" s="243" t="s">
        <v>54</v>
      </c>
      <c r="I54" s="247">
        <v>485.2</v>
      </c>
      <c r="J54" s="247">
        <f t="shared" si="1"/>
        <v>485.2</v>
      </c>
      <c r="K54" s="248" t="s">
        <v>55</v>
      </c>
      <c r="L54" s="252" t="s">
        <v>550</v>
      </c>
      <c r="M54" s="253">
        <v>4448</v>
      </c>
      <c r="N54" s="250">
        <v>43321</v>
      </c>
      <c r="O54" s="243" t="s">
        <v>143</v>
      </c>
    </row>
    <row r="55" spans="1:15" x14ac:dyDescent="0.2">
      <c r="A55" s="108" t="s">
        <v>236</v>
      </c>
      <c r="B55" s="108" t="s">
        <v>242</v>
      </c>
      <c r="C55" s="108">
        <v>901613</v>
      </c>
      <c r="D55" s="108">
        <v>13780</v>
      </c>
      <c r="E55" s="108">
        <v>9164823333</v>
      </c>
      <c r="F55" s="179" t="s">
        <v>248</v>
      </c>
      <c r="G55" s="176" t="s">
        <v>251</v>
      </c>
      <c r="H55" s="108" t="s">
        <v>54</v>
      </c>
      <c r="I55" s="168">
        <v>83.09</v>
      </c>
      <c r="K55" s="177" t="s">
        <v>55</v>
      </c>
      <c r="L55" s="108" t="s">
        <v>60</v>
      </c>
      <c r="M55" s="226">
        <v>4448</v>
      </c>
      <c r="N55" s="108" t="s">
        <v>134</v>
      </c>
      <c r="O55" s="108" t="s">
        <v>263</v>
      </c>
    </row>
    <row r="56" spans="1:15" x14ac:dyDescent="0.2">
      <c r="A56" s="108" t="s">
        <v>236</v>
      </c>
      <c r="B56" s="108" t="s">
        <v>243</v>
      </c>
      <c r="C56" s="108">
        <v>901619</v>
      </c>
      <c r="D56" s="108">
        <v>13780</v>
      </c>
      <c r="E56" s="108">
        <v>9164896693</v>
      </c>
      <c r="F56" s="175">
        <v>43305</v>
      </c>
      <c r="G56" s="176" t="s">
        <v>251</v>
      </c>
      <c r="H56" s="108" t="s">
        <v>54</v>
      </c>
      <c r="I56" s="168">
        <v>40.729999999999997</v>
      </c>
      <c r="K56" s="177" t="s">
        <v>55</v>
      </c>
      <c r="L56" s="108" t="s">
        <v>60</v>
      </c>
      <c r="M56" s="226">
        <v>4448</v>
      </c>
      <c r="N56" s="108" t="s">
        <v>134</v>
      </c>
      <c r="O56" s="108" t="s">
        <v>262</v>
      </c>
    </row>
    <row r="57" spans="1:15" s="243" customFormat="1" ht="30" x14ac:dyDescent="0.2">
      <c r="A57" s="254" t="s">
        <v>22</v>
      </c>
      <c r="B57" s="254" t="s">
        <v>621</v>
      </c>
      <c r="C57" s="255">
        <v>901202</v>
      </c>
      <c r="D57" s="255">
        <v>13780</v>
      </c>
      <c r="E57" s="256">
        <v>9164823334</v>
      </c>
      <c r="F57" s="257">
        <v>43301</v>
      </c>
      <c r="G57" s="258" t="s">
        <v>127</v>
      </c>
      <c r="H57" s="243" t="s">
        <v>54</v>
      </c>
      <c r="I57" s="259">
        <v>913.02</v>
      </c>
      <c r="J57" s="259">
        <f>+I57</f>
        <v>913.02</v>
      </c>
      <c r="K57" s="248" t="s">
        <v>55</v>
      </c>
      <c r="L57" s="254" t="s">
        <v>60</v>
      </c>
      <c r="M57" s="260">
        <v>4448</v>
      </c>
      <c r="N57" s="257">
        <v>43321</v>
      </c>
      <c r="O57" s="254" t="s">
        <v>622</v>
      </c>
    </row>
    <row r="58" spans="1:15" s="243" customFormat="1" ht="30" x14ac:dyDescent="0.2">
      <c r="A58" s="254" t="s">
        <v>22</v>
      </c>
      <c r="B58" s="254" t="s">
        <v>31</v>
      </c>
      <c r="C58" s="255">
        <v>902086</v>
      </c>
      <c r="D58" s="255">
        <v>13780</v>
      </c>
      <c r="E58" s="256">
        <v>9164933879</v>
      </c>
      <c r="F58" s="257">
        <v>43306</v>
      </c>
      <c r="G58" s="258" t="s">
        <v>127</v>
      </c>
      <c r="H58" s="243" t="s">
        <v>54</v>
      </c>
      <c r="I58" s="259">
        <v>913.04</v>
      </c>
      <c r="J58" s="259">
        <f>+I58</f>
        <v>913.04</v>
      </c>
      <c r="K58" s="248" t="s">
        <v>55</v>
      </c>
      <c r="L58" s="254" t="s">
        <v>60</v>
      </c>
      <c r="M58" s="260">
        <v>4448</v>
      </c>
      <c r="N58" s="257">
        <v>43321</v>
      </c>
      <c r="O58" s="254" t="s">
        <v>623</v>
      </c>
    </row>
    <row r="59" spans="1:15" ht="30" x14ac:dyDescent="0.2">
      <c r="A59" s="202" t="s">
        <v>640</v>
      </c>
      <c r="B59" s="202" t="s">
        <v>641</v>
      </c>
      <c r="C59" s="203">
        <v>901614</v>
      </c>
      <c r="D59" s="203">
        <v>13780</v>
      </c>
      <c r="E59" s="222" t="s">
        <v>378</v>
      </c>
      <c r="F59" s="208">
        <v>43299</v>
      </c>
      <c r="G59" s="206" t="s">
        <v>127</v>
      </c>
      <c r="H59" s="108" t="s">
        <v>54</v>
      </c>
      <c r="I59" s="207">
        <v>675.39</v>
      </c>
      <c r="J59" s="207"/>
      <c r="K59" s="177" t="s">
        <v>55</v>
      </c>
      <c r="L59" s="202" t="s">
        <v>642</v>
      </c>
      <c r="M59" s="229">
        <v>4453</v>
      </c>
      <c r="N59" s="208">
        <v>43321</v>
      </c>
      <c r="O59" s="202" t="s">
        <v>643</v>
      </c>
    </row>
    <row r="60" spans="1:15" ht="30" x14ac:dyDescent="0.2">
      <c r="A60" s="202" t="s">
        <v>632</v>
      </c>
      <c r="B60" s="202" t="s">
        <v>644</v>
      </c>
      <c r="C60" s="203">
        <v>907320</v>
      </c>
      <c r="D60" s="203">
        <v>13780</v>
      </c>
      <c r="E60" s="222">
        <v>19667</v>
      </c>
      <c r="F60" s="208">
        <v>43303</v>
      </c>
      <c r="G60" s="206" t="s">
        <v>127</v>
      </c>
      <c r="H60" s="108" t="s">
        <v>54</v>
      </c>
      <c r="I60" s="207">
        <v>1193.8599999999999</v>
      </c>
      <c r="J60" s="207"/>
      <c r="K60" s="177" t="s">
        <v>55</v>
      </c>
      <c r="L60" s="202" t="s">
        <v>645</v>
      </c>
      <c r="M60" s="229">
        <v>4467</v>
      </c>
      <c r="N60" s="208">
        <v>43328</v>
      </c>
      <c r="O60" s="202" t="s">
        <v>635</v>
      </c>
    </row>
    <row r="61" spans="1:15" s="243" customFormat="1" x14ac:dyDescent="0.2">
      <c r="A61" s="243" t="s">
        <v>22</v>
      </c>
      <c r="B61" s="243" t="s">
        <v>30</v>
      </c>
      <c r="C61" s="243">
        <v>906684</v>
      </c>
      <c r="D61" s="243">
        <v>13780</v>
      </c>
      <c r="E61" s="243">
        <v>9165057293</v>
      </c>
      <c r="F61" s="251" t="s">
        <v>44</v>
      </c>
      <c r="G61" s="246" t="s">
        <v>127</v>
      </c>
      <c r="H61" s="243" t="s">
        <v>54</v>
      </c>
      <c r="I61" s="247">
        <v>118.6</v>
      </c>
      <c r="J61" s="247"/>
      <c r="K61" s="248" t="s">
        <v>55</v>
      </c>
      <c r="L61" s="243" t="s">
        <v>62</v>
      </c>
      <c r="M61" s="249">
        <v>4470</v>
      </c>
      <c r="N61" s="250">
        <v>43328</v>
      </c>
      <c r="O61" s="243" t="s">
        <v>78</v>
      </c>
    </row>
    <row r="62" spans="1:15" x14ac:dyDescent="0.2">
      <c r="A62" s="108" t="s">
        <v>22</v>
      </c>
      <c r="B62" s="108" t="s">
        <v>32</v>
      </c>
      <c r="C62" s="108">
        <v>907237</v>
      </c>
      <c r="D62" s="108">
        <v>13780</v>
      </c>
      <c r="E62" s="108">
        <v>9165217393</v>
      </c>
      <c r="F62" s="175">
        <v>43315</v>
      </c>
      <c r="G62" s="176" t="s">
        <v>127</v>
      </c>
      <c r="H62" s="108" t="s">
        <v>54</v>
      </c>
      <c r="I62" s="168">
        <v>131.27000000000001</v>
      </c>
      <c r="K62" s="177" t="s">
        <v>55</v>
      </c>
      <c r="L62" s="108" t="s">
        <v>63</v>
      </c>
      <c r="M62" s="226">
        <v>4470</v>
      </c>
      <c r="N62" s="178">
        <v>43328</v>
      </c>
      <c r="O62" s="108" t="s">
        <v>79</v>
      </c>
    </row>
    <row r="63" spans="1:15" s="243" customFormat="1" x14ac:dyDescent="0.2">
      <c r="A63" s="243" t="s">
        <v>22</v>
      </c>
      <c r="B63" s="243" t="s">
        <v>98</v>
      </c>
      <c r="C63" s="243">
        <v>906689</v>
      </c>
      <c r="D63" s="243">
        <v>13780</v>
      </c>
      <c r="E63" s="243">
        <v>9165138617</v>
      </c>
      <c r="F63" s="245">
        <v>43313</v>
      </c>
      <c r="G63" s="246" t="s">
        <v>127</v>
      </c>
      <c r="H63" s="243" t="s">
        <v>54</v>
      </c>
      <c r="I63" s="247">
        <v>446.3</v>
      </c>
      <c r="J63" s="247">
        <f>+I63</f>
        <v>446.3</v>
      </c>
      <c r="K63" s="248" t="s">
        <v>55</v>
      </c>
      <c r="L63" s="252" t="s">
        <v>551</v>
      </c>
      <c r="M63" s="253">
        <v>4470</v>
      </c>
      <c r="N63" s="250">
        <v>43328</v>
      </c>
      <c r="O63" s="243" t="s">
        <v>144</v>
      </c>
    </row>
    <row r="64" spans="1:15" s="243" customFormat="1" x14ac:dyDescent="0.2">
      <c r="A64" s="243" t="s">
        <v>22</v>
      </c>
      <c r="B64" s="243" t="s">
        <v>99</v>
      </c>
      <c r="C64" s="243">
        <v>906687</v>
      </c>
      <c r="D64" s="243">
        <v>13780</v>
      </c>
      <c r="E64" s="243">
        <v>9165169652</v>
      </c>
      <c r="F64" s="245">
        <v>43314</v>
      </c>
      <c r="G64" s="246" t="s">
        <v>127</v>
      </c>
      <c r="H64" s="243" t="s">
        <v>54</v>
      </c>
      <c r="I64" s="247">
        <v>446.32</v>
      </c>
      <c r="J64" s="247">
        <f t="shared" ref="J64:J66" si="2">+I64</f>
        <v>446.32</v>
      </c>
      <c r="K64" s="248" t="s">
        <v>55</v>
      </c>
      <c r="L64" s="252" t="s">
        <v>552</v>
      </c>
      <c r="M64" s="253">
        <v>4470</v>
      </c>
      <c r="N64" s="250">
        <v>43328</v>
      </c>
      <c r="O64" s="243" t="s">
        <v>145</v>
      </c>
    </row>
    <row r="65" spans="1:15" s="243" customFormat="1" x14ac:dyDescent="0.2">
      <c r="A65" s="243" t="s">
        <v>22</v>
      </c>
      <c r="B65" s="243" t="s">
        <v>100</v>
      </c>
      <c r="C65" s="243">
        <v>906688</v>
      </c>
      <c r="D65" s="243">
        <v>13780</v>
      </c>
      <c r="E65" s="243">
        <v>9165169658</v>
      </c>
      <c r="F65" s="245">
        <v>43314</v>
      </c>
      <c r="G65" s="246" t="s">
        <v>127</v>
      </c>
      <c r="H65" s="243" t="s">
        <v>54</v>
      </c>
      <c r="I65" s="247">
        <v>892.6</v>
      </c>
      <c r="J65" s="247">
        <f t="shared" si="2"/>
        <v>892.6</v>
      </c>
      <c r="K65" s="248" t="s">
        <v>55</v>
      </c>
      <c r="L65" s="252" t="s">
        <v>552</v>
      </c>
      <c r="M65" s="253">
        <v>4470</v>
      </c>
      <c r="N65" s="250">
        <v>43328</v>
      </c>
      <c r="O65" s="243" t="s">
        <v>146</v>
      </c>
    </row>
    <row r="66" spans="1:15" s="243" customFormat="1" x14ac:dyDescent="0.2">
      <c r="A66" s="243" t="s">
        <v>22</v>
      </c>
      <c r="B66" s="243" t="s">
        <v>101</v>
      </c>
      <c r="C66" s="243">
        <v>907238</v>
      </c>
      <c r="D66" s="243">
        <v>13780</v>
      </c>
      <c r="E66" s="243">
        <v>9165295619</v>
      </c>
      <c r="F66" s="245">
        <v>43319</v>
      </c>
      <c r="G66" s="246" t="s">
        <v>127</v>
      </c>
      <c r="H66" s="243" t="s">
        <v>54</v>
      </c>
      <c r="I66" s="247">
        <v>485.2</v>
      </c>
      <c r="J66" s="247">
        <f t="shared" si="2"/>
        <v>485.2</v>
      </c>
      <c r="K66" s="248" t="s">
        <v>55</v>
      </c>
      <c r="L66" s="252" t="s">
        <v>553</v>
      </c>
      <c r="M66" s="253">
        <v>4470</v>
      </c>
      <c r="N66" s="250">
        <v>43328</v>
      </c>
      <c r="O66" s="243" t="s">
        <v>147</v>
      </c>
    </row>
    <row r="67" spans="1:15" x14ac:dyDescent="0.2">
      <c r="A67" s="108" t="s">
        <v>236</v>
      </c>
      <c r="B67" s="108" t="s">
        <v>30</v>
      </c>
      <c r="C67" s="108">
        <v>906684</v>
      </c>
      <c r="D67" s="108">
        <v>13780</v>
      </c>
      <c r="E67" s="108">
        <v>9165057293</v>
      </c>
      <c r="F67" s="175">
        <v>43311</v>
      </c>
      <c r="G67" s="176" t="s">
        <v>251</v>
      </c>
      <c r="H67" s="108" t="s">
        <v>54</v>
      </c>
      <c r="I67" s="168">
        <v>76.16</v>
      </c>
      <c r="K67" s="177" t="s">
        <v>55</v>
      </c>
      <c r="L67" s="108" t="s">
        <v>63</v>
      </c>
      <c r="M67" s="226">
        <v>4470</v>
      </c>
      <c r="N67" s="108" t="s">
        <v>134</v>
      </c>
      <c r="O67" s="108" t="s">
        <v>262</v>
      </c>
    </row>
    <row r="68" spans="1:15" x14ac:dyDescent="0.2">
      <c r="A68" s="108" t="s">
        <v>236</v>
      </c>
      <c r="B68" s="108" t="s">
        <v>244</v>
      </c>
      <c r="C68" s="108">
        <v>906686</v>
      </c>
      <c r="D68" s="108">
        <v>13780</v>
      </c>
      <c r="E68" s="108">
        <v>9165169654</v>
      </c>
      <c r="F68" s="175">
        <v>43314</v>
      </c>
      <c r="G68" s="176" t="s">
        <v>251</v>
      </c>
      <c r="H68" s="108" t="s">
        <v>54</v>
      </c>
      <c r="I68" s="168">
        <v>24.94</v>
      </c>
      <c r="K68" s="177" t="s">
        <v>55</v>
      </c>
      <c r="L68" s="108" t="s">
        <v>63</v>
      </c>
      <c r="M68" s="226">
        <v>4470</v>
      </c>
      <c r="N68" s="108" t="s">
        <v>134</v>
      </c>
      <c r="O68" s="108" t="s">
        <v>262</v>
      </c>
    </row>
    <row r="69" spans="1:15" x14ac:dyDescent="0.2">
      <c r="A69" s="108" t="s">
        <v>236</v>
      </c>
      <c r="B69" s="108" t="s">
        <v>100</v>
      </c>
      <c r="C69" s="108">
        <v>906688</v>
      </c>
      <c r="D69" s="108">
        <v>13780</v>
      </c>
      <c r="E69" s="108">
        <v>9165169658</v>
      </c>
      <c r="F69" s="175">
        <v>43314</v>
      </c>
      <c r="G69" s="176" t="s">
        <v>251</v>
      </c>
      <c r="H69" s="108" t="s">
        <v>54</v>
      </c>
      <c r="I69" s="168">
        <v>52.34</v>
      </c>
      <c r="K69" s="177" t="s">
        <v>55</v>
      </c>
      <c r="L69" s="108" t="s">
        <v>63</v>
      </c>
      <c r="M69" s="226">
        <v>4470</v>
      </c>
      <c r="N69" s="108" t="s">
        <v>140</v>
      </c>
      <c r="O69" s="108" t="s">
        <v>262</v>
      </c>
    </row>
    <row r="70" spans="1:15" x14ac:dyDescent="0.2">
      <c r="A70" s="108" t="s">
        <v>236</v>
      </c>
      <c r="B70" s="108" t="s">
        <v>245</v>
      </c>
      <c r="C70" s="108">
        <v>907238</v>
      </c>
      <c r="D70" s="108">
        <v>13780</v>
      </c>
      <c r="E70" s="108">
        <v>9165295619</v>
      </c>
      <c r="F70" s="175">
        <v>43319</v>
      </c>
      <c r="G70" s="176" t="s">
        <v>253</v>
      </c>
      <c r="H70" s="108" t="s">
        <v>54</v>
      </c>
      <c r="I70" s="168">
        <v>50.78</v>
      </c>
      <c r="K70" s="177" t="s">
        <v>55</v>
      </c>
      <c r="L70" s="108" t="s">
        <v>63</v>
      </c>
      <c r="M70" s="226">
        <v>4470</v>
      </c>
      <c r="N70" s="108" t="s">
        <v>260</v>
      </c>
      <c r="O70" s="108" t="s">
        <v>262</v>
      </c>
    </row>
    <row r="71" spans="1:15" x14ac:dyDescent="0.2">
      <c r="A71" s="108" t="s">
        <v>236</v>
      </c>
      <c r="B71" s="108" t="s">
        <v>246</v>
      </c>
      <c r="C71" s="108">
        <v>908629</v>
      </c>
      <c r="D71" s="108">
        <v>13780</v>
      </c>
      <c r="E71" s="108">
        <v>9165369622</v>
      </c>
      <c r="F71" s="175">
        <v>43320</v>
      </c>
      <c r="G71" s="176" t="s">
        <v>253</v>
      </c>
      <c r="H71" s="108" t="s">
        <v>54</v>
      </c>
      <c r="I71" s="168">
        <v>83.09</v>
      </c>
      <c r="K71" s="177" t="s">
        <v>55</v>
      </c>
      <c r="L71" s="108" t="s">
        <v>63</v>
      </c>
      <c r="M71" s="226">
        <v>4470</v>
      </c>
      <c r="N71" s="108" t="s">
        <v>260</v>
      </c>
      <c r="O71" s="108" t="s">
        <v>264</v>
      </c>
    </row>
    <row r="72" spans="1:15" ht="30" x14ac:dyDescent="0.2">
      <c r="A72" s="202" t="s">
        <v>22</v>
      </c>
      <c r="B72" s="202" t="s">
        <v>98</v>
      </c>
      <c r="C72" s="203">
        <v>906689</v>
      </c>
      <c r="D72" s="203">
        <v>13780</v>
      </c>
      <c r="E72" s="204">
        <v>9165138617</v>
      </c>
      <c r="F72" s="202" t="s">
        <v>624</v>
      </c>
      <c r="G72" s="206" t="s">
        <v>127</v>
      </c>
      <c r="H72" s="108" t="s">
        <v>54</v>
      </c>
      <c r="I72" s="207">
        <v>913.02</v>
      </c>
      <c r="J72" s="207"/>
      <c r="K72" s="177" t="s">
        <v>55</v>
      </c>
      <c r="L72" s="202" t="s">
        <v>62</v>
      </c>
      <c r="M72" s="229">
        <v>4470</v>
      </c>
      <c r="N72" s="208">
        <v>43328</v>
      </c>
      <c r="O72" s="202" t="s">
        <v>625</v>
      </c>
    </row>
    <row r="73" spans="1:15" ht="30" x14ac:dyDescent="0.2">
      <c r="A73" s="202" t="s">
        <v>647</v>
      </c>
      <c r="B73" s="202" t="s">
        <v>648</v>
      </c>
      <c r="C73" s="203">
        <v>906682</v>
      </c>
      <c r="D73" s="203">
        <v>13780</v>
      </c>
      <c r="E73" s="204">
        <v>419</v>
      </c>
      <c r="F73" s="208">
        <v>43299</v>
      </c>
      <c r="G73" s="206" t="s">
        <v>127</v>
      </c>
      <c r="H73" s="108" t="s">
        <v>54</v>
      </c>
      <c r="I73" s="207">
        <v>1133.55</v>
      </c>
      <c r="J73" s="207"/>
      <c r="K73" s="177" t="s">
        <v>55</v>
      </c>
      <c r="L73" s="202" t="s">
        <v>649</v>
      </c>
      <c r="M73" s="229">
        <v>4471</v>
      </c>
      <c r="N73" s="208">
        <v>43328</v>
      </c>
      <c r="O73" s="202" t="s">
        <v>650</v>
      </c>
    </row>
    <row r="74" spans="1:15" ht="30" x14ac:dyDescent="0.2">
      <c r="A74" s="202" t="s">
        <v>647</v>
      </c>
      <c r="B74" s="202" t="s">
        <v>651</v>
      </c>
      <c r="C74" s="203">
        <v>910603</v>
      </c>
      <c r="D74" s="203">
        <v>13780</v>
      </c>
      <c r="E74" s="204">
        <v>872</v>
      </c>
      <c r="F74" s="208">
        <v>43317</v>
      </c>
      <c r="G74" s="206" t="s">
        <v>127</v>
      </c>
      <c r="H74" s="108" t="s">
        <v>54</v>
      </c>
      <c r="I74" s="207">
        <v>975.77</v>
      </c>
      <c r="J74" s="207"/>
      <c r="K74" s="177" t="s">
        <v>55</v>
      </c>
      <c r="L74" s="202" t="s">
        <v>412</v>
      </c>
      <c r="M74" s="229">
        <v>4482</v>
      </c>
      <c r="N74" s="208">
        <v>43335</v>
      </c>
      <c r="O74" s="202" t="s">
        <v>652</v>
      </c>
    </row>
    <row r="75" spans="1:15" ht="30" x14ac:dyDescent="0.2">
      <c r="A75" s="202" t="s">
        <v>647</v>
      </c>
      <c r="B75" s="202" t="s">
        <v>653</v>
      </c>
      <c r="C75" s="203">
        <v>910604</v>
      </c>
      <c r="D75" s="203">
        <v>13780</v>
      </c>
      <c r="E75" s="204">
        <v>875</v>
      </c>
      <c r="F75" s="208">
        <v>43318</v>
      </c>
      <c r="G75" s="206" t="s">
        <v>127</v>
      </c>
      <c r="H75" s="108" t="s">
        <v>54</v>
      </c>
      <c r="I75" s="207">
        <v>375</v>
      </c>
      <c r="J75" s="207"/>
      <c r="K75" s="177" t="s">
        <v>55</v>
      </c>
      <c r="L75" s="202" t="s">
        <v>412</v>
      </c>
      <c r="M75" s="229">
        <v>4482</v>
      </c>
      <c r="N75" s="208">
        <v>43335</v>
      </c>
      <c r="O75" s="202" t="s">
        <v>654</v>
      </c>
    </row>
    <row r="76" spans="1:15" ht="30" x14ac:dyDescent="0.2">
      <c r="A76" s="202" t="s">
        <v>647</v>
      </c>
      <c r="B76" s="202" t="s">
        <v>655</v>
      </c>
      <c r="C76" s="203">
        <v>910605</v>
      </c>
      <c r="D76" s="203">
        <v>13780</v>
      </c>
      <c r="E76" s="204">
        <v>873</v>
      </c>
      <c r="F76" s="208">
        <v>43318</v>
      </c>
      <c r="G76" s="206" t="s">
        <v>127</v>
      </c>
      <c r="H76" s="108" t="s">
        <v>54</v>
      </c>
      <c r="I76" s="207">
        <v>151.9</v>
      </c>
      <c r="J76" s="207"/>
      <c r="K76" s="177" t="s">
        <v>55</v>
      </c>
      <c r="L76" s="202" t="s">
        <v>412</v>
      </c>
      <c r="M76" s="229">
        <v>4482</v>
      </c>
      <c r="N76" s="208">
        <v>43335</v>
      </c>
      <c r="O76" s="202" t="s">
        <v>415</v>
      </c>
    </row>
    <row r="77" spans="1:15" ht="30" x14ac:dyDescent="0.2">
      <c r="A77" s="202" t="s">
        <v>647</v>
      </c>
      <c r="B77" s="202" t="s">
        <v>397</v>
      </c>
      <c r="C77" s="203">
        <v>910606</v>
      </c>
      <c r="D77" s="203">
        <v>13780</v>
      </c>
      <c r="E77" s="204">
        <v>876</v>
      </c>
      <c r="F77" s="208">
        <v>43318</v>
      </c>
      <c r="G77" s="206" t="s">
        <v>127</v>
      </c>
      <c r="H77" s="108" t="s">
        <v>54</v>
      </c>
      <c r="I77" s="207">
        <v>350</v>
      </c>
      <c r="J77" s="207"/>
      <c r="K77" s="177" t="s">
        <v>55</v>
      </c>
      <c r="L77" s="202" t="s">
        <v>412</v>
      </c>
      <c r="M77" s="229">
        <v>4482</v>
      </c>
      <c r="N77" s="208">
        <v>43335</v>
      </c>
      <c r="O77" s="202" t="s">
        <v>656</v>
      </c>
    </row>
    <row r="78" spans="1:15" ht="30" x14ac:dyDescent="0.2">
      <c r="A78" s="202" t="s">
        <v>647</v>
      </c>
      <c r="B78" s="108" t="s">
        <v>408</v>
      </c>
      <c r="C78" s="193">
        <v>910607</v>
      </c>
      <c r="D78" s="203">
        <v>13780</v>
      </c>
      <c r="E78" s="179">
        <v>877</v>
      </c>
      <c r="F78" s="223">
        <v>43318</v>
      </c>
      <c r="G78" s="206" t="s">
        <v>127</v>
      </c>
      <c r="H78" s="108" t="s">
        <v>54</v>
      </c>
      <c r="I78" s="168">
        <v>226.09</v>
      </c>
      <c r="K78" s="177" t="s">
        <v>55</v>
      </c>
      <c r="L78" s="108" t="s">
        <v>412</v>
      </c>
      <c r="M78" s="226">
        <v>4482</v>
      </c>
      <c r="N78" s="208">
        <v>43335</v>
      </c>
      <c r="O78" s="108" t="s">
        <v>414</v>
      </c>
    </row>
    <row r="79" spans="1:15" ht="30" x14ac:dyDescent="0.2">
      <c r="A79" s="202" t="s">
        <v>647</v>
      </c>
      <c r="B79" s="108" t="s">
        <v>409</v>
      </c>
      <c r="C79" s="193">
        <v>910608</v>
      </c>
      <c r="D79" s="203">
        <v>13780</v>
      </c>
      <c r="E79" s="179">
        <v>874</v>
      </c>
      <c r="F79" s="223">
        <v>43318</v>
      </c>
      <c r="G79" s="206" t="s">
        <v>127</v>
      </c>
      <c r="H79" s="108" t="s">
        <v>54</v>
      </c>
      <c r="I79" s="168">
        <v>106.96</v>
      </c>
      <c r="K79" s="177" t="s">
        <v>55</v>
      </c>
      <c r="L79" s="108" t="s">
        <v>412</v>
      </c>
      <c r="M79" s="226">
        <v>4482</v>
      </c>
      <c r="N79" s="208">
        <v>43335</v>
      </c>
      <c r="O79" s="108" t="s">
        <v>415</v>
      </c>
    </row>
    <row r="80" spans="1:15" s="243" customFormat="1" x14ac:dyDescent="0.2">
      <c r="A80" s="243" t="s">
        <v>22</v>
      </c>
      <c r="B80" s="243" t="s">
        <v>33</v>
      </c>
      <c r="C80" s="243">
        <v>913306</v>
      </c>
      <c r="D80" s="243">
        <v>13780</v>
      </c>
      <c r="E80" s="243">
        <v>9165528136</v>
      </c>
      <c r="F80" s="251" t="s">
        <v>45</v>
      </c>
      <c r="G80" s="246" t="s">
        <v>128</v>
      </c>
      <c r="H80" s="243" t="s">
        <v>54</v>
      </c>
      <c r="I80" s="247">
        <v>504.65</v>
      </c>
      <c r="J80" s="247"/>
      <c r="K80" s="248" t="s">
        <v>55</v>
      </c>
      <c r="L80" s="243" t="s">
        <v>64</v>
      </c>
      <c r="M80" s="249">
        <v>4502</v>
      </c>
      <c r="N80" s="250">
        <v>43341</v>
      </c>
      <c r="O80" s="243" t="s">
        <v>80</v>
      </c>
    </row>
    <row r="81" spans="1:15" x14ac:dyDescent="0.2">
      <c r="A81" s="108" t="s">
        <v>22</v>
      </c>
      <c r="B81" s="108" t="s">
        <v>33</v>
      </c>
      <c r="C81" s="108">
        <v>913306</v>
      </c>
      <c r="D81" s="108">
        <v>13780</v>
      </c>
      <c r="E81" s="108">
        <v>9165528136</v>
      </c>
      <c r="F81" s="175">
        <v>43327</v>
      </c>
      <c r="G81" s="176" t="s">
        <v>128</v>
      </c>
      <c r="H81" s="108" t="s">
        <v>54</v>
      </c>
      <c r="I81" s="168">
        <v>233.32</v>
      </c>
      <c r="K81" s="177" t="s">
        <v>55</v>
      </c>
      <c r="L81" s="108" t="s">
        <v>65</v>
      </c>
      <c r="M81" s="226">
        <v>4502</v>
      </c>
      <c r="N81" s="178">
        <v>43341</v>
      </c>
      <c r="O81" s="108" t="s">
        <v>81</v>
      </c>
    </row>
    <row r="82" spans="1:15" x14ac:dyDescent="0.2">
      <c r="A82" s="108" t="s">
        <v>22</v>
      </c>
      <c r="B82" s="108" t="s">
        <v>34</v>
      </c>
      <c r="C82" s="108">
        <v>913308</v>
      </c>
      <c r="D82" s="108">
        <v>13780</v>
      </c>
      <c r="E82" s="108">
        <v>9165528127</v>
      </c>
      <c r="F82" s="175">
        <v>43327</v>
      </c>
      <c r="G82" s="176" t="s">
        <v>128</v>
      </c>
      <c r="H82" s="108" t="s">
        <v>54</v>
      </c>
      <c r="I82" s="168">
        <v>59.3</v>
      </c>
      <c r="K82" s="177" t="s">
        <v>55</v>
      </c>
      <c r="L82" s="108" t="s">
        <v>65</v>
      </c>
      <c r="M82" s="226">
        <v>4502</v>
      </c>
      <c r="N82" s="178">
        <v>43341</v>
      </c>
      <c r="O82" s="108" t="s">
        <v>82</v>
      </c>
    </row>
    <row r="83" spans="1:15" s="243" customFormat="1" x14ac:dyDescent="0.2">
      <c r="A83" s="243" t="s">
        <v>22</v>
      </c>
      <c r="B83" s="243" t="s">
        <v>35</v>
      </c>
      <c r="C83" s="243">
        <v>913310</v>
      </c>
      <c r="D83" s="243">
        <v>13780</v>
      </c>
      <c r="E83" s="243">
        <v>9165568246</v>
      </c>
      <c r="F83" s="251" t="s">
        <v>46</v>
      </c>
      <c r="G83" s="246" t="s">
        <v>128</v>
      </c>
      <c r="H83" s="243" t="s">
        <v>54</v>
      </c>
      <c r="I83" s="247">
        <v>514.36</v>
      </c>
      <c r="J83" s="247"/>
      <c r="K83" s="248" t="s">
        <v>55</v>
      </c>
      <c r="L83" s="243" t="s">
        <v>66</v>
      </c>
      <c r="M83" s="249">
        <v>4502</v>
      </c>
      <c r="N83" s="250">
        <v>43341</v>
      </c>
      <c r="O83" s="243" t="s">
        <v>83</v>
      </c>
    </row>
    <row r="84" spans="1:15" s="243" customFormat="1" x14ac:dyDescent="0.2">
      <c r="A84" s="243" t="s">
        <v>22</v>
      </c>
      <c r="B84" s="243" t="s">
        <v>104</v>
      </c>
      <c r="C84" s="243">
        <v>913307</v>
      </c>
      <c r="D84" s="243">
        <v>13780</v>
      </c>
      <c r="E84" s="243">
        <v>9165528132</v>
      </c>
      <c r="F84" s="245">
        <v>43327</v>
      </c>
      <c r="G84" s="246" t="s">
        <v>129</v>
      </c>
      <c r="H84" s="243" t="s">
        <v>54</v>
      </c>
      <c r="I84" s="247">
        <v>485.18</v>
      </c>
      <c r="J84" s="247"/>
      <c r="K84" s="248" t="s">
        <v>55</v>
      </c>
      <c r="L84" s="252" t="s">
        <v>66</v>
      </c>
      <c r="M84" s="253">
        <v>4502</v>
      </c>
      <c r="N84" s="243" t="s">
        <v>150</v>
      </c>
      <c r="O84" s="243" t="s">
        <v>151</v>
      </c>
    </row>
    <row r="85" spans="1:15" s="243" customFormat="1" x14ac:dyDescent="0.2">
      <c r="A85" s="243" t="s">
        <v>22</v>
      </c>
      <c r="B85" s="243" t="s">
        <v>105</v>
      </c>
      <c r="C85" s="243">
        <v>913309</v>
      </c>
      <c r="D85" s="243">
        <v>13780</v>
      </c>
      <c r="E85" s="243">
        <v>9165568248</v>
      </c>
      <c r="F85" s="245">
        <v>43328</v>
      </c>
      <c r="G85" s="246" t="s">
        <v>129</v>
      </c>
      <c r="H85" s="243" t="s">
        <v>54</v>
      </c>
      <c r="I85" s="247">
        <v>485.19</v>
      </c>
      <c r="J85" s="247"/>
      <c r="K85" s="248" t="s">
        <v>55</v>
      </c>
      <c r="L85" s="252" t="s">
        <v>66</v>
      </c>
      <c r="M85" s="253">
        <v>4502</v>
      </c>
      <c r="N85" s="250">
        <v>43341</v>
      </c>
      <c r="O85" s="243" t="s">
        <v>152</v>
      </c>
    </row>
    <row r="86" spans="1:15" s="243" customFormat="1" x14ac:dyDescent="0.2">
      <c r="A86" s="243" t="s">
        <v>22</v>
      </c>
      <c r="B86" s="243" t="s">
        <v>106</v>
      </c>
      <c r="C86" s="243">
        <v>913311</v>
      </c>
      <c r="D86" s="243">
        <v>13780</v>
      </c>
      <c r="E86" s="243">
        <v>9165716546</v>
      </c>
      <c r="F86" s="251" t="s">
        <v>130</v>
      </c>
      <c r="G86" s="246" t="s">
        <v>129</v>
      </c>
      <c r="H86" s="243" t="s">
        <v>54</v>
      </c>
      <c r="I86" s="247">
        <v>485.19</v>
      </c>
      <c r="J86" s="247"/>
      <c r="K86" s="248" t="s">
        <v>55</v>
      </c>
      <c r="L86" s="252" t="s">
        <v>66</v>
      </c>
      <c r="M86" s="253">
        <v>4502</v>
      </c>
      <c r="N86" s="250">
        <v>43341</v>
      </c>
      <c r="O86" s="243" t="s">
        <v>153</v>
      </c>
    </row>
    <row r="87" spans="1:15" s="243" customFormat="1" x14ac:dyDescent="0.2">
      <c r="A87" s="243" t="s">
        <v>22</v>
      </c>
      <c r="B87" s="243" t="s">
        <v>107</v>
      </c>
      <c r="C87" s="243">
        <v>913312</v>
      </c>
      <c r="D87" s="243">
        <v>13780</v>
      </c>
      <c r="E87" s="243">
        <v>9165716545</v>
      </c>
      <c r="F87" s="245">
        <v>43334</v>
      </c>
      <c r="G87" s="246" t="s">
        <v>129</v>
      </c>
      <c r="H87" s="243" t="s">
        <v>54</v>
      </c>
      <c r="I87" s="247">
        <v>485.2</v>
      </c>
      <c r="J87" s="247"/>
      <c r="K87" s="248" t="s">
        <v>55</v>
      </c>
      <c r="L87" s="252" t="s">
        <v>66</v>
      </c>
      <c r="M87" s="253">
        <v>4502</v>
      </c>
      <c r="N87" s="250">
        <v>43341</v>
      </c>
      <c r="O87" s="243" t="s">
        <v>154</v>
      </c>
    </row>
    <row r="88" spans="1:15" x14ac:dyDescent="0.2">
      <c r="A88" s="108" t="s">
        <v>236</v>
      </c>
      <c r="B88" s="108" t="s">
        <v>104</v>
      </c>
      <c r="C88" s="108">
        <v>913307</v>
      </c>
      <c r="D88" s="108">
        <v>13780</v>
      </c>
      <c r="E88" s="108">
        <v>9165528132</v>
      </c>
      <c r="F88" s="179" t="s">
        <v>45</v>
      </c>
      <c r="G88" s="176" t="s">
        <v>194</v>
      </c>
      <c r="H88" s="108" t="s">
        <v>54</v>
      </c>
      <c r="I88" s="168">
        <v>41.57</v>
      </c>
      <c r="K88" s="177" t="s">
        <v>55</v>
      </c>
      <c r="L88" s="108" t="s">
        <v>65</v>
      </c>
      <c r="M88" s="226">
        <v>4502</v>
      </c>
      <c r="N88" s="108" t="s">
        <v>260</v>
      </c>
      <c r="O88" s="108" t="s">
        <v>262</v>
      </c>
    </row>
    <row r="89" spans="1:15" x14ac:dyDescent="0.2">
      <c r="A89" s="108" t="s">
        <v>236</v>
      </c>
      <c r="B89" s="108" t="s">
        <v>34</v>
      </c>
      <c r="C89" s="108">
        <v>913308</v>
      </c>
      <c r="D89" s="108">
        <v>13780</v>
      </c>
      <c r="E89" s="108">
        <v>9165528127</v>
      </c>
      <c r="F89" s="179" t="s">
        <v>45</v>
      </c>
      <c r="G89" s="176" t="s">
        <v>194</v>
      </c>
      <c r="H89" s="108" t="s">
        <v>54</v>
      </c>
      <c r="I89" s="168">
        <v>30.9</v>
      </c>
      <c r="K89" s="177" t="s">
        <v>55</v>
      </c>
      <c r="L89" s="108" t="s">
        <v>65</v>
      </c>
      <c r="M89" s="226">
        <v>4502</v>
      </c>
      <c r="N89" s="108" t="s">
        <v>260</v>
      </c>
      <c r="O89" s="108" t="s">
        <v>262</v>
      </c>
    </row>
    <row r="90" spans="1:15" x14ac:dyDescent="0.2">
      <c r="A90" s="108" t="s">
        <v>236</v>
      </c>
      <c r="B90" s="108" t="s">
        <v>34</v>
      </c>
      <c r="C90" s="108">
        <v>913308</v>
      </c>
      <c r="D90" s="108">
        <v>13780</v>
      </c>
      <c r="E90" s="108">
        <v>9165528127</v>
      </c>
      <c r="F90" s="179" t="s">
        <v>45</v>
      </c>
      <c r="G90" s="176" t="s">
        <v>194</v>
      </c>
      <c r="H90" s="108" t="s">
        <v>54</v>
      </c>
      <c r="I90" s="168">
        <v>61.1</v>
      </c>
      <c r="K90" s="177" t="s">
        <v>55</v>
      </c>
      <c r="L90" s="108" t="s">
        <v>65</v>
      </c>
      <c r="M90" s="226">
        <v>4502</v>
      </c>
      <c r="N90" s="108" t="s">
        <v>261</v>
      </c>
      <c r="O90" s="108" t="s">
        <v>262</v>
      </c>
    </row>
    <row r="91" spans="1:15" x14ac:dyDescent="0.2">
      <c r="A91" s="108" t="s">
        <v>236</v>
      </c>
      <c r="B91" s="108" t="s">
        <v>35</v>
      </c>
      <c r="C91" s="108">
        <v>913310</v>
      </c>
      <c r="D91" s="108">
        <v>13780</v>
      </c>
      <c r="E91" s="108">
        <v>9165568246</v>
      </c>
      <c r="F91" s="179" t="s">
        <v>46</v>
      </c>
      <c r="G91" s="176" t="s">
        <v>194</v>
      </c>
      <c r="H91" s="108" t="s">
        <v>54</v>
      </c>
      <c r="I91" s="168">
        <v>76.16</v>
      </c>
      <c r="K91" s="177" t="s">
        <v>55</v>
      </c>
      <c r="L91" s="108" t="s">
        <v>65</v>
      </c>
      <c r="M91" s="226">
        <v>4502</v>
      </c>
      <c r="N91" s="108" t="s">
        <v>261</v>
      </c>
      <c r="O91" s="108" t="s">
        <v>262</v>
      </c>
    </row>
    <row r="92" spans="1:15" x14ac:dyDescent="0.2">
      <c r="A92" s="108" t="s">
        <v>236</v>
      </c>
      <c r="B92" s="108" t="s">
        <v>106</v>
      </c>
      <c r="C92" s="108">
        <v>913311</v>
      </c>
      <c r="D92" s="108">
        <v>13780</v>
      </c>
      <c r="E92" s="108">
        <v>9165568246</v>
      </c>
      <c r="F92" s="179" t="s">
        <v>249</v>
      </c>
      <c r="G92" s="176" t="s">
        <v>194</v>
      </c>
      <c r="H92" s="108" t="s">
        <v>54</v>
      </c>
      <c r="I92" s="168">
        <v>69.790000000000006</v>
      </c>
      <c r="K92" s="177" t="s">
        <v>55</v>
      </c>
      <c r="L92" s="108" t="s">
        <v>65</v>
      </c>
      <c r="M92" s="226">
        <v>4502</v>
      </c>
      <c r="N92" s="178">
        <v>43341</v>
      </c>
      <c r="O92" s="108" t="s">
        <v>262</v>
      </c>
    </row>
    <row r="93" spans="1:15" s="243" customFormat="1" x14ac:dyDescent="0.2">
      <c r="A93" s="243" t="s">
        <v>22</v>
      </c>
      <c r="B93" s="243" t="s">
        <v>37</v>
      </c>
      <c r="C93" s="243">
        <v>915527</v>
      </c>
      <c r="D93" s="243">
        <v>13780</v>
      </c>
      <c r="E93" s="243">
        <v>9165759648</v>
      </c>
      <c r="F93" s="251" t="s">
        <v>47</v>
      </c>
      <c r="G93" s="246" t="s">
        <v>128</v>
      </c>
      <c r="H93" s="243" t="s">
        <v>54</v>
      </c>
      <c r="I93" s="247">
        <v>132.22</v>
      </c>
      <c r="J93" s="247"/>
      <c r="K93" s="248" t="s">
        <v>55</v>
      </c>
      <c r="L93" s="243" t="s">
        <v>67</v>
      </c>
      <c r="M93" s="249">
        <v>4510</v>
      </c>
      <c r="N93" s="250">
        <v>43349</v>
      </c>
      <c r="O93" s="243" t="s">
        <v>84</v>
      </c>
    </row>
    <row r="94" spans="1:15" s="243" customFormat="1" x14ac:dyDescent="0.2">
      <c r="A94" s="243" t="s">
        <v>22</v>
      </c>
      <c r="B94" s="243" t="s">
        <v>36</v>
      </c>
      <c r="C94" s="243">
        <v>915528</v>
      </c>
      <c r="D94" s="243">
        <v>13780</v>
      </c>
      <c r="E94" s="243">
        <v>9165794766</v>
      </c>
      <c r="F94" s="245">
        <v>43336</v>
      </c>
      <c r="G94" s="246" t="s">
        <v>128</v>
      </c>
      <c r="H94" s="243" t="s">
        <v>54</v>
      </c>
      <c r="I94" s="247">
        <v>531.04</v>
      </c>
      <c r="J94" s="247"/>
      <c r="K94" s="248" t="s">
        <v>55</v>
      </c>
      <c r="L94" s="243" t="s">
        <v>68</v>
      </c>
      <c r="M94" s="249">
        <v>4510</v>
      </c>
      <c r="N94" s="250">
        <v>43349</v>
      </c>
      <c r="O94" s="243" t="s">
        <v>85</v>
      </c>
    </row>
    <row r="95" spans="1:15" s="243" customFormat="1" x14ac:dyDescent="0.2">
      <c r="A95" s="243" t="s">
        <v>22</v>
      </c>
      <c r="B95" s="243" t="s">
        <v>36</v>
      </c>
      <c r="C95" s="243">
        <v>915528</v>
      </c>
      <c r="D95" s="243">
        <v>13780</v>
      </c>
      <c r="E95" s="243">
        <v>9165794766</v>
      </c>
      <c r="F95" s="245">
        <v>43336</v>
      </c>
      <c r="G95" s="246" t="s">
        <v>128</v>
      </c>
      <c r="H95" s="243" t="s">
        <v>54</v>
      </c>
      <c r="I95" s="247">
        <v>504.64</v>
      </c>
      <c r="J95" s="247"/>
      <c r="K95" s="248" t="s">
        <v>55</v>
      </c>
      <c r="L95" s="243" t="s">
        <v>67</v>
      </c>
      <c r="M95" s="249">
        <v>4510</v>
      </c>
      <c r="N95" s="250">
        <v>43349</v>
      </c>
      <c r="O95" s="243" t="s">
        <v>86</v>
      </c>
    </row>
    <row r="96" spans="1:15" s="243" customFormat="1" x14ac:dyDescent="0.2">
      <c r="A96" s="243" t="s">
        <v>22</v>
      </c>
      <c r="B96" s="243" t="s">
        <v>108</v>
      </c>
      <c r="C96" s="243">
        <v>913313</v>
      </c>
      <c r="D96" s="243">
        <v>13780</v>
      </c>
      <c r="E96" s="243">
        <v>9165716547</v>
      </c>
      <c r="F96" s="245">
        <v>43334</v>
      </c>
      <c r="G96" s="246" t="s">
        <v>129</v>
      </c>
      <c r="H96" s="243" t="s">
        <v>54</v>
      </c>
      <c r="I96" s="247">
        <v>485.2</v>
      </c>
      <c r="J96" s="247"/>
      <c r="K96" s="248" t="s">
        <v>55</v>
      </c>
      <c r="L96" s="252" t="s">
        <v>66</v>
      </c>
      <c r="M96" s="253">
        <v>4510</v>
      </c>
      <c r="N96" s="250">
        <v>43341</v>
      </c>
      <c r="O96" s="243" t="s">
        <v>155</v>
      </c>
    </row>
    <row r="97" spans="1:15" s="243" customFormat="1" x14ac:dyDescent="0.2">
      <c r="A97" s="243" t="s">
        <v>22</v>
      </c>
      <c r="B97" s="243" t="s">
        <v>109</v>
      </c>
      <c r="C97" s="243">
        <v>915527</v>
      </c>
      <c r="D97" s="243">
        <v>13780</v>
      </c>
      <c r="E97" s="243">
        <v>9165716548</v>
      </c>
      <c r="F97" s="245">
        <v>43335</v>
      </c>
      <c r="G97" s="246" t="s">
        <v>129</v>
      </c>
      <c r="H97" s="243" t="s">
        <v>54</v>
      </c>
      <c r="I97" s="247">
        <v>446.31</v>
      </c>
      <c r="J97" s="247"/>
      <c r="K97" s="248" t="s">
        <v>55</v>
      </c>
      <c r="L97" s="252" t="s">
        <v>555</v>
      </c>
      <c r="M97" s="253">
        <v>4510</v>
      </c>
      <c r="N97" s="250">
        <v>43349</v>
      </c>
      <c r="O97" s="243" t="s">
        <v>156</v>
      </c>
    </row>
    <row r="98" spans="1:15" s="243" customFormat="1" x14ac:dyDescent="0.2">
      <c r="A98" s="243" t="s">
        <v>22</v>
      </c>
      <c r="B98" s="243" t="s">
        <v>36</v>
      </c>
      <c r="C98" s="243">
        <v>915528</v>
      </c>
      <c r="D98" s="243">
        <v>13780</v>
      </c>
      <c r="E98" s="243">
        <v>9165794766</v>
      </c>
      <c r="F98" s="245">
        <v>43336</v>
      </c>
      <c r="G98" s="246" t="s">
        <v>129</v>
      </c>
      <c r="H98" s="243" t="s">
        <v>54</v>
      </c>
      <c r="I98" s="247">
        <v>446.3</v>
      </c>
      <c r="J98" s="247"/>
      <c r="K98" s="248" t="s">
        <v>55</v>
      </c>
      <c r="L98" s="252" t="s">
        <v>555</v>
      </c>
      <c r="M98" s="253">
        <v>4510</v>
      </c>
      <c r="N98" s="250">
        <v>43349</v>
      </c>
      <c r="O98" s="243" t="s">
        <v>157</v>
      </c>
    </row>
    <row r="99" spans="1:15" ht="30" x14ac:dyDescent="0.2">
      <c r="A99" s="202" t="s">
        <v>22</v>
      </c>
      <c r="B99" s="202" t="s">
        <v>609</v>
      </c>
      <c r="C99" s="203">
        <v>916799</v>
      </c>
      <c r="D99" s="203">
        <v>13780</v>
      </c>
      <c r="E99" s="108">
        <v>9164783844</v>
      </c>
      <c r="F99" s="208">
        <v>43300</v>
      </c>
      <c r="G99" s="206" t="s">
        <v>610</v>
      </c>
      <c r="H99" s="108" t="s">
        <v>54</v>
      </c>
      <c r="I99" s="207">
        <v>164.33</v>
      </c>
      <c r="J99" s="207"/>
      <c r="K99" s="177" t="s">
        <v>55</v>
      </c>
      <c r="L99" s="202" t="s">
        <v>611</v>
      </c>
      <c r="M99" s="230">
        <v>4532</v>
      </c>
      <c r="N99" s="208">
        <v>43356</v>
      </c>
      <c r="O99" s="202" t="s">
        <v>612</v>
      </c>
    </row>
    <row r="100" spans="1:15" ht="30" x14ac:dyDescent="0.2">
      <c r="A100" s="202" t="s">
        <v>573</v>
      </c>
      <c r="B100" s="202" t="s">
        <v>579</v>
      </c>
      <c r="C100" s="203">
        <v>917143</v>
      </c>
      <c r="D100" s="203">
        <v>13780</v>
      </c>
      <c r="E100" s="204">
        <v>426873</v>
      </c>
      <c r="F100" s="205">
        <v>43314</v>
      </c>
      <c r="G100" s="206" t="s">
        <v>128</v>
      </c>
      <c r="H100" s="108" t="s">
        <v>54</v>
      </c>
      <c r="I100" s="207">
        <v>180</v>
      </c>
      <c r="J100" s="207"/>
      <c r="K100" s="177" t="s">
        <v>55</v>
      </c>
      <c r="L100" s="202" t="s">
        <v>580</v>
      </c>
      <c r="M100" s="229">
        <v>4535</v>
      </c>
      <c r="N100" s="208">
        <v>43356</v>
      </c>
      <c r="O100" s="202" t="s">
        <v>581</v>
      </c>
    </row>
    <row r="101" spans="1:15" s="243" customFormat="1" x14ac:dyDescent="0.2">
      <c r="A101" s="243" t="s">
        <v>102</v>
      </c>
      <c r="B101" s="243" t="s">
        <v>103</v>
      </c>
      <c r="C101" s="243">
        <v>916797</v>
      </c>
      <c r="D101" s="243">
        <v>13780</v>
      </c>
      <c r="E101" s="243">
        <v>445552961</v>
      </c>
      <c r="F101" s="245">
        <v>43284</v>
      </c>
      <c r="G101" s="246" t="s">
        <v>128</v>
      </c>
      <c r="H101" s="243" t="s">
        <v>54</v>
      </c>
      <c r="I101" s="247">
        <v>426.39</v>
      </c>
      <c r="J101" s="247"/>
      <c r="K101" s="248" t="s">
        <v>55</v>
      </c>
      <c r="L101" s="252" t="s">
        <v>554</v>
      </c>
      <c r="M101" s="253">
        <v>4537</v>
      </c>
      <c r="N101" s="243" t="s">
        <v>148</v>
      </c>
      <c r="O101" s="243" t="s">
        <v>149</v>
      </c>
    </row>
    <row r="102" spans="1:15" x14ac:dyDescent="0.2">
      <c r="A102" s="108" t="s">
        <v>22</v>
      </c>
      <c r="B102" s="108" t="s">
        <v>38</v>
      </c>
      <c r="C102" s="108">
        <v>919225</v>
      </c>
      <c r="D102" s="108">
        <v>13780</v>
      </c>
      <c r="E102" s="108">
        <v>9166029959</v>
      </c>
      <c r="F102" s="179" t="s">
        <v>48</v>
      </c>
      <c r="G102" s="176" t="s">
        <v>128</v>
      </c>
      <c r="H102" s="108" t="s">
        <v>54</v>
      </c>
      <c r="I102" s="168">
        <v>66.11</v>
      </c>
      <c r="K102" s="177" t="s">
        <v>55</v>
      </c>
      <c r="L102" s="108" t="s">
        <v>69</v>
      </c>
      <c r="M102" s="226">
        <v>4549</v>
      </c>
      <c r="N102" s="178">
        <v>43363</v>
      </c>
      <c r="O102" s="108" t="s">
        <v>84</v>
      </c>
    </row>
    <row r="103" spans="1:15" x14ac:dyDescent="0.2">
      <c r="A103" s="108" t="s">
        <v>22</v>
      </c>
      <c r="B103" s="108" t="s">
        <v>39</v>
      </c>
      <c r="C103" s="108">
        <v>920249</v>
      </c>
      <c r="D103" s="108">
        <v>13780</v>
      </c>
      <c r="E103" s="108">
        <v>9166222758</v>
      </c>
      <c r="F103" s="179" t="s">
        <v>49</v>
      </c>
      <c r="G103" s="176" t="s">
        <v>128</v>
      </c>
      <c r="H103" s="108" t="s">
        <v>54</v>
      </c>
      <c r="I103" s="168">
        <v>66.11</v>
      </c>
      <c r="K103" s="177" t="s">
        <v>55</v>
      </c>
      <c r="L103" s="108" t="s">
        <v>69</v>
      </c>
      <c r="M103" s="226">
        <v>4549</v>
      </c>
      <c r="N103" s="178">
        <v>43363</v>
      </c>
      <c r="O103" s="108" t="s">
        <v>82</v>
      </c>
    </row>
    <row r="104" spans="1:15" s="243" customFormat="1" x14ac:dyDescent="0.2">
      <c r="A104" s="243" t="s">
        <v>22</v>
      </c>
      <c r="B104" s="243" t="s">
        <v>110</v>
      </c>
      <c r="C104" s="243">
        <v>919227</v>
      </c>
      <c r="D104" s="243">
        <v>13780</v>
      </c>
      <c r="E104" s="243">
        <v>9166143738</v>
      </c>
      <c r="F104" s="245">
        <v>43350</v>
      </c>
      <c r="G104" s="246" t="s">
        <v>129</v>
      </c>
      <c r="H104" s="243" t="s">
        <v>54</v>
      </c>
      <c r="I104" s="247">
        <v>485.2</v>
      </c>
      <c r="J104" s="247"/>
      <c r="K104" s="248" t="s">
        <v>55</v>
      </c>
      <c r="L104" s="252" t="s">
        <v>556</v>
      </c>
      <c r="M104" s="253">
        <v>4549</v>
      </c>
      <c r="N104" s="243" t="s">
        <v>158</v>
      </c>
      <c r="O104" s="243" t="s">
        <v>159</v>
      </c>
    </row>
    <row r="105" spans="1:15" s="243" customFormat="1" x14ac:dyDescent="0.2">
      <c r="A105" s="243" t="s">
        <v>22</v>
      </c>
      <c r="B105" s="243" t="s">
        <v>111</v>
      </c>
      <c r="C105" s="243">
        <v>920250</v>
      </c>
      <c r="D105" s="243">
        <v>13780</v>
      </c>
      <c r="E105" s="243">
        <v>9166222762</v>
      </c>
      <c r="F105" s="245">
        <v>43354</v>
      </c>
      <c r="G105" s="246" t="s">
        <v>129</v>
      </c>
      <c r="H105" s="243" t="s">
        <v>54</v>
      </c>
      <c r="I105" s="247">
        <v>892.59</v>
      </c>
      <c r="J105" s="247"/>
      <c r="K105" s="248" t="s">
        <v>55</v>
      </c>
      <c r="L105" s="252" t="s">
        <v>557</v>
      </c>
      <c r="M105" s="253">
        <v>4549</v>
      </c>
      <c r="N105" s="250">
        <v>43363</v>
      </c>
      <c r="O105" s="243" t="s">
        <v>160</v>
      </c>
    </row>
    <row r="106" spans="1:15" x14ac:dyDescent="0.2">
      <c r="A106" s="108" t="s">
        <v>236</v>
      </c>
      <c r="B106" s="108" t="s">
        <v>38</v>
      </c>
      <c r="C106" s="108">
        <v>919225</v>
      </c>
      <c r="D106" s="108">
        <v>13780</v>
      </c>
      <c r="E106" s="108">
        <v>9166029959</v>
      </c>
      <c r="F106" s="175">
        <v>43347</v>
      </c>
      <c r="G106" s="176" t="s">
        <v>194</v>
      </c>
      <c r="H106" s="108" t="s">
        <v>54</v>
      </c>
      <c r="I106" s="168">
        <v>30.9</v>
      </c>
      <c r="K106" s="177" t="s">
        <v>55</v>
      </c>
      <c r="L106" s="108" t="s">
        <v>69</v>
      </c>
      <c r="M106" s="226">
        <v>4549</v>
      </c>
      <c r="N106" s="178">
        <v>43363</v>
      </c>
      <c r="O106" s="108" t="s">
        <v>265</v>
      </c>
    </row>
    <row r="107" spans="1:15" ht="30" x14ac:dyDescent="0.2">
      <c r="A107" s="202" t="s">
        <v>22</v>
      </c>
      <c r="B107" s="202" t="s">
        <v>613</v>
      </c>
      <c r="C107" s="203">
        <v>919225</v>
      </c>
      <c r="D107" s="203">
        <v>13780</v>
      </c>
      <c r="E107" s="108">
        <v>9166029959</v>
      </c>
      <c r="F107" s="208">
        <v>43347</v>
      </c>
      <c r="G107" s="206" t="s">
        <v>128</v>
      </c>
      <c r="H107" s="108" t="s">
        <v>54</v>
      </c>
      <c r="I107" s="207">
        <v>66.099999999999994</v>
      </c>
      <c r="J107" s="207"/>
      <c r="K107" s="177" t="s">
        <v>55</v>
      </c>
      <c r="L107" s="202" t="s">
        <v>557</v>
      </c>
      <c r="M107" s="229">
        <v>4549</v>
      </c>
      <c r="N107" s="208">
        <v>43363</v>
      </c>
      <c r="O107" s="202" t="s">
        <v>334</v>
      </c>
    </row>
    <row r="108" spans="1:15" ht="30" x14ac:dyDescent="0.2">
      <c r="A108" s="202" t="s">
        <v>647</v>
      </c>
      <c r="B108" s="108" t="s">
        <v>410</v>
      </c>
      <c r="C108" s="193">
        <v>920233</v>
      </c>
      <c r="D108" s="203">
        <v>13780</v>
      </c>
      <c r="E108" s="179">
        <v>40984</v>
      </c>
      <c r="F108" s="223">
        <v>43255</v>
      </c>
      <c r="G108" s="209" t="s">
        <v>128</v>
      </c>
      <c r="H108" s="108" t="s">
        <v>54</v>
      </c>
      <c r="I108" s="168">
        <v>7837</v>
      </c>
      <c r="K108" s="177" t="s">
        <v>55</v>
      </c>
      <c r="L108" s="108" t="s">
        <v>413</v>
      </c>
      <c r="M108" s="231">
        <v>4551</v>
      </c>
      <c r="N108" s="223">
        <v>43363</v>
      </c>
      <c r="O108" s="108" t="s">
        <v>416</v>
      </c>
    </row>
    <row r="109" spans="1:15" ht="30" x14ac:dyDescent="0.2">
      <c r="A109" s="202" t="s">
        <v>626</v>
      </c>
      <c r="B109" s="202" t="s">
        <v>627</v>
      </c>
      <c r="C109" s="203">
        <v>919223</v>
      </c>
      <c r="D109" s="203">
        <v>13780</v>
      </c>
      <c r="E109" s="204">
        <v>6245</v>
      </c>
      <c r="F109" s="208">
        <v>43332</v>
      </c>
      <c r="G109" s="206" t="s">
        <v>128</v>
      </c>
      <c r="H109" s="108" t="s">
        <v>54</v>
      </c>
      <c r="I109" s="207">
        <v>625</v>
      </c>
      <c r="J109" s="207"/>
      <c r="K109" s="177" t="s">
        <v>55</v>
      </c>
      <c r="L109" s="202" t="s">
        <v>628</v>
      </c>
      <c r="M109" s="229">
        <v>4553</v>
      </c>
      <c r="N109" s="208">
        <v>43363</v>
      </c>
      <c r="O109" s="202" t="s">
        <v>629</v>
      </c>
    </row>
    <row r="110" spans="1:15" s="243" customFormat="1" x14ac:dyDescent="0.2">
      <c r="A110" s="243" t="s">
        <v>164</v>
      </c>
      <c r="B110" s="244" t="s">
        <v>171</v>
      </c>
      <c r="C110" s="243">
        <v>920237</v>
      </c>
      <c r="D110" s="243">
        <v>13780</v>
      </c>
      <c r="E110" s="243" t="s">
        <v>181</v>
      </c>
      <c r="F110" s="251" t="s">
        <v>193</v>
      </c>
      <c r="G110" s="246" t="s">
        <v>194</v>
      </c>
      <c r="H110" s="243" t="s">
        <v>54</v>
      </c>
      <c r="I110" s="247">
        <v>356.19</v>
      </c>
      <c r="J110" s="247"/>
      <c r="K110" s="248" t="s">
        <v>55</v>
      </c>
      <c r="L110" s="243" t="s">
        <v>198</v>
      </c>
      <c r="M110" s="249">
        <v>4555</v>
      </c>
      <c r="N110" s="250">
        <v>43363</v>
      </c>
      <c r="O110" s="243" t="s">
        <v>208</v>
      </c>
    </row>
    <row r="111" spans="1:15" s="243" customFormat="1" x14ac:dyDescent="0.2">
      <c r="A111" s="243" t="s">
        <v>164</v>
      </c>
      <c r="B111" s="244" t="s">
        <v>172</v>
      </c>
      <c r="C111" s="243">
        <v>920240</v>
      </c>
      <c r="D111" s="243">
        <v>13780</v>
      </c>
      <c r="E111" s="243" t="s">
        <v>185</v>
      </c>
      <c r="F111" s="245">
        <v>43298</v>
      </c>
      <c r="G111" s="246" t="s">
        <v>194</v>
      </c>
      <c r="H111" s="243" t="s">
        <v>54</v>
      </c>
      <c r="I111" s="247">
        <v>461.39</v>
      </c>
      <c r="J111" s="247"/>
      <c r="K111" s="248" t="s">
        <v>55</v>
      </c>
      <c r="L111" s="243" t="s">
        <v>199</v>
      </c>
      <c r="M111" s="249">
        <v>4555</v>
      </c>
      <c r="N111" s="243" t="s">
        <v>201</v>
      </c>
      <c r="O111" s="243" t="s">
        <v>212</v>
      </c>
    </row>
    <row r="112" spans="1:15" s="243" customFormat="1" x14ac:dyDescent="0.2">
      <c r="A112" s="243" t="s">
        <v>164</v>
      </c>
      <c r="B112" s="244" t="s">
        <v>179</v>
      </c>
      <c r="C112" s="243">
        <v>920243</v>
      </c>
      <c r="D112" s="243">
        <v>13780</v>
      </c>
      <c r="E112" s="243" t="s">
        <v>186</v>
      </c>
      <c r="F112" s="245">
        <v>43308</v>
      </c>
      <c r="G112" s="246" t="s">
        <v>194</v>
      </c>
      <c r="H112" s="243" t="s">
        <v>54</v>
      </c>
      <c r="I112" s="247">
        <v>439.2</v>
      </c>
      <c r="J112" s="247"/>
      <c r="K112" s="248" t="s">
        <v>55</v>
      </c>
      <c r="L112" s="243" t="s">
        <v>199</v>
      </c>
      <c r="M112" s="249">
        <v>4555</v>
      </c>
      <c r="N112" s="243" t="s">
        <v>201</v>
      </c>
      <c r="O112" s="243" t="s">
        <v>213</v>
      </c>
    </row>
    <row r="113" spans="1:15" s="243" customFormat="1" ht="15" customHeight="1" x14ac:dyDescent="0.2">
      <c r="A113" s="243" t="s">
        <v>164</v>
      </c>
      <c r="B113" s="244" t="s">
        <v>173</v>
      </c>
      <c r="C113" s="243">
        <v>920242</v>
      </c>
      <c r="D113" s="243">
        <v>13780</v>
      </c>
      <c r="E113" s="243" t="s">
        <v>187</v>
      </c>
      <c r="F113" s="245">
        <v>43311</v>
      </c>
      <c r="G113" s="246" t="s">
        <v>194</v>
      </c>
      <c r="H113" s="243" t="s">
        <v>54</v>
      </c>
      <c r="I113" s="247">
        <v>199.9</v>
      </c>
      <c r="J113" s="247"/>
      <c r="K113" s="248" t="s">
        <v>55</v>
      </c>
      <c r="L113" s="243" t="s">
        <v>199</v>
      </c>
      <c r="M113" s="249">
        <v>4555</v>
      </c>
      <c r="N113" s="243" t="s">
        <v>201</v>
      </c>
      <c r="O113" s="243" t="s">
        <v>214</v>
      </c>
    </row>
    <row r="114" spans="1:15" s="243" customFormat="1" ht="15.75" customHeight="1" x14ac:dyDescent="0.2">
      <c r="A114" s="243" t="s">
        <v>164</v>
      </c>
      <c r="B114" s="243" t="s">
        <v>222</v>
      </c>
      <c r="C114" s="243">
        <v>920238</v>
      </c>
      <c r="D114" s="243">
        <v>13780</v>
      </c>
      <c r="E114" s="243" t="s">
        <v>226</v>
      </c>
      <c r="F114" s="245">
        <v>43293</v>
      </c>
      <c r="G114" s="246" t="s">
        <v>194</v>
      </c>
      <c r="H114" s="243" t="s">
        <v>54</v>
      </c>
      <c r="I114" s="247">
        <v>498.7</v>
      </c>
      <c r="J114" s="247"/>
      <c r="K114" s="248" t="s">
        <v>55</v>
      </c>
      <c r="L114" s="243" t="s">
        <v>198</v>
      </c>
      <c r="M114" s="249">
        <v>4555</v>
      </c>
      <c r="N114" s="251" t="s">
        <v>158</v>
      </c>
      <c r="O114" s="243" t="s">
        <v>233</v>
      </c>
    </row>
    <row r="115" spans="1:15" s="243" customFormat="1" ht="15" customHeight="1" x14ac:dyDescent="0.2">
      <c r="A115" s="243" t="s">
        <v>164</v>
      </c>
      <c r="B115" s="244" t="s">
        <v>176</v>
      </c>
      <c r="C115" s="243">
        <v>920239</v>
      </c>
      <c r="D115" s="243">
        <v>13780</v>
      </c>
      <c r="E115" s="243" t="s">
        <v>182</v>
      </c>
      <c r="F115" s="245">
        <v>43293</v>
      </c>
      <c r="G115" s="246" t="s">
        <v>194</v>
      </c>
      <c r="H115" s="243" t="s">
        <v>54</v>
      </c>
      <c r="I115" s="247">
        <v>191.3</v>
      </c>
      <c r="J115" s="247"/>
      <c r="K115" s="248" t="s">
        <v>55</v>
      </c>
      <c r="L115" s="243" t="s">
        <v>198</v>
      </c>
      <c r="M115" s="249">
        <v>4556</v>
      </c>
      <c r="N115" s="250">
        <v>43363</v>
      </c>
      <c r="O115" s="243" t="s">
        <v>209</v>
      </c>
    </row>
    <row r="116" spans="1:15" s="243" customFormat="1" ht="15" customHeight="1" x14ac:dyDescent="0.2">
      <c r="A116" s="243" t="s">
        <v>164</v>
      </c>
      <c r="B116" s="244" t="s">
        <v>177</v>
      </c>
      <c r="C116" s="243">
        <v>920241</v>
      </c>
      <c r="D116" s="243">
        <v>13780</v>
      </c>
      <c r="E116" s="243" t="s">
        <v>183</v>
      </c>
      <c r="F116" s="245">
        <v>43293</v>
      </c>
      <c r="G116" s="246" t="s">
        <v>194</v>
      </c>
      <c r="H116" s="243" t="s">
        <v>54</v>
      </c>
      <c r="I116" s="247">
        <v>512.46</v>
      </c>
      <c r="J116" s="247"/>
      <c r="K116" s="248" t="s">
        <v>55</v>
      </c>
      <c r="L116" s="243" t="s">
        <v>198</v>
      </c>
      <c r="M116" s="249">
        <v>4557</v>
      </c>
      <c r="N116" s="250">
        <v>43363</v>
      </c>
      <c r="O116" s="243" t="s">
        <v>210</v>
      </c>
    </row>
    <row r="117" spans="1:15" ht="15" customHeight="1" x14ac:dyDescent="0.2">
      <c r="A117" s="202" t="s">
        <v>573</v>
      </c>
      <c r="B117" s="202" t="s">
        <v>574</v>
      </c>
      <c r="C117" s="203">
        <v>920831</v>
      </c>
      <c r="D117" s="203">
        <v>13780</v>
      </c>
      <c r="E117" s="204">
        <v>428105</v>
      </c>
      <c r="F117" s="205">
        <v>43279</v>
      </c>
      <c r="G117" s="206" t="s">
        <v>128</v>
      </c>
      <c r="H117" s="108" t="s">
        <v>54</v>
      </c>
      <c r="I117" s="207">
        <v>175</v>
      </c>
      <c r="J117" s="207"/>
      <c r="K117" s="177" t="s">
        <v>55</v>
      </c>
      <c r="L117" s="202" t="s">
        <v>575</v>
      </c>
      <c r="M117" s="229">
        <v>4557</v>
      </c>
      <c r="N117" s="208">
        <v>43363</v>
      </c>
      <c r="O117" s="202" t="s">
        <v>576</v>
      </c>
    </row>
    <row r="118" spans="1:15" ht="15" customHeight="1" x14ac:dyDescent="0.2">
      <c r="A118" s="202" t="s">
        <v>573</v>
      </c>
      <c r="B118" s="202" t="s">
        <v>577</v>
      </c>
      <c r="C118" s="203">
        <v>920829</v>
      </c>
      <c r="D118" s="203">
        <v>13780</v>
      </c>
      <c r="E118" s="204">
        <v>428122</v>
      </c>
      <c r="F118" s="205">
        <v>43299</v>
      </c>
      <c r="G118" s="206" t="s">
        <v>128</v>
      </c>
      <c r="H118" s="108" t="s">
        <v>54</v>
      </c>
      <c r="I118" s="207">
        <v>225</v>
      </c>
      <c r="J118" s="207"/>
      <c r="K118" s="177" t="s">
        <v>55</v>
      </c>
      <c r="L118" s="202" t="s">
        <v>575</v>
      </c>
      <c r="M118" s="229">
        <v>4557</v>
      </c>
      <c r="N118" s="208">
        <v>43363</v>
      </c>
      <c r="O118" s="202" t="s">
        <v>578</v>
      </c>
    </row>
    <row r="119" spans="1:15" ht="15" customHeight="1" x14ac:dyDescent="0.2">
      <c r="A119" s="202" t="s">
        <v>582</v>
      </c>
      <c r="B119" s="202" t="s">
        <v>583</v>
      </c>
      <c r="C119" s="203">
        <v>920830</v>
      </c>
      <c r="D119" s="203">
        <v>13780</v>
      </c>
      <c r="E119" s="204">
        <v>426900</v>
      </c>
      <c r="F119" s="205">
        <v>43329</v>
      </c>
      <c r="G119" s="209" t="s">
        <v>128</v>
      </c>
      <c r="H119" s="108" t="s">
        <v>54</v>
      </c>
      <c r="I119" s="207">
        <v>180</v>
      </c>
      <c r="J119" s="207"/>
      <c r="K119" s="177" t="s">
        <v>55</v>
      </c>
      <c r="L119" s="202" t="s">
        <v>575</v>
      </c>
      <c r="M119" s="229">
        <v>4557</v>
      </c>
      <c r="N119" s="208">
        <v>43363</v>
      </c>
      <c r="O119" s="202" t="s">
        <v>584</v>
      </c>
    </row>
    <row r="120" spans="1:15" ht="15" customHeight="1" x14ac:dyDescent="0.2">
      <c r="A120" s="202" t="s">
        <v>573</v>
      </c>
      <c r="B120" s="202" t="s">
        <v>583</v>
      </c>
      <c r="C120" s="203">
        <v>920830</v>
      </c>
      <c r="D120" s="203">
        <v>13780</v>
      </c>
      <c r="E120" s="204">
        <v>426900</v>
      </c>
      <c r="F120" s="205">
        <v>43329</v>
      </c>
      <c r="G120" s="209" t="s">
        <v>128</v>
      </c>
      <c r="H120" s="108" t="s">
        <v>54</v>
      </c>
      <c r="I120" s="207">
        <v>50</v>
      </c>
      <c r="J120" s="207"/>
      <c r="K120" s="177" t="s">
        <v>55</v>
      </c>
      <c r="L120" s="202" t="s">
        <v>575</v>
      </c>
      <c r="M120" s="229">
        <v>4557</v>
      </c>
      <c r="N120" s="208">
        <v>43363</v>
      </c>
      <c r="O120" s="202" t="s">
        <v>585</v>
      </c>
    </row>
    <row r="121" spans="1:15" ht="30" x14ac:dyDescent="0.2">
      <c r="A121" s="202" t="s">
        <v>573</v>
      </c>
      <c r="B121" s="202" t="s">
        <v>583</v>
      </c>
      <c r="C121" s="203">
        <v>920830</v>
      </c>
      <c r="D121" s="203">
        <v>13780</v>
      </c>
      <c r="E121" s="204">
        <v>426900</v>
      </c>
      <c r="F121" s="205">
        <v>43329</v>
      </c>
      <c r="G121" s="206" t="s">
        <v>128</v>
      </c>
      <c r="H121" s="108" t="s">
        <v>54</v>
      </c>
      <c r="I121" s="207">
        <v>50</v>
      </c>
      <c r="J121" s="207"/>
      <c r="K121" s="177" t="s">
        <v>55</v>
      </c>
      <c r="L121" s="202" t="s">
        <v>575</v>
      </c>
      <c r="M121" s="229">
        <v>4557</v>
      </c>
      <c r="N121" s="208">
        <v>43363</v>
      </c>
      <c r="O121" s="202" t="s">
        <v>586</v>
      </c>
    </row>
    <row r="122" spans="1:15" ht="30" x14ac:dyDescent="0.2">
      <c r="A122" s="202" t="s">
        <v>573</v>
      </c>
      <c r="B122" s="202" t="s">
        <v>587</v>
      </c>
      <c r="C122" s="203">
        <v>920828</v>
      </c>
      <c r="D122" s="203">
        <v>13780</v>
      </c>
      <c r="E122" s="204">
        <v>626856</v>
      </c>
      <c r="F122" s="205">
        <v>43333</v>
      </c>
      <c r="G122" s="206" t="s">
        <v>128</v>
      </c>
      <c r="H122" s="108" t="s">
        <v>54</v>
      </c>
      <c r="I122" s="207">
        <v>180</v>
      </c>
      <c r="J122" s="207"/>
      <c r="K122" s="177" t="s">
        <v>55</v>
      </c>
      <c r="L122" s="202" t="s">
        <v>575</v>
      </c>
      <c r="M122" s="229">
        <v>4557</v>
      </c>
      <c r="N122" s="208">
        <v>43363</v>
      </c>
      <c r="O122" s="202" t="s">
        <v>588</v>
      </c>
    </row>
    <row r="123" spans="1:15" ht="30" x14ac:dyDescent="0.2">
      <c r="A123" s="202" t="s">
        <v>573</v>
      </c>
      <c r="B123" s="202" t="s">
        <v>587</v>
      </c>
      <c r="C123" s="203">
        <v>920828</v>
      </c>
      <c r="D123" s="203">
        <v>13780</v>
      </c>
      <c r="E123" s="204">
        <v>626856</v>
      </c>
      <c r="F123" s="205">
        <v>43333</v>
      </c>
      <c r="G123" s="206" t="s">
        <v>128</v>
      </c>
      <c r="H123" s="108" t="s">
        <v>54</v>
      </c>
      <c r="I123" s="207">
        <v>225</v>
      </c>
      <c r="J123" s="207"/>
      <c r="K123" s="177" t="s">
        <v>55</v>
      </c>
      <c r="L123" s="202" t="s">
        <v>575</v>
      </c>
      <c r="M123" s="229">
        <v>4557</v>
      </c>
      <c r="N123" s="208">
        <v>43363</v>
      </c>
      <c r="O123" s="202" t="s">
        <v>589</v>
      </c>
    </row>
    <row r="124" spans="1:15" ht="30" x14ac:dyDescent="0.2">
      <c r="A124" s="202" t="s">
        <v>573</v>
      </c>
      <c r="B124" s="202" t="s">
        <v>587</v>
      </c>
      <c r="C124" s="203">
        <v>920828</v>
      </c>
      <c r="D124" s="203">
        <v>13780</v>
      </c>
      <c r="E124" s="204">
        <v>626856</v>
      </c>
      <c r="F124" s="205">
        <v>43333</v>
      </c>
      <c r="G124" s="206" t="s">
        <v>128</v>
      </c>
      <c r="H124" s="108" t="s">
        <v>54</v>
      </c>
      <c r="I124" s="207">
        <v>180</v>
      </c>
      <c r="J124" s="207"/>
      <c r="K124" s="177" t="s">
        <v>55</v>
      </c>
      <c r="L124" s="202" t="s">
        <v>575</v>
      </c>
      <c r="M124" s="229">
        <v>4557</v>
      </c>
      <c r="N124" s="208">
        <v>43363</v>
      </c>
      <c r="O124" s="202" t="s">
        <v>590</v>
      </c>
    </row>
    <row r="125" spans="1:15" ht="15" customHeight="1" x14ac:dyDescent="0.2">
      <c r="A125" s="202" t="s">
        <v>573</v>
      </c>
      <c r="B125" s="202" t="s">
        <v>591</v>
      </c>
      <c r="C125" s="203">
        <v>920827</v>
      </c>
      <c r="D125" s="203">
        <v>13780</v>
      </c>
      <c r="E125" s="204">
        <v>626873</v>
      </c>
      <c r="F125" s="205">
        <v>43340</v>
      </c>
      <c r="G125" s="206" t="s">
        <v>128</v>
      </c>
      <c r="H125" s="108" t="s">
        <v>54</v>
      </c>
      <c r="I125" s="207">
        <v>180</v>
      </c>
      <c r="J125" s="207"/>
      <c r="K125" s="177" t="s">
        <v>55</v>
      </c>
      <c r="L125" s="202" t="s">
        <v>592</v>
      </c>
      <c r="M125" s="229">
        <v>4557</v>
      </c>
      <c r="N125" s="208">
        <v>43363</v>
      </c>
      <c r="O125" s="202" t="s">
        <v>593</v>
      </c>
    </row>
    <row r="126" spans="1:15" ht="30" x14ac:dyDescent="0.2">
      <c r="A126" s="202" t="s">
        <v>573</v>
      </c>
      <c r="B126" s="202" t="s">
        <v>594</v>
      </c>
      <c r="C126" s="203">
        <v>920826</v>
      </c>
      <c r="D126" s="203">
        <v>13780</v>
      </c>
      <c r="E126" s="204">
        <v>626874</v>
      </c>
      <c r="F126" s="205">
        <v>43341</v>
      </c>
      <c r="G126" s="206" t="s">
        <v>128</v>
      </c>
      <c r="H126" s="108" t="s">
        <v>54</v>
      </c>
      <c r="I126" s="207">
        <v>225</v>
      </c>
      <c r="J126" s="207"/>
      <c r="K126" s="177" t="s">
        <v>55</v>
      </c>
      <c r="L126" s="202" t="s">
        <v>575</v>
      </c>
      <c r="M126" s="229">
        <v>4557</v>
      </c>
      <c r="N126" s="208">
        <v>43363</v>
      </c>
      <c r="O126" s="202" t="s">
        <v>595</v>
      </c>
    </row>
    <row r="127" spans="1:15" ht="30" x14ac:dyDescent="0.2">
      <c r="A127" s="202" t="s">
        <v>573</v>
      </c>
      <c r="B127" s="202" t="s">
        <v>596</v>
      </c>
      <c r="C127" s="203">
        <v>920825</v>
      </c>
      <c r="D127" s="203">
        <v>13780</v>
      </c>
      <c r="E127" s="204">
        <v>626877</v>
      </c>
      <c r="F127" s="205">
        <v>43342</v>
      </c>
      <c r="G127" s="206" t="s">
        <v>128</v>
      </c>
      <c r="H127" s="108" t="s">
        <v>54</v>
      </c>
      <c r="I127" s="207">
        <v>180</v>
      </c>
      <c r="J127" s="207"/>
      <c r="K127" s="177" t="s">
        <v>55</v>
      </c>
      <c r="L127" s="202" t="s">
        <v>575</v>
      </c>
      <c r="M127" s="229">
        <v>4557</v>
      </c>
      <c r="N127" s="208">
        <v>43363</v>
      </c>
      <c r="O127" s="202" t="s">
        <v>597</v>
      </c>
    </row>
    <row r="128" spans="1:15" s="243" customFormat="1" x14ac:dyDescent="0.2">
      <c r="A128" s="243" t="s">
        <v>164</v>
      </c>
      <c r="B128" s="244" t="s">
        <v>170</v>
      </c>
      <c r="C128" s="243">
        <v>921610</v>
      </c>
      <c r="D128" s="243">
        <v>13780</v>
      </c>
      <c r="E128" s="243">
        <v>1852257</v>
      </c>
      <c r="F128" s="245">
        <v>43280</v>
      </c>
      <c r="G128" s="246" t="s">
        <v>194</v>
      </c>
      <c r="H128" s="243" t="s">
        <v>54</v>
      </c>
      <c r="I128" s="247">
        <v>302.91000000000003</v>
      </c>
      <c r="J128" s="247"/>
      <c r="K128" s="248" t="s">
        <v>55</v>
      </c>
      <c r="L128" s="243" t="s">
        <v>197</v>
      </c>
      <c r="M128" s="249">
        <v>4565</v>
      </c>
      <c r="N128" s="250">
        <v>43370</v>
      </c>
      <c r="O128" s="243" t="s">
        <v>207</v>
      </c>
    </row>
    <row r="129" spans="1:15" s="243" customFormat="1" x14ac:dyDescent="0.2">
      <c r="A129" s="243" t="s">
        <v>164</v>
      </c>
      <c r="B129" s="244" t="s">
        <v>178</v>
      </c>
      <c r="C129" s="243">
        <v>921612</v>
      </c>
      <c r="D129" s="243">
        <v>13780</v>
      </c>
      <c r="E129" s="243" t="s">
        <v>184</v>
      </c>
      <c r="F129" s="245">
        <v>43294</v>
      </c>
      <c r="G129" s="246" t="s">
        <v>194</v>
      </c>
      <c r="H129" s="243" t="s">
        <v>54</v>
      </c>
      <c r="I129" s="247">
        <v>429.39</v>
      </c>
      <c r="J129" s="247"/>
      <c r="K129" s="248" t="s">
        <v>55</v>
      </c>
      <c r="L129" s="243" t="s">
        <v>197</v>
      </c>
      <c r="M129" s="249">
        <v>4565</v>
      </c>
      <c r="N129" s="250">
        <v>43370</v>
      </c>
      <c r="O129" s="243" t="s">
        <v>211</v>
      </c>
    </row>
    <row r="130" spans="1:15" s="243" customFormat="1" x14ac:dyDescent="0.2">
      <c r="A130" s="243" t="s">
        <v>164</v>
      </c>
      <c r="B130" s="244" t="s">
        <v>174</v>
      </c>
      <c r="C130" s="243">
        <v>921614</v>
      </c>
      <c r="D130" s="243">
        <v>13780</v>
      </c>
      <c r="E130" s="243" t="s">
        <v>188</v>
      </c>
      <c r="F130" s="245">
        <v>43311</v>
      </c>
      <c r="G130" s="246" t="s">
        <v>194</v>
      </c>
      <c r="H130" s="243" t="s">
        <v>54</v>
      </c>
      <c r="I130" s="247">
        <v>429.39</v>
      </c>
      <c r="J130" s="247"/>
      <c r="K130" s="248" t="s">
        <v>55</v>
      </c>
      <c r="L130" s="243" t="s">
        <v>200</v>
      </c>
      <c r="M130" s="249">
        <v>4565</v>
      </c>
      <c r="N130" s="250">
        <v>43370</v>
      </c>
      <c r="O130" s="243" t="s">
        <v>211</v>
      </c>
    </row>
    <row r="131" spans="1:15" s="243" customFormat="1" x14ac:dyDescent="0.2">
      <c r="A131" s="243" t="s">
        <v>164</v>
      </c>
      <c r="B131" s="244" t="s">
        <v>175</v>
      </c>
      <c r="C131" s="243">
        <v>921615</v>
      </c>
      <c r="D131" s="243">
        <v>13780</v>
      </c>
      <c r="E131" s="243" t="s">
        <v>189</v>
      </c>
      <c r="F131" s="245">
        <v>43325</v>
      </c>
      <c r="G131" s="246" t="s">
        <v>194</v>
      </c>
      <c r="H131" s="243" t="s">
        <v>54</v>
      </c>
      <c r="I131" s="247">
        <v>356.19</v>
      </c>
      <c r="J131" s="247"/>
      <c r="K131" s="248" t="s">
        <v>55</v>
      </c>
      <c r="L131" s="243" t="s">
        <v>200</v>
      </c>
      <c r="M131" s="249">
        <v>4565</v>
      </c>
      <c r="N131" s="250">
        <v>43370</v>
      </c>
      <c r="O131" s="243" t="s">
        <v>216</v>
      </c>
    </row>
    <row r="132" spans="1:15" s="243" customFormat="1" x14ac:dyDescent="0.2">
      <c r="A132" s="243" t="s">
        <v>164</v>
      </c>
      <c r="B132" s="244" t="s">
        <v>180</v>
      </c>
      <c r="C132" s="243">
        <v>921616</v>
      </c>
      <c r="D132" s="243">
        <v>13780</v>
      </c>
      <c r="E132" s="243" t="s">
        <v>190</v>
      </c>
      <c r="F132" s="245">
        <v>43325</v>
      </c>
      <c r="G132" s="246" t="s">
        <v>194</v>
      </c>
      <c r="H132" s="243" t="s">
        <v>54</v>
      </c>
      <c r="I132" s="247">
        <v>224.43</v>
      </c>
      <c r="J132" s="247"/>
      <c r="K132" s="248" t="s">
        <v>55</v>
      </c>
      <c r="L132" s="243" t="s">
        <v>200</v>
      </c>
      <c r="M132" s="249">
        <v>4565</v>
      </c>
      <c r="N132" s="250">
        <v>43370</v>
      </c>
      <c r="O132" s="243" t="s">
        <v>215</v>
      </c>
    </row>
    <row r="133" spans="1:15" s="243" customFormat="1" x14ac:dyDescent="0.2">
      <c r="A133" s="243" t="s">
        <v>164</v>
      </c>
      <c r="B133" s="243" t="s">
        <v>221</v>
      </c>
      <c r="C133" s="243">
        <v>921611</v>
      </c>
      <c r="D133" s="243">
        <v>13780</v>
      </c>
      <c r="E133" s="243" t="s">
        <v>224</v>
      </c>
      <c r="F133" s="245">
        <v>43283</v>
      </c>
      <c r="G133" s="246" t="s">
        <v>194</v>
      </c>
      <c r="H133" s="243" t="s">
        <v>54</v>
      </c>
      <c r="I133" s="247">
        <v>672.98</v>
      </c>
      <c r="J133" s="247"/>
      <c r="K133" s="248" t="s">
        <v>55</v>
      </c>
      <c r="L133" s="243" t="s">
        <v>228</v>
      </c>
      <c r="M133" s="249">
        <v>4565</v>
      </c>
      <c r="N133" s="245">
        <v>43370</v>
      </c>
      <c r="O133" s="243" t="s">
        <v>232</v>
      </c>
    </row>
    <row r="134" spans="1:15" s="243" customFormat="1" x14ac:dyDescent="0.2">
      <c r="A134" s="243" t="s">
        <v>22</v>
      </c>
      <c r="B134" s="243" t="s">
        <v>27</v>
      </c>
      <c r="C134" s="243">
        <v>893636</v>
      </c>
      <c r="D134" s="243">
        <v>13780</v>
      </c>
      <c r="E134" s="243">
        <v>9164332951</v>
      </c>
      <c r="F134" s="245">
        <v>43283</v>
      </c>
      <c r="G134" s="246" t="s">
        <v>126</v>
      </c>
      <c r="H134" s="243" t="s">
        <v>54</v>
      </c>
      <c r="I134" s="247">
        <v>403.41</v>
      </c>
      <c r="J134" s="247"/>
      <c r="K134" s="248" t="s">
        <v>55</v>
      </c>
      <c r="L134" s="252" t="s">
        <v>548</v>
      </c>
      <c r="M134" s="253" t="s">
        <v>549</v>
      </c>
      <c r="N134" s="250">
        <v>43293</v>
      </c>
      <c r="O134" s="368" t="s">
        <v>139</v>
      </c>
    </row>
    <row r="135" spans="1:15" x14ac:dyDescent="0.2">
      <c r="K135" s="177"/>
    </row>
    <row r="136" spans="1:15" ht="15.75" x14ac:dyDescent="0.25">
      <c r="A136" s="181"/>
      <c r="B136" s="181"/>
      <c r="C136" s="181"/>
      <c r="D136" s="181"/>
      <c r="E136" s="181"/>
      <c r="F136" s="181" t="s">
        <v>418</v>
      </c>
      <c r="G136" s="182"/>
      <c r="H136" s="181"/>
      <c r="I136" s="225">
        <f>SUM(I7:I135)</f>
        <v>49759.240000000013</v>
      </c>
      <c r="J136" s="225">
        <f>SUM(J7:J135)</f>
        <v>9105.4000000000015</v>
      </c>
      <c r="K136" s="197" t="s">
        <v>55</v>
      </c>
      <c r="L136" s="181"/>
      <c r="M136" s="181"/>
      <c r="N136" s="181"/>
      <c r="O136" s="181"/>
    </row>
    <row r="138" spans="1:15" x14ac:dyDescent="0.2">
      <c r="F138" s="108" t="s">
        <v>422</v>
      </c>
      <c r="I138" s="168">
        <f>+'Download from Yardi'!M168</f>
        <v>49759.24</v>
      </c>
    </row>
    <row r="140" spans="1:15" ht="15.75" thickBot="1" x14ac:dyDescent="0.25">
      <c r="F140" s="108" t="s">
        <v>421</v>
      </c>
      <c r="I140" s="232">
        <f>+I136-I138</f>
        <v>0</v>
      </c>
      <c r="J140" s="261"/>
    </row>
    <row r="141" spans="1:15" ht="15.75" thickTop="1" x14ac:dyDescent="0.2"/>
    <row r="142" spans="1:15" x14ac:dyDescent="0.2">
      <c r="F142" s="108" t="s">
        <v>506</v>
      </c>
      <c r="J142" s="262">
        <f>+'Input Information'!C12</f>
        <v>9978</v>
      </c>
    </row>
    <row r="144" spans="1:15" ht="15.75" thickBot="1" x14ac:dyDescent="0.25">
      <c r="F144" s="108" t="s">
        <v>505</v>
      </c>
      <c r="J144" s="232">
        <f>+J136-J142</f>
        <v>-872.59999999999854</v>
      </c>
    </row>
    <row r="145" ht="15.75" thickTop="1" x14ac:dyDescent="0.2"/>
  </sheetData>
  <mergeCells count="1">
    <mergeCell ref="A1:A4"/>
  </mergeCells>
  <printOptions gridLines="1"/>
  <pageMargins left="0.7" right="0.7" top="0.75" bottom="0.75" header="0.3" footer="0.3"/>
  <pageSetup scale="47" fitToHeight="3" orientation="landscape" blackAndWhite="1" r:id="rId1"/>
  <headerFoot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0"/>
  <sheetViews>
    <sheetView zoomScale="70" zoomScaleNormal="70" workbookViewId="0">
      <selection activeCell="I22" sqref="I22"/>
    </sheetView>
  </sheetViews>
  <sheetFormatPr defaultRowHeight="15" x14ac:dyDescent="0.2"/>
  <cols>
    <col min="1" max="1" width="35.42578125" style="267" customWidth="1"/>
    <col min="2" max="2" width="9.28515625" style="267" bestFit="1" customWidth="1"/>
    <col min="3" max="3" width="15" style="267" customWidth="1"/>
    <col min="4" max="4" width="26.28515625" style="267" bestFit="1" customWidth="1"/>
    <col min="5" max="5" width="11.5703125" style="269" bestFit="1" customWidth="1"/>
    <col min="6" max="6" width="16.7109375" style="267" bestFit="1" customWidth="1"/>
    <col min="7" max="7" width="14.85546875" style="270" bestFit="1" customWidth="1"/>
    <col min="8" max="8" width="12.42578125" style="267" customWidth="1"/>
    <col min="9" max="9" width="9.28515625" style="267" bestFit="1" customWidth="1"/>
    <col min="10" max="10" width="14" style="267" bestFit="1" customWidth="1"/>
    <col min="11" max="11" width="39.5703125" style="267" customWidth="1"/>
    <col min="12" max="16384" width="9.140625" style="267"/>
  </cols>
  <sheetData>
    <row r="1" spans="1:11" ht="30" customHeight="1" x14ac:dyDescent="0.2">
      <c r="A1" s="386" t="s">
        <v>424</v>
      </c>
      <c r="B1" s="386"/>
      <c r="C1" s="386"/>
      <c r="D1" s="386"/>
      <c r="E1" s="386"/>
      <c r="F1" s="386"/>
      <c r="G1" s="386"/>
      <c r="H1" s="386"/>
      <c r="I1" s="386"/>
      <c r="J1" s="386"/>
      <c r="K1" s="386"/>
    </row>
    <row r="2" spans="1:11" s="265" customFormat="1" ht="15" customHeight="1" x14ac:dyDescent="0.25">
      <c r="A2" s="263"/>
      <c r="B2" s="263"/>
      <c r="C2" s="263"/>
      <c r="D2" s="386" t="s">
        <v>425</v>
      </c>
      <c r="E2" s="386"/>
      <c r="F2" s="264">
        <v>43784</v>
      </c>
      <c r="G2" s="263"/>
      <c r="H2" s="263"/>
      <c r="I2" s="263"/>
      <c r="J2" s="263"/>
      <c r="K2" s="263"/>
    </row>
    <row r="3" spans="1:11" ht="15" customHeight="1" x14ac:dyDescent="0.25">
      <c r="A3" s="268"/>
    </row>
    <row r="4" spans="1:11" ht="15" customHeight="1" x14ac:dyDescent="0.25">
      <c r="A4" s="268"/>
    </row>
    <row r="5" spans="1:11" ht="15.75" x14ac:dyDescent="0.25">
      <c r="A5" s="266"/>
    </row>
    <row r="6" spans="1:11" ht="15.75" x14ac:dyDescent="0.25">
      <c r="A6" s="271" t="s">
        <v>6</v>
      </c>
      <c r="B6" s="271" t="s">
        <v>9</v>
      </c>
      <c r="C6" s="271" t="s">
        <v>10</v>
      </c>
      <c r="D6" s="271" t="s">
        <v>11</v>
      </c>
      <c r="E6" s="272" t="s">
        <v>12</v>
      </c>
      <c r="F6" s="273" t="s">
        <v>508</v>
      </c>
      <c r="G6" s="274" t="s">
        <v>420</v>
      </c>
      <c r="H6" s="271" t="s">
        <v>16</v>
      </c>
      <c r="I6" s="271" t="s">
        <v>17</v>
      </c>
      <c r="J6" s="271" t="s">
        <v>18</v>
      </c>
      <c r="K6" s="271" t="s">
        <v>19</v>
      </c>
    </row>
    <row r="7" spans="1:11" x14ac:dyDescent="0.2">
      <c r="A7" s="267" t="s">
        <v>164</v>
      </c>
      <c r="B7" s="267">
        <v>13780</v>
      </c>
      <c r="C7" s="267">
        <v>1851526</v>
      </c>
      <c r="D7" s="275">
        <v>43263</v>
      </c>
      <c r="E7" s="276" t="s">
        <v>194</v>
      </c>
      <c r="F7" s="267" t="s">
        <v>54</v>
      </c>
      <c r="G7" s="270">
        <v>190.96</v>
      </c>
      <c r="H7" s="267" t="s">
        <v>196</v>
      </c>
      <c r="I7" s="277">
        <v>4347</v>
      </c>
      <c r="J7" s="275">
        <v>43271</v>
      </c>
      <c r="K7" s="267" t="s">
        <v>206</v>
      </c>
    </row>
    <row r="8" spans="1:11" x14ac:dyDescent="0.2">
      <c r="A8" s="267" t="s">
        <v>22</v>
      </c>
      <c r="B8" s="267">
        <v>13780</v>
      </c>
      <c r="C8" s="267">
        <v>9164332949</v>
      </c>
      <c r="D8" s="275">
        <v>43283</v>
      </c>
      <c r="E8" s="276" t="s">
        <v>126</v>
      </c>
      <c r="F8" s="267" t="s">
        <v>54</v>
      </c>
      <c r="G8" s="270">
        <v>269.26</v>
      </c>
      <c r="H8" s="267" t="s">
        <v>59</v>
      </c>
      <c r="I8" s="277">
        <v>4389</v>
      </c>
      <c r="J8" s="275">
        <v>43293</v>
      </c>
      <c r="K8" s="267" t="s">
        <v>73</v>
      </c>
    </row>
    <row r="9" spans="1:11" x14ac:dyDescent="0.2">
      <c r="A9" s="267" t="s">
        <v>22</v>
      </c>
      <c r="B9" s="267">
        <v>13780</v>
      </c>
      <c r="C9" s="267">
        <v>9164332948</v>
      </c>
      <c r="D9" s="275">
        <v>43283</v>
      </c>
      <c r="E9" s="276" t="s">
        <v>126</v>
      </c>
      <c r="F9" s="267" t="s">
        <v>54</v>
      </c>
      <c r="G9" s="270">
        <v>403.51</v>
      </c>
      <c r="H9" s="279" t="s">
        <v>548</v>
      </c>
      <c r="I9" s="280">
        <v>4389</v>
      </c>
      <c r="J9" s="350" t="s">
        <v>134</v>
      </c>
      <c r="K9" s="267" t="s">
        <v>136</v>
      </c>
    </row>
    <row r="10" spans="1:11" x14ac:dyDescent="0.2">
      <c r="A10" s="267" t="s">
        <v>22</v>
      </c>
      <c r="B10" s="267">
        <v>13780</v>
      </c>
      <c r="C10" s="267">
        <v>9164332950</v>
      </c>
      <c r="D10" s="275">
        <v>43283</v>
      </c>
      <c r="E10" s="276" t="s">
        <v>126</v>
      </c>
      <c r="F10" s="267" t="s">
        <v>54</v>
      </c>
      <c r="G10" s="270">
        <v>403.51</v>
      </c>
      <c r="H10" s="279" t="s">
        <v>548</v>
      </c>
      <c r="I10" s="280">
        <v>4389</v>
      </c>
      <c r="J10" s="350" t="s">
        <v>134</v>
      </c>
      <c r="K10" s="267" t="s">
        <v>138</v>
      </c>
    </row>
    <row r="11" spans="1:11" x14ac:dyDescent="0.2">
      <c r="A11" s="267" t="s">
        <v>22</v>
      </c>
      <c r="B11" s="267">
        <v>13780</v>
      </c>
      <c r="C11" s="267">
        <v>9164332948</v>
      </c>
      <c r="D11" s="275">
        <v>43283</v>
      </c>
      <c r="E11" s="276" t="s">
        <v>126</v>
      </c>
      <c r="F11" s="267" t="s">
        <v>54</v>
      </c>
      <c r="G11" s="270">
        <v>440.46</v>
      </c>
      <c r="H11" s="279" t="s">
        <v>547</v>
      </c>
      <c r="I11" s="280">
        <v>4389</v>
      </c>
      <c r="J11" s="350" t="s">
        <v>134</v>
      </c>
      <c r="K11" s="267" t="s">
        <v>135</v>
      </c>
    </row>
    <row r="12" spans="1:11" x14ac:dyDescent="0.2">
      <c r="A12" s="267" t="s">
        <v>22</v>
      </c>
      <c r="B12" s="267">
        <v>13780</v>
      </c>
      <c r="C12" s="267">
        <v>9164332950</v>
      </c>
      <c r="D12" s="275">
        <v>43283</v>
      </c>
      <c r="E12" s="276" t="s">
        <v>126</v>
      </c>
      <c r="F12" s="267" t="s">
        <v>54</v>
      </c>
      <c r="G12" s="270">
        <v>440.47</v>
      </c>
      <c r="H12" s="279" t="s">
        <v>548</v>
      </c>
      <c r="I12" s="280">
        <v>4389</v>
      </c>
      <c r="J12" s="350" t="s">
        <v>134</v>
      </c>
      <c r="K12" s="267" t="s">
        <v>137</v>
      </c>
    </row>
    <row r="13" spans="1:11" x14ac:dyDescent="0.2">
      <c r="A13" s="267" t="s">
        <v>22</v>
      </c>
      <c r="B13" s="267">
        <v>13780</v>
      </c>
      <c r="C13" s="267">
        <v>9164783846</v>
      </c>
      <c r="D13" s="275">
        <v>43300</v>
      </c>
      <c r="E13" s="276" t="s">
        <v>127</v>
      </c>
      <c r="F13" s="267" t="s">
        <v>54</v>
      </c>
      <c r="G13" s="270">
        <v>446.3</v>
      </c>
      <c r="H13" s="279" t="s">
        <v>550</v>
      </c>
      <c r="I13" s="280">
        <v>4448</v>
      </c>
      <c r="J13" s="350" t="s">
        <v>140</v>
      </c>
      <c r="K13" s="267" t="s">
        <v>141</v>
      </c>
    </row>
    <row r="14" spans="1:11" x14ac:dyDescent="0.2">
      <c r="A14" s="267" t="s">
        <v>22</v>
      </c>
      <c r="B14" s="267">
        <v>13780</v>
      </c>
      <c r="C14" s="267">
        <v>9165138617</v>
      </c>
      <c r="D14" s="275">
        <v>43313</v>
      </c>
      <c r="E14" s="276" t="s">
        <v>127</v>
      </c>
      <c r="F14" s="267" t="s">
        <v>54</v>
      </c>
      <c r="G14" s="270">
        <v>446.3</v>
      </c>
      <c r="H14" s="279" t="s">
        <v>551</v>
      </c>
      <c r="I14" s="280">
        <v>4470</v>
      </c>
      <c r="J14" s="275">
        <v>43328</v>
      </c>
      <c r="K14" s="267" t="s">
        <v>144</v>
      </c>
    </row>
    <row r="15" spans="1:11" x14ac:dyDescent="0.2">
      <c r="A15" s="267" t="s">
        <v>22</v>
      </c>
      <c r="B15" s="267">
        <v>13780</v>
      </c>
      <c r="C15" s="267">
        <v>9165169652</v>
      </c>
      <c r="D15" s="275">
        <v>43314</v>
      </c>
      <c r="E15" s="276" t="s">
        <v>127</v>
      </c>
      <c r="F15" s="267" t="s">
        <v>54</v>
      </c>
      <c r="G15" s="270">
        <v>446.32</v>
      </c>
      <c r="H15" s="279" t="s">
        <v>552</v>
      </c>
      <c r="I15" s="280">
        <v>4470</v>
      </c>
      <c r="J15" s="275">
        <v>43328</v>
      </c>
      <c r="K15" s="267" t="s">
        <v>145</v>
      </c>
    </row>
    <row r="16" spans="1:11" x14ac:dyDescent="0.2">
      <c r="A16" s="267" t="s">
        <v>22</v>
      </c>
      <c r="B16" s="267">
        <v>13780</v>
      </c>
      <c r="C16" s="267">
        <v>9164783845</v>
      </c>
      <c r="D16" s="275">
        <v>43300</v>
      </c>
      <c r="E16" s="276" t="s">
        <v>127</v>
      </c>
      <c r="F16" s="267" t="s">
        <v>54</v>
      </c>
      <c r="G16" s="270">
        <v>485.19</v>
      </c>
      <c r="H16" s="279" t="s">
        <v>550</v>
      </c>
      <c r="I16" s="280">
        <v>4448</v>
      </c>
      <c r="J16" s="275">
        <v>43321</v>
      </c>
      <c r="K16" s="267" t="s">
        <v>142</v>
      </c>
    </row>
    <row r="17" spans="1:11" s="281" customFormat="1" x14ac:dyDescent="0.2">
      <c r="A17" s="281" t="s">
        <v>22</v>
      </c>
      <c r="B17" s="281">
        <v>13780</v>
      </c>
      <c r="C17" s="281">
        <v>9164896693</v>
      </c>
      <c r="D17" s="282">
        <v>43305</v>
      </c>
      <c r="E17" s="283" t="s">
        <v>127</v>
      </c>
      <c r="F17" s="281" t="s">
        <v>54</v>
      </c>
      <c r="G17" s="284">
        <v>485.2</v>
      </c>
      <c r="H17" s="279" t="s">
        <v>550</v>
      </c>
      <c r="I17" s="280">
        <v>4448</v>
      </c>
      <c r="J17" s="282">
        <v>43321</v>
      </c>
      <c r="K17" s="281" t="s">
        <v>143</v>
      </c>
    </row>
    <row r="18" spans="1:11" x14ac:dyDescent="0.2">
      <c r="A18" s="267" t="s">
        <v>22</v>
      </c>
      <c r="B18" s="267">
        <v>13780</v>
      </c>
      <c r="C18" s="267">
        <v>9165295619</v>
      </c>
      <c r="D18" s="275">
        <v>43319</v>
      </c>
      <c r="E18" s="276" t="s">
        <v>127</v>
      </c>
      <c r="F18" s="267" t="s">
        <v>54</v>
      </c>
      <c r="G18" s="270">
        <v>485.2</v>
      </c>
      <c r="H18" s="279" t="s">
        <v>553</v>
      </c>
      <c r="I18" s="280">
        <v>4470</v>
      </c>
      <c r="J18" s="275">
        <v>43328</v>
      </c>
      <c r="K18" s="267" t="s">
        <v>147</v>
      </c>
    </row>
    <row r="19" spans="1:11" x14ac:dyDescent="0.2">
      <c r="A19" s="267" t="s">
        <v>22</v>
      </c>
      <c r="B19" s="267">
        <v>13780</v>
      </c>
      <c r="C19" s="267">
        <v>9164332951</v>
      </c>
      <c r="D19" s="275">
        <v>43283</v>
      </c>
      <c r="E19" s="276" t="s">
        <v>126</v>
      </c>
      <c r="F19" s="267" t="s">
        <v>54</v>
      </c>
      <c r="G19" s="270">
        <v>531.04999999999995</v>
      </c>
      <c r="H19" s="267" t="s">
        <v>59</v>
      </c>
      <c r="I19" s="277">
        <v>4389</v>
      </c>
      <c r="J19" s="275">
        <v>43293</v>
      </c>
      <c r="K19" s="267" t="s">
        <v>74</v>
      </c>
    </row>
    <row r="20" spans="1:11" x14ac:dyDescent="0.2">
      <c r="A20" s="267" t="s">
        <v>22</v>
      </c>
      <c r="B20" s="267">
        <v>13780</v>
      </c>
      <c r="C20" s="267">
        <v>9165169658</v>
      </c>
      <c r="D20" s="275">
        <v>43314</v>
      </c>
      <c r="E20" s="276" t="s">
        <v>127</v>
      </c>
      <c r="F20" s="267" t="s">
        <v>54</v>
      </c>
      <c r="G20" s="270">
        <v>892.6</v>
      </c>
      <c r="H20" s="279" t="s">
        <v>552</v>
      </c>
      <c r="I20" s="280">
        <v>4470</v>
      </c>
      <c r="J20" s="275">
        <v>43328</v>
      </c>
      <c r="K20" s="267" t="s">
        <v>146</v>
      </c>
    </row>
    <row r="21" spans="1:11" ht="30" x14ac:dyDescent="0.2">
      <c r="A21" s="286" t="s">
        <v>22</v>
      </c>
      <c r="B21" s="267">
        <v>13780</v>
      </c>
      <c r="C21" s="287">
        <v>9164332950</v>
      </c>
      <c r="D21" s="288">
        <v>43283</v>
      </c>
      <c r="E21" s="289" t="s">
        <v>126</v>
      </c>
      <c r="F21" s="267" t="s">
        <v>54</v>
      </c>
      <c r="G21" s="290">
        <v>913.01</v>
      </c>
      <c r="H21" s="286" t="s">
        <v>257</v>
      </c>
      <c r="I21" s="231">
        <v>4389</v>
      </c>
      <c r="J21" s="351">
        <v>43293</v>
      </c>
      <c r="K21" s="286" t="s">
        <v>615</v>
      </c>
    </row>
    <row r="22" spans="1:11" ht="30" x14ac:dyDescent="0.2">
      <c r="A22" s="286" t="s">
        <v>22</v>
      </c>
      <c r="B22" s="267">
        <v>13780</v>
      </c>
      <c r="C22" s="287">
        <v>9164823334</v>
      </c>
      <c r="D22" s="288">
        <v>43301</v>
      </c>
      <c r="E22" s="289" t="s">
        <v>127</v>
      </c>
      <c r="F22" s="267" t="s">
        <v>54</v>
      </c>
      <c r="G22" s="290">
        <v>913.02</v>
      </c>
      <c r="H22" s="286" t="s">
        <v>60</v>
      </c>
      <c r="I22" s="231">
        <v>4448</v>
      </c>
      <c r="J22" s="351">
        <v>43321</v>
      </c>
      <c r="K22" s="286" t="s">
        <v>622</v>
      </c>
    </row>
    <row r="23" spans="1:11" ht="30" x14ac:dyDescent="0.2">
      <c r="A23" s="286" t="s">
        <v>22</v>
      </c>
      <c r="B23" s="267">
        <v>13780</v>
      </c>
      <c r="C23" s="287">
        <v>9164933879</v>
      </c>
      <c r="D23" s="288">
        <v>43306</v>
      </c>
      <c r="E23" s="289" t="s">
        <v>127</v>
      </c>
      <c r="F23" s="267" t="s">
        <v>54</v>
      </c>
      <c r="G23" s="290">
        <v>913.04</v>
      </c>
      <c r="H23" s="286" t="s">
        <v>60</v>
      </c>
      <c r="I23" s="231">
        <v>4448</v>
      </c>
      <c r="J23" s="351">
        <v>43321</v>
      </c>
      <c r="K23" s="286" t="s">
        <v>623</v>
      </c>
    </row>
    <row r="25" spans="1:11" ht="15.75" x14ac:dyDescent="0.25">
      <c r="A25" s="292"/>
      <c r="B25" s="292"/>
      <c r="C25" s="292"/>
      <c r="D25" s="292" t="s">
        <v>418</v>
      </c>
      <c r="E25" s="293"/>
      <c r="F25" s="292"/>
      <c r="G25" s="294">
        <f>SUM(G7:G24)</f>
        <v>9105.4000000000015</v>
      </c>
      <c r="H25" s="292"/>
      <c r="I25" s="292"/>
      <c r="J25" s="292"/>
      <c r="K25" s="292"/>
    </row>
    <row r="27" spans="1:11" x14ac:dyDescent="0.2">
      <c r="D27" s="267" t="s">
        <v>426</v>
      </c>
      <c r="G27" s="270">
        <f>+'Identify Replacements'!J136</f>
        <v>9105.4000000000015</v>
      </c>
    </row>
    <row r="29" spans="1:11" ht="15.75" thickBot="1" x14ac:dyDescent="0.25">
      <c r="D29" s="108" t="s">
        <v>421</v>
      </c>
      <c r="E29" s="167"/>
      <c r="F29" s="108"/>
      <c r="G29" s="232">
        <f>+G25-G27</f>
        <v>0</v>
      </c>
    </row>
    <row r="30" spans="1:11" ht="15.75" thickTop="1" x14ac:dyDescent="0.2"/>
  </sheetData>
  <mergeCells count="2">
    <mergeCell ref="A1:K1"/>
    <mergeCell ref="D2:E2"/>
  </mergeCells>
  <printOptions horizontalCentered="1" gridLines="1"/>
  <pageMargins left="0.7" right="0.7" top="0.75" bottom="0.75" header="0.3" footer="0.3"/>
  <pageSetup scale="59" orientation="landscape" blackAndWhite="1" r:id="rId1"/>
  <headerFoot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0"/>
  <sheetViews>
    <sheetView topLeftCell="B3" zoomScale="85" zoomScaleNormal="85" workbookViewId="0">
      <selection activeCell="I14" sqref="I14"/>
    </sheetView>
  </sheetViews>
  <sheetFormatPr defaultRowHeight="15" x14ac:dyDescent="0.2"/>
  <cols>
    <col min="1" max="1" width="41.140625" style="267" bestFit="1" customWidth="1"/>
    <col min="2" max="2" width="12" style="267" bestFit="1" customWidth="1"/>
    <col min="3" max="3" width="14.28515625" style="267" bestFit="1" customWidth="1"/>
    <col min="4" max="4" width="31.5703125" style="267" bestFit="1" customWidth="1"/>
    <col min="5" max="5" width="12.7109375" style="269" bestFit="1" customWidth="1"/>
    <col min="6" max="6" width="18.42578125" style="267" bestFit="1" customWidth="1"/>
    <col min="7" max="7" width="11.5703125" style="270" bestFit="1" customWidth="1"/>
    <col min="8" max="8" width="18.42578125" style="267" bestFit="1" customWidth="1"/>
    <col min="9" max="9" width="9.5703125" style="267" bestFit="1" customWidth="1"/>
    <col min="10" max="10" width="11.5703125" style="267" bestFit="1" customWidth="1"/>
    <col min="11" max="11" width="14" style="267" bestFit="1" customWidth="1"/>
    <col min="12" max="12" width="40.140625" style="267" bestFit="1" customWidth="1"/>
    <col min="13" max="16384" width="9.140625" style="267"/>
  </cols>
  <sheetData>
    <row r="1" spans="1:12" s="295" customFormat="1" ht="30" customHeight="1" x14ac:dyDescent="0.2">
      <c r="B1" s="296"/>
      <c r="C1" s="296"/>
      <c r="D1" s="296" t="s">
        <v>424</v>
      </c>
      <c r="E1" s="296"/>
      <c r="F1" s="296"/>
      <c r="G1" s="296"/>
      <c r="H1" s="296"/>
      <c r="I1" s="296"/>
      <c r="J1" s="296"/>
      <c r="K1" s="296"/>
      <c r="L1" s="296"/>
    </row>
    <row r="2" spans="1:12" s="265" customFormat="1" ht="15" customHeight="1" x14ac:dyDescent="0.25">
      <c r="A2" s="263"/>
      <c r="B2" s="263"/>
      <c r="C2" s="263"/>
      <c r="D2" s="263" t="s">
        <v>425</v>
      </c>
      <c r="E2" s="264">
        <v>43784</v>
      </c>
      <c r="G2" s="263"/>
      <c r="H2" s="263"/>
      <c r="I2" s="263"/>
      <c r="J2" s="263"/>
      <c r="K2" s="263"/>
      <c r="L2" s="263"/>
    </row>
    <row r="3" spans="1:12" ht="15" customHeight="1" x14ac:dyDescent="0.25">
      <c r="A3" s="268"/>
    </row>
    <row r="4" spans="1:12" ht="15" customHeight="1" x14ac:dyDescent="0.25">
      <c r="A4" s="268"/>
    </row>
    <row r="5" spans="1:12" ht="15.75" x14ac:dyDescent="0.25">
      <c r="A5" s="266"/>
    </row>
    <row r="6" spans="1:12" ht="15.75" x14ac:dyDescent="0.25">
      <c r="A6" s="271" t="s">
        <v>6</v>
      </c>
      <c r="B6" s="271" t="s">
        <v>9</v>
      </c>
      <c r="C6" s="271" t="s">
        <v>10</v>
      </c>
      <c r="D6" s="271" t="s">
        <v>11</v>
      </c>
      <c r="E6" s="272" t="s">
        <v>12</v>
      </c>
      <c r="F6" s="273" t="s">
        <v>508</v>
      </c>
      <c r="G6" s="274" t="s">
        <v>420</v>
      </c>
      <c r="H6" s="271" t="s">
        <v>16</v>
      </c>
      <c r="I6" s="271" t="s">
        <v>17</v>
      </c>
      <c r="J6" s="271" t="s">
        <v>507</v>
      </c>
      <c r="K6" s="271" t="s">
        <v>18</v>
      </c>
      <c r="L6" s="271" t="s">
        <v>19</v>
      </c>
    </row>
    <row r="7" spans="1:12" s="297" customFormat="1" ht="15.75" thickBot="1" x14ac:dyDescent="0.25">
      <c r="A7" s="297" t="s">
        <v>164</v>
      </c>
      <c r="B7" s="297">
        <v>13780</v>
      </c>
      <c r="C7" s="297">
        <v>1851526</v>
      </c>
      <c r="D7" s="298">
        <v>43263</v>
      </c>
      <c r="E7" s="299" t="s">
        <v>194</v>
      </c>
      <c r="F7" s="297" t="s">
        <v>54</v>
      </c>
      <c r="G7" s="300">
        <v>190.96</v>
      </c>
      <c r="H7" s="297" t="s">
        <v>196</v>
      </c>
      <c r="I7" s="301">
        <v>4347</v>
      </c>
      <c r="J7" s="302">
        <f>+G7</f>
        <v>190.96</v>
      </c>
      <c r="K7" s="303">
        <v>43271</v>
      </c>
      <c r="L7" s="297" t="s">
        <v>206</v>
      </c>
    </row>
    <row r="8" spans="1:12" x14ac:dyDescent="0.2">
      <c r="A8" s="267" t="s">
        <v>22</v>
      </c>
      <c r="B8" s="267">
        <v>13780</v>
      </c>
      <c r="C8" s="267">
        <v>9164332949</v>
      </c>
      <c r="D8" s="275">
        <v>43283</v>
      </c>
      <c r="E8" s="276" t="s">
        <v>126</v>
      </c>
      <c r="F8" s="267" t="s">
        <v>54</v>
      </c>
      <c r="G8" s="270">
        <v>269.26</v>
      </c>
      <c r="H8" s="267" t="s">
        <v>59</v>
      </c>
      <c r="I8" s="277">
        <v>4389</v>
      </c>
      <c r="J8" s="277"/>
      <c r="K8" s="278">
        <v>43293</v>
      </c>
      <c r="L8" s="267" t="s">
        <v>73</v>
      </c>
    </row>
    <row r="9" spans="1:12" x14ac:dyDescent="0.2">
      <c r="A9" s="267" t="s">
        <v>22</v>
      </c>
      <c r="B9" s="267">
        <v>13780</v>
      </c>
      <c r="C9" s="267">
        <v>9164332948</v>
      </c>
      <c r="D9" s="275">
        <v>43283</v>
      </c>
      <c r="E9" s="276" t="s">
        <v>126</v>
      </c>
      <c r="F9" s="267" t="s">
        <v>54</v>
      </c>
      <c r="G9" s="270">
        <v>403.51</v>
      </c>
      <c r="H9" s="279" t="s">
        <v>548</v>
      </c>
      <c r="I9" s="280">
        <v>4389</v>
      </c>
      <c r="J9" s="280"/>
      <c r="K9" s="267" t="s">
        <v>134</v>
      </c>
      <c r="L9" s="267" t="s">
        <v>136</v>
      </c>
    </row>
    <row r="10" spans="1:12" x14ac:dyDescent="0.2">
      <c r="A10" s="267" t="s">
        <v>22</v>
      </c>
      <c r="B10" s="267">
        <v>13780</v>
      </c>
      <c r="C10" s="267">
        <v>9164332950</v>
      </c>
      <c r="D10" s="275">
        <v>43283</v>
      </c>
      <c r="E10" s="276" t="s">
        <v>126</v>
      </c>
      <c r="F10" s="267" t="s">
        <v>54</v>
      </c>
      <c r="G10" s="270">
        <v>403.51</v>
      </c>
      <c r="H10" s="279" t="s">
        <v>548</v>
      </c>
      <c r="I10" s="280">
        <v>4389</v>
      </c>
      <c r="J10" s="280"/>
      <c r="K10" s="267" t="s">
        <v>134</v>
      </c>
      <c r="L10" s="267" t="s">
        <v>138</v>
      </c>
    </row>
    <row r="11" spans="1:12" x14ac:dyDescent="0.2">
      <c r="A11" s="267" t="s">
        <v>22</v>
      </c>
      <c r="B11" s="267">
        <v>13780</v>
      </c>
      <c r="C11" s="267">
        <v>9164332948</v>
      </c>
      <c r="D11" s="275">
        <v>43283</v>
      </c>
      <c r="E11" s="276" t="s">
        <v>126</v>
      </c>
      <c r="F11" s="267" t="s">
        <v>54</v>
      </c>
      <c r="G11" s="270">
        <v>440.46</v>
      </c>
      <c r="H11" s="279" t="s">
        <v>547</v>
      </c>
      <c r="I11" s="280">
        <v>4389</v>
      </c>
      <c r="J11" s="280"/>
      <c r="K11" s="267" t="s">
        <v>134</v>
      </c>
      <c r="L11" s="267" t="s">
        <v>135</v>
      </c>
    </row>
    <row r="12" spans="1:12" x14ac:dyDescent="0.2">
      <c r="A12" s="267" t="s">
        <v>22</v>
      </c>
      <c r="B12" s="267">
        <v>13780</v>
      </c>
      <c r="C12" s="267">
        <v>9164332950</v>
      </c>
      <c r="D12" s="275">
        <v>43283</v>
      </c>
      <c r="E12" s="276" t="s">
        <v>126</v>
      </c>
      <c r="F12" s="267" t="s">
        <v>54</v>
      </c>
      <c r="G12" s="270">
        <v>440.47</v>
      </c>
      <c r="H12" s="279" t="s">
        <v>548</v>
      </c>
      <c r="I12" s="280">
        <v>4389</v>
      </c>
      <c r="J12" s="280"/>
      <c r="K12" s="267" t="s">
        <v>134</v>
      </c>
      <c r="L12" s="267" t="s">
        <v>137</v>
      </c>
    </row>
    <row r="13" spans="1:12" x14ac:dyDescent="0.2">
      <c r="A13" s="267" t="s">
        <v>22</v>
      </c>
      <c r="B13" s="267">
        <v>13780</v>
      </c>
      <c r="C13" s="267">
        <v>9164332951</v>
      </c>
      <c r="D13" s="275">
        <v>43283</v>
      </c>
      <c r="E13" s="276" t="s">
        <v>126</v>
      </c>
      <c r="F13" s="267" t="s">
        <v>54</v>
      </c>
      <c r="G13" s="270">
        <v>531.04999999999995</v>
      </c>
      <c r="H13" s="267" t="s">
        <v>59</v>
      </c>
      <c r="I13" s="277">
        <v>4389</v>
      </c>
      <c r="J13" s="277"/>
      <c r="K13" s="278">
        <v>43293</v>
      </c>
      <c r="L13" s="267" t="s">
        <v>74</v>
      </c>
    </row>
    <row r="14" spans="1:12" s="297" customFormat="1" ht="15.75" thickBot="1" x14ac:dyDescent="0.25">
      <c r="A14" s="304" t="s">
        <v>22</v>
      </c>
      <c r="B14" s="297">
        <v>13780</v>
      </c>
      <c r="C14" s="305">
        <v>9164332950</v>
      </c>
      <c r="D14" s="306">
        <v>43283</v>
      </c>
      <c r="E14" s="307" t="s">
        <v>126</v>
      </c>
      <c r="F14" s="297" t="s">
        <v>54</v>
      </c>
      <c r="G14" s="308">
        <v>913.01</v>
      </c>
      <c r="H14" s="304" t="s">
        <v>257</v>
      </c>
      <c r="I14" s="309">
        <v>4389</v>
      </c>
      <c r="J14" s="310">
        <f>SUM(G8:G14)</f>
        <v>3401.2700000000004</v>
      </c>
      <c r="K14" s="306">
        <v>43293</v>
      </c>
      <c r="L14" s="304" t="s">
        <v>615</v>
      </c>
    </row>
    <row r="15" spans="1:12" x14ac:dyDescent="0.2">
      <c r="A15" s="267" t="s">
        <v>22</v>
      </c>
      <c r="B15" s="267">
        <v>13780</v>
      </c>
      <c r="C15" s="267">
        <v>9164783846</v>
      </c>
      <c r="D15" s="275">
        <v>43300</v>
      </c>
      <c r="E15" s="276" t="s">
        <v>127</v>
      </c>
      <c r="F15" s="267" t="s">
        <v>54</v>
      </c>
      <c r="G15" s="270">
        <v>446.3</v>
      </c>
      <c r="H15" s="279" t="s">
        <v>550</v>
      </c>
      <c r="I15" s="280">
        <v>4448</v>
      </c>
      <c r="J15" s="280"/>
      <c r="K15" s="267" t="s">
        <v>140</v>
      </c>
      <c r="L15" s="267" t="s">
        <v>141</v>
      </c>
    </row>
    <row r="16" spans="1:12" x14ac:dyDescent="0.2">
      <c r="A16" s="267" t="s">
        <v>22</v>
      </c>
      <c r="B16" s="267">
        <v>13780</v>
      </c>
      <c r="C16" s="267">
        <v>9164783845</v>
      </c>
      <c r="D16" s="275">
        <v>43300</v>
      </c>
      <c r="E16" s="276" t="s">
        <v>127</v>
      </c>
      <c r="F16" s="267" t="s">
        <v>54</v>
      </c>
      <c r="G16" s="270">
        <v>485.19</v>
      </c>
      <c r="H16" s="279" t="s">
        <v>550</v>
      </c>
      <c r="I16" s="280">
        <v>4448</v>
      </c>
      <c r="J16" s="280"/>
      <c r="K16" s="278">
        <v>43321</v>
      </c>
      <c r="L16" s="267" t="s">
        <v>142</v>
      </c>
    </row>
    <row r="17" spans="1:12" s="281" customFormat="1" x14ac:dyDescent="0.2">
      <c r="A17" s="281" t="s">
        <v>22</v>
      </c>
      <c r="B17" s="281">
        <v>13780</v>
      </c>
      <c r="C17" s="281">
        <v>9164896693</v>
      </c>
      <c r="D17" s="282">
        <v>43305</v>
      </c>
      <c r="E17" s="283" t="s">
        <v>127</v>
      </c>
      <c r="F17" s="281" t="s">
        <v>54</v>
      </c>
      <c r="G17" s="284">
        <v>485.2</v>
      </c>
      <c r="H17" s="279" t="s">
        <v>550</v>
      </c>
      <c r="I17" s="280">
        <v>4448</v>
      </c>
      <c r="J17" s="280"/>
      <c r="K17" s="285">
        <v>43321</v>
      </c>
      <c r="L17" s="281" t="s">
        <v>143</v>
      </c>
    </row>
    <row r="18" spans="1:12" s="281" customFormat="1" x14ac:dyDescent="0.2">
      <c r="A18" s="286" t="s">
        <v>22</v>
      </c>
      <c r="B18" s="281">
        <v>13780</v>
      </c>
      <c r="C18" s="287">
        <v>9164823334</v>
      </c>
      <c r="D18" s="291">
        <v>43301</v>
      </c>
      <c r="E18" s="289" t="s">
        <v>127</v>
      </c>
      <c r="F18" s="281" t="s">
        <v>54</v>
      </c>
      <c r="G18" s="290">
        <v>913.02</v>
      </c>
      <c r="H18" s="286" t="s">
        <v>60</v>
      </c>
      <c r="I18" s="231">
        <v>4448</v>
      </c>
      <c r="J18" s="231"/>
      <c r="K18" s="291">
        <v>43321</v>
      </c>
      <c r="L18" s="286" t="s">
        <v>622</v>
      </c>
    </row>
    <row r="19" spans="1:12" s="297" customFormat="1" ht="15.75" thickBot="1" x14ac:dyDescent="0.25">
      <c r="A19" s="304" t="s">
        <v>22</v>
      </c>
      <c r="B19" s="297">
        <v>13780</v>
      </c>
      <c r="C19" s="305">
        <v>9164933879</v>
      </c>
      <c r="D19" s="306">
        <v>43306</v>
      </c>
      <c r="E19" s="307" t="s">
        <v>127</v>
      </c>
      <c r="F19" s="297" t="s">
        <v>54</v>
      </c>
      <c r="G19" s="308">
        <v>913.04</v>
      </c>
      <c r="H19" s="304" t="s">
        <v>60</v>
      </c>
      <c r="I19" s="309">
        <v>4448</v>
      </c>
      <c r="J19" s="309">
        <f>SUM(G15:G19)</f>
        <v>3242.75</v>
      </c>
      <c r="K19" s="306">
        <v>43321</v>
      </c>
      <c r="L19" s="304" t="s">
        <v>623</v>
      </c>
    </row>
    <row r="20" spans="1:12" x14ac:dyDescent="0.2">
      <c r="A20" s="267" t="s">
        <v>22</v>
      </c>
      <c r="B20" s="267">
        <v>13780</v>
      </c>
      <c r="C20" s="267">
        <v>9165138617</v>
      </c>
      <c r="D20" s="275">
        <v>43313</v>
      </c>
      <c r="E20" s="276" t="s">
        <v>127</v>
      </c>
      <c r="F20" s="267" t="s">
        <v>54</v>
      </c>
      <c r="G20" s="270">
        <v>446.3</v>
      </c>
      <c r="H20" s="279" t="s">
        <v>551</v>
      </c>
      <c r="I20" s="280">
        <v>4470</v>
      </c>
      <c r="J20" s="280"/>
      <c r="K20" s="278">
        <v>43328</v>
      </c>
      <c r="L20" s="267" t="s">
        <v>144</v>
      </c>
    </row>
    <row r="21" spans="1:12" x14ac:dyDescent="0.2">
      <c r="A21" s="267" t="s">
        <v>22</v>
      </c>
      <c r="B21" s="267">
        <v>13780</v>
      </c>
      <c r="C21" s="267">
        <v>9165169652</v>
      </c>
      <c r="D21" s="275">
        <v>43314</v>
      </c>
      <c r="E21" s="276" t="s">
        <v>127</v>
      </c>
      <c r="F21" s="267" t="s">
        <v>54</v>
      </c>
      <c r="G21" s="270">
        <v>446.32</v>
      </c>
      <c r="H21" s="279" t="s">
        <v>552</v>
      </c>
      <c r="I21" s="280">
        <v>4470</v>
      </c>
      <c r="J21" s="280"/>
      <c r="K21" s="278">
        <v>43328</v>
      </c>
      <c r="L21" s="267" t="s">
        <v>145</v>
      </c>
    </row>
    <row r="22" spans="1:12" x14ac:dyDescent="0.2">
      <c r="A22" s="267" t="s">
        <v>22</v>
      </c>
      <c r="B22" s="267">
        <v>13780</v>
      </c>
      <c r="C22" s="267">
        <v>9165295619</v>
      </c>
      <c r="D22" s="275">
        <v>43319</v>
      </c>
      <c r="E22" s="276" t="s">
        <v>127</v>
      </c>
      <c r="F22" s="267" t="s">
        <v>54</v>
      </c>
      <c r="G22" s="270">
        <v>485.2</v>
      </c>
      <c r="H22" s="279" t="s">
        <v>553</v>
      </c>
      <c r="I22" s="280">
        <v>4470</v>
      </c>
      <c r="J22" s="280"/>
      <c r="K22" s="278">
        <v>43328</v>
      </c>
      <c r="L22" s="267" t="s">
        <v>147</v>
      </c>
    </row>
    <row r="23" spans="1:12" s="297" customFormat="1" ht="15.75" thickBot="1" x14ac:dyDescent="0.25">
      <c r="A23" s="297" t="s">
        <v>22</v>
      </c>
      <c r="B23" s="297">
        <v>13780</v>
      </c>
      <c r="C23" s="297">
        <v>9165169658</v>
      </c>
      <c r="D23" s="298">
        <v>43314</v>
      </c>
      <c r="E23" s="299" t="s">
        <v>127</v>
      </c>
      <c r="F23" s="297" t="s">
        <v>54</v>
      </c>
      <c r="G23" s="300">
        <v>892.6</v>
      </c>
      <c r="H23" s="311" t="s">
        <v>552</v>
      </c>
      <c r="I23" s="312">
        <v>4470</v>
      </c>
      <c r="J23" s="313">
        <f>SUM(G20:G23)</f>
        <v>2270.42</v>
      </c>
      <c r="K23" s="303">
        <v>43328</v>
      </c>
      <c r="L23" s="297" t="s">
        <v>146</v>
      </c>
    </row>
    <row r="25" spans="1:12" ht="15.75" x14ac:dyDescent="0.25">
      <c r="A25" s="292"/>
      <c r="B25" s="292"/>
      <c r="C25" s="292"/>
      <c r="D25" s="292" t="s">
        <v>418</v>
      </c>
      <c r="E25" s="293"/>
      <c r="F25" s="292"/>
      <c r="G25" s="294">
        <f>SUM(G7:G24)</f>
        <v>9105.4000000000015</v>
      </c>
      <c r="H25" s="292"/>
      <c r="I25" s="292"/>
      <c r="J25" s="294">
        <f>SUM(J7:J24)</f>
        <v>9105.4000000000015</v>
      </c>
      <c r="K25" s="292"/>
      <c r="L25" s="292"/>
    </row>
    <row r="27" spans="1:12" x14ac:dyDescent="0.2">
      <c r="D27" s="267" t="s">
        <v>427</v>
      </c>
      <c r="G27" s="270">
        <f>+'Identify Replacements'!J136</f>
        <v>9105.4000000000015</v>
      </c>
    </row>
    <row r="29" spans="1:12" ht="15.75" thickBot="1" x14ac:dyDescent="0.25">
      <c r="D29" s="108" t="s">
        <v>421</v>
      </c>
      <c r="E29" s="167"/>
      <c r="F29" s="108"/>
      <c r="G29" s="232">
        <f>+G25-G27</f>
        <v>0</v>
      </c>
    </row>
    <row r="30" spans="1:12" ht="15.75" thickTop="1" x14ac:dyDescent="0.2"/>
  </sheetData>
  <sortState ref="A7:L23">
    <sortCondition ref="I7:I23"/>
  </sortState>
  <printOptions horizontalCentered="1" gridLines="1"/>
  <pageMargins left="0.7" right="0.7" top="0.75" bottom="0.75" header="0.3" footer="0.3"/>
  <pageSetup scale="51" orientation="landscape" blackAndWhite="1" r:id="rId1"/>
  <headerFoot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opLeftCell="D23" zoomScale="120" zoomScaleNormal="120" workbookViewId="0">
      <selection activeCell="E26" sqref="E26:I49"/>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14.85546875" style="267" bestFit="1" customWidth="1"/>
    <col min="6" max="6" width="11.5703125" style="269" bestFit="1" customWidth="1"/>
    <col min="7" max="7" width="18.42578125" style="267" bestFit="1" customWidth="1"/>
    <col min="8" max="8" width="11.28515625" style="270" bestFit="1" customWidth="1"/>
    <col min="9" max="9" width="18.42578125" style="26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15.75" x14ac:dyDescent="0.2">
      <c r="A1" s="263"/>
      <c r="B1" s="263" t="s">
        <v>424</v>
      </c>
      <c r="C1" s="263"/>
      <c r="F1" s="263"/>
      <c r="H1" s="263"/>
      <c r="I1" s="263"/>
      <c r="J1" s="263"/>
      <c r="K1" s="263"/>
      <c r="L1" s="263"/>
    </row>
    <row r="2" spans="1:12" s="265" customFormat="1" ht="15" customHeight="1" x14ac:dyDescent="0.25">
      <c r="A2" s="263"/>
      <c r="B2" s="263" t="s">
        <v>425</v>
      </c>
      <c r="C2" s="264">
        <v>43784</v>
      </c>
      <c r="H2" s="263"/>
      <c r="I2" s="263"/>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273" t="s">
        <v>508</v>
      </c>
      <c r="H6" s="274" t="s">
        <v>420</v>
      </c>
      <c r="I6" s="271"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297" t="s">
        <v>54</v>
      </c>
      <c r="H7" s="300">
        <v>190.96</v>
      </c>
      <c r="I7" s="297" t="s">
        <v>196</v>
      </c>
      <c r="J7" s="301">
        <v>4347</v>
      </c>
      <c r="K7" s="302">
        <f>+H7</f>
        <v>190.96</v>
      </c>
      <c r="L7" s="303">
        <v>43271</v>
      </c>
    </row>
    <row r="8" spans="1:12" x14ac:dyDescent="0.2">
      <c r="A8" s="267" t="s">
        <v>73</v>
      </c>
      <c r="B8" s="267" t="s">
        <v>22</v>
      </c>
      <c r="C8" s="267">
        <v>13780</v>
      </c>
      <c r="D8" s="267">
        <v>9164332949</v>
      </c>
      <c r="E8" s="275">
        <v>43283</v>
      </c>
      <c r="F8" s="276" t="s">
        <v>126</v>
      </c>
      <c r="G8" s="267" t="s">
        <v>54</v>
      </c>
      <c r="H8" s="270">
        <v>269.26</v>
      </c>
      <c r="I8" s="267" t="s">
        <v>59</v>
      </c>
      <c r="J8" s="277">
        <v>4389</v>
      </c>
      <c r="K8" s="277">
        <v>269.26</v>
      </c>
      <c r="L8" s="278">
        <v>43293</v>
      </c>
    </row>
    <row r="9" spans="1:12" x14ac:dyDescent="0.2">
      <c r="A9" s="267" t="s">
        <v>429</v>
      </c>
      <c r="B9" s="267" t="s">
        <v>22</v>
      </c>
      <c r="C9" s="267">
        <v>13780</v>
      </c>
      <c r="D9" s="267">
        <v>9164332948</v>
      </c>
      <c r="E9" s="275">
        <v>43283</v>
      </c>
      <c r="F9" s="276" t="s">
        <v>126</v>
      </c>
      <c r="G9" s="267" t="s">
        <v>54</v>
      </c>
      <c r="H9" s="270">
        <v>403.51</v>
      </c>
      <c r="I9" s="279"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267" t="s">
        <v>54</v>
      </c>
      <c r="H10" s="270">
        <v>531.04999999999995</v>
      </c>
      <c r="I10" s="26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297" t="s">
        <v>54</v>
      </c>
      <c r="H11" s="308">
        <v>913.01</v>
      </c>
      <c r="I11" s="304" t="s">
        <v>257</v>
      </c>
      <c r="J11" s="309">
        <v>4389</v>
      </c>
      <c r="K11" s="310">
        <v>913.01</v>
      </c>
      <c r="L11" s="306">
        <v>43293</v>
      </c>
    </row>
    <row r="12" spans="1:12" x14ac:dyDescent="0.2">
      <c r="A12" s="267" t="s">
        <v>431</v>
      </c>
      <c r="B12" s="267" t="s">
        <v>22</v>
      </c>
      <c r="C12" s="267">
        <v>13780</v>
      </c>
      <c r="D12" s="267">
        <v>9164783846</v>
      </c>
      <c r="E12" s="275">
        <v>43300</v>
      </c>
      <c r="F12" s="276" t="s">
        <v>127</v>
      </c>
      <c r="G12" s="267" t="s">
        <v>54</v>
      </c>
      <c r="H12" s="270">
        <v>446.3</v>
      </c>
      <c r="I12" s="279"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297" t="s">
        <v>54</v>
      </c>
      <c r="H13" s="308">
        <v>913.02</v>
      </c>
      <c r="I13" s="304"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267" t="s">
        <v>54</v>
      </c>
      <c r="H14" s="270">
        <v>446.3</v>
      </c>
      <c r="I14" s="279" t="s">
        <v>551</v>
      </c>
      <c r="J14" s="280">
        <v>4470</v>
      </c>
      <c r="K14" s="313">
        <f>446.3+446.32+485.2+892.6</f>
        <v>2270.42</v>
      </c>
      <c r="L14" s="278">
        <v>43328</v>
      </c>
    </row>
    <row r="16" spans="1:12" ht="15.75" x14ac:dyDescent="0.25">
      <c r="A16" s="292"/>
      <c r="B16" s="292"/>
      <c r="C16" s="292"/>
      <c r="D16" s="292"/>
      <c r="E16" s="292" t="s">
        <v>418</v>
      </c>
      <c r="F16" s="293"/>
      <c r="G16" s="292"/>
      <c r="H16" s="294">
        <f>SUM(H7:H15)</f>
        <v>4113.41</v>
      </c>
      <c r="I16" s="292"/>
      <c r="J16" s="292"/>
      <c r="K16" s="294">
        <f>SUM(K7:K15)</f>
        <v>9105.4</v>
      </c>
      <c r="L16" s="292"/>
    </row>
  </sheetData>
  <printOptions horizontalCentered="1" gridLines="1"/>
  <pageMargins left="0.7" right="0.7" top="0.75" bottom="0.75" header="0.3" footer="0.3"/>
  <pageSetup scale="53" orientation="landscape" blackAndWhite="1" r:id="rId1"/>
  <headerFoot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abSelected="1" zoomScale="70" zoomScaleNormal="70" workbookViewId="0">
      <selection activeCell="E18" sqref="E18"/>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31.5703125" style="267" bestFit="1" customWidth="1"/>
    <col min="6" max="6" width="11.5703125" style="269" bestFit="1" customWidth="1"/>
    <col min="7" max="7" width="18.42578125" style="317" bestFit="1" customWidth="1"/>
    <col min="8" max="8" width="12.28515625" style="318" bestFit="1" customWidth="1"/>
    <col min="9" max="9" width="18.42578125" style="31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30" customHeight="1" x14ac:dyDescent="0.2">
      <c r="A1" s="263"/>
      <c r="B1" s="263" t="s">
        <v>424</v>
      </c>
      <c r="C1" s="263"/>
      <c r="D1" s="263"/>
      <c r="E1" s="263"/>
      <c r="F1" s="263"/>
      <c r="G1" s="316"/>
      <c r="H1" s="316"/>
      <c r="I1" s="316"/>
      <c r="J1" s="263"/>
      <c r="K1" s="263"/>
      <c r="L1" s="263"/>
    </row>
    <row r="2" spans="1:12" s="265" customFormat="1" ht="15" customHeight="1" x14ac:dyDescent="0.25">
      <c r="A2" s="263"/>
      <c r="B2" s="263" t="s">
        <v>425</v>
      </c>
      <c r="C2" s="264">
        <v>43784</v>
      </c>
      <c r="D2" s="263"/>
      <c r="F2" s="263"/>
      <c r="G2" s="315"/>
      <c r="H2" s="316"/>
      <c r="I2" s="316"/>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319" t="s">
        <v>508</v>
      </c>
      <c r="H6" s="320" t="s">
        <v>420</v>
      </c>
      <c r="I6" s="319"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321" t="s">
        <v>54</v>
      </c>
      <c r="H7" s="322">
        <v>190.96</v>
      </c>
      <c r="I7" s="321" t="s">
        <v>196</v>
      </c>
      <c r="J7" s="301">
        <v>4347</v>
      </c>
      <c r="K7" s="302">
        <f>+H7</f>
        <v>190.96</v>
      </c>
      <c r="L7" s="303">
        <v>43271</v>
      </c>
    </row>
    <row r="8" spans="1:12" x14ac:dyDescent="0.2">
      <c r="A8" s="267" t="s">
        <v>73</v>
      </c>
      <c r="B8" s="267" t="s">
        <v>22</v>
      </c>
      <c r="C8" s="267">
        <v>13780</v>
      </c>
      <c r="D8" s="267">
        <v>9164332949</v>
      </c>
      <c r="E8" s="275">
        <v>43283</v>
      </c>
      <c r="F8" s="276" t="s">
        <v>126</v>
      </c>
      <c r="G8" s="317" t="s">
        <v>54</v>
      </c>
      <c r="H8" s="318">
        <v>269.26</v>
      </c>
      <c r="I8" s="317" t="s">
        <v>59</v>
      </c>
      <c r="J8" s="277">
        <v>4389</v>
      </c>
      <c r="K8" s="277">
        <v>269.26</v>
      </c>
      <c r="L8" s="278">
        <v>43293</v>
      </c>
    </row>
    <row r="9" spans="1:12" x14ac:dyDescent="0.2">
      <c r="A9" s="267" t="s">
        <v>429</v>
      </c>
      <c r="B9" s="267" t="s">
        <v>22</v>
      </c>
      <c r="C9" s="267">
        <v>13780</v>
      </c>
      <c r="D9" s="267">
        <v>9164332948</v>
      </c>
      <c r="E9" s="275">
        <v>43283</v>
      </c>
      <c r="F9" s="276" t="s">
        <v>126</v>
      </c>
      <c r="G9" s="317" t="s">
        <v>54</v>
      </c>
      <c r="H9" s="318">
        <v>403.51</v>
      </c>
      <c r="I9" s="323"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317" t="s">
        <v>54</v>
      </c>
      <c r="H10" s="318">
        <v>531.04999999999995</v>
      </c>
      <c r="I10" s="31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321" t="s">
        <v>54</v>
      </c>
      <c r="H11" s="324">
        <v>913.01</v>
      </c>
      <c r="I11" s="325" t="s">
        <v>257</v>
      </c>
      <c r="J11" s="309">
        <v>4389</v>
      </c>
      <c r="K11" s="310">
        <v>913.01</v>
      </c>
      <c r="L11" s="306">
        <v>43293</v>
      </c>
    </row>
    <row r="12" spans="1:12" x14ac:dyDescent="0.2">
      <c r="A12" s="267" t="s">
        <v>431</v>
      </c>
      <c r="B12" s="267" t="s">
        <v>22</v>
      </c>
      <c r="C12" s="267">
        <v>13780</v>
      </c>
      <c r="D12" s="267">
        <v>9164783846</v>
      </c>
      <c r="E12" s="275">
        <v>43300</v>
      </c>
      <c r="F12" s="276" t="s">
        <v>127</v>
      </c>
      <c r="G12" s="317" t="s">
        <v>54</v>
      </c>
      <c r="H12" s="318">
        <v>446.3</v>
      </c>
      <c r="I12" s="323"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321" t="s">
        <v>54</v>
      </c>
      <c r="H13" s="324">
        <v>913.02</v>
      </c>
      <c r="I13" s="325"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317" t="s">
        <v>54</v>
      </c>
      <c r="H14" s="318">
        <v>446.3</v>
      </c>
      <c r="I14" s="323" t="s">
        <v>551</v>
      </c>
      <c r="J14" s="280">
        <v>4470</v>
      </c>
      <c r="K14" s="313">
        <f>446.3+446.32+485.2+892.6</f>
        <v>2270.42</v>
      </c>
      <c r="L14" s="278">
        <v>43328</v>
      </c>
    </row>
    <row r="16" spans="1:12" ht="15.75" x14ac:dyDescent="0.25">
      <c r="A16" s="292"/>
      <c r="B16" s="292"/>
      <c r="C16" s="292"/>
      <c r="D16" s="292"/>
      <c r="E16" s="292" t="s">
        <v>418</v>
      </c>
      <c r="F16" s="293"/>
      <c r="G16" s="326"/>
      <c r="H16" s="327">
        <f>SUM(H7:H15)</f>
        <v>4113.41</v>
      </c>
      <c r="I16" s="326"/>
      <c r="J16" s="292"/>
      <c r="K16" s="294">
        <f>SUM(K7:K15)</f>
        <v>9105.4</v>
      </c>
      <c r="L16" s="292"/>
    </row>
  </sheetData>
  <printOptions horizontalCentered="1" gridLines="1"/>
  <pageMargins left="0.7" right="0.7" top="0.75" bottom="0.75" header="0.3" footer="0.3"/>
  <pageSetup scale="49" orientation="landscape" blackAndWhite="1" r:id="rId1"/>
  <headerFoot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2:I34"/>
  <sheetViews>
    <sheetView topLeftCell="A10" workbookViewId="0">
      <selection activeCell="G16" sqref="G16"/>
    </sheetView>
  </sheetViews>
  <sheetFormatPr defaultRowHeight="15" x14ac:dyDescent="0.2"/>
  <cols>
    <col min="1" max="1" width="9.140625" style="108"/>
    <col min="2" max="2" width="37" style="108" customWidth="1"/>
    <col min="3" max="3" width="35.28515625" style="108" bestFit="1" customWidth="1"/>
    <col min="4" max="4" width="9.42578125" style="108" bestFit="1" customWidth="1"/>
    <col min="5" max="5" width="14.28515625" style="108" bestFit="1" customWidth="1"/>
    <col min="6" max="6" width="12.28515625" style="108" bestFit="1" customWidth="1"/>
    <col min="7" max="7" width="9.42578125" style="108" bestFit="1" customWidth="1"/>
    <col min="8" max="8" width="11.5703125" style="108" bestFit="1" customWidth="1"/>
    <col min="9" max="9" width="12.7109375" style="108" bestFit="1" customWidth="1"/>
    <col min="10" max="16384" width="9.140625" style="108"/>
  </cols>
  <sheetData>
    <row r="2" spans="2:9" x14ac:dyDescent="0.2">
      <c r="B2" s="328" t="e">
        <f>+'Input Information'!#REF!</f>
        <v>#REF!</v>
      </c>
    </row>
    <row r="4" spans="2:9" x14ac:dyDescent="0.2">
      <c r="B4" s="108" t="s">
        <v>433</v>
      </c>
    </row>
    <row r="5" spans="2:9" x14ac:dyDescent="0.2">
      <c r="B5" s="108" t="s">
        <v>441</v>
      </c>
    </row>
    <row r="6" spans="2:9" x14ac:dyDescent="0.2">
      <c r="B6" s="108" t="s">
        <v>424</v>
      </c>
    </row>
    <row r="7" spans="2:9" x14ac:dyDescent="0.2">
      <c r="B7" s="108" t="s">
        <v>434</v>
      </c>
    </row>
    <row r="8" spans="2:9" x14ac:dyDescent="0.2">
      <c r="B8" s="108" t="s">
        <v>435</v>
      </c>
    </row>
    <row r="10" spans="2:9" x14ac:dyDescent="0.2">
      <c r="B10" s="108" t="s">
        <v>440</v>
      </c>
    </row>
    <row r="12" spans="2:9" x14ac:dyDescent="0.2">
      <c r="B12" s="108" t="s">
        <v>442</v>
      </c>
      <c r="F12" s="194">
        <f>+H25</f>
        <v>9105.4</v>
      </c>
    </row>
    <row r="14" spans="2:9" ht="15.75" thickBot="1" x14ac:dyDescent="0.25"/>
    <row r="15" spans="2:9" ht="15.75" x14ac:dyDescent="0.25">
      <c r="B15" s="329" t="s">
        <v>19</v>
      </c>
      <c r="C15" s="330" t="s">
        <v>6</v>
      </c>
      <c r="D15" s="330" t="s">
        <v>9</v>
      </c>
      <c r="E15" s="330" t="s">
        <v>10</v>
      </c>
      <c r="F15" s="330" t="s">
        <v>11</v>
      </c>
      <c r="G15" s="330" t="s">
        <v>17</v>
      </c>
      <c r="H15" s="330" t="s">
        <v>428</v>
      </c>
      <c r="I15" s="331" t="s">
        <v>18</v>
      </c>
    </row>
    <row r="16" spans="2:9" x14ac:dyDescent="0.2">
      <c r="B16" s="332" t="s">
        <v>206</v>
      </c>
      <c r="C16" s="281" t="s">
        <v>164</v>
      </c>
      <c r="D16" s="281">
        <v>13780</v>
      </c>
      <c r="E16" s="281">
        <v>1851526</v>
      </c>
      <c r="F16" s="333">
        <v>43263</v>
      </c>
      <c r="G16" s="334">
        <v>4347</v>
      </c>
      <c r="H16" s="335">
        <v>190.96</v>
      </c>
      <c r="I16" s="336">
        <v>43271</v>
      </c>
    </row>
    <row r="17" spans="2:9" x14ac:dyDescent="0.2">
      <c r="B17" s="332" t="s">
        <v>73</v>
      </c>
      <c r="C17" s="281" t="s">
        <v>22</v>
      </c>
      <c r="D17" s="281">
        <v>13780</v>
      </c>
      <c r="E17" s="281">
        <v>9164332949</v>
      </c>
      <c r="F17" s="333">
        <v>43283</v>
      </c>
      <c r="G17" s="334">
        <v>4389</v>
      </c>
      <c r="H17" s="334">
        <v>269.26</v>
      </c>
      <c r="I17" s="336">
        <v>43293</v>
      </c>
    </row>
    <row r="18" spans="2:9" ht="30" x14ac:dyDescent="0.2">
      <c r="B18" s="332" t="s">
        <v>429</v>
      </c>
      <c r="C18" s="281" t="s">
        <v>22</v>
      </c>
      <c r="D18" s="281">
        <v>13780</v>
      </c>
      <c r="E18" s="281">
        <v>9164332948</v>
      </c>
      <c r="F18" s="333">
        <v>43283</v>
      </c>
      <c r="G18" s="280">
        <v>4389</v>
      </c>
      <c r="H18" s="280">
        <f>403.51+403.51+440.46+440.47</f>
        <v>1687.95</v>
      </c>
      <c r="I18" s="337" t="s">
        <v>134</v>
      </c>
    </row>
    <row r="19" spans="2:9" x14ac:dyDescent="0.2">
      <c r="B19" s="332" t="s">
        <v>74</v>
      </c>
      <c r="C19" s="281" t="s">
        <v>22</v>
      </c>
      <c r="D19" s="281">
        <v>13780</v>
      </c>
      <c r="E19" s="281">
        <v>9164332951</v>
      </c>
      <c r="F19" s="333">
        <v>43283</v>
      </c>
      <c r="G19" s="334">
        <v>4389</v>
      </c>
      <c r="H19" s="335">
        <v>531.04999999999995</v>
      </c>
      <c r="I19" s="336">
        <v>43293</v>
      </c>
    </row>
    <row r="20" spans="2:9" ht="30" x14ac:dyDescent="0.2">
      <c r="B20" s="338" t="s">
        <v>615</v>
      </c>
      <c r="C20" s="286" t="s">
        <v>22</v>
      </c>
      <c r="D20" s="281">
        <v>13780</v>
      </c>
      <c r="E20" s="287">
        <v>9164332950</v>
      </c>
      <c r="F20" s="339">
        <v>43283</v>
      </c>
      <c r="G20" s="231">
        <v>4389</v>
      </c>
      <c r="H20" s="340">
        <v>913.01</v>
      </c>
      <c r="I20" s="341">
        <v>43293</v>
      </c>
    </row>
    <row r="21" spans="2:9" ht="30" x14ac:dyDescent="0.2">
      <c r="B21" s="332" t="s">
        <v>431</v>
      </c>
      <c r="C21" s="281" t="s">
        <v>22</v>
      </c>
      <c r="D21" s="281">
        <v>13780</v>
      </c>
      <c r="E21" s="281">
        <v>9164783846</v>
      </c>
      <c r="F21" s="333">
        <v>43300</v>
      </c>
      <c r="G21" s="280">
        <v>4448</v>
      </c>
      <c r="H21" s="280">
        <f>446.3+485.19+485.2</f>
        <v>1416.69</v>
      </c>
      <c r="I21" s="337" t="s">
        <v>140</v>
      </c>
    </row>
    <row r="22" spans="2:9" ht="30" x14ac:dyDescent="0.2">
      <c r="B22" s="338" t="s">
        <v>430</v>
      </c>
      <c r="C22" s="286" t="s">
        <v>22</v>
      </c>
      <c r="D22" s="281">
        <v>13780</v>
      </c>
      <c r="E22" s="287">
        <v>9164823334</v>
      </c>
      <c r="F22" s="339">
        <v>43301</v>
      </c>
      <c r="G22" s="231">
        <v>4448</v>
      </c>
      <c r="H22" s="231">
        <f>913.02+913.04</f>
        <v>1826.06</v>
      </c>
      <c r="I22" s="341">
        <v>43321</v>
      </c>
    </row>
    <row r="23" spans="2:9" ht="30" x14ac:dyDescent="0.2">
      <c r="B23" s="332" t="s">
        <v>432</v>
      </c>
      <c r="C23" s="281" t="s">
        <v>22</v>
      </c>
      <c r="D23" s="281">
        <v>13780</v>
      </c>
      <c r="E23" s="281">
        <v>9165138617</v>
      </c>
      <c r="F23" s="333">
        <v>43313</v>
      </c>
      <c r="G23" s="280">
        <v>4470</v>
      </c>
      <c r="H23" s="342">
        <f>446.3+446.32+485.2+892.6</f>
        <v>2270.42</v>
      </c>
      <c r="I23" s="336">
        <v>43328</v>
      </c>
    </row>
    <row r="24" spans="2:9" ht="15.75" thickBot="1" x14ac:dyDescent="0.25">
      <c r="B24" s="343"/>
      <c r="C24" s="297"/>
      <c r="D24" s="297"/>
      <c r="E24" s="297"/>
      <c r="F24" s="297"/>
      <c r="G24" s="297"/>
      <c r="H24" s="297"/>
      <c r="I24" s="344"/>
    </row>
    <row r="25" spans="2:9" ht="16.5" thickBot="1" x14ac:dyDescent="0.3">
      <c r="B25" s="345"/>
      <c r="C25" s="346"/>
      <c r="D25" s="346"/>
      <c r="E25" s="346"/>
      <c r="F25" s="346" t="s">
        <v>418</v>
      </c>
      <c r="G25" s="346"/>
      <c r="H25" s="347">
        <f>SUM(H16:H24)</f>
        <v>9105.4</v>
      </c>
      <c r="I25" s="348"/>
    </row>
    <row r="27" spans="2:9" x14ac:dyDescent="0.2">
      <c r="B27" s="108" t="s">
        <v>439</v>
      </c>
    </row>
    <row r="28" spans="2:9" x14ac:dyDescent="0.2">
      <c r="B28" s="108" t="s">
        <v>436</v>
      </c>
    </row>
    <row r="29" spans="2:9" x14ac:dyDescent="0.2">
      <c r="B29" s="108" t="s">
        <v>436</v>
      </c>
    </row>
    <row r="32" spans="2:9" ht="15.75" thickBot="1" x14ac:dyDescent="0.25">
      <c r="B32" s="349"/>
    </row>
    <row r="33" spans="2:2" x14ac:dyDescent="0.2">
      <c r="B33" s="108" t="s">
        <v>437</v>
      </c>
    </row>
    <row r="34" spans="2:2" x14ac:dyDescent="0.2">
      <c r="B34" s="108" t="s">
        <v>438</v>
      </c>
    </row>
  </sheetData>
  <printOptions horizontalCentered="1" gridLines="1"/>
  <pageMargins left="0.7" right="0.7" top="0.75" bottom="0.75" header="0.3" footer="0.3"/>
  <pageSetup scale="86" orientation="landscape" blackAndWhite="1" horizontalDpi="4294967293" verticalDpi="4294967293" r:id="rId1"/>
  <headerFoot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8"/>
  <sheetViews>
    <sheetView topLeftCell="E102" zoomScale="120" zoomScaleNormal="120" workbookViewId="0">
      <selection activeCell="E1" sqref="E1:E4"/>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style="97" bestFit="1" customWidth="1"/>
    <col min="12" max="12" width="11.85546875" customWidth="1"/>
    <col min="13" max="13" width="11.28515625" style="83" bestFit="1" customWidth="1"/>
    <col min="14" max="14" width="15.7109375" customWidth="1"/>
    <col min="15" max="15" width="12.42578125" customWidth="1"/>
    <col min="17" max="17" width="11" customWidth="1"/>
    <col min="18" max="18" width="39.5703125" customWidth="1"/>
  </cols>
  <sheetData>
    <row r="1" spans="1:18" ht="15.75" x14ac:dyDescent="0.25">
      <c r="D1" s="3"/>
      <c r="E1" s="387" t="s">
        <v>419</v>
      </c>
      <c r="G1" s="3"/>
    </row>
    <row r="2" spans="1:18" ht="15.75" x14ac:dyDescent="0.25">
      <c r="D2" s="2"/>
      <c r="E2" s="387"/>
      <c r="G2" s="2"/>
    </row>
    <row r="3" spans="1:18" ht="15.75" x14ac:dyDescent="0.25">
      <c r="D3" s="3"/>
      <c r="E3" s="387"/>
      <c r="G3" s="3"/>
    </row>
    <row r="4" spans="1:18" x14ac:dyDescent="0.25">
      <c r="E4" s="387"/>
    </row>
    <row r="5" spans="1:18" ht="15.75" x14ac:dyDescent="0.25">
      <c r="E5" s="62"/>
    </row>
    <row r="6" spans="1:18" x14ac:dyDescent="0.25">
      <c r="A6" s="4" t="s">
        <v>2</v>
      </c>
      <c r="B6" s="5" t="s">
        <v>3</v>
      </c>
      <c r="C6" s="5" t="s">
        <v>4</v>
      </c>
      <c r="D6" s="5" t="s">
        <v>5</v>
      </c>
      <c r="E6" s="5" t="s">
        <v>6</v>
      </c>
      <c r="F6" s="5" t="s">
        <v>7</v>
      </c>
      <c r="G6" s="5" t="s">
        <v>8</v>
      </c>
      <c r="H6" s="5" t="s">
        <v>9</v>
      </c>
      <c r="I6" s="5" t="s">
        <v>10</v>
      </c>
      <c r="J6" s="5" t="s">
        <v>11</v>
      </c>
      <c r="K6" s="98" t="s">
        <v>12</v>
      </c>
      <c r="L6" s="5" t="s">
        <v>13</v>
      </c>
      <c r="M6" s="84" t="s">
        <v>420</v>
      </c>
      <c r="N6" s="5" t="s">
        <v>15</v>
      </c>
      <c r="O6" s="5" t="s">
        <v>16</v>
      </c>
      <c r="P6" s="5" t="s">
        <v>17</v>
      </c>
      <c r="Q6" s="5" t="s">
        <v>18</v>
      </c>
      <c r="R6" s="5" t="s">
        <v>19</v>
      </c>
    </row>
    <row r="7" spans="1:18" x14ac:dyDescent="0.25">
      <c r="A7" s="6">
        <v>776210</v>
      </c>
      <c r="C7" s="7" t="s">
        <v>20</v>
      </c>
    </row>
    <row r="8" spans="1:18" x14ac:dyDescent="0.25">
      <c r="C8" s="1" t="s">
        <v>21</v>
      </c>
      <c r="E8" t="s">
        <v>22</v>
      </c>
      <c r="F8" t="s">
        <v>23</v>
      </c>
      <c r="G8">
        <v>884956</v>
      </c>
      <c r="H8">
        <v>13780</v>
      </c>
      <c r="I8">
        <v>9163591367</v>
      </c>
      <c r="J8" s="10">
        <v>43255</v>
      </c>
      <c r="K8" s="99" t="s">
        <v>125</v>
      </c>
      <c r="L8" t="s">
        <v>54</v>
      </c>
      <c r="M8" s="83">
        <v>531.04999999999995</v>
      </c>
      <c r="N8" s="13" t="s">
        <v>55</v>
      </c>
      <c r="O8" t="s">
        <v>56</v>
      </c>
      <c r="P8">
        <v>4331</v>
      </c>
      <c r="Q8" s="9">
        <v>43265</v>
      </c>
      <c r="R8" t="s">
        <v>70</v>
      </c>
    </row>
    <row r="9" spans="1:18" x14ac:dyDescent="0.25">
      <c r="C9" s="1" t="s">
        <v>21</v>
      </c>
      <c r="E9" t="s">
        <v>22</v>
      </c>
      <c r="F9" t="s">
        <v>24</v>
      </c>
      <c r="G9">
        <v>888571</v>
      </c>
      <c r="H9">
        <v>13780</v>
      </c>
      <c r="I9">
        <v>9163817374</v>
      </c>
      <c r="J9" s="11" t="s">
        <v>40</v>
      </c>
      <c r="K9" s="99" t="s">
        <v>125</v>
      </c>
      <c r="L9" t="s">
        <v>54</v>
      </c>
      <c r="M9" s="83">
        <v>269.27</v>
      </c>
      <c r="N9" s="13" t="s">
        <v>55</v>
      </c>
      <c r="O9" t="s">
        <v>57</v>
      </c>
      <c r="P9">
        <v>4343</v>
      </c>
      <c r="Q9" s="9">
        <v>43271</v>
      </c>
      <c r="R9" t="s">
        <v>71</v>
      </c>
    </row>
    <row r="10" spans="1:18" x14ac:dyDescent="0.25">
      <c r="C10" s="1" t="s">
        <v>21</v>
      </c>
      <c r="E10" t="s">
        <v>22</v>
      </c>
      <c r="F10" t="s">
        <v>25</v>
      </c>
      <c r="G10">
        <v>892176</v>
      </c>
      <c r="H10">
        <v>13780</v>
      </c>
      <c r="I10">
        <v>9164116073</v>
      </c>
      <c r="J10" s="11" t="s">
        <v>41</v>
      </c>
      <c r="K10" s="99" t="s">
        <v>126</v>
      </c>
      <c r="L10" t="s">
        <v>54</v>
      </c>
      <c r="M10" s="83">
        <v>118.6</v>
      </c>
      <c r="N10" s="13" t="s">
        <v>55</v>
      </c>
      <c r="O10" t="s">
        <v>58</v>
      </c>
      <c r="P10">
        <v>4389</v>
      </c>
      <c r="Q10" s="9">
        <v>43293</v>
      </c>
      <c r="R10" t="s">
        <v>72</v>
      </c>
    </row>
    <row r="11" spans="1:18" x14ac:dyDescent="0.25">
      <c r="C11" s="1" t="s">
        <v>21</v>
      </c>
      <c r="E11" t="s">
        <v>22</v>
      </c>
      <c r="F11" t="s">
        <v>26</v>
      </c>
      <c r="G11">
        <v>893633</v>
      </c>
      <c r="H11">
        <v>13780</v>
      </c>
      <c r="I11">
        <v>9164332949</v>
      </c>
      <c r="J11" s="10">
        <v>43283</v>
      </c>
      <c r="K11" s="99" t="s">
        <v>126</v>
      </c>
      <c r="L11" t="s">
        <v>54</v>
      </c>
      <c r="M11" s="83">
        <v>269.26</v>
      </c>
      <c r="N11" s="13" t="s">
        <v>55</v>
      </c>
      <c r="O11" t="s">
        <v>59</v>
      </c>
      <c r="P11">
        <v>4389</v>
      </c>
      <c r="Q11" s="9">
        <v>43293</v>
      </c>
      <c r="R11" t="s">
        <v>73</v>
      </c>
    </row>
    <row r="12" spans="1:18" x14ac:dyDescent="0.25">
      <c r="C12" s="1" t="s">
        <v>21</v>
      </c>
      <c r="E12" t="s">
        <v>22</v>
      </c>
      <c r="F12" t="s">
        <v>27</v>
      </c>
      <c r="G12">
        <v>893636</v>
      </c>
      <c r="H12">
        <v>13780</v>
      </c>
      <c r="I12">
        <v>9164332951</v>
      </c>
      <c r="J12" s="10">
        <v>43283</v>
      </c>
      <c r="K12" s="99" t="s">
        <v>126</v>
      </c>
      <c r="L12" t="s">
        <v>54</v>
      </c>
      <c r="M12" s="83">
        <v>531.04999999999995</v>
      </c>
      <c r="N12" s="13" t="s">
        <v>55</v>
      </c>
      <c r="O12" t="s">
        <v>59</v>
      </c>
      <c r="P12">
        <v>4389</v>
      </c>
      <c r="Q12" s="9">
        <v>43293</v>
      </c>
      <c r="R12" t="s">
        <v>74</v>
      </c>
    </row>
    <row r="13" spans="1:18" x14ac:dyDescent="0.25">
      <c r="C13" s="1" t="s">
        <v>21</v>
      </c>
      <c r="E13" t="s">
        <v>22</v>
      </c>
      <c r="F13" t="s">
        <v>28</v>
      </c>
      <c r="G13">
        <v>901618</v>
      </c>
      <c r="H13">
        <v>13780</v>
      </c>
      <c r="I13">
        <v>9164868789</v>
      </c>
      <c r="J13" s="11" t="s">
        <v>42</v>
      </c>
      <c r="K13" s="99" t="s">
        <v>127</v>
      </c>
      <c r="L13" t="s">
        <v>54</v>
      </c>
      <c r="M13" s="83">
        <v>77.78</v>
      </c>
      <c r="N13" s="13" t="s">
        <v>55</v>
      </c>
      <c r="O13" t="s">
        <v>60</v>
      </c>
      <c r="P13">
        <v>4448</v>
      </c>
      <c r="Q13" s="9">
        <v>43321</v>
      </c>
      <c r="R13" t="s">
        <v>75</v>
      </c>
    </row>
    <row r="14" spans="1:18" x14ac:dyDescent="0.25">
      <c r="C14" s="1" t="s">
        <v>21</v>
      </c>
      <c r="E14" t="s">
        <v>22</v>
      </c>
      <c r="F14" t="s">
        <v>31</v>
      </c>
      <c r="G14">
        <v>902086</v>
      </c>
      <c r="H14">
        <v>13780</v>
      </c>
      <c r="I14">
        <v>9164933879</v>
      </c>
      <c r="J14" s="10">
        <v>43306</v>
      </c>
      <c r="K14" s="99" t="s">
        <v>127</v>
      </c>
      <c r="L14" t="s">
        <v>54</v>
      </c>
      <c r="M14" s="83">
        <v>132.22</v>
      </c>
      <c r="N14" s="13" t="s">
        <v>55</v>
      </c>
      <c r="O14" t="s">
        <v>60</v>
      </c>
      <c r="P14">
        <v>4448</v>
      </c>
      <c r="Q14" s="9">
        <v>43321</v>
      </c>
      <c r="R14" t="s">
        <v>76</v>
      </c>
    </row>
    <row r="15" spans="1:18" x14ac:dyDescent="0.25">
      <c r="C15" s="1" t="s">
        <v>21</v>
      </c>
      <c r="E15" t="s">
        <v>22</v>
      </c>
      <c r="F15" t="s">
        <v>29</v>
      </c>
      <c r="G15">
        <v>902087</v>
      </c>
      <c r="H15">
        <v>13780</v>
      </c>
      <c r="I15">
        <v>9164933878</v>
      </c>
      <c r="J15" s="10">
        <v>43306</v>
      </c>
      <c r="K15" s="99" t="s">
        <v>127</v>
      </c>
      <c r="L15" t="s">
        <v>54</v>
      </c>
      <c r="M15" s="83">
        <v>77.77</v>
      </c>
      <c r="N15" s="13" t="s">
        <v>55</v>
      </c>
      <c r="O15" t="s">
        <v>61</v>
      </c>
      <c r="P15">
        <v>4448</v>
      </c>
      <c r="Q15" s="9">
        <v>43321</v>
      </c>
      <c r="R15" t="s">
        <v>77</v>
      </c>
    </row>
    <row r="16" spans="1:18" x14ac:dyDescent="0.25">
      <c r="C16" s="1" t="s">
        <v>21</v>
      </c>
      <c r="E16" t="s">
        <v>22</v>
      </c>
      <c r="F16" t="s">
        <v>29</v>
      </c>
      <c r="G16">
        <v>902087</v>
      </c>
      <c r="H16">
        <v>13780</v>
      </c>
      <c r="I16">
        <v>9164933878</v>
      </c>
      <c r="J16" s="11" t="s">
        <v>43</v>
      </c>
      <c r="K16" s="99" t="s">
        <v>127</v>
      </c>
      <c r="L16" t="s">
        <v>54</v>
      </c>
      <c r="M16" s="83">
        <v>132.21</v>
      </c>
      <c r="N16" s="13" t="s">
        <v>55</v>
      </c>
      <c r="O16" t="s">
        <v>61</v>
      </c>
      <c r="P16">
        <v>4448</v>
      </c>
      <c r="Q16" s="9">
        <v>43321</v>
      </c>
      <c r="R16" t="s">
        <v>72</v>
      </c>
    </row>
    <row r="17" spans="1:18" x14ac:dyDescent="0.25">
      <c r="C17" s="1" t="s">
        <v>21</v>
      </c>
      <c r="E17" t="s">
        <v>22</v>
      </c>
      <c r="F17" t="s">
        <v>30</v>
      </c>
      <c r="G17">
        <v>906684</v>
      </c>
      <c r="H17">
        <v>13780</v>
      </c>
      <c r="I17">
        <v>9165057293</v>
      </c>
      <c r="J17" s="11" t="s">
        <v>44</v>
      </c>
      <c r="K17" s="99" t="s">
        <v>127</v>
      </c>
      <c r="L17" t="s">
        <v>54</v>
      </c>
      <c r="M17" s="83">
        <v>118.6</v>
      </c>
      <c r="N17" s="13" t="s">
        <v>55</v>
      </c>
      <c r="O17" t="s">
        <v>62</v>
      </c>
      <c r="P17">
        <v>4470</v>
      </c>
      <c r="Q17" s="9">
        <v>43328</v>
      </c>
      <c r="R17" t="s">
        <v>78</v>
      </c>
    </row>
    <row r="18" spans="1:18" x14ac:dyDescent="0.25">
      <c r="C18" s="1" t="s">
        <v>21</v>
      </c>
      <c r="E18" t="s">
        <v>22</v>
      </c>
      <c r="F18" t="s">
        <v>32</v>
      </c>
      <c r="G18">
        <v>907237</v>
      </c>
      <c r="H18">
        <v>13780</v>
      </c>
      <c r="I18">
        <v>9165217393</v>
      </c>
      <c r="J18" s="10">
        <v>43315</v>
      </c>
      <c r="K18" s="99" t="s">
        <v>127</v>
      </c>
      <c r="L18" t="s">
        <v>54</v>
      </c>
      <c r="M18" s="83">
        <v>131.27000000000001</v>
      </c>
      <c r="N18" s="13" t="s">
        <v>55</v>
      </c>
      <c r="O18" t="s">
        <v>63</v>
      </c>
      <c r="P18">
        <v>4470</v>
      </c>
      <c r="Q18" s="9">
        <v>43328</v>
      </c>
      <c r="R18" t="s">
        <v>79</v>
      </c>
    </row>
    <row r="19" spans="1:18" x14ac:dyDescent="0.25">
      <c r="C19" s="1" t="s">
        <v>21</v>
      </c>
      <c r="E19" t="s">
        <v>22</v>
      </c>
      <c r="F19" t="s">
        <v>33</v>
      </c>
      <c r="G19">
        <v>913306</v>
      </c>
      <c r="H19">
        <v>13780</v>
      </c>
      <c r="I19">
        <v>9165528136</v>
      </c>
      <c r="J19" s="11" t="s">
        <v>45</v>
      </c>
      <c r="K19" s="99" t="s">
        <v>128</v>
      </c>
      <c r="L19" t="s">
        <v>54</v>
      </c>
      <c r="M19" s="83">
        <v>504.65</v>
      </c>
      <c r="N19" s="13" t="s">
        <v>55</v>
      </c>
      <c r="O19" t="s">
        <v>64</v>
      </c>
      <c r="P19">
        <v>4502</v>
      </c>
      <c r="Q19" s="9">
        <v>43341</v>
      </c>
      <c r="R19" t="s">
        <v>80</v>
      </c>
    </row>
    <row r="20" spans="1:18" x14ac:dyDescent="0.25">
      <c r="C20" s="1" t="s">
        <v>21</v>
      </c>
      <c r="E20" t="s">
        <v>22</v>
      </c>
      <c r="F20" t="s">
        <v>33</v>
      </c>
      <c r="G20">
        <v>913306</v>
      </c>
      <c r="H20">
        <v>13780</v>
      </c>
      <c r="I20">
        <v>9165528136</v>
      </c>
      <c r="J20" s="10">
        <v>43327</v>
      </c>
      <c r="K20" s="99" t="s">
        <v>128</v>
      </c>
      <c r="L20" t="s">
        <v>54</v>
      </c>
      <c r="M20" s="83">
        <v>233.32</v>
      </c>
      <c r="N20" s="13" t="s">
        <v>55</v>
      </c>
      <c r="O20" t="s">
        <v>65</v>
      </c>
      <c r="P20">
        <v>4502</v>
      </c>
      <c r="Q20" s="9">
        <v>43341</v>
      </c>
      <c r="R20" t="s">
        <v>81</v>
      </c>
    </row>
    <row r="21" spans="1:18" x14ac:dyDescent="0.25">
      <c r="C21" s="1" t="s">
        <v>21</v>
      </c>
      <c r="E21" t="s">
        <v>22</v>
      </c>
      <c r="F21" t="s">
        <v>34</v>
      </c>
      <c r="G21">
        <v>913308</v>
      </c>
      <c r="H21">
        <v>13780</v>
      </c>
      <c r="I21">
        <v>9165528127</v>
      </c>
      <c r="J21" s="10">
        <v>43327</v>
      </c>
      <c r="K21" s="99" t="s">
        <v>128</v>
      </c>
      <c r="L21" t="s">
        <v>54</v>
      </c>
      <c r="M21" s="83">
        <v>59.3</v>
      </c>
      <c r="N21" s="13" t="s">
        <v>55</v>
      </c>
      <c r="O21" t="s">
        <v>65</v>
      </c>
      <c r="P21">
        <v>4502</v>
      </c>
      <c r="Q21" s="9">
        <v>43341</v>
      </c>
      <c r="R21" t="s">
        <v>82</v>
      </c>
    </row>
    <row r="22" spans="1:18" x14ac:dyDescent="0.25">
      <c r="C22" s="1" t="s">
        <v>21</v>
      </c>
      <c r="E22" t="s">
        <v>22</v>
      </c>
      <c r="F22" t="s">
        <v>35</v>
      </c>
      <c r="G22">
        <v>913310</v>
      </c>
      <c r="H22">
        <v>13780</v>
      </c>
      <c r="I22">
        <v>9165568246</v>
      </c>
      <c r="J22" s="11" t="s">
        <v>46</v>
      </c>
      <c r="K22" s="99" t="s">
        <v>128</v>
      </c>
      <c r="L22" t="s">
        <v>54</v>
      </c>
      <c r="M22" s="83">
        <v>514.36</v>
      </c>
      <c r="N22" s="13" t="s">
        <v>55</v>
      </c>
      <c r="O22" t="s">
        <v>66</v>
      </c>
      <c r="P22">
        <v>4502</v>
      </c>
      <c r="Q22" s="9">
        <v>43341</v>
      </c>
      <c r="R22" t="s">
        <v>83</v>
      </c>
    </row>
    <row r="23" spans="1:18" x14ac:dyDescent="0.25">
      <c r="C23" s="1" t="s">
        <v>21</v>
      </c>
      <c r="E23" t="s">
        <v>22</v>
      </c>
      <c r="F23" t="s">
        <v>37</v>
      </c>
      <c r="G23">
        <v>915527</v>
      </c>
      <c r="H23">
        <v>13780</v>
      </c>
      <c r="I23">
        <v>9165759648</v>
      </c>
      <c r="J23" s="11" t="s">
        <v>47</v>
      </c>
      <c r="K23" s="99" t="s">
        <v>128</v>
      </c>
      <c r="L23" t="s">
        <v>54</v>
      </c>
      <c r="M23" s="83">
        <v>132.22</v>
      </c>
      <c r="N23" s="13" t="s">
        <v>55</v>
      </c>
      <c r="O23" t="s">
        <v>67</v>
      </c>
      <c r="P23">
        <v>4510</v>
      </c>
      <c r="Q23" s="9">
        <v>43349</v>
      </c>
      <c r="R23" t="s">
        <v>84</v>
      </c>
    </row>
    <row r="24" spans="1:18" x14ac:dyDescent="0.25">
      <c r="C24" s="1" t="s">
        <v>21</v>
      </c>
      <c r="E24" t="s">
        <v>22</v>
      </c>
      <c r="F24" t="s">
        <v>36</v>
      </c>
      <c r="G24">
        <v>915528</v>
      </c>
      <c r="H24">
        <v>13780</v>
      </c>
      <c r="I24">
        <v>9165794766</v>
      </c>
      <c r="J24" s="10">
        <v>43336</v>
      </c>
      <c r="K24" s="99" t="s">
        <v>128</v>
      </c>
      <c r="L24" t="s">
        <v>54</v>
      </c>
      <c r="M24" s="83">
        <v>531.04</v>
      </c>
      <c r="N24" s="13" t="s">
        <v>55</v>
      </c>
      <c r="O24" t="s">
        <v>68</v>
      </c>
      <c r="P24">
        <v>4510</v>
      </c>
      <c r="Q24" s="9">
        <v>43349</v>
      </c>
      <c r="R24" t="s">
        <v>85</v>
      </c>
    </row>
    <row r="25" spans="1:18" x14ac:dyDescent="0.25">
      <c r="C25" s="1" t="s">
        <v>21</v>
      </c>
      <c r="E25" t="s">
        <v>22</v>
      </c>
      <c r="F25" t="s">
        <v>36</v>
      </c>
      <c r="G25">
        <v>915528</v>
      </c>
      <c r="H25">
        <v>13780</v>
      </c>
      <c r="I25">
        <v>9165794766</v>
      </c>
      <c r="J25" s="10">
        <v>43336</v>
      </c>
      <c r="K25" s="99" t="s">
        <v>128</v>
      </c>
      <c r="L25" t="s">
        <v>54</v>
      </c>
      <c r="M25" s="83">
        <v>504.64</v>
      </c>
      <c r="N25" s="13" t="s">
        <v>55</v>
      </c>
      <c r="O25" t="s">
        <v>67</v>
      </c>
      <c r="P25">
        <v>4510</v>
      </c>
      <c r="Q25" s="9">
        <v>43349</v>
      </c>
      <c r="R25" t="s">
        <v>86</v>
      </c>
    </row>
    <row r="26" spans="1:18" x14ac:dyDescent="0.25">
      <c r="C26" s="1" t="s">
        <v>21</v>
      </c>
      <c r="E26" t="s">
        <v>22</v>
      </c>
      <c r="F26" t="s">
        <v>38</v>
      </c>
      <c r="G26">
        <v>919225</v>
      </c>
      <c r="H26">
        <v>13780</v>
      </c>
      <c r="I26">
        <v>9166029959</v>
      </c>
      <c r="J26" s="11" t="s">
        <v>48</v>
      </c>
      <c r="K26" s="99" t="s">
        <v>128</v>
      </c>
      <c r="L26" t="s">
        <v>54</v>
      </c>
      <c r="M26" s="83">
        <v>66.11</v>
      </c>
      <c r="N26" s="13" t="s">
        <v>55</v>
      </c>
      <c r="O26" t="s">
        <v>69</v>
      </c>
      <c r="P26">
        <v>4549</v>
      </c>
      <c r="Q26" s="9">
        <v>43363</v>
      </c>
      <c r="R26" t="s">
        <v>84</v>
      </c>
    </row>
    <row r="27" spans="1:18" x14ac:dyDescent="0.25">
      <c r="C27" s="1" t="s">
        <v>21</v>
      </c>
      <c r="E27" t="s">
        <v>22</v>
      </c>
      <c r="F27" t="s">
        <v>39</v>
      </c>
      <c r="G27">
        <v>920249</v>
      </c>
      <c r="H27">
        <v>13780</v>
      </c>
      <c r="I27">
        <v>9166222758</v>
      </c>
      <c r="J27" s="11" t="s">
        <v>49</v>
      </c>
      <c r="K27" s="99" t="s">
        <v>128</v>
      </c>
      <c r="L27" t="s">
        <v>54</v>
      </c>
      <c r="M27" s="83">
        <v>66.11</v>
      </c>
      <c r="N27" s="13" t="s">
        <v>55</v>
      </c>
      <c r="O27" s="14" t="s">
        <v>69</v>
      </c>
      <c r="P27">
        <v>4549</v>
      </c>
      <c r="Q27" s="9">
        <v>43363</v>
      </c>
      <c r="R27" t="s">
        <v>82</v>
      </c>
    </row>
    <row r="28" spans="1:18" x14ac:dyDescent="0.25">
      <c r="A28" s="61" t="s">
        <v>88</v>
      </c>
      <c r="B28" s="16"/>
      <c r="C28" s="16"/>
      <c r="D28" s="16"/>
      <c r="E28" s="16"/>
      <c r="F28" s="16"/>
      <c r="G28" s="16"/>
      <c r="H28" s="16"/>
      <c r="I28" s="16"/>
      <c r="J28" s="16"/>
      <c r="K28" s="100"/>
      <c r="L28" s="16"/>
      <c r="M28" s="85">
        <f>SUM(M8:M27)</f>
        <v>5000.829999999999</v>
      </c>
      <c r="N28" s="17">
        <v>0</v>
      </c>
      <c r="O28" s="16"/>
      <c r="P28" s="16"/>
      <c r="Q28" s="16"/>
      <c r="R28" s="16"/>
    </row>
    <row r="29" spans="1:18" x14ac:dyDescent="0.25">
      <c r="A29" s="15"/>
      <c r="B29" s="8"/>
      <c r="C29" s="8"/>
      <c r="D29" s="8"/>
      <c r="E29" s="8"/>
      <c r="F29" s="8"/>
      <c r="G29" s="8"/>
      <c r="H29" s="8"/>
      <c r="I29" s="8"/>
      <c r="J29" s="8"/>
      <c r="K29" s="101"/>
      <c r="L29" s="8"/>
      <c r="M29" s="85"/>
      <c r="N29" s="17"/>
      <c r="O29" s="8"/>
      <c r="P29" s="8"/>
      <c r="Q29" s="8"/>
      <c r="R29" s="8"/>
    </row>
    <row r="30" spans="1:18" x14ac:dyDescent="0.25">
      <c r="A30" s="32">
        <v>776220</v>
      </c>
      <c r="B30" s="23"/>
      <c r="C30" s="23" t="s">
        <v>87</v>
      </c>
      <c r="D30" s="23"/>
      <c r="E30" s="23"/>
      <c r="F30" s="23"/>
      <c r="G30" s="23"/>
      <c r="H30" s="23"/>
      <c r="I30" s="23"/>
      <c r="J30" s="23"/>
      <c r="K30" s="102"/>
      <c r="L30" s="23"/>
      <c r="M30" s="86"/>
      <c r="N30" s="23"/>
      <c r="O30" s="23"/>
      <c r="P30" s="23"/>
      <c r="Q30" s="23"/>
      <c r="R30" s="23"/>
    </row>
    <row r="31" spans="1:18" x14ac:dyDescent="0.25">
      <c r="C31" s="1" t="s">
        <v>21</v>
      </c>
      <c r="E31" t="s">
        <v>22</v>
      </c>
      <c r="F31" t="s">
        <v>90</v>
      </c>
      <c r="G31">
        <v>885907</v>
      </c>
      <c r="H31">
        <v>13780</v>
      </c>
      <c r="I31">
        <v>9163743130</v>
      </c>
      <c r="J31" s="10">
        <v>43259</v>
      </c>
      <c r="K31" s="99" t="s">
        <v>125</v>
      </c>
      <c r="L31" t="s">
        <v>54</v>
      </c>
      <c r="M31" s="83">
        <v>472.93</v>
      </c>
      <c r="N31" s="13" t="s">
        <v>55</v>
      </c>
      <c r="O31" s="18" t="s">
        <v>112</v>
      </c>
      <c r="P31" s="18">
        <v>4331</v>
      </c>
      <c r="Q31" s="9">
        <v>43265</v>
      </c>
      <c r="R31" t="s">
        <v>132</v>
      </c>
    </row>
    <row r="32" spans="1:18" x14ac:dyDescent="0.25">
      <c r="C32" s="1" t="s">
        <v>21</v>
      </c>
      <c r="E32" t="s">
        <v>22</v>
      </c>
      <c r="F32" t="s">
        <v>91</v>
      </c>
      <c r="G32">
        <v>888573</v>
      </c>
      <c r="H32">
        <v>13780</v>
      </c>
      <c r="I32">
        <v>9163892789</v>
      </c>
      <c r="J32" s="10">
        <v>43265</v>
      </c>
      <c r="K32" s="99" t="s">
        <v>125</v>
      </c>
      <c r="L32" t="s">
        <v>54</v>
      </c>
      <c r="M32" s="83">
        <v>436.39</v>
      </c>
      <c r="N32" s="13" t="s">
        <v>55</v>
      </c>
      <c r="O32" s="18" t="s">
        <v>113</v>
      </c>
      <c r="P32" s="18">
        <v>4343</v>
      </c>
      <c r="Q32" s="9">
        <v>43271</v>
      </c>
      <c r="R32" t="s">
        <v>133</v>
      </c>
    </row>
    <row r="33" spans="3:18" x14ac:dyDescent="0.25">
      <c r="C33" s="1" t="s">
        <v>21</v>
      </c>
      <c r="E33" t="s">
        <v>22</v>
      </c>
      <c r="F33" t="s">
        <v>92</v>
      </c>
      <c r="G33">
        <v>893634</v>
      </c>
      <c r="H33">
        <v>13780</v>
      </c>
      <c r="I33">
        <v>9164332948</v>
      </c>
      <c r="J33" s="10">
        <v>43283</v>
      </c>
      <c r="K33" s="99" t="s">
        <v>126</v>
      </c>
      <c r="L33" t="s">
        <v>54</v>
      </c>
      <c r="M33" s="83">
        <v>440.46</v>
      </c>
      <c r="N33" s="13" t="s">
        <v>55</v>
      </c>
      <c r="O33" s="18" t="s">
        <v>114</v>
      </c>
      <c r="P33" s="18">
        <v>4389</v>
      </c>
      <c r="Q33" t="s">
        <v>134</v>
      </c>
      <c r="R33" t="s">
        <v>135</v>
      </c>
    </row>
    <row r="34" spans="3:18" x14ac:dyDescent="0.25">
      <c r="C34" s="1" t="s">
        <v>21</v>
      </c>
      <c r="E34" t="s">
        <v>22</v>
      </c>
      <c r="F34" t="s">
        <v>93</v>
      </c>
      <c r="G34">
        <v>893634</v>
      </c>
      <c r="H34">
        <v>13780</v>
      </c>
      <c r="I34">
        <v>9164332948</v>
      </c>
      <c r="J34" s="10">
        <v>43283</v>
      </c>
      <c r="K34" s="99" t="s">
        <v>126</v>
      </c>
      <c r="L34" t="s">
        <v>54</v>
      </c>
      <c r="M34" s="83">
        <v>403.51</v>
      </c>
      <c r="N34" s="13" t="s">
        <v>55</v>
      </c>
      <c r="O34" s="18" t="s">
        <v>115</v>
      </c>
      <c r="P34" s="18">
        <v>4389</v>
      </c>
      <c r="Q34" t="s">
        <v>134</v>
      </c>
      <c r="R34" t="s">
        <v>136</v>
      </c>
    </row>
    <row r="35" spans="3:18" x14ac:dyDescent="0.25">
      <c r="C35" s="1" t="s">
        <v>21</v>
      </c>
      <c r="E35" t="s">
        <v>22</v>
      </c>
      <c r="F35" t="s">
        <v>94</v>
      </c>
      <c r="G35">
        <v>893635</v>
      </c>
      <c r="H35">
        <v>13780</v>
      </c>
      <c r="I35">
        <v>9164332950</v>
      </c>
      <c r="J35" s="10">
        <v>43283</v>
      </c>
      <c r="K35" s="99" t="s">
        <v>126</v>
      </c>
      <c r="L35" t="s">
        <v>54</v>
      </c>
      <c r="M35" s="83">
        <v>440.47</v>
      </c>
      <c r="N35" s="13" t="s">
        <v>55</v>
      </c>
      <c r="O35" s="18" t="s">
        <v>115</v>
      </c>
      <c r="P35" s="18">
        <v>4389</v>
      </c>
      <c r="Q35" t="s">
        <v>134</v>
      </c>
      <c r="R35" t="s">
        <v>137</v>
      </c>
    </row>
    <row r="36" spans="3:18" x14ac:dyDescent="0.25">
      <c r="C36" s="1" t="s">
        <v>21</v>
      </c>
      <c r="E36" t="s">
        <v>22</v>
      </c>
      <c r="F36" t="s">
        <v>94</v>
      </c>
      <c r="G36">
        <v>893635</v>
      </c>
      <c r="H36">
        <v>13780</v>
      </c>
      <c r="I36">
        <v>9164332950</v>
      </c>
      <c r="J36" s="10">
        <v>43283</v>
      </c>
      <c r="K36" s="99" t="s">
        <v>126</v>
      </c>
      <c r="L36" t="s">
        <v>54</v>
      </c>
      <c r="M36" s="83">
        <v>403.51</v>
      </c>
      <c r="N36" s="13" t="s">
        <v>55</v>
      </c>
      <c r="O36" s="18" t="s">
        <v>115</v>
      </c>
      <c r="P36" s="18">
        <v>4389</v>
      </c>
      <c r="Q36" t="s">
        <v>134</v>
      </c>
      <c r="R36" t="s">
        <v>138</v>
      </c>
    </row>
    <row r="37" spans="3:18" x14ac:dyDescent="0.25">
      <c r="C37" s="1" t="s">
        <v>21</v>
      </c>
      <c r="E37" t="s">
        <v>22</v>
      </c>
      <c r="F37" t="s">
        <v>27</v>
      </c>
      <c r="G37">
        <v>893636</v>
      </c>
      <c r="H37">
        <v>13780</v>
      </c>
      <c r="I37">
        <v>9164332951</v>
      </c>
      <c r="J37" s="10">
        <v>43283</v>
      </c>
      <c r="K37" s="99" t="s">
        <v>126</v>
      </c>
      <c r="L37" t="s">
        <v>54</v>
      </c>
      <c r="M37" s="83">
        <v>403.51</v>
      </c>
      <c r="N37" s="13" t="s">
        <v>55</v>
      </c>
      <c r="O37" s="18" t="s">
        <v>115</v>
      </c>
      <c r="P37" s="18" t="s">
        <v>131</v>
      </c>
      <c r="Q37" s="9">
        <v>43293</v>
      </c>
      <c r="R37" t="s">
        <v>139</v>
      </c>
    </row>
    <row r="38" spans="3:18" x14ac:dyDescent="0.25">
      <c r="C38" s="1" t="s">
        <v>21</v>
      </c>
      <c r="E38" t="s">
        <v>22</v>
      </c>
      <c r="F38" t="s">
        <v>95</v>
      </c>
      <c r="G38">
        <v>901201</v>
      </c>
      <c r="H38">
        <v>13780</v>
      </c>
      <c r="I38">
        <v>9164783846</v>
      </c>
      <c r="J38" s="10">
        <v>43300</v>
      </c>
      <c r="K38" s="99" t="s">
        <v>127</v>
      </c>
      <c r="L38" t="s">
        <v>54</v>
      </c>
      <c r="M38" s="83">
        <v>446.3</v>
      </c>
      <c r="N38" s="13" t="s">
        <v>55</v>
      </c>
      <c r="O38" s="18" t="s">
        <v>116</v>
      </c>
      <c r="P38" s="18">
        <v>4448</v>
      </c>
      <c r="Q38" t="s">
        <v>140</v>
      </c>
      <c r="R38" t="s">
        <v>141</v>
      </c>
    </row>
    <row r="39" spans="3:18" x14ac:dyDescent="0.25">
      <c r="C39" s="1" t="s">
        <v>21</v>
      </c>
      <c r="E39" t="s">
        <v>22</v>
      </c>
      <c r="F39" t="s">
        <v>96</v>
      </c>
      <c r="G39">
        <v>901612</v>
      </c>
      <c r="H39">
        <v>13780</v>
      </c>
      <c r="I39">
        <v>9164783845</v>
      </c>
      <c r="J39" s="10">
        <v>43300</v>
      </c>
      <c r="K39" s="99" t="s">
        <v>127</v>
      </c>
      <c r="L39" t="s">
        <v>54</v>
      </c>
      <c r="M39" s="83">
        <v>485.19</v>
      </c>
      <c r="N39" s="13" t="s">
        <v>55</v>
      </c>
      <c r="O39" s="18" t="s">
        <v>116</v>
      </c>
      <c r="P39" s="18">
        <v>4448</v>
      </c>
      <c r="Q39" s="9">
        <v>43321</v>
      </c>
      <c r="R39" t="s">
        <v>142</v>
      </c>
    </row>
    <row r="40" spans="3:18" x14ac:dyDescent="0.25">
      <c r="C40" s="1" t="s">
        <v>21</v>
      </c>
      <c r="E40" t="s">
        <v>22</v>
      </c>
      <c r="F40" t="s">
        <v>97</v>
      </c>
      <c r="G40">
        <v>901619</v>
      </c>
      <c r="H40">
        <v>13780</v>
      </c>
      <c r="I40">
        <v>9164896693</v>
      </c>
      <c r="J40" s="10">
        <v>43305</v>
      </c>
      <c r="K40" s="99" t="s">
        <v>127</v>
      </c>
      <c r="L40" t="s">
        <v>54</v>
      </c>
      <c r="M40" s="83">
        <v>485.2</v>
      </c>
      <c r="N40" s="13" t="s">
        <v>55</v>
      </c>
      <c r="O40" s="18" t="s">
        <v>116</v>
      </c>
      <c r="P40" s="18">
        <v>4448</v>
      </c>
      <c r="Q40" s="9">
        <v>43321</v>
      </c>
      <c r="R40" t="s">
        <v>143</v>
      </c>
    </row>
    <row r="41" spans="3:18" x14ac:dyDescent="0.25">
      <c r="C41" s="1" t="s">
        <v>21</v>
      </c>
      <c r="E41" t="s">
        <v>22</v>
      </c>
      <c r="F41" t="s">
        <v>98</v>
      </c>
      <c r="G41">
        <v>906689</v>
      </c>
      <c r="H41">
        <v>13780</v>
      </c>
      <c r="I41">
        <v>9165138617</v>
      </c>
      <c r="J41" s="10">
        <v>43313</v>
      </c>
      <c r="K41" s="99" t="s">
        <v>127</v>
      </c>
      <c r="L41" t="s">
        <v>54</v>
      </c>
      <c r="M41" s="83">
        <v>446.3</v>
      </c>
      <c r="N41" s="13" t="s">
        <v>55</v>
      </c>
      <c r="O41" s="18" t="s">
        <v>117</v>
      </c>
      <c r="P41" s="18">
        <v>4470</v>
      </c>
      <c r="Q41" s="9">
        <v>43328</v>
      </c>
      <c r="R41" t="s">
        <v>144</v>
      </c>
    </row>
    <row r="42" spans="3:18" x14ac:dyDescent="0.25">
      <c r="C42" s="1" t="s">
        <v>21</v>
      </c>
      <c r="E42" t="s">
        <v>22</v>
      </c>
      <c r="F42" t="s">
        <v>99</v>
      </c>
      <c r="G42">
        <v>906687</v>
      </c>
      <c r="H42">
        <v>13780</v>
      </c>
      <c r="I42">
        <v>9165169652</v>
      </c>
      <c r="J42" s="10">
        <v>43314</v>
      </c>
      <c r="K42" s="99" t="s">
        <v>127</v>
      </c>
      <c r="L42" t="s">
        <v>54</v>
      </c>
      <c r="M42" s="83">
        <v>446.32</v>
      </c>
      <c r="N42" s="13" t="s">
        <v>55</v>
      </c>
      <c r="O42" s="18" t="s">
        <v>118</v>
      </c>
      <c r="P42" s="18">
        <v>4470</v>
      </c>
      <c r="Q42" s="9">
        <v>43328</v>
      </c>
      <c r="R42" t="s">
        <v>145</v>
      </c>
    </row>
    <row r="43" spans="3:18" x14ac:dyDescent="0.25">
      <c r="C43" s="1" t="s">
        <v>21</v>
      </c>
      <c r="E43" t="s">
        <v>22</v>
      </c>
      <c r="F43" t="s">
        <v>100</v>
      </c>
      <c r="G43">
        <v>906688</v>
      </c>
      <c r="H43">
        <v>13780</v>
      </c>
      <c r="I43">
        <v>9165169658</v>
      </c>
      <c r="J43" s="10">
        <v>43314</v>
      </c>
      <c r="K43" s="99" t="s">
        <v>127</v>
      </c>
      <c r="L43" t="s">
        <v>54</v>
      </c>
      <c r="M43" s="83">
        <v>892.6</v>
      </c>
      <c r="N43" s="13" t="s">
        <v>55</v>
      </c>
      <c r="O43" s="18" t="s">
        <v>118</v>
      </c>
      <c r="P43" s="18">
        <v>4470</v>
      </c>
      <c r="Q43" s="9">
        <v>43328</v>
      </c>
      <c r="R43" t="s">
        <v>146</v>
      </c>
    </row>
    <row r="44" spans="3:18" x14ac:dyDescent="0.25">
      <c r="C44" s="1" t="s">
        <v>21</v>
      </c>
      <c r="E44" t="s">
        <v>22</v>
      </c>
      <c r="F44" t="s">
        <v>101</v>
      </c>
      <c r="G44">
        <v>907238</v>
      </c>
      <c r="H44">
        <v>13780</v>
      </c>
      <c r="I44">
        <v>9165295619</v>
      </c>
      <c r="J44" s="10">
        <v>43319</v>
      </c>
      <c r="K44" s="99" t="s">
        <v>127</v>
      </c>
      <c r="L44" t="s">
        <v>54</v>
      </c>
      <c r="M44" s="83">
        <v>485.2</v>
      </c>
      <c r="N44" s="13" t="s">
        <v>55</v>
      </c>
      <c r="O44" s="18" t="s">
        <v>119</v>
      </c>
      <c r="P44" s="18">
        <v>4470</v>
      </c>
      <c r="Q44" s="9">
        <v>43328</v>
      </c>
      <c r="R44" t="s">
        <v>147</v>
      </c>
    </row>
    <row r="45" spans="3:18" x14ac:dyDescent="0.25">
      <c r="C45" s="1" t="s">
        <v>89</v>
      </c>
      <c r="E45" t="s">
        <v>102</v>
      </c>
      <c r="F45" t="s">
        <v>103</v>
      </c>
      <c r="G45">
        <v>916797</v>
      </c>
      <c r="H45">
        <v>13780</v>
      </c>
      <c r="I45">
        <v>445552961</v>
      </c>
      <c r="J45" s="10">
        <v>43284</v>
      </c>
      <c r="K45" s="99" t="s">
        <v>128</v>
      </c>
      <c r="L45" t="s">
        <v>54</v>
      </c>
      <c r="M45" s="83">
        <v>426.39</v>
      </c>
      <c r="N45" s="13" t="s">
        <v>55</v>
      </c>
      <c r="O45" s="18" t="s">
        <v>120</v>
      </c>
      <c r="P45" s="18">
        <v>4537</v>
      </c>
      <c r="Q45" t="s">
        <v>148</v>
      </c>
      <c r="R45" t="s">
        <v>149</v>
      </c>
    </row>
    <row r="46" spans="3:18" x14ac:dyDescent="0.25">
      <c r="C46" s="1" t="s">
        <v>21</v>
      </c>
      <c r="E46" t="s">
        <v>22</v>
      </c>
      <c r="F46" t="s">
        <v>104</v>
      </c>
      <c r="G46">
        <v>913307</v>
      </c>
      <c r="H46">
        <v>13780</v>
      </c>
      <c r="I46">
        <v>9165528132</v>
      </c>
      <c r="J46" s="10">
        <v>43327</v>
      </c>
      <c r="K46" s="99" t="s">
        <v>129</v>
      </c>
      <c r="L46" t="s">
        <v>54</v>
      </c>
      <c r="M46" s="83">
        <v>485.18</v>
      </c>
      <c r="N46" s="13" t="s">
        <v>55</v>
      </c>
      <c r="O46" s="18" t="s">
        <v>121</v>
      </c>
      <c r="P46" s="18">
        <v>4502</v>
      </c>
      <c r="Q46" t="s">
        <v>150</v>
      </c>
      <c r="R46" s="14" t="s">
        <v>151</v>
      </c>
    </row>
    <row r="47" spans="3:18" x14ac:dyDescent="0.25">
      <c r="C47" s="1" t="s">
        <v>21</v>
      </c>
      <c r="E47" t="s">
        <v>22</v>
      </c>
      <c r="F47" t="s">
        <v>105</v>
      </c>
      <c r="G47">
        <v>913309</v>
      </c>
      <c r="H47">
        <v>13780</v>
      </c>
      <c r="I47">
        <v>9165568248</v>
      </c>
      <c r="J47" s="10">
        <v>43328</v>
      </c>
      <c r="K47" s="99" t="s">
        <v>129</v>
      </c>
      <c r="L47" t="s">
        <v>54</v>
      </c>
      <c r="M47" s="83">
        <v>485.19</v>
      </c>
      <c r="N47" s="13" t="s">
        <v>55</v>
      </c>
      <c r="O47" s="18" t="s">
        <v>121</v>
      </c>
      <c r="P47" s="19">
        <v>4502</v>
      </c>
      <c r="Q47" s="9">
        <v>43341</v>
      </c>
      <c r="R47" t="s">
        <v>152</v>
      </c>
    </row>
    <row r="48" spans="3:18" x14ac:dyDescent="0.25">
      <c r="C48" s="1" t="s">
        <v>21</v>
      </c>
      <c r="E48" t="s">
        <v>22</v>
      </c>
      <c r="F48" t="s">
        <v>106</v>
      </c>
      <c r="G48">
        <v>913311</v>
      </c>
      <c r="H48">
        <v>13780</v>
      </c>
      <c r="I48">
        <v>9165716546</v>
      </c>
      <c r="J48" s="11" t="s">
        <v>130</v>
      </c>
      <c r="K48" s="99" t="s">
        <v>129</v>
      </c>
      <c r="L48" t="s">
        <v>54</v>
      </c>
      <c r="M48" s="83">
        <v>485.19</v>
      </c>
      <c r="N48" s="13" t="s">
        <v>55</v>
      </c>
      <c r="O48" s="18" t="s">
        <v>121</v>
      </c>
      <c r="P48" s="19">
        <v>4502</v>
      </c>
      <c r="Q48" s="9">
        <v>43341</v>
      </c>
      <c r="R48" t="s">
        <v>153</v>
      </c>
    </row>
    <row r="49" spans="1:19" x14ac:dyDescent="0.25">
      <c r="C49" s="1" t="s">
        <v>21</v>
      </c>
      <c r="E49" t="s">
        <v>22</v>
      </c>
      <c r="F49" t="s">
        <v>107</v>
      </c>
      <c r="G49">
        <v>913312</v>
      </c>
      <c r="H49">
        <v>13780</v>
      </c>
      <c r="I49">
        <v>9165716545</v>
      </c>
      <c r="J49" s="10">
        <v>43334</v>
      </c>
      <c r="K49" s="99" t="s">
        <v>129</v>
      </c>
      <c r="L49" t="s">
        <v>54</v>
      </c>
      <c r="M49" s="83">
        <v>485.2</v>
      </c>
      <c r="N49" s="13" t="s">
        <v>55</v>
      </c>
      <c r="O49" s="18" t="s">
        <v>121</v>
      </c>
      <c r="P49" s="19">
        <v>4502</v>
      </c>
      <c r="Q49" s="9">
        <v>43341</v>
      </c>
      <c r="R49" t="s">
        <v>154</v>
      </c>
    </row>
    <row r="50" spans="1:19" x14ac:dyDescent="0.25">
      <c r="C50" s="1" t="s">
        <v>21</v>
      </c>
      <c r="E50" t="s">
        <v>22</v>
      </c>
      <c r="F50" t="s">
        <v>108</v>
      </c>
      <c r="G50">
        <v>913313</v>
      </c>
      <c r="H50">
        <v>13780</v>
      </c>
      <c r="I50">
        <v>9165716547</v>
      </c>
      <c r="J50" s="10">
        <v>43334</v>
      </c>
      <c r="K50" s="99" t="s">
        <v>129</v>
      </c>
      <c r="L50" t="s">
        <v>54</v>
      </c>
      <c r="M50" s="83">
        <v>485.2</v>
      </c>
      <c r="N50" s="13" t="s">
        <v>55</v>
      </c>
      <c r="O50" s="18" t="s">
        <v>121</v>
      </c>
      <c r="P50" s="19">
        <v>4510</v>
      </c>
      <c r="Q50" s="9">
        <v>43341</v>
      </c>
      <c r="R50" t="s">
        <v>155</v>
      </c>
    </row>
    <row r="51" spans="1:19" x14ac:dyDescent="0.25">
      <c r="C51" s="1" t="s">
        <v>21</v>
      </c>
      <c r="E51" t="s">
        <v>22</v>
      </c>
      <c r="F51" t="s">
        <v>109</v>
      </c>
      <c r="G51">
        <v>915527</v>
      </c>
      <c r="H51">
        <v>13780</v>
      </c>
      <c r="I51">
        <v>9165716548</v>
      </c>
      <c r="J51" s="10">
        <v>43335</v>
      </c>
      <c r="K51" s="99" t="s">
        <v>129</v>
      </c>
      <c r="L51" t="s">
        <v>54</v>
      </c>
      <c r="M51" s="83">
        <v>446.31</v>
      </c>
      <c r="N51" s="13" t="s">
        <v>55</v>
      </c>
      <c r="O51" s="18" t="s">
        <v>122</v>
      </c>
      <c r="P51" s="19">
        <v>4510</v>
      </c>
      <c r="Q51" s="9">
        <v>43349</v>
      </c>
      <c r="R51" t="s">
        <v>156</v>
      </c>
    </row>
    <row r="52" spans="1:19" x14ac:dyDescent="0.25">
      <c r="C52" s="1" t="s">
        <v>21</v>
      </c>
      <c r="E52" t="s">
        <v>22</v>
      </c>
      <c r="F52" t="s">
        <v>36</v>
      </c>
      <c r="G52">
        <v>915528</v>
      </c>
      <c r="H52">
        <v>13780</v>
      </c>
      <c r="I52">
        <v>9165794766</v>
      </c>
      <c r="J52" s="10">
        <v>43336</v>
      </c>
      <c r="K52" s="99" t="s">
        <v>129</v>
      </c>
      <c r="L52" t="s">
        <v>54</v>
      </c>
      <c r="M52" s="83">
        <v>446.3</v>
      </c>
      <c r="N52" s="13" t="s">
        <v>55</v>
      </c>
      <c r="O52" s="18" t="s">
        <v>122</v>
      </c>
      <c r="P52" s="18">
        <v>4510</v>
      </c>
      <c r="Q52" s="9">
        <v>43349</v>
      </c>
      <c r="R52" t="s">
        <v>157</v>
      </c>
    </row>
    <row r="53" spans="1:19" x14ac:dyDescent="0.25">
      <c r="C53" s="1" t="s">
        <v>21</v>
      </c>
      <c r="E53" t="s">
        <v>22</v>
      </c>
      <c r="F53" t="s">
        <v>110</v>
      </c>
      <c r="G53">
        <v>919227</v>
      </c>
      <c r="H53">
        <v>13780</v>
      </c>
      <c r="I53">
        <v>9166143738</v>
      </c>
      <c r="J53" s="10">
        <v>43350</v>
      </c>
      <c r="K53" s="99" t="s">
        <v>129</v>
      </c>
      <c r="L53" t="s">
        <v>54</v>
      </c>
      <c r="M53" s="83">
        <v>485.2</v>
      </c>
      <c r="N53" s="13" t="s">
        <v>55</v>
      </c>
      <c r="O53" s="18" t="s">
        <v>123</v>
      </c>
      <c r="P53" s="19">
        <v>4549</v>
      </c>
      <c r="Q53" t="s">
        <v>158</v>
      </c>
      <c r="R53" t="s">
        <v>159</v>
      </c>
    </row>
    <row r="54" spans="1:19" x14ac:dyDescent="0.25">
      <c r="C54" s="1" t="s">
        <v>21</v>
      </c>
      <c r="E54" t="s">
        <v>22</v>
      </c>
      <c r="F54" t="s">
        <v>111</v>
      </c>
      <c r="G54">
        <v>920250</v>
      </c>
      <c r="H54">
        <v>13780</v>
      </c>
      <c r="I54">
        <v>9166222762</v>
      </c>
      <c r="J54" s="10">
        <v>43354</v>
      </c>
      <c r="K54" s="99" t="s">
        <v>129</v>
      </c>
      <c r="L54" t="s">
        <v>54</v>
      </c>
      <c r="M54" s="83">
        <v>892.59</v>
      </c>
      <c r="N54" s="13" t="s">
        <v>55</v>
      </c>
      <c r="O54" s="18" t="s">
        <v>124</v>
      </c>
      <c r="P54" s="19">
        <v>4549</v>
      </c>
      <c r="Q54" s="9">
        <v>43363</v>
      </c>
      <c r="R54" t="s">
        <v>160</v>
      </c>
    </row>
    <row r="55" spans="1:19" x14ac:dyDescent="0.25">
      <c r="A55" s="21" t="s">
        <v>161</v>
      </c>
      <c r="B55" s="16"/>
      <c r="C55" s="16"/>
      <c r="D55" s="16"/>
      <c r="E55" s="16"/>
      <c r="F55" s="16"/>
      <c r="G55" s="16"/>
      <c r="H55" s="16"/>
      <c r="I55" s="16"/>
      <c r="J55" s="16"/>
      <c r="K55" s="100"/>
      <c r="L55" s="16"/>
      <c r="M55" s="87">
        <f>SUM(M31:M54)</f>
        <v>11810.640000000003</v>
      </c>
      <c r="N55" s="21">
        <v>0</v>
      </c>
      <c r="O55" s="16"/>
      <c r="P55" s="20"/>
      <c r="Q55" s="16"/>
      <c r="R55" s="16"/>
    </row>
    <row r="56" spans="1:19" x14ac:dyDescent="0.25">
      <c r="P56" s="19"/>
    </row>
    <row r="57" spans="1:19" x14ac:dyDescent="0.25">
      <c r="A57" s="22">
        <v>776250</v>
      </c>
      <c r="B57" s="23"/>
      <c r="C57" s="23" t="s">
        <v>162</v>
      </c>
      <c r="D57" s="23"/>
      <c r="E57" s="23"/>
      <c r="F57" s="23"/>
      <c r="G57" s="23"/>
      <c r="H57" s="23"/>
      <c r="I57" s="23"/>
      <c r="J57" s="23"/>
      <c r="K57" s="102"/>
      <c r="L57" s="23"/>
      <c r="M57" s="86"/>
      <c r="N57" s="23"/>
      <c r="O57" s="23"/>
      <c r="P57" s="22"/>
      <c r="Q57" s="23"/>
      <c r="R57" s="23"/>
    </row>
    <row r="58" spans="1:19" hidden="1" x14ac:dyDescent="0.25"/>
    <row r="59" spans="1:19" hidden="1" x14ac:dyDescent="0.25"/>
    <row r="60" spans="1:19" x14ac:dyDescent="0.25">
      <c r="C60" t="s">
        <v>163</v>
      </c>
      <c r="E60" t="s">
        <v>164</v>
      </c>
      <c r="F60" s="24" t="s">
        <v>166</v>
      </c>
      <c r="G60">
        <v>883154</v>
      </c>
      <c r="H60">
        <v>13780</v>
      </c>
      <c r="I60">
        <v>1851108</v>
      </c>
      <c r="J60" s="10">
        <v>43244</v>
      </c>
      <c r="K60" s="99" t="s">
        <v>125</v>
      </c>
      <c r="L60" t="s">
        <v>54</v>
      </c>
      <c r="M60" s="83">
        <v>213.16</v>
      </c>
      <c r="N60" s="13" t="s">
        <v>55</v>
      </c>
      <c r="O60" t="s">
        <v>195</v>
      </c>
      <c r="P60">
        <v>4310</v>
      </c>
      <c r="Q60" s="9">
        <v>43258</v>
      </c>
      <c r="R60" t="s">
        <v>202</v>
      </c>
    </row>
    <row r="61" spans="1:19" x14ac:dyDescent="0.25">
      <c r="C61" t="s">
        <v>163</v>
      </c>
      <c r="E61" t="s">
        <v>164</v>
      </c>
      <c r="F61" s="24" t="s">
        <v>165</v>
      </c>
      <c r="G61">
        <v>887437</v>
      </c>
      <c r="H61">
        <v>13780</v>
      </c>
      <c r="I61">
        <v>1851402</v>
      </c>
      <c r="J61" s="10">
        <v>43257</v>
      </c>
      <c r="K61" s="99" t="s">
        <v>125</v>
      </c>
      <c r="L61" t="s">
        <v>54</v>
      </c>
      <c r="M61" s="83">
        <v>400.16</v>
      </c>
      <c r="N61" s="13" t="s">
        <v>55</v>
      </c>
      <c r="O61" s="25" t="s">
        <v>196</v>
      </c>
      <c r="P61">
        <v>4344</v>
      </c>
      <c r="Q61" s="9">
        <v>43271</v>
      </c>
      <c r="R61" t="s">
        <v>203</v>
      </c>
      <c r="S61" s="26"/>
    </row>
    <row r="62" spans="1:19" x14ac:dyDescent="0.25">
      <c r="C62" t="s">
        <v>163</v>
      </c>
      <c r="E62" t="s">
        <v>164</v>
      </c>
      <c r="F62" s="24" t="s">
        <v>167</v>
      </c>
      <c r="G62">
        <v>887438</v>
      </c>
      <c r="H62">
        <v>13780</v>
      </c>
      <c r="I62">
        <v>1851436</v>
      </c>
      <c r="J62" s="11" t="s">
        <v>191</v>
      </c>
      <c r="K62" s="99" t="s">
        <v>125</v>
      </c>
      <c r="L62" t="s">
        <v>54</v>
      </c>
      <c r="M62" s="83">
        <v>421.89</v>
      </c>
      <c r="N62" s="13" t="s">
        <v>55</v>
      </c>
      <c r="O62" t="s">
        <v>196</v>
      </c>
      <c r="P62">
        <v>4345</v>
      </c>
      <c r="Q62" s="9">
        <v>43271</v>
      </c>
      <c r="R62" t="s">
        <v>204</v>
      </c>
    </row>
    <row r="63" spans="1:19" x14ac:dyDescent="0.25">
      <c r="C63" t="s">
        <v>163</v>
      </c>
      <c r="E63" t="s">
        <v>164</v>
      </c>
      <c r="F63" s="24" t="s">
        <v>168</v>
      </c>
      <c r="G63">
        <v>888574</v>
      </c>
      <c r="H63">
        <v>13780</v>
      </c>
      <c r="I63">
        <v>1851500</v>
      </c>
      <c r="J63" s="11" t="s">
        <v>192</v>
      </c>
      <c r="K63" s="99" t="s">
        <v>125</v>
      </c>
      <c r="L63" t="s">
        <v>54</v>
      </c>
      <c r="M63" s="83">
        <v>193.03</v>
      </c>
      <c r="N63" s="13" t="s">
        <v>55</v>
      </c>
      <c r="O63" t="s">
        <v>196</v>
      </c>
      <c r="P63">
        <v>4346</v>
      </c>
      <c r="Q63" s="9">
        <v>43271</v>
      </c>
      <c r="R63" t="s">
        <v>205</v>
      </c>
    </row>
    <row r="64" spans="1:19" x14ac:dyDescent="0.25">
      <c r="C64" t="s">
        <v>163</v>
      </c>
      <c r="E64" t="s">
        <v>164</v>
      </c>
      <c r="F64" s="24" t="s">
        <v>169</v>
      </c>
      <c r="G64">
        <v>888575</v>
      </c>
      <c r="H64">
        <v>13780</v>
      </c>
      <c r="I64">
        <v>1851526</v>
      </c>
      <c r="J64" s="10">
        <v>43263</v>
      </c>
      <c r="K64" s="99" t="s">
        <v>194</v>
      </c>
      <c r="L64" t="s">
        <v>54</v>
      </c>
      <c r="M64" s="83">
        <v>190.96</v>
      </c>
      <c r="N64" s="13" t="s">
        <v>55</v>
      </c>
      <c r="O64" t="s">
        <v>196</v>
      </c>
      <c r="P64">
        <v>4347</v>
      </c>
      <c r="Q64" s="9">
        <v>43271</v>
      </c>
      <c r="R64" t="s">
        <v>206</v>
      </c>
    </row>
    <row r="65" spans="1:18" x14ac:dyDescent="0.25">
      <c r="C65" t="s">
        <v>163</v>
      </c>
      <c r="E65" t="s">
        <v>164</v>
      </c>
      <c r="F65" s="24" t="s">
        <v>170</v>
      </c>
      <c r="G65">
        <v>921610</v>
      </c>
      <c r="H65">
        <v>13780</v>
      </c>
      <c r="I65">
        <v>1852257</v>
      </c>
      <c r="J65" s="10">
        <v>43280</v>
      </c>
      <c r="K65" s="99" t="s">
        <v>194</v>
      </c>
      <c r="L65" t="s">
        <v>54</v>
      </c>
      <c r="M65" s="83">
        <v>302.91000000000003</v>
      </c>
      <c r="N65" s="13" t="s">
        <v>55</v>
      </c>
      <c r="O65" t="s">
        <v>197</v>
      </c>
      <c r="P65">
        <v>4565</v>
      </c>
      <c r="Q65" s="9">
        <v>43370</v>
      </c>
      <c r="R65" t="s">
        <v>207</v>
      </c>
    </row>
    <row r="66" spans="1:18" x14ac:dyDescent="0.25">
      <c r="C66" t="s">
        <v>163</v>
      </c>
      <c r="E66" t="s">
        <v>164</v>
      </c>
      <c r="F66" s="24" t="s">
        <v>171</v>
      </c>
      <c r="G66">
        <v>920237</v>
      </c>
      <c r="H66">
        <v>13780</v>
      </c>
      <c r="I66" t="s">
        <v>181</v>
      </c>
      <c r="J66" s="11" t="s">
        <v>193</v>
      </c>
      <c r="K66" s="99" t="s">
        <v>194</v>
      </c>
      <c r="L66" t="s">
        <v>54</v>
      </c>
      <c r="M66" s="83">
        <v>356.19</v>
      </c>
      <c r="N66" s="13" t="s">
        <v>55</v>
      </c>
      <c r="O66" t="s">
        <v>198</v>
      </c>
      <c r="P66">
        <v>4555</v>
      </c>
      <c r="Q66" s="9">
        <v>43363</v>
      </c>
      <c r="R66" t="s">
        <v>208</v>
      </c>
    </row>
    <row r="67" spans="1:18" x14ac:dyDescent="0.25">
      <c r="C67" t="s">
        <v>163</v>
      </c>
      <c r="E67" t="s">
        <v>164</v>
      </c>
      <c r="F67" s="24" t="s">
        <v>176</v>
      </c>
      <c r="G67">
        <v>920239</v>
      </c>
      <c r="H67">
        <v>13780</v>
      </c>
      <c r="I67" t="s">
        <v>182</v>
      </c>
      <c r="J67" s="10">
        <v>43293</v>
      </c>
      <c r="K67" s="99" t="s">
        <v>194</v>
      </c>
      <c r="L67" t="s">
        <v>54</v>
      </c>
      <c r="M67" s="83">
        <v>191.3</v>
      </c>
      <c r="N67" s="13" t="s">
        <v>55</v>
      </c>
      <c r="O67" t="s">
        <v>198</v>
      </c>
      <c r="P67">
        <v>4556</v>
      </c>
      <c r="Q67" s="9">
        <v>43363</v>
      </c>
      <c r="R67" t="s">
        <v>209</v>
      </c>
    </row>
    <row r="68" spans="1:18" x14ac:dyDescent="0.25">
      <c r="C68" t="s">
        <v>163</v>
      </c>
      <c r="E68" t="s">
        <v>164</v>
      </c>
      <c r="F68" s="24" t="s">
        <v>177</v>
      </c>
      <c r="G68">
        <v>920241</v>
      </c>
      <c r="H68">
        <v>13780</v>
      </c>
      <c r="I68" t="s">
        <v>183</v>
      </c>
      <c r="J68" s="10">
        <v>43293</v>
      </c>
      <c r="K68" s="99" t="s">
        <v>194</v>
      </c>
      <c r="L68" t="s">
        <v>54</v>
      </c>
      <c r="M68" s="83">
        <v>512.46</v>
      </c>
      <c r="N68" s="13" t="s">
        <v>55</v>
      </c>
      <c r="O68" t="s">
        <v>198</v>
      </c>
      <c r="P68">
        <v>4557</v>
      </c>
      <c r="Q68" s="9">
        <v>43363</v>
      </c>
      <c r="R68" t="s">
        <v>210</v>
      </c>
    </row>
    <row r="69" spans="1:18" x14ac:dyDescent="0.25">
      <c r="C69" t="s">
        <v>163</v>
      </c>
      <c r="E69" t="s">
        <v>164</v>
      </c>
      <c r="F69" s="24" t="s">
        <v>178</v>
      </c>
      <c r="G69">
        <v>921612</v>
      </c>
      <c r="H69">
        <v>13780</v>
      </c>
      <c r="I69" t="s">
        <v>184</v>
      </c>
      <c r="J69" s="10">
        <v>43294</v>
      </c>
      <c r="K69" s="99" t="s">
        <v>194</v>
      </c>
      <c r="L69" t="s">
        <v>54</v>
      </c>
      <c r="M69" s="83">
        <v>429.39</v>
      </c>
      <c r="N69" s="13" t="s">
        <v>55</v>
      </c>
      <c r="O69" t="s">
        <v>197</v>
      </c>
      <c r="P69">
        <v>4565</v>
      </c>
      <c r="Q69" s="9">
        <v>43370</v>
      </c>
      <c r="R69" t="s">
        <v>211</v>
      </c>
    </row>
    <row r="70" spans="1:18" x14ac:dyDescent="0.25">
      <c r="C70" t="s">
        <v>163</v>
      </c>
      <c r="E70" t="s">
        <v>164</v>
      </c>
      <c r="F70" s="24" t="s">
        <v>172</v>
      </c>
      <c r="G70">
        <v>920240</v>
      </c>
      <c r="H70">
        <v>13780</v>
      </c>
      <c r="I70" t="s">
        <v>185</v>
      </c>
      <c r="J70" s="10">
        <v>43298</v>
      </c>
      <c r="K70" s="99" t="s">
        <v>194</v>
      </c>
      <c r="L70" t="s">
        <v>54</v>
      </c>
      <c r="M70" s="83">
        <v>461.39</v>
      </c>
      <c r="N70" s="13" t="s">
        <v>55</v>
      </c>
      <c r="O70" t="s">
        <v>199</v>
      </c>
      <c r="P70">
        <v>4555</v>
      </c>
      <c r="Q70" t="s">
        <v>201</v>
      </c>
      <c r="R70" t="s">
        <v>212</v>
      </c>
    </row>
    <row r="71" spans="1:18" x14ac:dyDescent="0.25">
      <c r="C71" t="s">
        <v>163</v>
      </c>
      <c r="E71" t="s">
        <v>164</v>
      </c>
      <c r="F71" s="24" t="s">
        <v>179</v>
      </c>
      <c r="G71">
        <v>920243</v>
      </c>
      <c r="H71">
        <v>13780</v>
      </c>
      <c r="I71" t="s">
        <v>186</v>
      </c>
      <c r="J71" s="10">
        <v>43308</v>
      </c>
      <c r="K71" s="99" t="s">
        <v>194</v>
      </c>
      <c r="L71" t="s">
        <v>54</v>
      </c>
      <c r="M71" s="83">
        <v>439.2</v>
      </c>
      <c r="N71" s="13" t="s">
        <v>55</v>
      </c>
      <c r="O71" t="s">
        <v>199</v>
      </c>
      <c r="P71">
        <v>4555</v>
      </c>
      <c r="Q71" t="s">
        <v>201</v>
      </c>
      <c r="R71" t="s">
        <v>213</v>
      </c>
    </row>
    <row r="72" spans="1:18" x14ac:dyDescent="0.25">
      <c r="C72" t="s">
        <v>163</v>
      </c>
      <c r="E72" t="s">
        <v>164</v>
      </c>
      <c r="F72" s="24" t="s">
        <v>173</v>
      </c>
      <c r="G72">
        <v>920242</v>
      </c>
      <c r="H72">
        <v>13780</v>
      </c>
      <c r="I72" t="s">
        <v>187</v>
      </c>
      <c r="J72" s="10">
        <v>43311</v>
      </c>
      <c r="K72" s="99" t="s">
        <v>194</v>
      </c>
      <c r="L72" t="s">
        <v>54</v>
      </c>
      <c r="M72" s="83">
        <v>199.9</v>
      </c>
      <c r="N72" s="13" t="s">
        <v>55</v>
      </c>
      <c r="O72" t="s">
        <v>199</v>
      </c>
      <c r="P72">
        <v>4555</v>
      </c>
      <c r="Q72" t="s">
        <v>201</v>
      </c>
      <c r="R72" t="s">
        <v>214</v>
      </c>
    </row>
    <row r="73" spans="1:18" x14ac:dyDescent="0.25">
      <c r="C73" t="s">
        <v>163</v>
      </c>
      <c r="E73" t="s">
        <v>164</v>
      </c>
      <c r="F73" s="24" t="s">
        <v>174</v>
      </c>
      <c r="G73">
        <v>921614</v>
      </c>
      <c r="H73">
        <v>13780</v>
      </c>
      <c r="I73" t="s">
        <v>188</v>
      </c>
      <c r="J73" s="10">
        <v>43311</v>
      </c>
      <c r="K73" s="99" t="s">
        <v>194</v>
      </c>
      <c r="L73" t="s">
        <v>54</v>
      </c>
      <c r="M73" s="83">
        <v>429.39</v>
      </c>
      <c r="N73" s="13" t="s">
        <v>55</v>
      </c>
      <c r="O73" t="s">
        <v>200</v>
      </c>
      <c r="P73">
        <v>4565</v>
      </c>
      <c r="Q73" s="9">
        <v>43370</v>
      </c>
      <c r="R73" t="s">
        <v>211</v>
      </c>
    </row>
    <row r="74" spans="1:18" x14ac:dyDescent="0.25">
      <c r="C74" t="s">
        <v>163</v>
      </c>
      <c r="E74" t="s">
        <v>164</v>
      </c>
      <c r="F74" s="24" t="s">
        <v>175</v>
      </c>
      <c r="G74">
        <v>921615</v>
      </c>
      <c r="H74">
        <v>13780</v>
      </c>
      <c r="I74" t="s">
        <v>189</v>
      </c>
      <c r="J74" s="10">
        <v>43325</v>
      </c>
      <c r="K74" s="99" t="s">
        <v>194</v>
      </c>
      <c r="L74" t="s">
        <v>54</v>
      </c>
      <c r="M74" s="83">
        <v>356.19</v>
      </c>
      <c r="N74" s="13" t="s">
        <v>55</v>
      </c>
      <c r="O74" t="s">
        <v>200</v>
      </c>
      <c r="P74">
        <v>4565</v>
      </c>
      <c r="Q74" s="9">
        <v>43370</v>
      </c>
      <c r="R74" t="s">
        <v>216</v>
      </c>
    </row>
    <row r="75" spans="1:18" x14ac:dyDescent="0.25">
      <c r="C75" t="s">
        <v>163</v>
      </c>
      <c r="E75" t="s">
        <v>164</v>
      </c>
      <c r="F75" s="24" t="s">
        <v>180</v>
      </c>
      <c r="G75">
        <v>921616</v>
      </c>
      <c r="H75">
        <v>13780</v>
      </c>
      <c r="I75" t="s">
        <v>190</v>
      </c>
      <c r="J75" s="10">
        <v>43325</v>
      </c>
      <c r="K75" s="99" t="s">
        <v>194</v>
      </c>
      <c r="L75" t="s">
        <v>54</v>
      </c>
      <c r="M75" s="83">
        <v>224.43</v>
      </c>
      <c r="N75" s="13" t="s">
        <v>55</v>
      </c>
      <c r="O75" t="s">
        <v>200</v>
      </c>
      <c r="P75">
        <v>4565</v>
      </c>
      <c r="Q75" s="9">
        <v>43370</v>
      </c>
      <c r="R75" t="s">
        <v>215</v>
      </c>
    </row>
    <row r="76" spans="1:18" x14ac:dyDescent="0.25">
      <c r="A76" s="21" t="s">
        <v>217</v>
      </c>
      <c r="B76" s="16"/>
      <c r="C76" s="16"/>
      <c r="D76" s="16"/>
      <c r="E76" s="16"/>
      <c r="F76" s="27"/>
      <c r="G76" s="16"/>
      <c r="H76" s="16"/>
      <c r="I76" s="16"/>
      <c r="J76" s="16"/>
      <c r="K76" s="100"/>
      <c r="L76" s="16"/>
      <c r="M76" s="87">
        <f>SUM(M60:M75)</f>
        <v>5321.95</v>
      </c>
      <c r="N76" s="29" t="s">
        <v>55</v>
      </c>
      <c r="O76" s="16"/>
      <c r="P76" s="16"/>
      <c r="Q76" s="16"/>
      <c r="R76" s="16"/>
    </row>
    <row r="78" spans="1:18" x14ac:dyDescent="0.25">
      <c r="A78" s="30">
        <v>776255</v>
      </c>
      <c r="B78" s="23"/>
      <c r="C78" s="23" t="s">
        <v>218</v>
      </c>
      <c r="D78" s="23"/>
      <c r="E78" s="23"/>
      <c r="F78" s="23"/>
      <c r="G78" s="23"/>
      <c r="H78" s="23"/>
      <c r="I78" s="23"/>
      <c r="J78" s="23"/>
      <c r="K78" s="102"/>
      <c r="L78" s="23"/>
      <c r="M78" s="86"/>
      <c r="N78" s="23"/>
      <c r="O78" s="23"/>
      <c r="P78" s="23"/>
      <c r="Q78" s="23"/>
      <c r="R78" s="23"/>
    </row>
    <row r="79" spans="1:18" hidden="1" x14ac:dyDescent="0.25"/>
    <row r="80" spans="1:18" x14ac:dyDescent="0.25">
      <c r="C80" t="s">
        <v>163</v>
      </c>
      <c r="E80" t="s">
        <v>164</v>
      </c>
      <c r="F80" t="s">
        <v>219</v>
      </c>
      <c r="G80">
        <v>883155</v>
      </c>
      <c r="H80">
        <v>13780</v>
      </c>
      <c r="I80">
        <v>1851125</v>
      </c>
      <c r="J80" s="10">
        <v>43244</v>
      </c>
      <c r="K80" s="99" t="s">
        <v>125</v>
      </c>
      <c r="L80" t="s">
        <v>54</v>
      </c>
      <c r="M80" s="83">
        <v>538.16999999999996</v>
      </c>
      <c r="N80" s="13" t="s">
        <v>55</v>
      </c>
      <c r="O80" t="s">
        <v>195</v>
      </c>
      <c r="P80">
        <v>4310</v>
      </c>
      <c r="Q80" s="10">
        <v>43258</v>
      </c>
      <c r="R80" t="s">
        <v>229</v>
      </c>
    </row>
    <row r="81" spans="1:19" x14ac:dyDescent="0.25">
      <c r="C81" t="s">
        <v>163</v>
      </c>
      <c r="E81" t="s">
        <v>164</v>
      </c>
      <c r="F81" t="s">
        <v>223</v>
      </c>
      <c r="G81">
        <v>887439</v>
      </c>
      <c r="H81">
        <v>13780</v>
      </c>
      <c r="I81">
        <v>1851447</v>
      </c>
      <c r="J81" s="11" t="s">
        <v>191</v>
      </c>
      <c r="K81" s="99" t="s">
        <v>125</v>
      </c>
      <c r="L81" t="s">
        <v>54</v>
      </c>
      <c r="M81" s="83">
        <v>657.11</v>
      </c>
      <c r="N81" s="13" t="s">
        <v>55</v>
      </c>
      <c r="O81" t="s">
        <v>227</v>
      </c>
      <c r="P81">
        <v>4344</v>
      </c>
      <c r="Q81" s="10">
        <v>43271</v>
      </c>
      <c r="R81" t="s">
        <v>230</v>
      </c>
    </row>
    <row r="82" spans="1:19" x14ac:dyDescent="0.25">
      <c r="C82" t="s">
        <v>163</v>
      </c>
      <c r="E82" t="s">
        <v>164</v>
      </c>
      <c r="F82" t="s">
        <v>220</v>
      </c>
      <c r="G82">
        <v>889082</v>
      </c>
      <c r="H82">
        <v>13780</v>
      </c>
      <c r="I82">
        <v>1851559</v>
      </c>
      <c r="J82" s="11" t="s">
        <v>192</v>
      </c>
      <c r="K82" s="99" t="s">
        <v>125</v>
      </c>
      <c r="L82" t="s">
        <v>54</v>
      </c>
      <c r="M82" s="83">
        <v>626.71</v>
      </c>
      <c r="N82" s="13" t="s">
        <v>55</v>
      </c>
      <c r="O82" t="s">
        <v>227</v>
      </c>
      <c r="P82">
        <v>4344</v>
      </c>
      <c r="Q82" s="10">
        <v>43271</v>
      </c>
      <c r="R82" t="s">
        <v>231</v>
      </c>
      <c r="S82" t="s">
        <v>225</v>
      </c>
    </row>
    <row r="83" spans="1:19" x14ac:dyDescent="0.25">
      <c r="C83" t="s">
        <v>163</v>
      </c>
      <c r="E83" t="s">
        <v>164</v>
      </c>
      <c r="F83" t="s">
        <v>221</v>
      </c>
      <c r="G83">
        <v>921611</v>
      </c>
      <c r="H83">
        <v>13780</v>
      </c>
      <c r="I83" t="s">
        <v>224</v>
      </c>
      <c r="J83" s="10">
        <v>43283</v>
      </c>
      <c r="K83" s="99" t="s">
        <v>194</v>
      </c>
      <c r="L83" t="s">
        <v>54</v>
      </c>
      <c r="M83" s="83">
        <v>672.98</v>
      </c>
      <c r="N83" s="13" t="s">
        <v>55</v>
      </c>
      <c r="O83" t="s">
        <v>228</v>
      </c>
      <c r="P83">
        <v>4565</v>
      </c>
      <c r="Q83" s="10">
        <v>43370</v>
      </c>
      <c r="R83" t="s">
        <v>232</v>
      </c>
    </row>
    <row r="84" spans="1:19" x14ac:dyDescent="0.25">
      <c r="C84" t="s">
        <v>163</v>
      </c>
      <c r="E84" t="s">
        <v>164</v>
      </c>
      <c r="F84" t="s">
        <v>222</v>
      </c>
      <c r="G84">
        <v>920238</v>
      </c>
      <c r="H84">
        <v>13780</v>
      </c>
      <c r="I84" t="s">
        <v>226</v>
      </c>
      <c r="J84" s="10">
        <v>43293</v>
      </c>
      <c r="K84" s="99" t="s">
        <v>194</v>
      </c>
      <c r="L84" t="s">
        <v>54</v>
      </c>
      <c r="M84" s="83">
        <v>498.7</v>
      </c>
      <c r="N84" s="13" t="s">
        <v>55</v>
      </c>
      <c r="O84" t="s">
        <v>198</v>
      </c>
      <c r="P84">
        <v>4555</v>
      </c>
      <c r="Q84" s="11" t="s">
        <v>158</v>
      </c>
      <c r="R84" t="s">
        <v>233</v>
      </c>
    </row>
    <row r="85" spans="1:19" x14ac:dyDescent="0.25">
      <c r="A85" s="21" t="s">
        <v>234</v>
      </c>
      <c r="B85" s="16"/>
      <c r="C85" s="16"/>
      <c r="D85" s="16"/>
      <c r="E85" s="16"/>
      <c r="F85" s="16"/>
      <c r="G85" s="16"/>
      <c r="H85" s="16"/>
      <c r="I85" s="16"/>
      <c r="J85" s="16"/>
      <c r="K85" s="100"/>
      <c r="L85" s="16"/>
      <c r="M85" s="87">
        <f>SUM(M80:M84)</f>
        <v>2993.67</v>
      </c>
      <c r="N85" s="29" t="s">
        <v>55</v>
      </c>
      <c r="O85" s="16"/>
      <c r="P85" s="16"/>
      <c r="Q85" s="16"/>
      <c r="R85" s="16"/>
    </row>
    <row r="87" spans="1:19" x14ac:dyDescent="0.25">
      <c r="A87" s="30">
        <v>776270</v>
      </c>
      <c r="B87" s="23"/>
      <c r="C87" s="23" t="s">
        <v>235</v>
      </c>
      <c r="D87" s="23"/>
      <c r="E87" s="23"/>
      <c r="F87" s="23"/>
      <c r="G87" s="23"/>
      <c r="H87" s="23"/>
      <c r="I87" s="23"/>
      <c r="J87" s="23"/>
      <c r="K87" s="102"/>
      <c r="L87" s="23"/>
      <c r="M87" s="86"/>
      <c r="N87" s="23"/>
      <c r="O87" s="23"/>
      <c r="P87" s="23"/>
      <c r="Q87" s="23"/>
      <c r="R87" s="23"/>
    </row>
    <row r="88" spans="1:19" x14ac:dyDescent="0.25">
      <c r="C88" t="s">
        <v>21</v>
      </c>
      <c r="E88" t="s">
        <v>236</v>
      </c>
      <c r="F88" t="s">
        <v>91</v>
      </c>
      <c r="G88">
        <v>888573</v>
      </c>
      <c r="H88">
        <v>13780</v>
      </c>
      <c r="I88">
        <v>9163892789</v>
      </c>
      <c r="J88" s="10">
        <v>43265</v>
      </c>
      <c r="K88" s="99" t="s">
        <v>125</v>
      </c>
      <c r="L88" t="s">
        <v>54</v>
      </c>
      <c r="M88" s="83">
        <v>50.31</v>
      </c>
      <c r="N88" s="13" t="s">
        <v>55</v>
      </c>
      <c r="O88" t="s">
        <v>254</v>
      </c>
      <c r="P88">
        <v>4343</v>
      </c>
      <c r="Q88" s="9">
        <v>43271</v>
      </c>
      <c r="R88" s="14" t="s">
        <v>262</v>
      </c>
    </row>
    <row r="89" spans="1:19" x14ac:dyDescent="0.25">
      <c r="C89" t="s">
        <v>21</v>
      </c>
      <c r="E89" t="s">
        <v>236</v>
      </c>
      <c r="F89" t="s">
        <v>91</v>
      </c>
      <c r="G89">
        <v>888573</v>
      </c>
      <c r="H89">
        <v>13780</v>
      </c>
      <c r="I89">
        <v>9163892789</v>
      </c>
      <c r="J89" s="10">
        <v>43265</v>
      </c>
      <c r="K89" s="99" t="s">
        <v>125</v>
      </c>
      <c r="L89" t="s">
        <v>54</v>
      </c>
      <c r="M89" s="83">
        <v>40.82</v>
      </c>
      <c r="N89" s="13" t="s">
        <v>55</v>
      </c>
      <c r="O89" t="s">
        <v>57</v>
      </c>
      <c r="P89">
        <v>4343</v>
      </c>
      <c r="Q89" s="9">
        <v>43271</v>
      </c>
      <c r="R89" s="14" t="s">
        <v>262</v>
      </c>
    </row>
    <row r="90" spans="1:19" x14ac:dyDescent="0.25">
      <c r="C90" t="s">
        <v>21</v>
      </c>
      <c r="E90" t="s">
        <v>236</v>
      </c>
      <c r="F90" t="s">
        <v>237</v>
      </c>
      <c r="G90">
        <v>891075</v>
      </c>
      <c r="H90">
        <v>13780</v>
      </c>
      <c r="I90">
        <v>9164040334</v>
      </c>
      <c r="J90" s="11" t="s">
        <v>247</v>
      </c>
      <c r="K90" s="99" t="s">
        <v>250</v>
      </c>
      <c r="L90" t="s">
        <v>54</v>
      </c>
      <c r="M90" s="83">
        <v>63.47</v>
      </c>
      <c r="N90" s="13" t="s">
        <v>55</v>
      </c>
      <c r="O90" t="s">
        <v>255</v>
      </c>
      <c r="P90">
        <v>4363</v>
      </c>
      <c r="Q90" t="s">
        <v>258</v>
      </c>
      <c r="R90" s="14" t="s">
        <v>262</v>
      </c>
    </row>
    <row r="91" spans="1:19" x14ac:dyDescent="0.25">
      <c r="C91" t="s">
        <v>21</v>
      </c>
      <c r="E91" t="s">
        <v>236</v>
      </c>
      <c r="F91" t="s">
        <v>237</v>
      </c>
      <c r="G91">
        <v>891075</v>
      </c>
      <c r="H91">
        <v>13780</v>
      </c>
      <c r="I91">
        <v>9164040334</v>
      </c>
      <c r="J91" s="11" t="s">
        <v>247</v>
      </c>
      <c r="K91" s="99" t="s">
        <v>250</v>
      </c>
      <c r="L91" t="s">
        <v>54</v>
      </c>
      <c r="M91" s="88">
        <v>99.16</v>
      </c>
      <c r="N91" s="13" t="s">
        <v>55</v>
      </c>
      <c r="O91" t="s">
        <v>256</v>
      </c>
      <c r="P91">
        <v>4363</v>
      </c>
      <c r="Q91" t="s">
        <v>158</v>
      </c>
      <c r="R91" s="14" t="s">
        <v>262</v>
      </c>
    </row>
    <row r="92" spans="1:19" x14ac:dyDescent="0.25">
      <c r="C92" t="s">
        <v>21</v>
      </c>
      <c r="E92" t="s">
        <v>236</v>
      </c>
      <c r="F92" t="s">
        <v>238</v>
      </c>
      <c r="G92">
        <v>893632</v>
      </c>
      <c r="H92">
        <v>13780</v>
      </c>
      <c r="I92">
        <v>9164292877</v>
      </c>
      <c r="J92" s="10">
        <v>43280</v>
      </c>
      <c r="K92" s="99" t="s">
        <v>250</v>
      </c>
      <c r="L92" t="s">
        <v>54</v>
      </c>
      <c r="M92" s="83">
        <v>61.81</v>
      </c>
      <c r="N92" s="13" t="s">
        <v>55</v>
      </c>
      <c r="O92" t="s">
        <v>257</v>
      </c>
      <c r="P92">
        <v>4389</v>
      </c>
      <c r="Q92" s="9">
        <v>43271</v>
      </c>
      <c r="R92" s="14" t="s">
        <v>262</v>
      </c>
    </row>
    <row r="93" spans="1:19" x14ac:dyDescent="0.25">
      <c r="C93" t="s">
        <v>21</v>
      </c>
      <c r="E93" t="s">
        <v>236</v>
      </c>
      <c r="F93" t="s">
        <v>239</v>
      </c>
      <c r="G93">
        <v>893632</v>
      </c>
      <c r="H93">
        <v>13780</v>
      </c>
      <c r="I93">
        <v>9164292877</v>
      </c>
      <c r="J93" s="10">
        <v>43280</v>
      </c>
      <c r="K93" s="99" t="s">
        <v>250</v>
      </c>
      <c r="L93" t="s">
        <v>54</v>
      </c>
      <c r="M93" s="83">
        <v>38.08</v>
      </c>
      <c r="N93" s="13" t="s">
        <v>55</v>
      </c>
      <c r="O93" t="s">
        <v>58</v>
      </c>
      <c r="P93">
        <v>4389</v>
      </c>
      <c r="Q93" s="9">
        <v>43271</v>
      </c>
      <c r="R93" s="14" t="s">
        <v>262</v>
      </c>
    </row>
    <row r="94" spans="1:19" x14ac:dyDescent="0.25">
      <c r="C94" t="s">
        <v>21</v>
      </c>
      <c r="E94" t="s">
        <v>236</v>
      </c>
      <c r="F94" t="s">
        <v>240</v>
      </c>
      <c r="G94">
        <v>893634</v>
      </c>
      <c r="H94">
        <v>13780</v>
      </c>
      <c r="I94">
        <v>9164332948</v>
      </c>
      <c r="J94" s="11" t="s">
        <v>248</v>
      </c>
      <c r="K94" s="99" t="s">
        <v>252</v>
      </c>
      <c r="L94" t="s">
        <v>54</v>
      </c>
      <c r="M94" s="83">
        <v>83.09</v>
      </c>
      <c r="N94" s="13" t="s">
        <v>55</v>
      </c>
      <c r="O94" t="s">
        <v>58</v>
      </c>
      <c r="P94">
        <v>4389</v>
      </c>
      <c r="Q94" t="s">
        <v>259</v>
      </c>
      <c r="R94" s="14" t="s">
        <v>262</v>
      </c>
    </row>
    <row r="95" spans="1:19" x14ac:dyDescent="0.25">
      <c r="C95" t="s">
        <v>21</v>
      </c>
      <c r="E95" t="s">
        <v>236</v>
      </c>
      <c r="F95" t="s">
        <v>241</v>
      </c>
      <c r="G95">
        <v>893636</v>
      </c>
      <c r="H95">
        <v>13780</v>
      </c>
      <c r="I95">
        <v>9164332951</v>
      </c>
      <c r="J95" s="11" t="s">
        <v>248</v>
      </c>
      <c r="K95" s="99" t="s">
        <v>252</v>
      </c>
      <c r="L95" t="s">
        <v>54</v>
      </c>
      <c r="M95" s="83">
        <v>76.16</v>
      </c>
      <c r="N95" s="13" t="s">
        <v>55</v>
      </c>
      <c r="O95" t="s">
        <v>58</v>
      </c>
      <c r="P95">
        <v>4389</v>
      </c>
      <c r="Q95" t="s">
        <v>259</v>
      </c>
      <c r="R95" s="14" t="s">
        <v>262</v>
      </c>
    </row>
    <row r="96" spans="1:19" x14ac:dyDescent="0.25">
      <c r="C96" t="s">
        <v>21</v>
      </c>
      <c r="E96" t="s">
        <v>236</v>
      </c>
      <c r="F96" t="s">
        <v>242</v>
      </c>
      <c r="G96">
        <v>901613</v>
      </c>
      <c r="H96">
        <v>13780</v>
      </c>
      <c r="I96">
        <v>9164823333</v>
      </c>
      <c r="J96" s="11" t="s">
        <v>248</v>
      </c>
      <c r="K96" s="99" t="s">
        <v>251</v>
      </c>
      <c r="L96" t="s">
        <v>54</v>
      </c>
      <c r="M96" s="83">
        <v>83.09</v>
      </c>
      <c r="N96" s="13" t="s">
        <v>55</v>
      </c>
      <c r="O96" t="s">
        <v>60</v>
      </c>
      <c r="P96">
        <v>4448</v>
      </c>
      <c r="Q96" t="s">
        <v>134</v>
      </c>
      <c r="R96" s="14" t="s">
        <v>263</v>
      </c>
    </row>
    <row r="97" spans="1:18" x14ac:dyDescent="0.25">
      <c r="C97" t="s">
        <v>21</v>
      </c>
      <c r="E97" t="s">
        <v>236</v>
      </c>
      <c r="F97" t="s">
        <v>243</v>
      </c>
      <c r="G97">
        <v>901619</v>
      </c>
      <c r="H97">
        <v>13780</v>
      </c>
      <c r="I97">
        <v>9164896693</v>
      </c>
      <c r="J97" s="10">
        <v>43305</v>
      </c>
      <c r="K97" s="99" t="s">
        <v>251</v>
      </c>
      <c r="L97" t="s">
        <v>54</v>
      </c>
      <c r="M97" s="83">
        <v>40.729999999999997</v>
      </c>
      <c r="N97" s="13" t="s">
        <v>55</v>
      </c>
      <c r="O97" t="s">
        <v>60</v>
      </c>
      <c r="P97">
        <v>4448</v>
      </c>
      <c r="Q97" t="s">
        <v>134</v>
      </c>
      <c r="R97" s="14" t="s">
        <v>262</v>
      </c>
    </row>
    <row r="98" spans="1:18" x14ac:dyDescent="0.25">
      <c r="C98" t="s">
        <v>21</v>
      </c>
      <c r="E98" t="s">
        <v>236</v>
      </c>
      <c r="F98" t="s">
        <v>30</v>
      </c>
      <c r="G98">
        <v>906684</v>
      </c>
      <c r="H98">
        <v>13780</v>
      </c>
      <c r="I98">
        <v>9165057293</v>
      </c>
      <c r="J98" s="10">
        <v>43311</v>
      </c>
      <c r="K98" s="99" t="s">
        <v>251</v>
      </c>
      <c r="L98" t="s">
        <v>54</v>
      </c>
      <c r="M98" s="83">
        <v>76.16</v>
      </c>
      <c r="N98" s="13" t="s">
        <v>55</v>
      </c>
      <c r="O98" t="s">
        <v>63</v>
      </c>
      <c r="P98">
        <v>4470</v>
      </c>
      <c r="Q98" t="s">
        <v>134</v>
      </c>
      <c r="R98" s="14" t="s">
        <v>262</v>
      </c>
    </row>
    <row r="99" spans="1:18" x14ac:dyDescent="0.25">
      <c r="C99" t="s">
        <v>21</v>
      </c>
      <c r="E99" t="s">
        <v>236</v>
      </c>
      <c r="F99" t="s">
        <v>244</v>
      </c>
      <c r="G99">
        <v>906686</v>
      </c>
      <c r="H99">
        <v>13780</v>
      </c>
      <c r="I99">
        <v>9165169654</v>
      </c>
      <c r="J99" s="10">
        <v>43314</v>
      </c>
      <c r="K99" s="99" t="s">
        <v>251</v>
      </c>
      <c r="L99" t="s">
        <v>54</v>
      </c>
      <c r="M99" s="83">
        <v>24.94</v>
      </c>
      <c r="N99" s="13" t="s">
        <v>55</v>
      </c>
      <c r="O99" t="s">
        <v>63</v>
      </c>
      <c r="P99">
        <v>4470</v>
      </c>
      <c r="Q99" t="s">
        <v>134</v>
      </c>
      <c r="R99" s="14" t="s">
        <v>262</v>
      </c>
    </row>
    <row r="100" spans="1:18" x14ac:dyDescent="0.25">
      <c r="C100" t="s">
        <v>21</v>
      </c>
      <c r="E100" t="s">
        <v>236</v>
      </c>
      <c r="F100" t="s">
        <v>100</v>
      </c>
      <c r="G100">
        <v>906688</v>
      </c>
      <c r="H100">
        <v>13780</v>
      </c>
      <c r="I100">
        <v>9165169658</v>
      </c>
      <c r="J100" s="10">
        <v>43314</v>
      </c>
      <c r="K100" s="99" t="s">
        <v>251</v>
      </c>
      <c r="L100" t="s">
        <v>54</v>
      </c>
      <c r="M100" s="83">
        <v>52.34</v>
      </c>
      <c r="N100" s="13" t="s">
        <v>55</v>
      </c>
      <c r="O100" t="s">
        <v>63</v>
      </c>
      <c r="P100">
        <v>4470</v>
      </c>
      <c r="Q100" t="s">
        <v>140</v>
      </c>
      <c r="R100" s="14" t="s">
        <v>262</v>
      </c>
    </row>
    <row r="101" spans="1:18" x14ac:dyDescent="0.25">
      <c r="C101" t="s">
        <v>21</v>
      </c>
      <c r="E101" t="s">
        <v>236</v>
      </c>
      <c r="F101" t="s">
        <v>245</v>
      </c>
      <c r="G101">
        <v>907238</v>
      </c>
      <c r="H101">
        <v>13780</v>
      </c>
      <c r="I101">
        <v>9165295619</v>
      </c>
      <c r="J101" s="10">
        <v>43319</v>
      </c>
      <c r="K101" s="99" t="s">
        <v>253</v>
      </c>
      <c r="L101" t="s">
        <v>54</v>
      </c>
      <c r="M101" s="83">
        <v>50.78</v>
      </c>
      <c r="N101" s="13" t="s">
        <v>55</v>
      </c>
      <c r="O101" t="s">
        <v>63</v>
      </c>
      <c r="P101">
        <v>4470</v>
      </c>
      <c r="Q101" t="s">
        <v>260</v>
      </c>
      <c r="R101" s="14" t="s">
        <v>262</v>
      </c>
    </row>
    <row r="102" spans="1:18" x14ac:dyDescent="0.25">
      <c r="C102" t="s">
        <v>21</v>
      </c>
      <c r="E102" t="s">
        <v>236</v>
      </c>
      <c r="F102" t="s">
        <v>246</v>
      </c>
      <c r="G102">
        <v>908629</v>
      </c>
      <c r="H102">
        <v>13780</v>
      </c>
      <c r="I102">
        <v>9165369622</v>
      </c>
      <c r="J102" s="10">
        <v>43320</v>
      </c>
      <c r="K102" s="99" t="s">
        <v>253</v>
      </c>
      <c r="L102" t="s">
        <v>54</v>
      </c>
      <c r="M102" s="83">
        <v>83.09</v>
      </c>
      <c r="N102" s="13" t="s">
        <v>55</v>
      </c>
      <c r="O102" t="s">
        <v>63</v>
      </c>
      <c r="P102">
        <v>4470</v>
      </c>
      <c r="Q102" t="s">
        <v>260</v>
      </c>
      <c r="R102" s="14" t="s">
        <v>264</v>
      </c>
    </row>
    <row r="103" spans="1:18" x14ac:dyDescent="0.25">
      <c r="C103" t="s">
        <v>21</v>
      </c>
      <c r="E103" t="s">
        <v>236</v>
      </c>
      <c r="F103" t="s">
        <v>104</v>
      </c>
      <c r="G103">
        <v>913307</v>
      </c>
      <c r="H103">
        <v>13780</v>
      </c>
      <c r="I103">
        <v>9165528132</v>
      </c>
      <c r="J103" s="11" t="s">
        <v>45</v>
      </c>
      <c r="K103" s="99" t="s">
        <v>194</v>
      </c>
      <c r="L103" t="s">
        <v>54</v>
      </c>
      <c r="M103" s="83">
        <v>41.57</v>
      </c>
      <c r="N103" s="13" t="s">
        <v>55</v>
      </c>
      <c r="O103" t="s">
        <v>65</v>
      </c>
      <c r="P103">
        <v>4502</v>
      </c>
      <c r="Q103" t="s">
        <v>260</v>
      </c>
      <c r="R103" s="14" t="s">
        <v>262</v>
      </c>
    </row>
    <row r="104" spans="1:18" x14ac:dyDescent="0.25">
      <c r="C104" t="s">
        <v>21</v>
      </c>
      <c r="E104" t="s">
        <v>236</v>
      </c>
      <c r="F104" t="s">
        <v>34</v>
      </c>
      <c r="G104">
        <v>913308</v>
      </c>
      <c r="H104">
        <v>13780</v>
      </c>
      <c r="I104">
        <v>9165528127</v>
      </c>
      <c r="J104" s="11" t="s">
        <v>45</v>
      </c>
      <c r="K104" s="99" t="s">
        <v>194</v>
      </c>
      <c r="L104" t="s">
        <v>54</v>
      </c>
      <c r="M104" s="83">
        <v>30.9</v>
      </c>
      <c r="N104" s="13" t="s">
        <v>55</v>
      </c>
      <c r="O104" t="s">
        <v>65</v>
      </c>
      <c r="P104">
        <v>4502</v>
      </c>
      <c r="Q104" t="s">
        <v>260</v>
      </c>
      <c r="R104" s="14" t="s">
        <v>262</v>
      </c>
    </row>
    <row r="105" spans="1:18" x14ac:dyDescent="0.25">
      <c r="C105" t="s">
        <v>21</v>
      </c>
      <c r="E105" t="s">
        <v>236</v>
      </c>
      <c r="F105" t="s">
        <v>34</v>
      </c>
      <c r="G105">
        <v>913308</v>
      </c>
      <c r="H105">
        <v>13780</v>
      </c>
      <c r="I105">
        <v>9165528127</v>
      </c>
      <c r="J105" s="11" t="s">
        <v>45</v>
      </c>
      <c r="K105" s="99" t="s">
        <v>194</v>
      </c>
      <c r="L105" t="s">
        <v>54</v>
      </c>
      <c r="M105" s="83">
        <v>61.1</v>
      </c>
      <c r="N105" s="13" t="s">
        <v>55</v>
      </c>
      <c r="O105" t="s">
        <v>65</v>
      </c>
      <c r="P105">
        <v>4502</v>
      </c>
      <c r="Q105" t="s">
        <v>261</v>
      </c>
      <c r="R105" s="14" t="s">
        <v>262</v>
      </c>
    </row>
    <row r="106" spans="1:18" x14ac:dyDescent="0.25">
      <c r="C106" t="s">
        <v>21</v>
      </c>
      <c r="E106" t="s">
        <v>236</v>
      </c>
      <c r="F106" t="s">
        <v>35</v>
      </c>
      <c r="G106">
        <v>913310</v>
      </c>
      <c r="H106">
        <v>13780</v>
      </c>
      <c r="I106">
        <v>9165568246</v>
      </c>
      <c r="J106" s="11" t="s">
        <v>46</v>
      </c>
      <c r="K106" s="99" t="s">
        <v>194</v>
      </c>
      <c r="L106" t="s">
        <v>54</v>
      </c>
      <c r="M106" s="83">
        <v>76.16</v>
      </c>
      <c r="N106" s="13" t="s">
        <v>55</v>
      </c>
      <c r="O106" t="s">
        <v>65</v>
      </c>
      <c r="P106">
        <v>4502</v>
      </c>
      <c r="Q106" t="s">
        <v>261</v>
      </c>
      <c r="R106" s="14" t="s">
        <v>262</v>
      </c>
    </row>
    <row r="107" spans="1:18" x14ac:dyDescent="0.25">
      <c r="C107" t="s">
        <v>21</v>
      </c>
      <c r="E107" t="s">
        <v>236</v>
      </c>
      <c r="F107" t="s">
        <v>106</v>
      </c>
      <c r="G107">
        <v>913311</v>
      </c>
      <c r="H107">
        <v>13780</v>
      </c>
      <c r="I107">
        <v>9165568246</v>
      </c>
      <c r="J107" s="11" t="s">
        <v>249</v>
      </c>
      <c r="K107" s="99" t="s">
        <v>194</v>
      </c>
      <c r="L107" t="s">
        <v>54</v>
      </c>
      <c r="M107" s="83">
        <v>69.790000000000006</v>
      </c>
      <c r="N107" s="13" t="s">
        <v>55</v>
      </c>
      <c r="O107" t="s">
        <v>65</v>
      </c>
      <c r="P107">
        <v>4502</v>
      </c>
      <c r="Q107" s="9">
        <v>43341</v>
      </c>
      <c r="R107" s="14" t="s">
        <v>262</v>
      </c>
    </row>
    <row r="108" spans="1:18" x14ac:dyDescent="0.25">
      <c r="C108" t="s">
        <v>21</v>
      </c>
      <c r="E108" t="s">
        <v>236</v>
      </c>
      <c r="F108" t="s">
        <v>38</v>
      </c>
      <c r="G108">
        <v>919225</v>
      </c>
      <c r="H108">
        <v>13780</v>
      </c>
      <c r="I108">
        <v>9166029959</v>
      </c>
      <c r="J108" s="10">
        <v>43347</v>
      </c>
      <c r="K108" s="99" t="s">
        <v>194</v>
      </c>
      <c r="L108" t="s">
        <v>54</v>
      </c>
      <c r="M108" s="83">
        <v>30.9</v>
      </c>
      <c r="N108" s="13" t="s">
        <v>55</v>
      </c>
      <c r="O108" t="s">
        <v>69</v>
      </c>
      <c r="P108">
        <v>4549</v>
      </c>
      <c r="Q108" s="9">
        <v>43363</v>
      </c>
      <c r="R108" s="14" t="s">
        <v>265</v>
      </c>
    </row>
    <row r="109" spans="1:18" x14ac:dyDescent="0.25">
      <c r="A109" s="21" t="s">
        <v>266</v>
      </c>
      <c r="B109" s="16"/>
      <c r="C109" s="16"/>
      <c r="D109" s="16"/>
      <c r="E109" s="16"/>
      <c r="F109" s="16"/>
      <c r="G109" s="16"/>
      <c r="H109" s="16"/>
      <c r="I109" s="16"/>
      <c r="J109" s="16"/>
      <c r="K109" s="103"/>
      <c r="L109" s="16"/>
      <c r="M109" s="89">
        <v>1234.45</v>
      </c>
      <c r="N109" s="29" t="s">
        <v>55</v>
      </c>
      <c r="O109" s="16"/>
      <c r="P109" s="16"/>
      <c r="Q109" s="16"/>
      <c r="R109" s="16"/>
    </row>
    <row r="110" spans="1:18" x14ac:dyDescent="0.25">
      <c r="K110" s="99"/>
    </row>
    <row r="111" spans="1:18" x14ac:dyDescent="0.25">
      <c r="A111" s="30">
        <v>776300</v>
      </c>
      <c r="B111" s="23"/>
      <c r="C111" s="23" t="s">
        <v>267</v>
      </c>
      <c r="D111" s="23"/>
      <c r="E111" s="23"/>
      <c r="F111" s="23"/>
      <c r="G111" s="23"/>
      <c r="H111" s="23"/>
      <c r="I111" s="23"/>
      <c r="J111" s="23"/>
      <c r="K111" s="104"/>
      <c r="L111" s="23"/>
      <c r="M111" s="86"/>
      <c r="N111" s="23"/>
      <c r="O111" s="23"/>
      <c r="P111" s="23"/>
      <c r="Q111" s="23"/>
      <c r="R111" s="23"/>
    </row>
    <row r="112" spans="1:18" x14ac:dyDescent="0.25">
      <c r="C112" s="35" t="s">
        <v>268</v>
      </c>
      <c r="E112" s="35" t="s">
        <v>271</v>
      </c>
      <c r="F112" s="35" t="s">
        <v>276</v>
      </c>
      <c r="G112" s="36">
        <v>887436</v>
      </c>
      <c r="H112" s="36">
        <v>13780</v>
      </c>
      <c r="I112" s="37">
        <v>751547</v>
      </c>
      <c r="J112" s="38">
        <v>43241</v>
      </c>
      <c r="K112" s="105" t="s">
        <v>287</v>
      </c>
      <c r="L112" t="s">
        <v>54</v>
      </c>
      <c r="M112" s="90">
        <v>180</v>
      </c>
      <c r="N112" s="13" t="s">
        <v>55</v>
      </c>
      <c r="O112" s="35" t="s">
        <v>290</v>
      </c>
      <c r="P112" s="36">
        <v>4346</v>
      </c>
      <c r="Q112" s="45">
        <v>43271</v>
      </c>
      <c r="R112" s="35" t="s">
        <v>295</v>
      </c>
    </row>
    <row r="113" spans="3:18" x14ac:dyDescent="0.25">
      <c r="C113" s="35" t="s">
        <v>269</v>
      </c>
      <c r="E113" s="35" t="s">
        <v>272</v>
      </c>
      <c r="F113" s="35" t="s">
        <v>277</v>
      </c>
      <c r="G113" s="36">
        <v>891446</v>
      </c>
      <c r="H113" s="36">
        <v>13780</v>
      </c>
      <c r="I113" s="37">
        <v>304225</v>
      </c>
      <c r="J113" s="38">
        <v>43257</v>
      </c>
      <c r="K113" s="105" t="s">
        <v>288</v>
      </c>
      <c r="L113" t="s">
        <v>54</v>
      </c>
      <c r="M113" s="90">
        <v>180</v>
      </c>
      <c r="N113" s="13" t="s">
        <v>55</v>
      </c>
      <c r="O113" s="35" t="s">
        <v>291</v>
      </c>
      <c r="P113" s="36">
        <v>4368</v>
      </c>
      <c r="Q113" s="45">
        <v>43279</v>
      </c>
      <c r="R113" s="35" t="s">
        <v>296</v>
      </c>
    </row>
    <row r="114" spans="3:18" x14ac:dyDescent="0.25">
      <c r="C114" s="35" t="s">
        <v>269</v>
      </c>
      <c r="E114" s="35" t="s">
        <v>271</v>
      </c>
      <c r="F114" s="35" t="s">
        <v>277</v>
      </c>
      <c r="G114" s="36">
        <v>891446</v>
      </c>
      <c r="H114" s="36">
        <v>13780</v>
      </c>
      <c r="I114" s="37">
        <v>309225</v>
      </c>
      <c r="J114" s="38">
        <v>43257</v>
      </c>
      <c r="K114" s="105" t="s">
        <v>288</v>
      </c>
      <c r="L114" t="s">
        <v>54</v>
      </c>
      <c r="M114" s="90">
        <v>400</v>
      </c>
      <c r="N114" s="13" t="s">
        <v>55</v>
      </c>
      <c r="O114" s="35" t="s">
        <v>291</v>
      </c>
      <c r="P114" s="36">
        <v>4368</v>
      </c>
      <c r="Q114" s="45">
        <v>43279</v>
      </c>
      <c r="R114" s="35" t="s">
        <v>297</v>
      </c>
    </row>
    <row r="115" spans="3:18" x14ac:dyDescent="0.25">
      <c r="C115" s="35" t="s">
        <v>269</v>
      </c>
      <c r="E115" s="35" t="s">
        <v>271</v>
      </c>
      <c r="F115" s="35" t="s">
        <v>277</v>
      </c>
      <c r="G115" s="36">
        <v>891446</v>
      </c>
      <c r="H115" s="36">
        <v>13780</v>
      </c>
      <c r="I115" s="37">
        <v>309225</v>
      </c>
      <c r="J115" s="38">
        <v>43257</v>
      </c>
      <c r="K115" s="105" t="s">
        <v>288</v>
      </c>
      <c r="L115" t="s">
        <v>54</v>
      </c>
      <c r="M115" s="90">
        <v>50</v>
      </c>
      <c r="N115" s="13" t="s">
        <v>55</v>
      </c>
      <c r="O115" s="35" t="s">
        <v>291</v>
      </c>
      <c r="P115" s="36">
        <v>4368</v>
      </c>
      <c r="Q115" s="45">
        <v>43279</v>
      </c>
      <c r="R115" s="35" t="s">
        <v>298</v>
      </c>
    </row>
    <row r="116" spans="3:18" x14ac:dyDescent="0.25">
      <c r="C116" s="35" t="s">
        <v>269</v>
      </c>
      <c r="E116" s="35" t="s">
        <v>271</v>
      </c>
      <c r="F116" s="35" t="s">
        <v>278</v>
      </c>
      <c r="G116" s="36">
        <v>891147</v>
      </c>
      <c r="H116" s="36">
        <v>13780</v>
      </c>
      <c r="I116" s="37">
        <v>309239</v>
      </c>
      <c r="J116" s="38">
        <v>43262</v>
      </c>
      <c r="K116" s="105" t="s">
        <v>288</v>
      </c>
      <c r="L116" t="s">
        <v>54</v>
      </c>
      <c r="M116" s="90">
        <v>175</v>
      </c>
      <c r="N116" s="13" t="s">
        <v>55</v>
      </c>
      <c r="O116" s="35" t="s">
        <v>291</v>
      </c>
      <c r="P116" s="36">
        <v>4368</v>
      </c>
      <c r="Q116" s="45">
        <v>43279</v>
      </c>
      <c r="R116" s="35" t="s">
        <v>299</v>
      </c>
    </row>
    <row r="117" spans="3:18" x14ac:dyDescent="0.25">
      <c r="C117" s="35" t="s">
        <v>269</v>
      </c>
      <c r="E117" s="35" t="s">
        <v>271</v>
      </c>
      <c r="F117" s="35" t="s">
        <v>278</v>
      </c>
      <c r="G117" s="36">
        <v>891147</v>
      </c>
      <c r="H117" s="36">
        <v>13780</v>
      </c>
      <c r="I117" s="37">
        <v>309239</v>
      </c>
      <c r="J117" s="38">
        <v>43262</v>
      </c>
      <c r="K117" s="105" t="s">
        <v>288</v>
      </c>
      <c r="L117" t="s">
        <v>54</v>
      </c>
      <c r="M117" s="90">
        <v>50</v>
      </c>
      <c r="N117" s="13" t="s">
        <v>55</v>
      </c>
      <c r="O117" s="35" t="s">
        <v>291</v>
      </c>
      <c r="P117" s="36">
        <v>4368</v>
      </c>
      <c r="Q117" s="45">
        <v>43279</v>
      </c>
      <c r="R117" s="35" t="s">
        <v>300</v>
      </c>
    </row>
    <row r="118" spans="3:18" x14ac:dyDescent="0.25">
      <c r="C118" s="35" t="s">
        <v>270</v>
      </c>
      <c r="E118" s="35" t="s">
        <v>273</v>
      </c>
      <c r="F118" s="35" t="s">
        <v>279</v>
      </c>
      <c r="G118" s="36">
        <v>920831</v>
      </c>
      <c r="H118" s="36">
        <v>13780</v>
      </c>
      <c r="I118" s="37">
        <v>428105</v>
      </c>
      <c r="J118" s="38">
        <v>43279</v>
      </c>
      <c r="K118" s="105" t="s">
        <v>289</v>
      </c>
      <c r="L118" t="s">
        <v>54</v>
      </c>
      <c r="M118" s="90">
        <v>175</v>
      </c>
      <c r="N118" s="13" t="s">
        <v>55</v>
      </c>
      <c r="O118" s="35" t="s">
        <v>292</v>
      </c>
      <c r="P118" s="36">
        <v>4557</v>
      </c>
      <c r="Q118" s="45">
        <v>43363</v>
      </c>
      <c r="R118" s="35" t="s">
        <v>301</v>
      </c>
    </row>
    <row r="119" spans="3:18" x14ac:dyDescent="0.25">
      <c r="C119" s="35" t="s">
        <v>270</v>
      </c>
      <c r="E119" s="35" t="s">
        <v>274</v>
      </c>
      <c r="F119" s="35" t="s">
        <v>280</v>
      </c>
      <c r="G119" s="36">
        <v>920829</v>
      </c>
      <c r="H119" s="36">
        <v>13780</v>
      </c>
      <c r="I119" s="37">
        <v>428122</v>
      </c>
      <c r="J119" s="38">
        <v>43299</v>
      </c>
      <c r="K119" s="105" t="s">
        <v>289</v>
      </c>
      <c r="L119" t="s">
        <v>54</v>
      </c>
      <c r="M119" s="90">
        <v>225</v>
      </c>
      <c r="N119" s="13" t="s">
        <v>55</v>
      </c>
      <c r="O119" s="35" t="s">
        <v>292</v>
      </c>
      <c r="P119" s="36">
        <v>4557</v>
      </c>
      <c r="Q119" s="45">
        <v>43363</v>
      </c>
      <c r="R119" s="35" t="s">
        <v>302</v>
      </c>
    </row>
    <row r="120" spans="3:18" x14ac:dyDescent="0.25">
      <c r="C120" s="35" t="s">
        <v>270</v>
      </c>
      <c r="E120" s="35" t="s">
        <v>274</v>
      </c>
      <c r="F120" s="35" t="s">
        <v>281</v>
      </c>
      <c r="G120" s="36">
        <v>917143</v>
      </c>
      <c r="H120" s="36">
        <v>13780</v>
      </c>
      <c r="I120" s="37">
        <v>426873</v>
      </c>
      <c r="J120" s="38">
        <v>43314</v>
      </c>
      <c r="K120" s="105" t="s">
        <v>289</v>
      </c>
      <c r="L120" t="s">
        <v>54</v>
      </c>
      <c r="M120" s="90">
        <v>180</v>
      </c>
      <c r="N120" s="13" t="s">
        <v>55</v>
      </c>
      <c r="O120" s="35" t="s">
        <v>293</v>
      </c>
      <c r="P120" s="36">
        <v>4535</v>
      </c>
      <c r="Q120" s="45">
        <v>43356</v>
      </c>
      <c r="R120" s="35" t="s">
        <v>303</v>
      </c>
    </row>
    <row r="121" spans="3:18" x14ac:dyDescent="0.25">
      <c r="C121" s="35" t="s">
        <v>270</v>
      </c>
      <c r="E121" s="35" t="s">
        <v>275</v>
      </c>
      <c r="F121" s="35" t="s">
        <v>282</v>
      </c>
      <c r="G121" s="36">
        <v>920830</v>
      </c>
      <c r="H121" s="36">
        <v>13780</v>
      </c>
      <c r="I121" s="37">
        <v>426900</v>
      </c>
      <c r="J121" s="38">
        <v>43329</v>
      </c>
      <c r="K121" s="106" t="s">
        <v>128</v>
      </c>
      <c r="L121" t="s">
        <v>54</v>
      </c>
      <c r="M121" s="90">
        <v>180</v>
      </c>
      <c r="N121" s="13" t="s">
        <v>55</v>
      </c>
      <c r="O121" s="35" t="s">
        <v>292</v>
      </c>
      <c r="P121" s="36">
        <v>4557</v>
      </c>
      <c r="Q121" s="45">
        <v>43363</v>
      </c>
      <c r="R121" s="35" t="s">
        <v>304</v>
      </c>
    </row>
    <row r="122" spans="3:18" x14ac:dyDescent="0.25">
      <c r="C122" s="35" t="s">
        <v>270</v>
      </c>
      <c r="E122" s="35" t="s">
        <v>274</v>
      </c>
      <c r="F122" s="35" t="s">
        <v>282</v>
      </c>
      <c r="G122" s="36">
        <v>920830</v>
      </c>
      <c r="H122" s="36">
        <v>13780</v>
      </c>
      <c r="I122" s="37">
        <v>426900</v>
      </c>
      <c r="J122" s="38">
        <v>43329</v>
      </c>
      <c r="K122" s="106" t="s">
        <v>128</v>
      </c>
      <c r="L122" t="s">
        <v>54</v>
      </c>
      <c r="M122" s="90">
        <v>50</v>
      </c>
      <c r="N122" s="13" t="s">
        <v>55</v>
      </c>
      <c r="O122" s="35" t="s">
        <v>292</v>
      </c>
      <c r="P122" s="36">
        <v>4557</v>
      </c>
      <c r="Q122" s="45">
        <v>43363</v>
      </c>
      <c r="R122" s="35" t="s">
        <v>305</v>
      </c>
    </row>
    <row r="123" spans="3:18" x14ac:dyDescent="0.25">
      <c r="C123" s="35" t="s">
        <v>270</v>
      </c>
      <c r="E123" s="35" t="s">
        <v>274</v>
      </c>
      <c r="F123" s="35" t="s">
        <v>282</v>
      </c>
      <c r="G123" s="36">
        <v>920830</v>
      </c>
      <c r="H123" s="36">
        <v>13780</v>
      </c>
      <c r="I123" s="37">
        <v>426900</v>
      </c>
      <c r="J123" s="38">
        <v>43329</v>
      </c>
      <c r="K123" s="105" t="s">
        <v>289</v>
      </c>
      <c r="L123" t="s">
        <v>54</v>
      </c>
      <c r="M123" s="90">
        <v>50</v>
      </c>
      <c r="N123" s="13" t="s">
        <v>55</v>
      </c>
      <c r="O123" s="35" t="s">
        <v>292</v>
      </c>
      <c r="P123" s="36">
        <v>4557</v>
      </c>
      <c r="Q123" s="45">
        <v>43363</v>
      </c>
      <c r="R123" s="35" t="s">
        <v>306</v>
      </c>
    </row>
    <row r="124" spans="3:18" x14ac:dyDescent="0.25">
      <c r="C124" s="35" t="s">
        <v>270</v>
      </c>
      <c r="E124" s="35" t="s">
        <v>274</v>
      </c>
      <c r="F124" s="35" t="s">
        <v>283</v>
      </c>
      <c r="G124" s="36">
        <v>920828</v>
      </c>
      <c r="H124" s="36">
        <v>13780</v>
      </c>
      <c r="I124" s="37">
        <v>626856</v>
      </c>
      <c r="J124" s="38">
        <v>43333</v>
      </c>
      <c r="K124" s="105" t="s">
        <v>289</v>
      </c>
      <c r="L124" t="s">
        <v>54</v>
      </c>
      <c r="M124" s="90">
        <v>180</v>
      </c>
      <c r="N124" s="13" t="s">
        <v>55</v>
      </c>
      <c r="O124" s="35" t="s">
        <v>292</v>
      </c>
      <c r="P124" s="36">
        <v>4557</v>
      </c>
      <c r="Q124" s="45">
        <v>43363</v>
      </c>
      <c r="R124" s="35" t="s">
        <v>307</v>
      </c>
    </row>
    <row r="125" spans="3:18" x14ac:dyDescent="0.25">
      <c r="C125" s="35" t="s">
        <v>270</v>
      </c>
      <c r="E125" s="35" t="s">
        <v>274</v>
      </c>
      <c r="F125" s="35" t="s">
        <v>283</v>
      </c>
      <c r="G125" s="36">
        <v>920828</v>
      </c>
      <c r="H125" s="36">
        <v>13780</v>
      </c>
      <c r="I125" s="37">
        <v>626856</v>
      </c>
      <c r="J125" s="38">
        <v>43333</v>
      </c>
      <c r="K125" s="105" t="s">
        <v>289</v>
      </c>
      <c r="L125" t="s">
        <v>54</v>
      </c>
      <c r="M125" s="90">
        <v>225</v>
      </c>
      <c r="N125" s="13" t="s">
        <v>55</v>
      </c>
      <c r="O125" s="35" t="s">
        <v>292</v>
      </c>
      <c r="P125" s="36">
        <v>4557</v>
      </c>
      <c r="Q125" s="45">
        <v>43363</v>
      </c>
      <c r="R125" s="35" t="s">
        <v>308</v>
      </c>
    </row>
    <row r="126" spans="3:18" x14ac:dyDescent="0.25">
      <c r="C126" s="35" t="s">
        <v>270</v>
      </c>
      <c r="E126" s="35" t="s">
        <v>273</v>
      </c>
      <c r="F126" s="35" t="s">
        <v>283</v>
      </c>
      <c r="G126" s="36">
        <v>920828</v>
      </c>
      <c r="H126" s="36">
        <v>13780</v>
      </c>
      <c r="I126" s="37">
        <v>626856</v>
      </c>
      <c r="J126" s="38">
        <v>43333</v>
      </c>
      <c r="K126" s="105" t="s">
        <v>289</v>
      </c>
      <c r="L126" t="s">
        <v>54</v>
      </c>
      <c r="M126" s="90">
        <v>180</v>
      </c>
      <c r="N126" s="13" t="s">
        <v>55</v>
      </c>
      <c r="O126" s="35" t="s">
        <v>292</v>
      </c>
      <c r="P126" s="36">
        <v>4557</v>
      </c>
      <c r="Q126" s="45">
        <v>43363</v>
      </c>
      <c r="R126" s="35" t="s">
        <v>309</v>
      </c>
    </row>
    <row r="127" spans="3:18" x14ac:dyDescent="0.25">
      <c r="C127" s="35" t="s">
        <v>270</v>
      </c>
      <c r="E127" s="35" t="s">
        <v>274</v>
      </c>
      <c r="F127" s="35" t="s">
        <v>284</v>
      </c>
      <c r="G127" s="36">
        <v>920827</v>
      </c>
      <c r="H127" s="36">
        <v>13780</v>
      </c>
      <c r="I127" s="37">
        <v>626873</v>
      </c>
      <c r="J127" s="38">
        <v>43340</v>
      </c>
      <c r="K127" s="105" t="s">
        <v>289</v>
      </c>
      <c r="L127" t="s">
        <v>54</v>
      </c>
      <c r="M127" s="90">
        <v>180</v>
      </c>
      <c r="N127" s="13" t="s">
        <v>55</v>
      </c>
      <c r="O127" s="35" t="s">
        <v>294</v>
      </c>
      <c r="P127" s="36">
        <v>4557</v>
      </c>
      <c r="Q127" s="45">
        <v>43363</v>
      </c>
      <c r="R127" s="35" t="s">
        <v>310</v>
      </c>
    </row>
    <row r="128" spans="3:18" x14ac:dyDescent="0.25">
      <c r="C128" s="35" t="s">
        <v>270</v>
      </c>
      <c r="E128" s="35" t="s">
        <v>273</v>
      </c>
      <c r="F128" s="35" t="s">
        <v>285</v>
      </c>
      <c r="G128" s="36">
        <v>920826</v>
      </c>
      <c r="H128" s="36">
        <v>13780</v>
      </c>
      <c r="I128" s="37">
        <v>626874</v>
      </c>
      <c r="J128" s="38">
        <v>43341</v>
      </c>
      <c r="K128" s="105" t="s">
        <v>289</v>
      </c>
      <c r="L128" t="s">
        <v>54</v>
      </c>
      <c r="M128" s="90">
        <v>225</v>
      </c>
      <c r="N128" s="13" t="s">
        <v>55</v>
      </c>
      <c r="O128" s="35" t="s">
        <v>292</v>
      </c>
      <c r="P128" s="36">
        <v>4557</v>
      </c>
      <c r="Q128" s="45">
        <v>43363</v>
      </c>
      <c r="R128" s="35" t="s">
        <v>311</v>
      </c>
    </row>
    <row r="129" spans="1:18" x14ac:dyDescent="0.25">
      <c r="C129" s="35" t="s">
        <v>270</v>
      </c>
      <c r="E129" s="35" t="s">
        <v>274</v>
      </c>
      <c r="F129" s="35" t="s">
        <v>286</v>
      </c>
      <c r="G129" s="36">
        <v>920825</v>
      </c>
      <c r="H129" s="36">
        <v>13780</v>
      </c>
      <c r="I129" s="37">
        <v>626877</v>
      </c>
      <c r="J129" s="38">
        <v>43342</v>
      </c>
      <c r="K129" s="105" t="s">
        <v>289</v>
      </c>
      <c r="L129" t="s">
        <v>54</v>
      </c>
      <c r="M129" s="90">
        <v>180</v>
      </c>
      <c r="N129" s="13" t="s">
        <v>55</v>
      </c>
      <c r="O129" s="35" t="s">
        <v>292</v>
      </c>
      <c r="P129" s="36">
        <v>4557</v>
      </c>
      <c r="Q129" s="45">
        <v>43363</v>
      </c>
      <c r="R129" s="35" t="s">
        <v>312</v>
      </c>
    </row>
    <row r="130" spans="1:18" x14ac:dyDescent="0.25">
      <c r="A130" s="21" t="s">
        <v>313</v>
      </c>
      <c r="B130" s="16"/>
      <c r="C130" s="16"/>
      <c r="D130" s="16"/>
      <c r="E130" s="16"/>
      <c r="F130" s="16"/>
      <c r="G130" s="16"/>
      <c r="H130" s="16"/>
      <c r="I130" s="16"/>
      <c r="J130" s="16"/>
      <c r="K130" s="100"/>
      <c r="L130" s="16"/>
      <c r="M130" s="82">
        <f>SUM(M112:M129)</f>
        <v>3065</v>
      </c>
      <c r="N130" s="29" t="s">
        <v>55</v>
      </c>
      <c r="O130" s="47"/>
      <c r="P130" s="16"/>
      <c r="Q130" s="47"/>
      <c r="R130" s="16"/>
    </row>
    <row r="131" spans="1:18" x14ac:dyDescent="0.25">
      <c r="M131" s="91"/>
      <c r="O131" s="41"/>
      <c r="Q131" s="41"/>
    </row>
    <row r="132" spans="1:18" x14ac:dyDescent="0.25">
      <c r="A132" s="51">
        <v>776350</v>
      </c>
      <c r="B132" s="52"/>
      <c r="C132" s="49" t="s">
        <v>314</v>
      </c>
      <c r="D132" s="52"/>
      <c r="E132" s="52"/>
      <c r="F132" s="52"/>
      <c r="G132" s="52"/>
      <c r="H132" s="52"/>
      <c r="I132" s="52"/>
      <c r="J132" s="52"/>
      <c r="K132" s="107"/>
      <c r="L132" s="52"/>
      <c r="M132" s="92"/>
      <c r="N132" s="52"/>
      <c r="O132" s="49"/>
      <c r="P132" s="52"/>
      <c r="Q132" s="50"/>
      <c r="R132" s="52"/>
    </row>
    <row r="133" spans="1:18" x14ac:dyDescent="0.25">
      <c r="C133" s="35" t="s">
        <v>315</v>
      </c>
      <c r="E133" s="35" t="s">
        <v>318</v>
      </c>
      <c r="F133" s="35" t="s">
        <v>322</v>
      </c>
      <c r="G133" s="36">
        <v>894574</v>
      </c>
      <c r="H133" s="36">
        <v>13780</v>
      </c>
      <c r="I133" s="37">
        <v>1157</v>
      </c>
      <c r="J133" s="45">
        <v>43235</v>
      </c>
      <c r="K133" s="105" t="s">
        <v>288</v>
      </c>
      <c r="L133" t="s">
        <v>54</v>
      </c>
      <c r="M133" s="90">
        <v>165</v>
      </c>
      <c r="N133" s="13" t="s">
        <v>55</v>
      </c>
      <c r="O133" s="35" t="s">
        <v>327</v>
      </c>
      <c r="P133" s="36">
        <v>4382</v>
      </c>
      <c r="Q133" s="45">
        <v>43293</v>
      </c>
      <c r="R133" s="35" t="s">
        <v>331</v>
      </c>
    </row>
    <row r="134" spans="1:18" x14ac:dyDescent="0.25">
      <c r="C134" s="35" t="s">
        <v>316</v>
      </c>
      <c r="E134" s="35" t="s">
        <v>319</v>
      </c>
      <c r="F134" s="35" t="s">
        <v>323</v>
      </c>
      <c r="G134" s="36">
        <v>890892</v>
      </c>
      <c r="H134" s="36">
        <v>13780</v>
      </c>
      <c r="I134" s="37">
        <v>12209</v>
      </c>
      <c r="J134" s="45">
        <v>43263</v>
      </c>
      <c r="K134" s="105" t="s">
        <v>288</v>
      </c>
      <c r="L134" t="s">
        <v>54</v>
      </c>
      <c r="M134" s="90">
        <v>150</v>
      </c>
      <c r="N134" s="13" t="s">
        <v>55</v>
      </c>
      <c r="O134" s="35" t="s">
        <v>328</v>
      </c>
      <c r="P134" s="36">
        <v>4360</v>
      </c>
      <c r="Q134" s="45">
        <v>43279</v>
      </c>
      <c r="R134" s="35" t="s">
        <v>332</v>
      </c>
    </row>
    <row r="135" spans="1:18" ht="15" customHeight="1" x14ac:dyDescent="0.25">
      <c r="C135" s="35" t="s">
        <v>317</v>
      </c>
      <c r="E135" s="35" t="s">
        <v>320</v>
      </c>
      <c r="F135" s="35" t="s">
        <v>324</v>
      </c>
      <c r="G135" s="36">
        <v>916799</v>
      </c>
      <c r="H135" s="36">
        <v>13780</v>
      </c>
      <c r="I135">
        <v>9164783844</v>
      </c>
      <c r="J135" s="45">
        <v>43300</v>
      </c>
      <c r="K135" s="105" t="s">
        <v>326</v>
      </c>
      <c r="L135" t="s">
        <v>54</v>
      </c>
      <c r="M135" s="90">
        <v>164.33</v>
      </c>
      <c r="N135" s="13" t="s">
        <v>55</v>
      </c>
      <c r="O135" s="35" t="s">
        <v>329</v>
      </c>
      <c r="P135" s="35">
        <v>4532</v>
      </c>
      <c r="Q135" s="45">
        <v>43356</v>
      </c>
      <c r="R135" s="35" t="s">
        <v>333</v>
      </c>
    </row>
    <row r="136" spans="1:18" ht="15.75" customHeight="1" x14ac:dyDescent="0.25">
      <c r="C136" s="35" t="s">
        <v>317</v>
      </c>
      <c r="E136" s="35" t="s">
        <v>321</v>
      </c>
      <c r="F136" s="35" t="s">
        <v>325</v>
      </c>
      <c r="G136" s="36">
        <v>919225</v>
      </c>
      <c r="H136" s="36">
        <v>13780</v>
      </c>
      <c r="I136">
        <v>9166029959</v>
      </c>
      <c r="J136" s="45">
        <v>43347</v>
      </c>
      <c r="K136" s="105" t="s">
        <v>289</v>
      </c>
      <c r="L136" t="s">
        <v>54</v>
      </c>
      <c r="M136" s="90">
        <v>66.099999999999994</v>
      </c>
      <c r="N136" s="13" t="s">
        <v>55</v>
      </c>
      <c r="O136" s="35" t="s">
        <v>330</v>
      </c>
      <c r="P136" s="36">
        <v>4549</v>
      </c>
      <c r="Q136" s="45">
        <v>43363</v>
      </c>
      <c r="R136" s="35" t="s">
        <v>334</v>
      </c>
    </row>
    <row r="137" spans="1:18" x14ac:dyDescent="0.25">
      <c r="A137" s="21" t="s">
        <v>335</v>
      </c>
      <c r="B137" s="16"/>
      <c r="C137" s="16"/>
      <c r="D137" s="16"/>
      <c r="E137" s="16"/>
      <c r="F137" s="16"/>
      <c r="G137" s="16"/>
      <c r="H137" s="16"/>
      <c r="I137" s="16"/>
      <c r="J137" s="16"/>
      <c r="K137" s="100"/>
      <c r="L137" s="16"/>
      <c r="M137" s="93">
        <f>SUM(M133:M136)</f>
        <v>545.43000000000006</v>
      </c>
      <c r="N137" s="29" t="s">
        <v>55</v>
      </c>
      <c r="O137" s="55"/>
      <c r="P137" s="16"/>
      <c r="Q137" s="56"/>
      <c r="R137" s="16"/>
    </row>
    <row r="138" spans="1:18" x14ac:dyDescent="0.25">
      <c r="M138" s="90"/>
      <c r="N138" s="13"/>
      <c r="O138" s="35"/>
      <c r="Q138" s="45"/>
    </row>
    <row r="139" spans="1:18" x14ac:dyDescent="0.25">
      <c r="A139" s="58">
        <v>776450</v>
      </c>
      <c r="B139" s="52"/>
      <c r="C139" s="52" t="s">
        <v>336</v>
      </c>
      <c r="D139" s="52"/>
      <c r="E139" s="52"/>
      <c r="F139" s="52"/>
      <c r="G139" s="52"/>
      <c r="H139" s="52"/>
      <c r="I139" s="52"/>
      <c r="J139" s="52"/>
      <c r="K139" s="107"/>
      <c r="L139" s="52"/>
      <c r="M139" s="92"/>
      <c r="N139" s="52"/>
      <c r="O139" s="49"/>
      <c r="P139" s="52"/>
      <c r="Q139" s="50"/>
      <c r="R139" s="52"/>
    </row>
    <row r="140" spans="1:18" ht="15" customHeight="1" x14ac:dyDescent="0.25">
      <c r="C140" s="35" t="s">
        <v>317</v>
      </c>
      <c r="E140" s="35" t="s">
        <v>338</v>
      </c>
      <c r="F140" s="35" t="s">
        <v>342</v>
      </c>
      <c r="G140" s="36">
        <v>893635</v>
      </c>
      <c r="H140" s="36">
        <v>13780</v>
      </c>
      <c r="I140" s="37">
        <v>9164332950</v>
      </c>
      <c r="J140" s="45">
        <v>43283</v>
      </c>
      <c r="K140" s="105" t="s">
        <v>288</v>
      </c>
      <c r="L140" t="s">
        <v>54</v>
      </c>
      <c r="M140" s="90">
        <v>913.01</v>
      </c>
      <c r="N140" s="13" t="s">
        <v>55</v>
      </c>
      <c r="O140" s="35" t="s">
        <v>352</v>
      </c>
      <c r="P140" s="36">
        <v>4389</v>
      </c>
      <c r="Q140" s="45">
        <v>43293</v>
      </c>
      <c r="R140" s="35" t="s">
        <v>357</v>
      </c>
    </row>
    <row r="141" spans="1:18" ht="15" customHeight="1" x14ac:dyDescent="0.25">
      <c r="C141" s="35" t="s">
        <v>337</v>
      </c>
      <c r="E141" s="35" t="s">
        <v>339</v>
      </c>
      <c r="F141" s="35" t="s">
        <v>343</v>
      </c>
      <c r="G141" s="36">
        <v>901045</v>
      </c>
      <c r="H141" s="36">
        <v>13780</v>
      </c>
      <c r="I141" s="37">
        <v>5973</v>
      </c>
      <c r="J141" s="45">
        <v>43294</v>
      </c>
      <c r="K141" s="105" t="s">
        <v>349</v>
      </c>
      <c r="L141" t="s">
        <v>54</v>
      </c>
      <c r="M141" s="90">
        <v>495</v>
      </c>
      <c r="N141" s="13" t="s">
        <v>55</v>
      </c>
      <c r="O141" s="35" t="s">
        <v>353</v>
      </c>
      <c r="P141" s="36">
        <v>4431</v>
      </c>
      <c r="Q141" s="45">
        <v>43307</v>
      </c>
      <c r="R141" s="35" t="s">
        <v>358</v>
      </c>
    </row>
    <row r="142" spans="1:18" ht="15" customHeight="1" x14ac:dyDescent="0.25">
      <c r="C142" s="35" t="s">
        <v>317</v>
      </c>
      <c r="E142" s="35" t="s">
        <v>321</v>
      </c>
      <c r="F142" s="35" t="s">
        <v>344</v>
      </c>
      <c r="G142" s="36">
        <v>901202</v>
      </c>
      <c r="H142" s="36">
        <v>13780</v>
      </c>
      <c r="I142" s="37">
        <v>9164823334</v>
      </c>
      <c r="J142" s="45">
        <v>43301</v>
      </c>
      <c r="K142" s="105" t="s">
        <v>349</v>
      </c>
      <c r="L142" t="s">
        <v>54</v>
      </c>
      <c r="M142" s="90">
        <v>913.02</v>
      </c>
      <c r="N142" s="13" t="s">
        <v>55</v>
      </c>
      <c r="O142" s="35" t="s">
        <v>354</v>
      </c>
      <c r="P142" s="36">
        <v>4448</v>
      </c>
      <c r="Q142" s="45">
        <v>43321</v>
      </c>
      <c r="R142" s="35" t="s">
        <v>359</v>
      </c>
    </row>
    <row r="143" spans="1:18" ht="15" customHeight="1" x14ac:dyDescent="0.25">
      <c r="C143" s="35" t="s">
        <v>317</v>
      </c>
      <c r="E143" s="35" t="s">
        <v>321</v>
      </c>
      <c r="F143" s="35" t="s">
        <v>345</v>
      </c>
      <c r="G143" s="36">
        <v>902086</v>
      </c>
      <c r="H143" s="36">
        <v>13780</v>
      </c>
      <c r="I143" s="37">
        <v>9164933879</v>
      </c>
      <c r="J143" s="45">
        <v>43306</v>
      </c>
      <c r="K143" s="105" t="s">
        <v>349</v>
      </c>
      <c r="L143" t="s">
        <v>54</v>
      </c>
      <c r="M143" s="90">
        <v>913.04</v>
      </c>
      <c r="N143" s="13" t="s">
        <v>55</v>
      </c>
      <c r="O143" s="35" t="s">
        <v>354</v>
      </c>
      <c r="P143" s="36">
        <v>4448</v>
      </c>
      <c r="Q143" s="45">
        <v>43321</v>
      </c>
      <c r="R143" s="35" t="s">
        <v>360</v>
      </c>
    </row>
    <row r="144" spans="1:18" ht="15" customHeight="1" x14ac:dyDescent="0.25">
      <c r="C144" s="35" t="s">
        <v>317</v>
      </c>
      <c r="E144" s="35" t="s">
        <v>340</v>
      </c>
      <c r="F144" s="35" t="s">
        <v>346</v>
      </c>
      <c r="G144" s="36">
        <v>906689</v>
      </c>
      <c r="H144" s="36">
        <v>13780</v>
      </c>
      <c r="I144" s="37">
        <v>9165138617</v>
      </c>
      <c r="J144" s="35" t="s">
        <v>348</v>
      </c>
      <c r="K144" s="105" t="s">
        <v>349</v>
      </c>
      <c r="L144" t="s">
        <v>54</v>
      </c>
      <c r="M144" s="90">
        <v>913.02</v>
      </c>
      <c r="N144" s="13" t="s">
        <v>55</v>
      </c>
      <c r="O144" s="35" t="s">
        <v>355</v>
      </c>
      <c r="P144" s="36">
        <v>4470</v>
      </c>
      <c r="Q144" s="45">
        <v>43328</v>
      </c>
      <c r="R144" s="35" t="s">
        <v>361</v>
      </c>
    </row>
    <row r="145" spans="1:18" ht="15" customHeight="1" x14ac:dyDescent="0.25">
      <c r="C145" s="35" t="s">
        <v>337</v>
      </c>
      <c r="E145" s="35" t="s">
        <v>341</v>
      </c>
      <c r="F145" s="35" t="s">
        <v>347</v>
      </c>
      <c r="G145" s="36">
        <v>919223</v>
      </c>
      <c r="H145" s="36">
        <v>13780</v>
      </c>
      <c r="I145" s="37">
        <v>6245</v>
      </c>
      <c r="J145" s="45">
        <v>43332</v>
      </c>
      <c r="K145" s="105" t="s">
        <v>289</v>
      </c>
      <c r="L145" t="s">
        <v>54</v>
      </c>
      <c r="M145" s="90">
        <v>625</v>
      </c>
      <c r="N145" s="13" t="s">
        <v>55</v>
      </c>
      <c r="O145" s="35" t="s">
        <v>356</v>
      </c>
      <c r="P145" s="36">
        <v>4553</v>
      </c>
      <c r="Q145" s="45">
        <v>43363</v>
      </c>
      <c r="R145" s="35" t="s">
        <v>362</v>
      </c>
    </row>
    <row r="146" spans="1:18" x14ac:dyDescent="0.25">
      <c r="A146" s="21" t="s">
        <v>363</v>
      </c>
      <c r="B146" s="16"/>
      <c r="C146" s="16"/>
      <c r="D146" s="16"/>
      <c r="E146" s="16"/>
      <c r="F146" s="16"/>
      <c r="G146" s="16"/>
      <c r="H146" s="16"/>
      <c r="I146" s="63"/>
      <c r="J146" s="16"/>
      <c r="K146" s="100"/>
      <c r="L146" s="16"/>
      <c r="M146" s="94">
        <v>4772.09</v>
      </c>
      <c r="N146" s="29" t="s">
        <v>55</v>
      </c>
      <c r="O146" s="55"/>
      <c r="P146" s="16"/>
      <c r="Q146" s="56"/>
      <c r="R146" s="16"/>
    </row>
    <row r="147" spans="1:18" x14ac:dyDescent="0.25">
      <c r="I147" s="11"/>
      <c r="M147" s="90"/>
      <c r="O147" s="35"/>
      <c r="Q147" s="45"/>
    </row>
    <row r="148" spans="1:18" x14ac:dyDescent="0.25">
      <c r="A148" s="51">
        <v>776550</v>
      </c>
      <c r="B148" s="52"/>
      <c r="C148" s="49" t="s">
        <v>364</v>
      </c>
      <c r="D148" s="52"/>
      <c r="E148" s="52"/>
      <c r="F148" s="52"/>
      <c r="G148" s="52"/>
      <c r="H148" s="52"/>
      <c r="I148" s="64"/>
      <c r="J148" s="52"/>
      <c r="K148" s="107"/>
      <c r="L148" s="52"/>
      <c r="M148" s="92"/>
      <c r="N148" s="52"/>
      <c r="O148" s="49"/>
      <c r="P148" s="52"/>
      <c r="Q148" s="50"/>
      <c r="R148" s="52"/>
    </row>
    <row r="149" spans="1:18" x14ac:dyDescent="0.25">
      <c r="C149" s="35" t="s">
        <v>365</v>
      </c>
      <c r="E149" s="35" t="s">
        <v>370</v>
      </c>
      <c r="F149" s="35" t="s">
        <v>374</v>
      </c>
      <c r="G149" s="36">
        <v>901649</v>
      </c>
      <c r="H149" s="36">
        <v>13780</v>
      </c>
      <c r="I149" s="65">
        <v>19627</v>
      </c>
      <c r="J149" s="45">
        <v>43282</v>
      </c>
      <c r="K149" s="105" t="s">
        <v>349</v>
      </c>
      <c r="L149" t="s">
        <v>54</v>
      </c>
      <c r="M149" s="90">
        <v>682.2</v>
      </c>
      <c r="N149" s="13" t="s">
        <v>55</v>
      </c>
      <c r="O149" s="35" t="s">
        <v>380</v>
      </c>
      <c r="P149" s="36">
        <v>4445</v>
      </c>
      <c r="Q149" s="45">
        <v>43321</v>
      </c>
      <c r="R149" s="35" t="s">
        <v>383</v>
      </c>
    </row>
    <row r="150" spans="1:18" x14ac:dyDescent="0.25">
      <c r="C150" s="35" t="s">
        <v>366</v>
      </c>
      <c r="E150" s="35" t="s">
        <v>370</v>
      </c>
      <c r="F150" s="35" t="s">
        <v>374</v>
      </c>
      <c r="G150" s="36">
        <v>901649</v>
      </c>
      <c r="H150" s="36">
        <v>13780</v>
      </c>
      <c r="I150" s="65">
        <v>19627</v>
      </c>
      <c r="J150" s="45">
        <v>43282</v>
      </c>
      <c r="K150" s="105" t="s">
        <v>349</v>
      </c>
      <c r="L150" t="s">
        <v>54</v>
      </c>
      <c r="M150" s="90">
        <v>758</v>
      </c>
      <c r="N150" s="13" t="s">
        <v>55</v>
      </c>
      <c r="O150" s="35" t="s">
        <v>380</v>
      </c>
      <c r="P150" s="36">
        <v>4445</v>
      </c>
      <c r="Q150" s="45">
        <v>43321</v>
      </c>
      <c r="R150" s="35" t="s">
        <v>384</v>
      </c>
    </row>
    <row r="151" spans="1:18" x14ac:dyDescent="0.25">
      <c r="C151" s="35" t="s">
        <v>366</v>
      </c>
      <c r="E151" s="35" t="s">
        <v>371</v>
      </c>
      <c r="F151" s="35" t="s">
        <v>375</v>
      </c>
      <c r="G151" s="36">
        <v>901648</v>
      </c>
      <c r="H151" s="36">
        <v>13780</v>
      </c>
      <c r="I151" s="65">
        <v>19591</v>
      </c>
      <c r="J151" s="45">
        <v>43289</v>
      </c>
      <c r="K151" s="105" t="s">
        <v>349</v>
      </c>
      <c r="L151" t="s">
        <v>54</v>
      </c>
      <c r="M151" s="90">
        <v>274.77999999999997</v>
      </c>
      <c r="N151" s="13" t="s">
        <v>55</v>
      </c>
      <c r="O151" s="35" t="s">
        <v>380</v>
      </c>
      <c r="P151" s="36">
        <v>4445</v>
      </c>
      <c r="Q151" s="45">
        <v>43321</v>
      </c>
      <c r="R151" s="35" t="s">
        <v>385</v>
      </c>
    </row>
    <row r="152" spans="1:18" x14ac:dyDescent="0.25">
      <c r="C152" s="35" t="s">
        <v>367</v>
      </c>
      <c r="E152" s="35" t="s">
        <v>372</v>
      </c>
      <c r="F152" s="35" t="s">
        <v>375</v>
      </c>
      <c r="G152" s="36">
        <v>901648</v>
      </c>
      <c r="H152" s="36">
        <v>13780</v>
      </c>
      <c r="I152" s="65">
        <v>19591</v>
      </c>
      <c r="J152" s="45">
        <v>43289</v>
      </c>
      <c r="K152" s="105" t="s">
        <v>349</v>
      </c>
      <c r="L152" t="s">
        <v>54</v>
      </c>
      <c r="M152" s="90">
        <v>274.77999999999997</v>
      </c>
      <c r="N152" s="13" t="s">
        <v>55</v>
      </c>
      <c r="O152" s="35" t="s">
        <v>380</v>
      </c>
      <c r="P152" s="36">
        <v>4445</v>
      </c>
      <c r="Q152" s="45">
        <v>43321</v>
      </c>
      <c r="R152" s="35" t="s">
        <v>386</v>
      </c>
    </row>
    <row r="153" spans="1:18" ht="15" customHeight="1" x14ac:dyDescent="0.25">
      <c r="C153" s="35" t="s">
        <v>368</v>
      </c>
      <c r="E153" s="35" t="s">
        <v>373</v>
      </c>
      <c r="F153" s="35" t="s">
        <v>376</v>
      </c>
      <c r="G153" s="36">
        <v>901614</v>
      </c>
      <c r="H153" s="36">
        <v>13780</v>
      </c>
      <c r="I153" s="65" t="s">
        <v>378</v>
      </c>
      <c r="J153" s="45">
        <v>43299</v>
      </c>
      <c r="K153" s="105" t="s">
        <v>349</v>
      </c>
      <c r="L153" t="s">
        <v>54</v>
      </c>
      <c r="M153" s="90">
        <v>675.39</v>
      </c>
      <c r="N153" s="13" t="s">
        <v>55</v>
      </c>
      <c r="O153" s="35" t="s">
        <v>381</v>
      </c>
      <c r="P153" s="36">
        <v>4453</v>
      </c>
      <c r="Q153" s="45">
        <v>43321</v>
      </c>
      <c r="R153" s="35" t="s">
        <v>387</v>
      </c>
    </row>
    <row r="154" spans="1:18" x14ac:dyDescent="0.25">
      <c r="C154" s="35" t="s">
        <v>369</v>
      </c>
      <c r="E154" s="35" t="s">
        <v>370</v>
      </c>
      <c r="F154" s="35" t="s">
        <v>377</v>
      </c>
      <c r="G154" s="36">
        <v>907320</v>
      </c>
      <c r="H154" s="36">
        <v>13780</v>
      </c>
      <c r="I154" s="65">
        <v>19667</v>
      </c>
      <c r="J154" s="45">
        <v>43303</v>
      </c>
      <c r="K154" s="105" t="s">
        <v>349</v>
      </c>
      <c r="L154" t="s">
        <v>54</v>
      </c>
      <c r="M154" s="90">
        <v>1193.8599999999999</v>
      </c>
      <c r="N154" s="13" t="s">
        <v>55</v>
      </c>
      <c r="O154" s="35" t="s">
        <v>382</v>
      </c>
      <c r="P154" s="36">
        <v>4467</v>
      </c>
      <c r="Q154" s="45">
        <v>43328</v>
      </c>
      <c r="R154" s="35" t="s">
        <v>383</v>
      </c>
    </row>
    <row r="155" spans="1:18" x14ac:dyDescent="0.25">
      <c r="A155" s="21" t="s">
        <v>388</v>
      </c>
      <c r="B155" s="16"/>
      <c r="C155" s="16"/>
      <c r="D155" s="16"/>
      <c r="E155" s="16"/>
      <c r="F155" s="16"/>
      <c r="G155" s="16"/>
      <c r="H155" s="16"/>
      <c r="I155" s="16"/>
      <c r="J155" s="16"/>
      <c r="K155" s="100"/>
      <c r="L155" s="16"/>
      <c r="M155" s="95">
        <v>3859.01</v>
      </c>
      <c r="N155" s="29" t="s">
        <v>55</v>
      </c>
      <c r="O155" s="55"/>
      <c r="P155" s="16"/>
      <c r="Q155" s="16"/>
      <c r="R155" s="16"/>
    </row>
    <row r="156" spans="1:18" x14ac:dyDescent="0.25">
      <c r="O156" s="35"/>
    </row>
    <row r="157" spans="1:18" x14ac:dyDescent="0.25">
      <c r="A157" s="51">
        <v>776750</v>
      </c>
      <c r="B157" s="23"/>
      <c r="C157" s="49" t="s">
        <v>389</v>
      </c>
      <c r="D157" s="23"/>
      <c r="E157" s="23"/>
      <c r="F157" s="23"/>
      <c r="G157" s="23"/>
      <c r="H157" s="23"/>
      <c r="I157" s="23"/>
      <c r="J157" s="23"/>
      <c r="K157" s="102"/>
      <c r="L157" s="23"/>
      <c r="M157" s="86"/>
      <c r="N157" s="23"/>
      <c r="O157" s="49"/>
      <c r="P157" s="23"/>
      <c r="Q157" s="23"/>
      <c r="R157" s="23"/>
    </row>
    <row r="158" spans="1:18" x14ac:dyDescent="0.25">
      <c r="C158" s="35" t="s">
        <v>390</v>
      </c>
      <c r="E158" s="35" t="s">
        <v>391</v>
      </c>
      <c r="F158" s="35" t="s">
        <v>393</v>
      </c>
      <c r="G158" s="36">
        <v>906682</v>
      </c>
      <c r="H158" s="36">
        <v>13780</v>
      </c>
      <c r="I158" s="37">
        <v>419</v>
      </c>
      <c r="J158" s="45">
        <v>43299</v>
      </c>
      <c r="K158" s="105" t="s">
        <v>349</v>
      </c>
      <c r="L158" t="s">
        <v>54</v>
      </c>
      <c r="M158" s="90">
        <v>1133.55</v>
      </c>
      <c r="N158" s="13" t="s">
        <v>55</v>
      </c>
      <c r="O158" s="35" t="s">
        <v>401</v>
      </c>
      <c r="P158" s="36">
        <v>4471</v>
      </c>
      <c r="Q158" s="45">
        <v>43328</v>
      </c>
      <c r="R158" s="35" t="s">
        <v>403</v>
      </c>
    </row>
    <row r="159" spans="1:18" x14ac:dyDescent="0.25">
      <c r="C159" s="35" t="s">
        <v>390</v>
      </c>
      <c r="E159" s="35" t="s">
        <v>391</v>
      </c>
      <c r="F159" s="35" t="s">
        <v>394</v>
      </c>
      <c r="G159" s="36">
        <v>910603</v>
      </c>
      <c r="H159" s="36">
        <v>13780</v>
      </c>
      <c r="I159" s="37">
        <v>872</v>
      </c>
      <c r="J159" s="45">
        <v>43317</v>
      </c>
      <c r="K159" s="105" t="s">
        <v>349</v>
      </c>
      <c r="L159" t="s">
        <v>54</v>
      </c>
      <c r="M159" s="90">
        <v>975.77</v>
      </c>
      <c r="N159" s="13" t="s">
        <v>55</v>
      </c>
      <c r="O159" s="35" t="s">
        <v>402</v>
      </c>
      <c r="P159" s="36">
        <v>4482</v>
      </c>
      <c r="Q159" s="45">
        <v>43335</v>
      </c>
      <c r="R159" s="35" t="s">
        <v>404</v>
      </c>
    </row>
    <row r="160" spans="1:18" x14ac:dyDescent="0.25">
      <c r="C160" s="35" t="s">
        <v>390</v>
      </c>
      <c r="E160" s="35" t="s">
        <v>391</v>
      </c>
      <c r="F160" s="35" t="s">
        <v>395</v>
      </c>
      <c r="G160" s="36">
        <v>910604</v>
      </c>
      <c r="H160" s="36">
        <v>13780</v>
      </c>
      <c r="I160" s="37">
        <v>875</v>
      </c>
      <c r="J160" s="45">
        <v>43318</v>
      </c>
      <c r="K160" s="105" t="s">
        <v>349</v>
      </c>
      <c r="L160" t="s">
        <v>54</v>
      </c>
      <c r="M160" s="90">
        <v>375</v>
      </c>
      <c r="N160" s="13" t="s">
        <v>55</v>
      </c>
      <c r="O160" s="35" t="s">
        <v>402</v>
      </c>
      <c r="P160" s="36">
        <v>4482</v>
      </c>
      <c r="Q160" s="45">
        <v>43335</v>
      </c>
      <c r="R160" s="35" t="s">
        <v>405</v>
      </c>
    </row>
    <row r="161" spans="1:18" x14ac:dyDescent="0.25">
      <c r="C161" s="35" t="s">
        <v>390</v>
      </c>
      <c r="E161" s="35" t="s">
        <v>392</v>
      </c>
      <c r="F161" s="35" t="s">
        <v>396</v>
      </c>
      <c r="G161" s="36">
        <v>910605</v>
      </c>
      <c r="H161" s="36">
        <v>13780</v>
      </c>
      <c r="I161" s="37">
        <v>873</v>
      </c>
      <c r="J161" s="45">
        <v>43318</v>
      </c>
      <c r="K161" s="105" t="s">
        <v>349</v>
      </c>
      <c r="L161" t="s">
        <v>54</v>
      </c>
      <c r="M161" s="90">
        <v>151.9</v>
      </c>
      <c r="N161" s="13" t="s">
        <v>55</v>
      </c>
      <c r="O161" s="35" t="s">
        <v>402</v>
      </c>
      <c r="P161" s="36">
        <v>4482</v>
      </c>
      <c r="Q161" s="45">
        <v>43335</v>
      </c>
      <c r="R161" s="35" t="s">
        <v>406</v>
      </c>
    </row>
    <row r="162" spans="1:18" x14ac:dyDescent="0.25">
      <c r="C162" s="35" t="s">
        <v>390</v>
      </c>
      <c r="E162" s="35" t="s">
        <v>391</v>
      </c>
      <c r="F162" s="35" t="s">
        <v>397</v>
      </c>
      <c r="G162" s="36">
        <v>910606</v>
      </c>
      <c r="H162" s="36">
        <v>13780</v>
      </c>
      <c r="I162" s="37">
        <v>876</v>
      </c>
      <c r="J162" s="45">
        <v>43318</v>
      </c>
      <c r="K162" s="105" t="s">
        <v>349</v>
      </c>
      <c r="L162" t="s">
        <v>54</v>
      </c>
      <c r="M162" s="90">
        <v>350</v>
      </c>
      <c r="N162" s="13" t="s">
        <v>55</v>
      </c>
      <c r="O162" s="35" t="s">
        <v>402</v>
      </c>
      <c r="P162" s="36">
        <v>4482</v>
      </c>
      <c r="Q162" s="45">
        <v>43335</v>
      </c>
      <c r="R162" s="35" t="s">
        <v>407</v>
      </c>
    </row>
    <row r="163" spans="1:18" x14ac:dyDescent="0.25">
      <c r="C163" s="35" t="s">
        <v>390</v>
      </c>
      <c r="E163" s="35" t="s">
        <v>391</v>
      </c>
      <c r="F163" t="s">
        <v>408</v>
      </c>
      <c r="G163" s="24">
        <v>910607</v>
      </c>
      <c r="H163" s="36">
        <v>13780</v>
      </c>
      <c r="I163" s="11">
        <v>877</v>
      </c>
      <c r="J163" s="59">
        <v>43318</v>
      </c>
      <c r="K163" s="105" t="s">
        <v>349</v>
      </c>
      <c r="L163" t="s">
        <v>54</v>
      </c>
      <c r="M163" s="83">
        <v>226.09</v>
      </c>
      <c r="N163" s="13" t="s">
        <v>55</v>
      </c>
      <c r="O163" t="s">
        <v>412</v>
      </c>
      <c r="P163" s="24">
        <v>4482</v>
      </c>
      <c r="Q163" s="45">
        <v>43335</v>
      </c>
      <c r="R163" t="s">
        <v>414</v>
      </c>
    </row>
    <row r="164" spans="1:18" x14ac:dyDescent="0.25">
      <c r="C164" s="35" t="s">
        <v>390</v>
      </c>
      <c r="E164" s="35" t="s">
        <v>391</v>
      </c>
      <c r="F164" t="s">
        <v>409</v>
      </c>
      <c r="G164" s="24">
        <v>910608</v>
      </c>
      <c r="H164" s="36">
        <v>13780</v>
      </c>
      <c r="I164" s="11">
        <v>874</v>
      </c>
      <c r="J164" s="59">
        <v>43318</v>
      </c>
      <c r="K164" s="105" t="s">
        <v>349</v>
      </c>
      <c r="L164" t="s">
        <v>54</v>
      </c>
      <c r="M164" s="83">
        <v>106.96</v>
      </c>
      <c r="N164" s="13" t="s">
        <v>55</v>
      </c>
      <c r="O164" t="s">
        <v>412</v>
      </c>
      <c r="P164" s="24">
        <v>4482</v>
      </c>
      <c r="Q164" s="45">
        <v>43335</v>
      </c>
      <c r="R164" t="s">
        <v>415</v>
      </c>
    </row>
    <row r="165" spans="1:18" x14ac:dyDescent="0.25">
      <c r="C165" s="35" t="s">
        <v>390</v>
      </c>
      <c r="E165" s="35" t="s">
        <v>391</v>
      </c>
      <c r="F165" t="s">
        <v>410</v>
      </c>
      <c r="G165" s="24">
        <v>920233</v>
      </c>
      <c r="H165" s="36">
        <v>13780</v>
      </c>
      <c r="I165" s="11">
        <v>40984</v>
      </c>
      <c r="J165" s="59">
        <v>43255</v>
      </c>
      <c r="K165" s="106" t="s">
        <v>128</v>
      </c>
      <c r="L165" t="s">
        <v>54</v>
      </c>
      <c r="M165" s="83">
        <v>7837</v>
      </c>
      <c r="N165" s="13" t="s">
        <v>55</v>
      </c>
      <c r="O165" t="s">
        <v>413</v>
      </c>
      <c r="P165" s="60">
        <v>4551</v>
      </c>
      <c r="Q165" s="59">
        <v>43363</v>
      </c>
      <c r="R165" t="s">
        <v>416</v>
      </c>
    </row>
    <row r="166" spans="1:18" x14ac:dyDescent="0.25">
      <c r="A166" s="21" t="s">
        <v>417</v>
      </c>
      <c r="B166" s="16"/>
      <c r="C166" s="16"/>
      <c r="D166" s="16"/>
      <c r="E166" s="16"/>
      <c r="F166" s="16"/>
      <c r="G166" s="16"/>
      <c r="H166" s="16"/>
      <c r="I166" s="16"/>
      <c r="J166" s="16"/>
      <c r="K166" s="100"/>
      <c r="L166" s="16"/>
      <c r="M166" s="87">
        <f>SUM(M158:M165)</f>
        <v>11156.27</v>
      </c>
      <c r="N166" s="29" t="s">
        <v>55</v>
      </c>
      <c r="O166" s="16"/>
      <c r="P166" s="16"/>
      <c r="Q166" s="16"/>
      <c r="R166" s="16"/>
    </row>
    <row r="167" spans="1:18" x14ac:dyDescent="0.25">
      <c r="N167" s="13"/>
    </row>
    <row r="168" spans="1:18" ht="15.75" x14ac:dyDescent="0.25">
      <c r="A168" s="66" t="s">
        <v>418</v>
      </c>
      <c r="B168" s="16"/>
      <c r="C168" s="16"/>
      <c r="D168" s="16"/>
      <c r="E168" s="16"/>
      <c r="F168" s="16"/>
      <c r="G168" s="16"/>
      <c r="H168" s="16"/>
      <c r="I168" s="16"/>
      <c r="J168" s="16"/>
      <c r="K168" s="100"/>
      <c r="L168" s="16"/>
      <c r="M168" s="96">
        <v>49759.24</v>
      </c>
      <c r="N168" s="29" t="s">
        <v>55</v>
      </c>
      <c r="O168" s="16"/>
      <c r="P168" s="16"/>
      <c r="Q168" s="16"/>
      <c r="R168" s="16"/>
    </row>
  </sheetData>
  <mergeCells count="1">
    <mergeCell ref="E1:E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8"/>
  <sheetViews>
    <sheetView topLeftCell="G155" zoomScale="120" zoomScaleNormal="120" workbookViewId="0">
      <selection activeCell="M170" sqref="M170"/>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bestFit="1" customWidth="1"/>
    <col min="12" max="12" width="11.85546875" customWidth="1"/>
    <col min="13" max="13" width="10.140625" bestFit="1" customWidth="1"/>
    <col min="14" max="14" width="11.28515625" style="71" bestFit="1" customWidth="1"/>
    <col min="15" max="15" width="15.7109375" customWidth="1"/>
    <col min="16" max="16" width="12.42578125" customWidth="1"/>
    <col min="18" max="18" width="11" customWidth="1"/>
    <col min="19" max="19" width="39.5703125" customWidth="1"/>
  </cols>
  <sheetData>
    <row r="1" spans="1:19" ht="15.75" x14ac:dyDescent="0.25">
      <c r="D1" s="3"/>
      <c r="E1" s="387" t="s">
        <v>419</v>
      </c>
      <c r="G1" s="3"/>
    </row>
    <row r="2" spans="1:19" ht="15.75" x14ac:dyDescent="0.25">
      <c r="D2" s="2"/>
      <c r="E2" s="387"/>
      <c r="G2" s="2"/>
    </row>
    <row r="3" spans="1:19" ht="15.75" x14ac:dyDescent="0.25">
      <c r="D3" s="3"/>
      <c r="E3" s="387"/>
      <c r="G3" s="3"/>
    </row>
    <row r="4" spans="1:19" x14ac:dyDescent="0.25">
      <c r="E4" s="387"/>
    </row>
    <row r="5" spans="1:19" ht="15.75" x14ac:dyDescent="0.25">
      <c r="E5" s="62"/>
    </row>
    <row r="6" spans="1:19" x14ac:dyDescent="0.25">
      <c r="A6" s="4" t="s">
        <v>2</v>
      </c>
      <c r="B6" s="5" t="s">
        <v>3</v>
      </c>
      <c r="C6" s="5" t="s">
        <v>4</v>
      </c>
      <c r="D6" s="5" t="s">
        <v>5</v>
      </c>
      <c r="E6" s="5" t="s">
        <v>6</v>
      </c>
      <c r="F6" s="5" t="s">
        <v>7</v>
      </c>
      <c r="G6" s="5" t="s">
        <v>8</v>
      </c>
      <c r="H6" s="5" t="s">
        <v>9</v>
      </c>
      <c r="I6" s="5" t="s">
        <v>10</v>
      </c>
      <c r="J6" s="5" t="s">
        <v>11</v>
      </c>
      <c r="K6" s="5" t="s">
        <v>12</v>
      </c>
      <c r="L6" s="5" t="s">
        <v>13</v>
      </c>
      <c r="M6" s="5" t="s">
        <v>14</v>
      </c>
      <c r="N6" s="72"/>
      <c r="O6" s="5" t="s">
        <v>15</v>
      </c>
      <c r="P6" s="5" t="s">
        <v>16</v>
      </c>
      <c r="Q6" s="5" t="s">
        <v>17</v>
      </c>
      <c r="R6" s="5" t="s">
        <v>18</v>
      </c>
      <c r="S6" s="5" t="s">
        <v>19</v>
      </c>
    </row>
    <row r="7" spans="1:19" x14ac:dyDescent="0.25">
      <c r="A7" s="6">
        <v>776210</v>
      </c>
      <c r="C7" s="7" t="s">
        <v>20</v>
      </c>
    </row>
    <row r="8" spans="1:19" x14ac:dyDescent="0.25">
      <c r="C8" s="1" t="s">
        <v>21</v>
      </c>
      <c r="E8" t="s">
        <v>22</v>
      </c>
      <c r="F8" t="s">
        <v>23</v>
      </c>
      <c r="G8">
        <v>884956</v>
      </c>
      <c r="H8">
        <v>13780</v>
      </c>
      <c r="I8">
        <v>9163591367</v>
      </c>
      <c r="J8" s="10">
        <v>43255</v>
      </c>
      <c r="K8" s="12" t="s">
        <v>50</v>
      </c>
      <c r="L8" t="s">
        <v>54</v>
      </c>
      <c r="M8">
        <v>531.04999999999995</v>
      </c>
      <c r="N8" s="71">
        <v>531.04999999999995</v>
      </c>
      <c r="O8" s="13" t="s">
        <v>55</v>
      </c>
      <c r="P8" t="s">
        <v>56</v>
      </c>
      <c r="Q8">
        <v>4331</v>
      </c>
      <c r="R8" s="9">
        <v>43265</v>
      </c>
      <c r="S8" t="s">
        <v>70</v>
      </c>
    </row>
    <row r="9" spans="1:19" x14ac:dyDescent="0.25">
      <c r="C9" s="1" t="s">
        <v>21</v>
      </c>
      <c r="E9" t="s">
        <v>22</v>
      </c>
      <c r="F9" t="s">
        <v>24</v>
      </c>
      <c r="G9">
        <v>888571</v>
      </c>
      <c r="H9">
        <v>13780</v>
      </c>
      <c r="I9">
        <v>9163817374</v>
      </c>
      <c r="J9" s="11" t="s">
        <v>40</v>
      </c>
      <c r="K9" s="12" t="s">
        <v>50</v>
      </c>
      <c r="L9" t="s">
        <v>54</v>
      </c>
      <c r="M9">
        <v>269.27</v>
      </c>
      <c r="N9" s="71">
        <v>269.27</v>
      </c>
      <c r="O9" s="13" t="s">
        <v>55</v>
      </c>
      <c r="P9" t="s">
        <v>57</v>
      </c>
      <c r="Q9">
        <v>4343</v>
      </c>
      <c r="R9" s="9">
        <v>43271</v>
      </c>
      <c r="S9" t="s">
        <v>71</v>
      </c>
    </row>
    <row r="10" spans="1:19" x14ac:dyDescent="0.25">
      <c r="C10" s="1" t="s">
        <v>21</v>
      </c>
      <c r="E10" t="s">
        <v>22</v>
      </c>
      <c r="F10" t="s">
        <v>25</v>
      </c>
      <c r="G10">
        <v>892176</v>
      </c>
      <c r="H10">
        <v>13780</v>
      </c>
      <c r="I10">
        <v>9164116073</v>
      </c>
      <c r="J10" s="11" t="s">
        <v>41</v>
      </c>
      <c r="K10" s="12" t="s">
        <v>52</v>
      </c>
      <c r="L10" t="s">
        <v>54</v>
      </c>
      <c r="M10">
        <v>118.6</v>
      </c>
      <c r="N10" s="71">
        <v>118.6</v>
      </c>
      <c r="O10" s="13" t="s">
        <v>55</v>
      </c>
      <c r="P10" t="s">
        <v>58</v>
      </c>
      <c r="Q10">
        <v>4389</v>
      </c>
      <c r="R10" s="9">
        <v>43293</v>
      </c>
      <c r="S10" t="s">
        <v>72</v>
      </c>
    </row>
    <row r="11" spans="1:19" x14ac:dyDescent="0.25">
      <c r="C11" s="1" t="s">
        <v>21</v>
      </c>
      <c r="E11" t="s">
        <v>22</v>
      </c>
      <c r="F11" t="s">
        <v>26</v>
      </c>
      <c r="G11">
        <v>893633</v>
      </c>
      <c r="H11">
        <v>13780</v>
      </c>
      <c r="I11">
        <v>9164332949</v>
      </c>
      <c r="J11" s="10">
        <v>43283</v>
      </c>
      <c r="K11" s="12" t="s">
        <v>52</v>
      </c>
      <c r="L11" t="s">
        <v>54</v>
      </c>
      <c r="M11">
        <v>269.26</v>
      </c>
      <c r="N11" s="71">
        <v>269.26</v>
      </c>
      <c r="O11" s="13" t="s">
        <v>55</v>
      </c>
      <c r="P11" t="s">
        <v>59</v>
      </c>
      <c r="Q11">
        <v>4389</v>
      </c>
      <c r="R11" s="9">
        <v>43293</v>
      </c>
      <c r="S11" t="s">
        <v>73</v>
      </c>
    </row>
    <row r="12" spans="1:19" x14ac:dyDescent="0.25">
      <c r="C12" s="1" t="s">
        <v>21</v>
      </c>
      <c r="E12" t="s">
        <v>22</v>
      </c>
      <c r="F12" t="s">
        <v>27</v>
      </c>
      <c r="G12">
        <v>893636</v>
      </c>
      <c r="H12">
        <v>13780</v>
      </c>
      <c r="I12">
        <v>9164332951</v>
      </c>
      <c r="J12" s="10">
        <v>43283</v>
      </c>
      <c r="K12" s="12" t="s">
        <v>52</v>
      </c>
      <c r="L12" t="s">
        <v>54</v>
      </c>
      <c r="M12">
        <v>531.04999999999995</v>
      </c>
      <c r="N12" s="71">
        <v>531.04999999999995</v>
      </c>
      <c r="O12" s="13" t="s">
        <v>55</v>
      </c>
      <c r="P12" t="s">
        <v>59</v>
      </c>
      <c r="Q12">
        <v>4389</v>
      </c>
      <c r="R12" s="9">
        <v>43293</v>
      </c>
      <c r="S12" t="s">
        <v>74</v>
      </c>
    </row>
    <row r="13" spans="1:19" x14ac:dyDescent="0.25">
      <c r="C13" s="1" t="s">
        <v>21</v>
      </c>
      <c r="E13" t="s">
        <v>22</v>
      </c>
      <c r="F13" t="s">
        <v>28</v>
      </c>
      <c r="G13">
        <v>901618</v>
      </c>
      <c r="H13">
        <v>13780</v>
      </c>
      <c r="I13">
        <v>9164868789</v>
      </c>
      <c r="J13" s="11" t="s">
        <v>42</v>
      </c>
      <c r="K13" s="12" t="s">
        <v>53</v>
      </c>
      <c r="L13" t="s">
        <v>54</v>
      </c>
      <c r="M13">
        <v>77.78</v>
      </c>
      <c r="N13" s="71">
        <v>77.78</v>
      </c>
      <c r="O13" s="13" t="s">
        <v>55</v>
      </c>
      <c r="P13" t="s">
        <v>60</v>
      </c>
      <c r="Q13">
        <v>4448</v>
      </c>
      <c r="R13" s="9">
        <v>43321</v>
      </c>
      <c r="S13" t="s">
        <v>75</v>
      </c>
    </row>
    <row r="14" spans="1:19" x14ac:dyDescent="0.25">
      <c r="C14" s="1" t="s">
        <v>21</v>
      </c>
      <c r="E14" t="s">
        <v>22</v>
      </c>
      <c r="F14" t="s">
        <v>31</v>
      </c>
      <c r="G14">
        <v>902086</v>
      </c>
      <c r="H14">
        <v>13780</v>
      </c>
      <c r="I14">
        <v>9164933879</v>
      </c>
      <c r="J14" s="10">
        <v>43306</v>
      </c>
      <c r="K14" s="12" t="s">
        <v>53</v>
      </c>
      <c r="L14" t="s">
        <v>54</v>
      </c>
      <c r="M14">
        <v>132.22</v>
      </c>
      <c r="N14" s="71">
        <v>132.22</v>
      </c>
      <c r="O14" s="13" t="s">
        <v>55</v>
      </c>
      <c r="P14" t="s">
        <v>60</v>
      </c>
      <c r="Q14">
        <v>4448</v>
      </c>
      <c r="R14" s="9">
        <v>43321</v>
      </c>
      <c r="S14" t="s">
        <v>76</v>
      </c>
    </row>
    <row r="15" spans="1:19" x14ac:dyDescent="0.25">
      <c r="C15" s="1" t="s">
        <v>21</v>
      </c>
      <c r="E15" t="s">
        <v>22</v>
      </c>
      <c r="F15" t="s">
        <v>29</v>
      </c>
      <c r="G15">
        <v>902087</v>
      </c>
      <c r="H15">
        <v>13780</v>
      </c>
      <c r="I15">
        <v>9164933878</v>
      </c>
      <c r="J15" s="10">
        <v>43306</v>
      </c>
      <c r="K15" s="12" t="s">
        <v>53</v>
      </c>
      <c r="L15" t="s">
        <v>54</v>
      </c>
      <c r="M15">
        <v>77.77</v>
      </c>
      <c r="N15" s="71">
        <v>77.77</v>
      </c>
      <c r="O15" s="13" t="s">
        <v>55</v>
      </c>
      <c r="P15" t="s">
        <v>61</v>
      </c>
      <c r="Q15">
        <v>4448</v>
      </c>
      <c r="R15" s="9">
        <v>43321</v>
      </c>
      <c r="S15" t="s">
        <v>77</v>
      </c>
    </row>
    <row r="16" spans="1:19" x14ac:dyDescent="0.25">
      <c r="C16" s="1" t="s">
        <v>21</v>
      </c>
      <c r="E16" t="s">
        <v>22</v>
      </c>
      <c r="F16" t="s">
        <v>29</v>
      </c>
      <c r="G16">
        <v>902087</v>
      </c>
      <c r="H16">
        <v>13780</v>
      </c>
      <c r="I16">
        <v>9164933878</v>
      </c>
      <c r="J16" s="11" t="s">
        <v>43</v>
      </c>
      <c r="K16" s="12" t="s">
        <v>53</v>
      </c>
      <c r="L16" t="s">
        <v>54</v>
      </c>
      <c r="M16">
        <v>132.21</v>
      </c>
      <c r="N16" s="71">
        <v>132.21</v>
      </c>
      <c r="O16" s="13" t="s">
        <v>55</v>
      </c>
      <c r="P16" t="s">
        <v>61</v>
      </c>
      <c r="Q16">
        <v>4448</v>
      </c>
      <c r="R16" s="9">
        <v>43321</v>
      </c>
      <c r="S16" t="s">
        <v>72</v>
      </c>
    </row>
    <row r="17" spans="1:19" x14ac:dyDescent="0.25">
      <c r="C17" s="1" t="s">
        <v>21</v>
      </c>
      <c r="E17" t="s">
        <v>22</v>
      </c>
      <c r="F17" t="s">
        <v>30</v>
      </c>
      <c r="G17">
        <v>906684</v>
      </c>
      <c r="H17">
        <v>13780</v>
      </c>
      <c r="I17">
        <v>9165057293</v>
      </c>
      <c r="J17" s="11" t="s">
        <v>44</v>
      </c>
      <c r="K17" s="12" t="s">
        <v>53</v>
      </c>
      <c r="L17" t="s">
        <v>54</v>
      </c>
      <c r="M17">
        <v>118.6</v>
      </c>
      <c r="N17" s="71">
        <v>118.6</v>
      </c>
      <c r="O17" s="13" t="s">
        <v>55</v>
      </c>
      <c r="P17" t="s">
        <v>62</v>
      </c>
      <c r="Q17">
        <v>4470</v>
      </c>
      <c r="R17" s="9">
        <v>43328</v>
      </c>
      <c r="S17" t="s">
        <v>78</v>
      </c>
    </row>
    <row r="18" spans="1:19" x14ac:dyDescent="0.25">
      <c r="C18" s="1" t="s">
        <v>21</v>
      </c>
      <c r="E18" t="s">
        <v>22</v>
      </c>
      <c r="F18" t="s">
        <v>32</v>
      </c>
      <c r="G18">
        <v>907237</v>
      </c>
      <c r="H18">
        <v>13780</v>
      </c>
      <c r="I18">
        <v>9165217393</v>
      </c>
      <c r="J18" s="10">
        <v>43315</v>
      </c>
      <c r="K18" s="12" t="s">
        <v>53</v>
      </c>
      <c r="L18" t="s">
        <v>54</v>
      </c>
      <c r="M18">
        <v>131.27000000000001</v>
      </c>
      <c r="N18" s="71">
        <v>131.27000000000001</v>
      </c>
      <c r="O18" s="13" t="s">
        <v>55</v>
      </c>
      <c r="P18" t="s">
        <v>63</v>
      </c>
      <c r="Q18">
        <v>4470</v>
      </c>
      <c r="R18" s="9">
        <v>43328</v>
      </c>
      <c r="S18" t="s">
        <v>79</v>
      </c>
    </row>
    <row r="19" spans="1:19" x14ac:dyDescent="0.25">
      <c r="C19" s="1" t="s">
        <v>21</v>
      </c>
      <c r="E19" t="s">
        <v>22</v>
      </c>
      <c r="F19" t="s">
        <v>33</v>
      </c>
      <c r="G19">
        <v>913306</v>
      </c>
      <c r="H19">
        <v>13780</v>
      </c>
      <c r="I19">
        <v>9165528136</v>
      </c>
      <c r="J19" s="11" t="s">
        <v>45</v>
      </c>
      <c r="K19" s="12" t="s">
        <v>51</v>
      </c>
      <c r="L19" t="s">
        <v>54</v>
      </c>
      <c r="M19">
        <v>504.65</v>
      </c>
      <c r="N19" s="71">
        <v>504.65</v>
      </c>
      <c r="O19" s="13" t="s">
        <v>55</v>
      </c>
      <c r="P19" t="s">
        <v>64</v>
      </c>
      <c r="Q19">
        <v>4502</v>
      </c>
      <c r="R19" s="9">
        <v>43341</v>
      </c>
      <c r="S19" t="s">
        <v>80</v>
      </c>
    </row>
    <row r="20" spans="1:19" x14ac:dyDescent="0.25">
      <c r="C20" s="1" t="s">
        <v>21</v>
      </c>
      <c r="E20" t="s">
        <v>22</v>
      </c>
      <c r="F20" t="s">
        <v>33</v>
      </c>
      <c r="G20">
        <v>913306</v>
      </c>
      <c r="H20">
        <v>13780</v>
      </c>
      <c r="I20">
        <v>9165528136</v>
      </c>
      <c r="J20" s="10">
        <v>43327</v>
      </c>
      <c r="K20" s="12" t="s">
        <v>51</v>
      </c>
      <c r="L20" t="s">
        <v>54</v>
      </c>
      <c r="M20">
        <v>233.32</v>
      </c>
      <c r="N20" s="71">
        <v>233.32</v>
      </c>
      <c r="O20" s="13" t="s">
        <v>55</v>
      </c>
      <c r="P20" t="s">
        <v>65</v>
      </c>
      <c r="Q20">
        <v>4502</v>
      </c>
      <c r="R20" s="9">
        <v>43341</v>
      </c>
      <c r="S20" t="s">
        <v>81</v>
      </c>
    </row>
    <row r="21" spans="1:19" x14ac:dyDescent="0.25">
      <c r="C21" s="1" t="s">
        <v>21</v>
      </c>
      <c r="E21" t="s">
        <v>22</v>
      </c>
      <c r="F21" t="s">
        <v>34</v>
      </c>
      <c r="G21">
        <v>913308</v>
      </c>
      <c r="H21">
        <v>13780</v>
      </c>
      <c r="I21">
        <v>9165528127</v>
      </c>
      <c r="J21" s="10">
        <v>43327</v>
      </c>
      <c r="K21" s="12" t="s">
        <v>51</v>
      </c>
      <c r="L21" t="s">
        <v>54</v>
      </c>
      <c r="M21">
        <v>59.3</v>
      </c>
      <c r="N21" s="71">
        <v>59.3</v>
      </c>
      <c r="O21" s="13" t="s">
        <v>55</v>
      </c>
      <c r="P21" t="s">
        <v>65</v>
      </c>
      <c r="Q21">
        <v>4502</v>
      </c>
      <c r="R21" s="9">
        <v>43341</v>
      </c>
      <c r="S21" t="s">
        <v>82</v>
      </c>
    </row>
    <row r="22" spans="1:19" x14ac:dyDescent="0.25">
      <c r="C22" s="1" t="s">
        <v>21</v>
      </c>
      <c r="E22" t="s">
        <v>22</v>
      </c>
      <c r="F22" t="s">
        <v>35</v>
      </c>
      <c r="G22">
        <v>913310</v>
      </c>
      <c r="H22">
        <v>13780</v>
      </c>
      <c r="I22">
        <v>9165568246</v>
      </c>
      <c r="J22" s="11" t="s">
        <v>46</v>
      </c>
      <c r="K22" s="12" t="s">
        <v>51</v>
      </c>
      <c r="L22" t="s">
        <v>54</v>
      </c>
      <c r="M22">
        <v>514.36</v>
      </c>
      <c r="N22" s="71">
        <v>514.36</v>
      </c>
      <c r="O22" s="13" t="s">
        <v>55</v>
      </c>
      <c r="P22" t="s">
        <v>66</v>
      </c>
      <c r="Q22">
        <v>4502</v>
      </c>
      <c r="R22" s="9">
        <v>43341</v>
      </c>
      <c r="S22" t="s">
        <v>83</v>
      </c>
    </row>
    <row r="23" spans="1:19" x14ac:dyDescent="0.25">
      <c r="C23" s="1" t="s">
        <v>21</v>
      </c>
      <c r="E23" t="s">
        <v>22</v>
      </c>
      <c r="F23" t="s">
        <v>37</v>
      </c>
      <c r="G23">
        <v>915527</v>
      </c>
      <c r="H23">
        <v>13780</v>
      </c>
      <c r="I23">
        <v>9165759648</v>
      </c>
      <c r="J23" s="11" t="s">
        <v>47</v>
      </c>
      <c r="K23" s="12" t="s">
        <v>51</v>
      </c>
      <c r="L23" t="s">
        <v>54</v>
      </c>
      <c r="M23">
        <v>132.22</v>
      </c>
      <c r="N23" s="71">
        <v>132.22</v>
      </c>
      <c r="O23" s="13" t="s">
        <v>55</v>
      </c>
      <c r="P23" t="s">
        <v>67</v>
      </c>
      <c r="Q23">
        <v>4510</v>
      </c>
      <c r="R23" s="9">
        <v>43349</v>
      </c>
      <c r="S23" t="s">
        <v>84</v>
      </c>
    </row>
    <row r="24" spans="1:19" x14ac:dyDescent="0.25">
      <c r="C24" s="1" t="s">
        <v>21</v>
      </c>
      <c r="E24" t="s">
        <v>22</v>
      </c>
      <c r="F24" t="s">
        <v>36</v>
      </c>
      <c r="G24">
        <v>915528</v>
      </c>
      <c r="H24">
        <v>13780</v>
      </c>
      <c r="I24">
        <v>9165794766</v>
      </c>
      <c r="J24" s="10">
        <v>43336</v>
      </c>
      <c r="K24" s="12" t="s">
        <v>51</v>
      </c>
      <c r="L24" t="s">
        <v>54</v>
      </c>
      <c r="M24">
        <v>531.04</v>
      </c>
      <c r="N24" s="71">
        <v>531.04</v>
      </c>
      <c r="O24" s="13" t="s">
        <v>55</v>
      </c>
      <c r="P24" t="s">
        <v>68</v>
      </c>
      <c r="Q24">
        <v>4510</v>
      </c>
      <c r="R24" s="9">
        <v>43349</v>
      </c>
      <c r="S24" t="s">
        <v>85</v>
      </c>
    </row>
    <row r="25" spans="1:19" x14ac:dyDescent="0.25">
      <c r="C25" s="1" t="s">
        <v>21</v>
      </c>
      <c r="E25" t="s">
        <v>22</v>
      </c>
      <c r="F25" t="s">
        <v>36</v>
      </c>
      <c r="G25">
        <v>915528</v>
      </c>
      <c r="H25">
        <v>13780</v>
      </c>
      <c r="I25">
        <v>9165794766</v>
      </c>
      <c r="J25" s="10">
        <v>43336</v>
      </c>
      <c r="K25" s="12" t="s">
        <v>51</v>
      </c>
      <c r="L25" t="s">
        <v>54</v>
      </c>
      <c r="M25">
        <v>504.64</v>
      </c>
      <c r="N25" s="71">
        <v>504.64</v>
      </c>
      <c r="O25" s="13" t="s">
        <v>55</v>
      </c>
      <c r="P25" t="s">
        <v>67</v>
      </c>
      <c r="Q25">
        <v>4510</v>
      </c>
      <c r="R25" s="9">
        <v>43349</v>
      </c>
      <c r="S25" t="s">
        <v>86</v>
      </c>
    </row>
    <row r="26" spans="1:19" x14ac:dyDescent="0.25">
      <c r="C26" s="1" t="s">
        <v>21</v>
      </c>
      <c r="E26" t="s">
        <v>22</v>
      </c>
      <c r="F26" t="s">
        <v>38</v>
      </c>
      <c r="G26">
        <v>919225</v>
      </c>
      <c r="H26">
        <v>13780</v>
      </c>
      <c r="I26">
        <v>9166029959</v>
      </c>
      <c r="J26" s="11" t="s">
        <v>48</v>
      </c>
      <c r="K26" s="12" t="s">
        <v>51</v>
      </c>
      <c r="L26" t="s">
        <v>54</v>
      </c>
      <c r="M26">
        <v>66.11</v>
      </c>
      <c r="N26" s="71">
        <v>66.11</v>
      </c>
      <c r="O26" s="13" t="s">
        <v>55</v>
      </c>
      <c r="P26" t="s">
        <v>69</v>
      </c>
      <c r="Q26">
        <v>4549</v>
      </c>
      <c r="R26" s="9">
        <v>43363</v>
      </c>
      <c r="S26" t="s">
        <v>84</v>
      </c>
    </row>
    <row r="27" spans="1:19" x14ac:dyDescent="0.25">
      <c r="C27" s="1" t="s">
        <v>21</v>
      </c>
      <c r="E27" t="s">
        <v>22</v>
      </c>
      <c r="F27" t="s">
        <v>39</v>
      </c>
      <c r="G27">
        <v>920249</v>
      </c>
      <c r="H27">
        <v>13780</v>
      </c>
      <c r="I27">
        <v>9166222758</v>
      </c>
      <c r="J27" s="11" t="s">
        <v>49</v>
      </c>
      <c r="K27" s="12" t="s">
        <v>51</v>
      </c>
      <c r="L27" t="s">
        <v>54</v>
      </c>
      <c r="M27">
        <v>66.11</v>
      </c>
      <c r="N27" s="71">
        <v>66.11</v>
      </c>
      <c r="O27" s="13" t="s">
        <v>55</v>
      </c>
      <c r="P27" s="14" t="s">
        <v>69</v>
      </c>
      <c r="Q27">
        <v>4549</v>
      </c>
      <c r="R27" s="9">
        <v>43363</v>
      </c>
      <c r="S27" t="s">
        <v>82</v>
      </c>
    </row>
    <row r="28" spans="1:19" x14ac:dyDescent="0.25">
      <c r="A28" s="61" t="s">
        <v>88</v>
      </c>
      <c r="B28" s="16"/>
      <c r="C28" s="16"/>
      <c r="D28" s="16"/>
      <c r="E28" s="16"/>
      <c r="F28" s="16"/>
      <c r="G28" s="16"/>
      <c r="H28" s="16"/>
      <c r="I28" s="16"/>
      <c r="J28" s="16"/>
      <c r="K28" s="16"/>
      <c r="L28" s="16"/>
      <c r="M28" s="17">
        <v>5000.83</v>
      </c>
      <c r="N28" s="73">
        <f>SUM(N8:N27)</f>
        <v>5000.829999999999</v>
      </c>
      <c r="O28" s="17">
        <v>0</v>
      </c>
      <c r="P28" s="16"/>
      <c r="Q28" s="16"/>
      <c r="R28" s="16"/>
      <c r="S28" s="16"/>
    </row>
    <row r="29" spans="1:19" x14ac:dyDescent="0.25">
      <c r="A29" s="15"/>
      <c r="B29" s="8"/>
      <c r="C29" s="8"/>
      <c r="D29" s="8"/>
      <c r="E29" s="8"/>
      <c r="F29" s="8"/>
      <c r="G29" s="8"/>
      <c r="H29" s="8"/>
      <c r="I29" s="8"/>
      <c r="J29" s="8"/>
      <c r="K29" s="8"/>
      <c r="L29" s="8"/>
      <c r="M29" s="17"/>
      <c r="N29" s="73"/>
      <c r="O29" s="17"/>
      <c r="P29" s="8"/>
      <c r="Q29" s="8"/>
      <c r="R29" s="8"/>
      <c r="S29" s="8"/>
    </row>
    <row r="30" spans="1:19" x14ac:dyDescent="0.25">
      <c r="A30" s="32">
        <v>776220</v>
      </c>
      <c r="B30" s="23"/>
      <c r="C30" s="23" t="s">
        <v>87</v>
      </c>
      <c r="D30" s="23"/>
      <c r="E30" s="23"/>
      <c r="F30" s="23"/>
      <c r="G30" s="23"/>
      <c r="H30" s="23"/>
      <c r="I30" s="23"/>
      <c r="J30" s="23"/>
      <c r="K30" s="23"/>
      <c r="L30" s="23"/>
      <c r="M30" s="23"/>
      <c r="N30" s="74"/>
      <c r="O30" s="23"/>
      <c r="P30" s="23"/>
      <c r="Q30" s="23"/>
      <c r="R30" s="23"/>
      <c r="S30" s="23"/>
    </row>
    <row r="31" spans="1:19" x14ac:dyDescent="0.25">
      <c r="C31" s="1" t="s">
        <v>21</v>
      </c>
      <c r="E31" t="s">
        <v>22</v>
      </c>
      <c r="F31" t="s">
        <v>90</v>
      </c>
      <c r="G31">
        <v>885907</v>
      </c>
      <c r="H31">
        <v>13780</v>
      </c>
      <c r="I31">
        <v>9163743130</v>
      </c>
      <c r="J31" s="10">
        <v>43259</v>
      </c>
      <c r="K31" s="12" t="s">
        <v>125</v>
      </c>
      <c r="L31" t="s">
        <v>54</v>
      </c>
      <c r="M31">
        <v>472.93</v>
      </c>
      <c r="N31" s="71">
        <v>472.93</v>
      </c>
      <c r="O31" s="13" t="s">
        <v>55</v>
      </c>
      <c r="P31" s="18" t="s">
        <v>112</v>
      </c>
      <c r="Q31" s="18">
        <v>4331</v>
      </c>
      <c r="R31" s="9">
        <v>43265</v>
      </c>
      <c r="S31" t="s">
        <v>132</v>
      </c>
    </row>
    <row r="32" spans="1:19" x14ac:dyDescent="0.25">
      <c r="C32" s="1" t="s">
        <v>21</v>
      </c>
      <c r="E32" t="s">
        <v>22</v>
      </c>
      <c r="F32" t="s">
        <v>91</v>
      </c>
      <c r="G32">
        <v>888573</v>
      </c>
      <c r="H32">
        <v>13780</v>
      </c>
      <c r="I32">
        <v>9163892789</v>
      </c>
      <c r="J32" s="10">
        <v>43265</v>
      </c>
      <c r="K32" s="12" t="s">
        <v>125</v>
      </c>
      <c r="L32" t="s">
        <v>54</v>
      </c>
      <c r="M32">
        <v>436.39</v>
      </c>
      <c r="N32" s="71">
        <v>436.39</v>
      </c>
      <c r="O32" s="13" t="s">
        <v>55</v>
      </c>
      <c r="P32" s="18" t="s">
        <v>113</v>
      </c>
      <c r="Q32" s="18">
        <v>4343</v>
      </c>
      <c r="R32" s="9">
        <v>43271</v>
      </c>
      <c r="S32" t="s">
        <v>133</v>
      </c>
    </row>
    <row r="33" spans="3:19" x14ac:dyDescent="0.25">
      <c r="C33" s="1" t="s">
        <v>21</v>
      </c>
      <c r="E33" t="s">
        <v>22</v>
      </c>
      <c r="F33" t="s">
        <v>92</v>
      </c>
      <c r="G33">
        <v>893634</v>
      </c>
      <c r="H33">
        <v>13780</v>
      </c>
      <c r="I33">
        <v>9164332948</v>
      </c>
      <c r="J33" s="10">
        <v>43283</v>
      </c>
      <c r="K33" s="12" t="s">
        <v>126</v>
      </c>
      <c r="L33" t="s">
        <v>54</v>
      </c>
      <c r="M33">
        <v>440.46</v>
      </c>
      <c r="N33" s="71">
        <v>440.46</v>
      </c>
      <c r="O33" s="13" t="s">
        <v>55</v>
      </c>
      <c r="P33" s="18" t="s">
        <v>114</v>
      </c>
      <c r="Q33" s="18">
        <v>4389</v>
      </c>
      <c r="R33" t="s">
        <v>134</v>
      </c>
      <c r="S33" t="s">
        <v>135</v>
      </c>
    </row>
    <row r="34" spans="3:19" x14ac:dyDescent="0.25">
      <c r="C34" s="1" t="s">
        <v>21</v>
      </c>
      <c r="E34" t="s">
        <v>22</v>
      </c>
      <c r="F34" t="s">
        <v>93</v>
      </c>
      <c r="G34">
        <v>893634</v>
      </c>
      <c r="H34">
        <v>13780</v>
      </c>
      <c r="I34">
        <v>9164332948</v>
      </c>
      <c r="J34" s="10">
        <v>43283</v>
      </c>
      <c r="K34" s="12" t="s">
        <v>126</v>
      </c>
      <c r="L34" t="s">
        <v>54</v>
      </c>
      <c r="M34">
        <v>403.51</v>
      </c>
      <c r="N34" s="71">
        <v>403.51</v>
      </c>
      <c r="O34" s="13" t="s">
        <v>55</v>
      </c>
      <c r="P34" s="18" t="s">
        <v>115</v>
      </c>
      <c r="Q34" s="18">
        <v>4389</v>
      </c>
      <c r="R34" t="s">
        <v>134</v>
      </c>
      <c r="S34" t="s">
        <v>136</v>
      </c>
    </row>
    <row r="35" spans="3:19" x14ac:dyDescent="0.25">
      <c r="C35" s="1" t="s">
        <v>21</v>
      </c>
      <c r="E35" t="s">
        <v>22</v>
      </c>
      <c r="F35" t="s">
        <v>94</v>
      </c>
      <c r="G35">
        <v>893635</v>
      </c>
      <c r="H35">
        <v>13780</v>
      </c>
      <c r="I35">
        <v>9164332950</v>
      </c>
      <c r="J35" s="10">
        <v>43283</v>
      </c>
      <c r="K35" s="12" t="s">
        <v>126</v>
      </c>
      <c r="L35" t="s">
        <v>54</v>
      </c>
      <c r="M35">
        <v>440.47</v>
      </c>
      <c r="N35" s="71">
        <v>440.47</v>
      </c>
      <c r="O35" s="13" t="s">
        <v>55</v>
      </c>
      <c r="P35" s="18" t="s">
        <v>115</v>
      </c>
      <c r="Q35" s="18">
        <v>4389</v>
      </c>
      <c r="R35" t="s">
        <v>134</v>
      </c>
      <c r="S35" t="s">
        <v>137</v>
      </c>
    </row>
    <row r="36" spans="3:19" x14ac:dyDescent="0.25">
      <c r="C36" s="1" t="s">
        <v>21</v>
      </c>
      <c r="E36" t="s">
        <v>22</v>
      </c>
      <c r="F36" t="s">
        <v>94</v>
      </c>
      <c r="G36">
        <v>893635</v>
      </c>
      <c r="H36">
        <v>13780</v>
      </c>
      <c r="I36">
        <v>9164332950</v>
      </c>
      <c r="J36" s="10">
        <v>43283</v>
      </c>
      <c r="K36" s="12" t="s">
        <v>126</v>
      </c>
      <c r="L36" t="s">
        <v>54</v>
      </c>
      <c r="M36">
        <v>403.51</v>
      </c>
      <c r="N36" s="71">
        <v>403.51</v>
      </c>
      <c r="O36" s="13" t="s">
        <v>55</v>
      </c>
      <c r="P36" s="18" t="s">
        <v>115</v>
      </c>
      <c r="Q36" s="18">
        <v>4389</v>
      </c>
      <c r="R36" t="s">
        <v>134</v>
      </c>
      <c r="S36" t="s">
        <v>138</v>
      </c>
    </row>
    <row r="37" spans="3:19" x14ac:dyDescent="0.25">
      <c r="C37" s="1" t="s">
        <v>21</v>
      </c>
      <c r="E37" t="s">
        <v>22</v>
      </c>
      <c r="F37" t="s">
        <v>27</v>
      </c>
      <c r="G37">
        <v>893636</v>
      </c>
      <c r="H37">
        <v>13780</v>
      </c>
      <c r="I37">
        <v>9164332951</v>
      </c>
      <c r="J37" s="10">
        <v>43283</v>
      </c>
      <c r="K37" s="12" t="s">
        <v>126</v>
      </c>
      <c r="L37" t="s">
        <v>54</v>
      </c>
      <c r="M37">
        <v>403.51</v>
      </c>
      <c r="N37" s="71">
        <v>403.51</v>
      </c>
      <c r="O37" s="13" t="s">
        <v>55</v>
      </c>
      <c r="P37" s="18" t="s">
        <v>115</v>
      </c>
      <c r="Q37" s="18" t="s">
        <v>131</v>
      </c>
      <c r="R37" s="9">
        <v>43293</v>
      </c>
      <c r="S37" t="s">
        <v>139</v>
      </c>
    </row>
    <row r="38" spans="3:19" x14ac:dyDescent="0.25">
      <c r="C38" s="1" t="s">
        <v>21</v>
      </c>
      <c r="E38" t="s">
        <v>22</v>
      </c>
      <c r="F38" t="s">
        <v>95</v>
      </c>
      <c r="G38">
        <v>901201</v>
      </c>
      <c r="H38">
        <v>13780</v>
      </c>
      <c r="I38">
        <v>9164783846</v>
      </c>
      <c r="J38" s="10">
        <v>43300</v>
      </c>
      <c r="K38" s="12" t="s">
        <v>127</v>
      </c>
      <c r="L38" t="s">
        <v>54</v>
      </c>
      <c r="M38">
        <v>446.3</v>
      </c>
      <c r="N38" s="71">
        <v>446.3</v>
      </c>
      <c r="O38" s="13" t="s">
        <v>55</v>
      </c>
      <c r="P38" s="18" t="s">
        <v>116</v>
      </c>
      <c r="Q38" s="18">
        <v>4448</v>
      </c>
      <c r="R38" t="s">
        <v>140</v>
      </c>
      <c r="S38" t="s">
        <v>141</v>
      </c>
    </row>
    <row r="39" spans="3:19" x14ac:dyDescent="0.25">
      <c r="C39" s="1" t="s">
        <v>21</v>
      </c>
      <c r="E39" t="s">
        <v>22</v>
      </c>
      <c r="F39" t="s">
        <v>96</v>
      </c>
      <c r="G39">
        <v>901612</v>
      </c>
      <c r="H39">
        <v>13780</v>
      </c>
      <c r="I39">
        <v>9164783845</v>
      </c>
      <c r="J39" s="10">
        <v>43300</v>
      </c>
      <c r="K39" s="12" t="s">
        <v>127</v>
      </c>
      <c r="L39" t="s">
        <v>54</v>
      </c>
      <c r="M39">
        <v>485.19</v>
      </c>
      <c r="N39" s="71">
        <v>485.19</v>
      </c>
      <c r="O39" s="13" t="s">
        <v>55</v>
      </c>
      <c r="P39" s="18" t="s">
        <v>116</v>
      </c>
      <c r="Q39" s="18">
        <v>4448</v>
      </c>
      <c r="R39" s="9">
        <v>43321</v>
      </c>
      <c r="S39" t="s">
        <v>142</v>
      </c>
    </row>
    <row r="40" spans="3:19" x14ac:dyDescent="0.25">
      <c r="C40" s="1" t="s">
        <v>21</v>
      </c>
      <c r="E40" t="s">
        <v>22</v>
      </c>
      <c r="F40" t="s">
        <v>97</v>
      </c>
      <c r="G40">
        <v>901619</v>
      </c>
      <c r="H40">
        <v>13780</v>
      </c>
      <c r="I40">
        <v>9164896693</v>
      </c>
      <c r="J40" s="10">
        <v>43305</v>
      </c>
      <c r="K40" s="12" t="s">
        <v>127</v>
      </c>
      <c r="L40" t="s">
        <v>54</v>
      </c>
      <c r="M40">
        <v>485.2</v>
      </c>
      <c r="N40" s="71">
        <v>485.2</v>
      </c>
      <c r="O40" s="13" t="s">
        <v>55</v>
      </c>
      <c r="P40" s="18" t="s">
        <v>116</v>
      </c>
      <c r="Q40" s="18">
        <v>4448</v>
      </c>
      <c r="R40" s="9">
        <v>43321</v>
      </c>
      <c r="S40" t="s">
        <v>143</v>
      </c>
    </row>
    <row r="41" spans="3:19" x14ac:dyDescent="0.25">
      <c r="C41" s="1" t="s">
        <v>21</v>
      </c>
      <c r="E41" t="s">
        <v>22</v>
      </c>
      <c r="F41" t="s">
        <v>98</v>
      </c>
      <c r="G41">
        <v>906689</v>
      </c>
      <c r="H41">
        <v>13780</v>
      </c>
      <c r="I41">
        <v>9165138617</v>
      </c>
      <c r="J41" s="10">
        <v>43313</v>
      </c>
      <c r="K41" s="12" t="s">
        <v>127</v>
      </c>
      <c r="L41" t="s">
        <v>54</v>
      </c>
      <c r="M41">
        <v>446.3</v>
      </c>
      <c r="N41" s="71">
        <v>446.3</v>
      </c>
      <c r="O41" s="13" t="s">
        <v>55</v>
      </c>
      <c r="P41" s="18" t="s">
        <v>117</v>
      </c>
      <c r="Q41" s="18">
        <v>4470</v>
      </c>
      <c r="R41" s="9">
        <v>43328</v>
      </c>
      <c r="S41" t="s">
        <v>144</v>
      </c>
    </row>
    <row r="42" spans="3:19" x14ac:dyDescent="0.25">
      <c r="C42" s="1" t="s">
        <v>21</v>
      </c>
      <c r="E42" t="s">
        <v>22</v>
      </c>
      <c r="F42" t="s">
        <v>99</v>
      </c>
      <c r="G42">
        <v>906687</v>
      </c>
      <c r="H42">
        <v>13780</v>
      </c>
      <c r="I42">
        <v>9165169652</v>
      </c>
      <c r="J42" s="10">
        <v>43314</v>
      </c>
      <c r="K42" s="12" t="s">
        <v>127</v>
      </c>
      <c r="L42" t="s">
        <v>54</v>
      </c>
      <c r="M42">
        <v>446.32</v>
      </c>
      <c r="N42" s="71">
        <v>446.32</v>
      </c>
      <c r="O42" s="13" t="s">
        <v>55</v>
      </c>
      <c r="P42" s="18" t="s">
        <v>118</v>
      </c>
      <c r="Q42" s="18">
        <v>4470</v>
      </c>
      <c r="R42" s="9">
        <v>43328</v>
      </c>
      <c r="S42" t="s">
        <v>145</v>
      </c>
    </row>
    <row r="43" spans="3:19" x14ac:dyDescent="0.25">
      <c r="C43" s="1" t="s">
        <v>21</v>
      </c>
      <c r="E43" t="s">
        <v>22</v>
      </c>
      <c r="F43" t="s">
        <v>100</v>
      </c>
      <c r="G43">
        <v>906688</v>
      </c>
      <c r="H43">
        <v>13780</v>
      </c>
      <c r="I43">
        <v>9165169658</v>
      </c>
      <c r="J43" s="10">
        <v>43314</v>
      </c>
      <c r="K43" s="12" t="s">
        <v>127</v>
      </c>
      <c r="L43" t="s">
        <v>54</v>
      </c>
      <c r="M43">
        <v>892.6</v>
      </c>
      <c r="N43" s="71">
        <v>892.6</v>
      </c>
      <c r="O43" s="13" t="s">
        <v>55</v>
      </c>
      <c r="P43" s="18" t="s">
        <v>118</v>
      </c>
      <c r="Q43" s="18">
        <v>4470</v>
      </c>
      <c r="R43" s="9">
        <v>43328</v>
      </c>
      <c r="S43" t="s">
        <v>146</v>
      </c>
    </row>
    <row r="44" spans="3:19" x14ac:dyDescent="0.25">
      <c r="C44" s="1" t="s">
        <v>21</v>
      </c>
      <c r="E44" t="s">
        <v>22</v>
      </c>
      <c r="F44" t="s">
        <v>101</v>
      </c>
      <c r="G44">
        <v>907238</v>
      </c>
      <c r="H44">
        <v>13780</v>
      </c>
      <c r="I44">
        <v>9165295619</v>
      </c>
      <c r="J44" s="10">
        <v>43319</v>
      </c>
      <c r="K44" s="12" t="s">
        <v>127</v>
      </c>
      <c r="L44" t="s">
        <v>54</v>
      </c>
      <c r="M44">
        <v>485.2</v>
      </c>
      <c r="N44" s="71">
        <v>485.2</v>
      </c>
      <c r="O44" s="13" t="s">
        <v>55</v>
      </c>
      <c r="P44" s="18" t="s">
        <v>119</v>
      </c>
      <c r="Q44" s="18">
        <v>4470</v>
      </c>
      <c r="R44" s="9">
        <v>43328</v>
      </c>
      <c r="S44" t="s">
        <v>147</v>
      </c>
    </row>
    <row r="45" spans="3:19" x14ac:dyDescent="0.25">
      <c r="C45" s="1" t="s">
        <v>89</v>
      </c>
      <c r="E45" t="s">
        <v>102</v>
      </c>
      <c r="F45" t="s">
        <v>103</v>
      </c>
      <c r="G45">
        <v>916797</v>
      </c>
      <c r="H45">
        <v>13780</v>
      </c>
      <c r="I45">
        <v>445552961</v>
      </c>
      <c r="J45" s="10">
        <v>43284</v>
      </c>
      <c r="K45" s="12" t="s">
        <v>128</v>
      </c>
      <c r="L45" t="s">
        <v>54</v>
      </c>
      <c r="M45">
        <v>426.39</v>
      </c>
      <c r="N45" s="71">
        <v>426.39</v>
      </c>
      <c r="O45" s="13" t="s">
        <v>55</v>
      </c>
      <c r="P45" s="18" t="s">
        <v>120</v>
      </c>
      <c r="Q45" s="18">
        <v>4537</v>
      </c>
      <c r="R45" t="s">
        <v>148</v>
      </c>
      <c r="S45" t="s">
        <v>149</v>
      </c>
    </row>
    <row r="46" spans="3:19" x14ac:dyDescent="0.25">
      <c r="C46" s="1" t="s">
        <v>21</v>
      </c>
      <c r="E46" t="s">
        <v>22</v>
      </c>
      <c r="F46" t="s">
        <v>104</v>
      </c>
      <c r="G46">
        <v>913307</v>
      </c>
      <c r="H46">
        <v>13780</v>
      </c>
      <c r="I46">
        <v>9165528132</v>
      </c>
      <c r="J46" s="10">
        <v>43327</v>
      </c>
      <c r="K46" s="12" t="s">
        <v>129</v>
      </c>
      <c r="L46" t="s">
        <v>54</v>
      </c>
      <c r="M46">
        <v>485.18</v>
      </c>
      <c r="N46" s="71">
        <v>485.18</v>
      </c>
      <c r="O46" s="13" t="s">
        <v>55</v>
      </c>
      <c r="P46" s="18" t="s">
        <v>121</v>
      </c>
      <c r="Q46" s="18">
        <v>4502</v>
      </c>
      <c r="R46" t="s">
        <v>150</v>
      </c>
      <c r="S46" s="14" t="s">
        <v>151</v>
      </c>
    </row>
    <row r="47" spans="3:19" x14ac:dyDescent="0.25">
      <c r="C47" s="1" t="s">
        <v>21</v>
      </c>
      <c r="E47" t="s">
        <v>22</v>
      </c>
      <c r="F47" t="s">
        <v>105</v>
      </c>
      <c r="G47">
        <v>913309</v>
      </c>
      <c r="H47">
        <v>13780</v>
      </c>
      <c r="I47">
        <v>9165568248</v>
      </c>
      <c r="J47" s="10">
        <v>43328</v>
      </c>
      <c r="K47" s="12" t="s">
        <v>129</v>
      </c>
      <c r="L47" t="s">
        <v>54</v>
      </c>
      <c r="M47">
        <v>485.19</v>
      </c>
      <c r="N47" s="71">
        <v>485.19</v>
      </c>
      <c r="O47" s="13" t="s">
        <v>55</v>
      </c>
      <c r="P47" s="18" t="s">
        <v>121</v>
      </c>
      <c r="Q47" s="19">
        <v>4502</v>
      </c>
      <c r="R47" s="9">
        <v>43341</v>
      </c>
      <c r="S47" t="s">
        <v>152</v>
      </c>
    </row>
    <row r="48" spans="3:19" x14ac:dyDescent="0.25">
      <c r="C48" s="1" t="s">
        <v>21</v>
      </c>
      <c r="E48" t="s">
        <v>22</v>
      </c>
      <c r="F48" t="s">
        <v>106</v>
      </c>
      <c r="G48">
        <v>913311</v>
      </c>
      <c r="H48">
        <v>13780</v>
      </c>
      <c r="I48">
        <v>9165716546</v>
      </c>
      <c r="J48" s="11" t="s">
        <v>130</v>
      </c>
      <c r="K48" s="12" t="s">
        <v>129</v>
      </c>
      <c r="L48" t="s">
        <v>54</v>
      </c>
      <c r="M48">
        <v>485.19</v>
      </c>
      <c r="N48" s="71">
        <v>485.19</v>
      </c>
      <c r="O48" s="13" t="s">
        <v>55</v>
      </c>
      <c r="P48" s="18" t="s">
        <v>121</v>
      </c>
      <c r="Q48" s="19">
        <v>4502</v>
      </c>
      <c r="R48" s="9">
        <v>43341</v>
      </c>
      <c r="S48" t="s">
        <v>153</v>
      </c>
    </row>
    <row r="49" spans="1:20" x14ac:dyDescent="0.25">
      <c r="C49" s="1" t="s">
        <v>21</v>
      </c>
      <c r="E49" t="s">
        <v>22</v>
      </c>
      <c r="F49" t="s">
        <v>107</v>
      </c>
      <c r="G49">
        <v>913312</v>
      </c>
      <c r="H49">
        <v>13780</v>
      </c>
      <c r="I49">
        <v>9165716545</v>
      </c>
      <c r="J49" s="10">
        <v>43334</v>
      </c>
      <c r="K49" s="12" t="s">
        <v>129</v>
      </c>
      <c r="L49" t="s">
        <v>54</v>
      </c>
      <c r="M49">
        <v>485.2</v>
      </c>
      <c r="N49" s="71">
        <v>485.2</v>
      </c>
      <c r="O49" s="13" t="s">
        <v>55</v>
      </c>
      <c r="P49" s="18" t="s">
        <v>121</v>
      </c>
      <c r="Q49" s="19">
        <v>4502</v>
      </c>
      <c r="R49" s="9">
        <v>43341</v>
      </c>
      <c r="S49" t="s">
        <v>154</v>
      </c>
    </row>
    <row r="50" spans="1:20" x14ac:dyDescent="0.25">
      <c r="C50" s="1" t="s">
        <v>21</v>
      </c>
      <c r="E50" t="s">
        <v>22</v>
      </c>
      <c r="F50" t="s">
        <v>108</v>
      </c>
      <c r="G50">
        <v>913313</v>
      </c>
      <c r="H50">
        <v>13780</v>
      </c>
      <c r="I50">
        <v>9165716547</v>
      </c>
      <c r="J50" s="10">
        <v>43334</v>
      </c>
      <c r="K50" s="12" t="s">
        <v>129</v>
      </c>
      <c r="L50" t="s">
        <v>54</v>
      </c>
      <c r="M50">
        <v>485.2</v>
      </c>
      <c r="N50" s="71">
        <v>485.2</v>
      </c>
      <c r="O50" s="13" t="s">
        <v>55</v>
      </c>
      <c r="P50" s="18" t="s">
        <v>121</v>
      </c>
      <c r="Q50" s="19">
        <v>4510</v>
      </c>
      <c r="R50" s="9">
        <v>43341</v>
      </c>
      <c r="S50" t="s">
        <v>155</v>
      </c>
    </row>
    <row r="51" spans="1:20" x14ac:dyDescent="0.25">
      <c r="C51" s="1" t="s">
        <v>21</v>
      </c>
      <c r="E51" t="s">
        <v>22</v>
      </c>
      <c r="F51" t="s">
        <v>109</v>
      </c>
      <c r="G51">
        <v>915527</v>
      </c>
      <c r="H51">
        <v>13780</v>
      </c>
      <c r="I51">
        <v>9165716548</v>
      </c>
      <c r="J51" s="10">
        <v>43335</v>
      </c>
      <c r="K51" s="12" t="s">
        <v>129</v>
      </c>
      <c r="L51" t="s">
        <v>54</v>
      </c>
      <c r="M51">
        <v>446.31</v>
      </c>
      <c r="N51" s="71">
        <v>446.31</v>
      </c>
      <c r="O51" s="13" t="s">
        <v>55</v>
      </c>
      <c r="P51" s="18" t="s">
        <v>122</v>
      </c>
      <c r="Q51" s="19">
        <v>4510</v>
      </c>
      <c r="R51" s="9">
        <v>43349</v>
      </c>
      <c r="S51" t="s">
        <v>156</v>
      </c>
    </row>
    <row r="52" spans="1:20" x14ac:dyDescent="0.25">
      <c r="C52" s="1" t="s">
        <v>21</v>
      </c>
      <c r="E52" t="s">
        <v>22</v>
      </c>
      <c r="F52" t="s">
        <v>36</v>
      </c>
      <c r="G52">
        <v>915528</v>
      </c>
      <c r="H52">
        <v>13780</v>
      </c>
      <c r="I52">
        <v>9165794766</v>
      </c>
      <c r="J52" s="10">
        <v>43336</v>
      </c>
      <c r="K52" s="12" t="s">
        <v>129</v>
      </c>
      <c r="L52" t="s">
        <v>54</v>
      </c>
      <c r="M52">
        <v>446.3</v>
      </c>
      <c r="N52" s="71">
        <v>446.3</v>
      </c>
      <c r="O52" s="13" t="s">
        <v>55</v>
      </c>
      <c r="P52" s="18" t="s">
        <v>122</v>
      </c>
      <c r="Q52" s="18">
        <v>4510</v>
      </c>
      <c r="R52" s="9">
        <v>43349</v>
      </c>
      <c r="S52" t="s">
        <v>157</v>
      </c>
    </row>
    <row r="53" spans="1:20" x14ac:dyDescent="0.25">
      <c r="C53" s="1" t="s">
        <v>21</v>
      </c>
      <c r="E53" t="s">
        <v>22</v>
      </c>
      <c r="F53" t="s">
        <v>110</v>
      </c>
      <c r="G53">
        <v>919227</v>
      </c>
      <c r="H53">
        <v>13780</v>
      </c>
      <c r="I53">
        <v>9166143738</v>
      </c>
      <c r="J53" s="10">
        <v>43350</v>
      </c>
      <c r="K53" s="12" t="s">
        <v>129</v>
      </c>
      <c r="L53" t="s">
        <v>54</v>
      </c>
      <c r="M53">
        <v>485.2</v>
      </c>
      <c r="N53" s="71">
        <v>485.2</v>
      </c>
      <c r="O53" s="13" t="s">
        <v>55</v>
      </c>
      <c r="P53" s="18" t="s">
        <v>123</v>
      </c>
      <c r="Q53" s="19">
        <v>4549</v>
      </c>
      <c r="R53" t="s">
        <v>158</v>
      </c>
      <c r="S53" t="s">
        <v>159</v>
      </c>
    </row>
    <row r="54" spans="1:20" x14ac:dyDescent="0.25">
      <c r="C54" s="1" t="s">
        <v>21</v>
      </c>
      <c r="E54" t="s">
        <v>22</v>
      </c>
      <c r="F54" t="s">
        <v>111</v>
      </c>
      <c r="G54">
        <v>920250</v>
      </c>
      <c r="H54">
        <v>13780</v>
      </c>
      <c r="I54">
        <v>9166222762</v>
      </c>
      <c r="J54" s="10">
        <v>43354</v>
      </c>
      <c r="K54" s="12" t="s">
        <v>129</v>
      </c>
      <c r="L54" t="s">
        <v>54</v>
      </c>
      <c r="M54">
        <v>892.59</v>
      </c>
      <c r="N54" s="71">
        <v>892.59</v>
      </c>
      <c r="O54" s="13" t="s">
        <v>55</v>
      </c>
      <c r="P54" s="18" t="s">
        <v>124</v>
      </c>
      <c r="Q54" s="19">
        <v>4549</v>
      </c>
      <c r="R54" s="9">
        <v>43363</v>
      </c>
      <c r="S54" t="s">
        <v>160</v>
      </c>
    </row>
    <row r="55" spans="1:20" x14ac:dyDescent="0.25">
      <c r="A55" s="21" t="s">
        <v>161</v>
      </c>
      <c r="B55" s="16"/>
      <c r="C55" s="16"/>
      <c r="D55" s="16"/>
      <c r="E55" s="16"/>
      <c r="F55" s="16"/>
      <c r="G55" s="16"/>
      <c r="H55" s="16"/>
      <c r="I55" s="16"/>
      <c r="J55" s="16"/>
      <c r="K55" s="16"/>
      <c r="L55" s="16"/>
      <c r="M55" s="21">
        <v>11810.64</v>
      </c>
      <c r="N55" s="75">
        <f>SUM(N31:N54)</f>
        <v>11810.640000000003</v>
      </c>
      <c r="O55" s="21">
        <v>0</v>
      </c>
      <c r="P55" s="16"/>
      <c r="Q55" s="20"/>
      <c r="R55" s="16"/>
      <c r="S55" s="16"/>
    </row>
    <row r="56" spans="1:20" x14ac:dyDescent="0.25">
      <c r="Q56" s="19"/>
    </row>
    <row r="57" spans="1:20" x14ac:dyDescent="0.25">
      <c r="A57" s="22">
        <v>776250</v>
      </c>
      <c r="B57" s="23"/>
      <c r="C57" s="23" t="s">
        <v>162</v>
      </c>
      <c r="D57" s="23"/>
      <c r="E57" s="23"/>
      <c r="F57" s="23"/>
      <c r="G57" s="23"/>
      <c r="H57" s="23"/>
      <c r="I57" s="23"/>
      <c r="J57" s="23"/>
      <c r="K57" s="23"/>
      <c r="L57" s="23"/>
      <c r="M57" s="23"/>
      <c r="N57" s="74"/>
      <c r="O57" s="23"/>
      <c r="P57" s="23"/>
      <c r="Q57" s="22"/>
      <c r="R57" s="23"/>
      <c r="S57" s="23"/>
    </row>
    <row r="58" spans="1:20" hidden="1" x14ac:dyDescent="0.25"/>
    <row r="59" spans="1:20" hidden="1" x14ac:dyDescent="0.25"/>
    <row r="60" spans="1:20" x14ac:dyDescent="0.25">
      <c r="C60" t="s">
        <v>163</v>
      </c>
      <c r="E60" t="s">
        <v>164</v>
      </c>
      <c r="F60" s="24" t="s">
        <v>166</v>
      </c>
      <c r="G60">
        <v>883154</v>
      </c>
      <c r="H60">
        <v>13780</v>
      </c>
      <c r="I60">
        <v>1851108</v>
      </c>
      <c r="J60" s="10">
        <v>43244</v>
      </c>
      <c r="K60" s="12" t="s">
        <v>125</v>
      </c>
      <c r="L60" t="s">
        <v>54</v>
      </c>
      <c r="M60">
        <v>213.16</v>
      </c>
      <c r="N60" s="71">
        <v>213.16</v>
      </c>
      <c r="O60" s="13" t="s">
        <v>55</v>
      </c>
      <c r="P60" t="s">
        <v>195</v>
      </c>
      <c r="Q60">
        <v>4310</v>
      </c>
      <c r="R60" s="9">
        <v>43258</v>
      </c>
      <c r="S60" t="s">
        <v>202</v>
      </c>
    </row>
    <row r="61" spans="1:20" x14ac:dyDescent="0.25">
      <c r="C61" t="s">
        <v>163</v>
      </c>
      <c r="E61" t="s">
        <v>164</v>
      </c>
      <c r="F61" s="24" t="s">
        <v>165</v>
      </c>
      <c r="G61">
        <v>887437</v>
      </c>
      <c r="H61">
        <v>13780</v>
      </c>
      <c r="I61">
        <v>1851402</v>
      </c>
      <c r="J61" s="10">
        <v>43257</v>
      </c>
      <c r="K61" s="12" t="s">
        <v>125</v>
      </c>
      <c r="L61" t="s">
        <v>54</v>
      </c>
      <c r="M61">
        <v>400.16</v>
      </c>
      <c r="N61" s="71">
        <v>400.16</v>
      </c>
      <c r="O61" s="13" t="s">
        <v>55</v>
      </c>
      <c r="P61" s="25" t="s">
        <v>196</v>
      </c>
      <c r="Q61">
        <v>4344</v>
      </c>
      <c r="R61" s="9">
        <v>43271</v>
      </c>
      <c r="S61" t="s">
        <v>203</v>
      </c>
      <c r="T61" s="26"/>
    </row>
    <row r="62" spans="1:20" x14ac:dyDescent="0.25">
      <c r="C62" t="s">
        <v>163</v>
      </c>
      <c r="E62" t="s">
        <v>164</v>
      </c>
      <c r="F62" s="24" t="s">
        <v>167</v>
      </c>
      <c r="G62">
        <v>887438</v>
      </c>
      <c r="H62">
        <v>13780</v>
      </c>
      <c r="I62">
        <v>1851436</v>
      </c>
      <c r="J62" s="11" t="s">
        <v>191</v>
      </c>
      <c r="K62" s="12" t="s">
        <v>125</v>
      </c>
      <c r="L62" t="s">
        <v>54</v>
      </c>
      <c r="M62">
        <v>421.89</v>
      </c>
      <c r="N62" s="71">
        <v>421.89</v>
      </c>
      <c r="O62" s="13" t="s">
        <v>55</v>
      </c>
      <c r="P62" t="s">
        <v>196</v>
      </c>
      <c r="Q62">
        <v>4345</v>
      </c>
      <c r="R62" s="9">
        <v>43271</v>
      </c>
      <c r="S62" t="s">
        <v>204</v>
      </c>
    </row>
    <row r="63" spans="1:20" x14ac:dyDescent="0.25">
      <c r="C63" t="s">
        <v>163</v>
      </c>
      <c r="E63" t="s">
        <v>164</v>
      </c>
      <c r="F63" s="24" t="s">
        <v>168</v>
      </c>
      <c r="G63">
        <v>888574</v>
      </c>
      <c r="H63">
        <v>13780</v>
      </c>
      <c r="I63">
        <v>1851500</v>
      </c>
      <c r="J63" s="11" t="s">
        <v>192</v>
      </c>
      <c r="K63" s="12" t="s">
        <v>125</v>
      </c>
      <c r="L63" t="s">
        <v>54</v>
      </c>
      <c r="M63">
        <v>193.03</v>
      </c>
      <c r="N63" s="71">
        <v>193.03</v>
      </c>
      <c r="O63" s="13" t="s">
        <v>55</v>
      </c>
      <c r="P63" t="s">
        <v>196</v>
      </c>
      <c r="Q63">
        <v>4346</v>
      </c>
      <c r="R63" s="9">
        <v>43271</v>
      </c>
      <c r="S63" t="s">
        <v>205</v>
      </c>
    </row>
    <row r="64" spans="1:20" x14ac:dyDescent="0.25">
      <c r="C64" t="s">
        <v>163</v>
      </c>
      <c r="E64" t="s">
        <v>164</v>
      </c>
      <c r="F64" s="24" t="s">
        <v>169</v>
      </c>
      <c r="G64">
        <v>888575</v>
      </c>
      <c r="H64">
        <v>13780</v>
      </c>
      <c r="I64">
        <v>1851526</v>
      </c>
      <c r="J64" s="10">
        <v>43263</v>
      </c>
      <c r="K64" s="12" t="s">
        <v>194</v>
      </c>
      <c r="L64" t="s">
        <v>54</v>
      </c>
      <c r="M64">
        <v>190.96</v>
      </c>
      <c r="N64" s="71">
        <v>190.96</v>
      </c>
      <c r="O64" s="13" t="s">
        <v>55</v>
      </c>
      <c r="P64" t="s">
        <v>196</v>
      </c>
      <c r="Q64">
        <v>4347</v>
      </c>
      <c r="R64" s="9">
        <v>43271</v>
      </c>
      <c r="S64" t="s">
        <v>206</v>
      </c>
    </row>
    <row r="65" spans="1:19" x14ac:dyDescent="0.25">
      <c r="C65" t="s">
        <v>163</v>
      </c>
      <c r="E65" t="s">
        <v>164</v>
      </c>
      <c r="F65" s="24" t="s">
        <v>170</v>
      </c>
      <c r="G65">
        <v>921610</v>
      </c>
      <c r="H65">
        <v>13780</v>
      </c>
      <c r="I65">
        <v>1852257</v>
      </c>
      <c r="J65" s="10">
        <v>43280</v>
      </c>
      <c r="K65" s="12" t="s">
        <v>194</v>
      </c>
      <c r="L65" t="s">
        <v>54</v>
      </c>
      <c r="M65">
        <v>302.91000000000003</v>
      </c>
      <c r="N65" s="71">
        <v>302.91000000000003</v>
      </c>
      <c r="O65" s="13" t="s">
        <v>55</v>
      </c>
      <c r="P65" t="s">
        <v>197</v>
      </c>
      <c r="Q65">
        <v>4565</v>
      </c>
      <c r="R65" s="9">
        <v>43370</v>
      </c>
      <c r="S65" t="s">
        <v>207</v>
      </c>
    </row>
    <row r="66" spans="1:19" x14ac:dyDescent="0.25">
      <c r="C66" t="s">
        <v>163</v>
      </c>
      <c r="E66" t="s">
        <v>164</v>
      </c>
      <c r="F66" s="24" t="s">
        <v>171</v>
      </c>
      <c r="G66">
        <v>920237</v>
      </c>
      <c r="H66">
        <v>13780</v>
      </c>
      <c r="I66" t="s">
        <v>181</v>
      </c>
      <c r="J66" s="11" t="s">
        <v>193</v>
      </c>
      <c r="K66" s="12" t="s">
        <v>194</v>
      </c>
      <c r="L66" t="s">
        <v>54</v>
      </c>
      <c r="M66">
        <v>356.19</v>
      </c>
      <c r="N66" s="71">
        <v>356.19</v>
      </c>
      <c r="O66" s="13" t="s">
        <v>55</v>
      </c>
      <c r="P66" t="s">
        <v>198</v>
      </c>
      <c r="Q66">
        <v>4555</v>
      </c>
      <c r="R66" s="9">
        <v>43363</v>
      </c>
      <c r="S66" t="s">
        <v>208</v>
      </c>
    </row>
    <row r="67" spans="1:19" x14ac:dyDescent="0.25">
      <c r="C67" t="s">
        <v>163</v>
      </c>
      <c r="E67" t="s">
        <v>164</v>
      </c>
      <c r="F67" s="24" t="s">
        <v>176</v>
      </c>
      <c r="G67">
        <v>920239</v>
      </c>
      <c r="H67">
        <v>13780</v>
      </c>
      <c r="I67" t="s">
        <v>182</v>
      </c>
      <c r="J67" s="10">
        <v>43293</v>
      </c>
      <c r="K67" s="12" t="s">
        <v>194</v>
      </c>
      <c r="L67" t="s">
        <v>54</v>
      </c>
      <c r="M67">
        <v>191.3</v>
      </c>
      <c r="N67" s="71">
        <v>191.3</v>
      </c>
      <c r="O67" s="13" t="s">
        <v>55</v>
      </c>
      <c r="P67" t="s">
        <v>198</v>
      </c>
      <c r="Q67">
        <v>4556</v>
      </c>
      <c r="R67" s="9">
        <v>43363</v>
      </c>
      <c r="S67" t="s">
        <v>209</v>
      </c>
    </row>
    <row r="68" spans="1:19" x14ac:dyDescent="0.25">
      <c r="C68" t="s">
        <v>163</v>
      </c>
      <c r="E68" t="s">
        <v>164</v>
      </c>
      <c r="F68" s="24" t="s">
        <v>177</v>
      </c>
      <c r="G68">
        <v>920241</v>
      </c>
      <c r="H68">
        <v>13780</v>
      </c>
      <c r="I68" t="s">
        <v>183</v>
      </c>
      <c r="J68" s="10">
        <v>43293</v>
      </c>
      <c r="K68" s="12" t="s">
        <v>194</v>
      </c>
      <c r="L68" t="s">
        <v>54</v>
      </c>
      <c r="M68">
        <v>512.46</v>
      </c>
      <c r="N68" s="71">
        <v>512.46</v>
      </c>
      <c r="O68" s="13" t="s">
        <v>55</v>
      </c>
      <c r="P68" t="s">
        <v>198</v>
      </c>
      <c r="Q68">
        <v>4557</v>
      </c>
      <c r="R68" s="9">
        <v>43363</v>
      </c>
      <c r="S68" t="s">
        <v>210</v>
      </c>
    </row>
    <row r="69" spans="1:19" x14ac:dyDescent="0.25">
      <c r="C69" t="s">
        <v>163</v>
      </c>
      <c r="E69" t="s">
        <v>164</v>
      </c>
      <c r="F69" s="24" t="s">
        <v>178</v>
      </c>
      <c r="G69">
        <v>921612</v>
      </c>
      <c r="H69">
        <v>13780</v>
      </c>
      <c r="I69" t="s">
        <v>184</v>
      </c>
      <c r="J69" s="10">
        <v>43294</v>
      </c>
      <c r="K69" s="12" t="s">
        <v>194</v>
      </c>
      <c r="L69" t="s">
        <v>54</v>
      </c>
      <c r="M69">
        <v>429.39</v>
      </c>
      <c r="N69" s="71">
        <v>429.39</v>
      </c>
      <c r="O69" s="13" t="s">
        <v>55</v>
      </c>
      <c r="P69" t="s">
        <v>197</v>
      </c>
      <c r="Q69">
        <v>4565</v>
      </c>
      <c r="R69" s="9">
        <v>43370</v>
      </c>
      <c r="S69" t="s">
        <v>211</v>
      </c>
    </row>
    <row r="70" spans="1:19" x14ac:dyDescent="0.25">
      <c r="C70" t="s">
        <v>163</v>
      </c>
      <c r="E70" t="s">
        <v>164</v>
      </c>
      <c r="F70" s="24" t="s">
        <v>172</v>
      </c>
      <c r="G70">
        <v>920240</v>
      </c>
      <c r="H70">
        <v>13780</v>
      </c>
      <c r="I70" t="s">
        <v>185</v>
      </c>
      <c r="J70" s="10">
        <v>43298</v>
      </c>
      <c r="K70" s="12" t="s">
        <v>194</v>
      </c>
      <c r="L70" t="s">
        <v>54</v>
      </c>
      <c r="M70">
        <v>461.39</v>
      </c>
      <c r="N70" s="71">
        <v>461.39</v>
      </c>
      <c r="O70" s="13" t="s">
        <v>55</v>
      </c>
      <c r="P70" t="s">
        <v>199</v>
      </c>
      <c r="Q70">
        <v>4555</v>
      </c>
      <c r="R70" t="s">
        <v>201</v>
      </c>
      <c r="S70" t="s">
        <v>212</v>
      </c>
    </row>
    <row r="71" spans="1:19" x14ac:dyDescent="0.25">
      <c r="C71" t="s">
        <v>163</v>
      </c>
      <c r="E71" t="s">
        <v>164</v>
      </c>
      <c r="F71" s="24" t="s">
        <v>179</v>
      </c>
      <c r="G71">
        <v>920243</v>
      </c>
      <c r="H71">
        <v>13780</v>
      </c>
      <c r="I71" t="s">
        <v>186</v>
      </c>
      <c r="J71" s="10">
        <v>43308</v>
      </c>
      <c r="K71" s="12" t="s">
        <v>194</v>
      </c>
      <c r="L71" t="s">
        <v>54</v>
      </c>
      <c r="M71">
        <v>439.2</v>
      </c>
      <c r="N71" s="71">
        <v>439.2</v>
      </c>
      <c r="O71" s="13" t="s">
        <v>55</v>
      </c>
      <c r="P71" t="s">
        <v>199</v>
      </c>
      <c r="Q71">
        <v>4555</v>
      </c>
      <c r="R71" t="s">
        <v>201</v>
      </c>
      <c r="S71" t="s">
        <v>213</v>
      </c>
    </row>
    <row r="72" spans="1:19" x14ac:dyDescent="0.25">
      <c r="C72" t="s">
        <v>163</v>
      </c>
      <c r="E72" t="s">
        <v>164</v>
      </c>
      <c r="F72" s="24" t="s">
        <v>173</v>
      </c>
      <c r="G72">
        <v>920242</v>
      </c>
      <c r="H72">
        <v>13780</v>
      </c>
      <c r="I72" t="s">
        <v>187</v>
      </c>
      <c r="J72" s="10">
        <v>43311</v>
      </c>
      <c r="K72" s="12" t="s">
        <v>194</v>
      </c>
      <c r="L72" t="s">
        <v>54</v>
      </c>
      <c r="M72">
        <v>199.9</v>
      </c>
      <c r="N72" s="71">
        <v>199.9</v>
      </c>
      <c r="O72" s="13" t="s">
        <v>55</v>
      </c>
      <c r="P72" t="s">
        <v>199</v>
      </c>
      <c r="Q72">
        <v>4555</v>
      </c>
      <c r="R72" t="s">
        <v>201</v>
      </c>
      <c r="S72" t="s">
        <v>214</v>
      </c>
    </row>
    <row r="73" spans="1:19" x14ac:dyDescent="0.25">
      <c r="C73" t="s">
        <v>163</v>
      </c>
      <c r="E73" t="s">
        <v>164</v>
      </c>
      <c r="F73" s="24" t="s">
        <v>174</v>
      </c>
      <c r="G73">
        <v>921614</v>
      </c>
      <c r="H73">
        <v>13780</v>
      </c>
      <c r="I73" t="s">
        <v>188</v>
      </c>
      <c r="J73" s="10">
        <v>43311</v>
      </c>
      <c r="K73" s="12" t="s">
        <v>194</v>
      </c>
      <c r="L73" t="s">
        <v>54</v>
      </c>
      <c r="M73">
        <v>429.39</v>
      </c>
      <c r="N73" s="71">
        <v>429.39</v>
      </c>
      <c r="O73" s="13" t="s">
        <v>55</v>
      </c>
      <c r="P73" t="s">
        <v>200</v>
      </c>
      <c r="Q73">
        <v>4565</v>
      </c>
      <c r="R73" s="9">
        <v>43370</v>
      </c>
      <c r="S73" t="s">
        <v>211</v>
      </c>
    </row>
    <row r="74" spans="1:19" x14ac:dyDescent="0.25">
      <c r="C74" t="s">
        <v>163</v>
      </c>
      <c r="E74" t="s">
        <v>164</v>
      </c>
      <c r="F74" s="24" t="s">
        <v>175</v>
      </c>
      <c r="G74">
        <v>921615</v>
      </c>
      <c r="H74">
        <v>13780</v>
      </c>
      <c r="I74" t="s">
        <v>189</v>
      </c>
      <c r="J74" s="10">
        <v>43325</v>
      </c>
      <c r="K74" s="12" t="s">
        <v>194</v>
      </c>
      <c r="L74" t="s">
        <v>54</v>
      </c>
      <c r="M74">
        <v>356.19</v>
      </c>
      <c r="N74" s="71">
        <v>356.19</v>
      </c>
      <c r="O74" s="13" t="s">
        <v>55</v>
      </c>
      <c r="P74" t="s">
        <v>200</v>
      </c>
      <c r="Q74">
        <v>4565</v>
      </c>
      <c r="R74" s="9">
        <v>43370</v>
      </c>
      <c r="S74" t="s">
        <v>216</v>
      </c>
    </row>
    <row r="75" spans="1:19" x14ac:dyDescent="0.25">
      <c r="C75" t="s">
        <v>163</v>
      </c>
      <c r="E75" t="s">
        <v>164</v>
      </c>
      <c r="F75" s="24" t="s">
        <v>180</v>
      </c>
      <c r="G75">
        <v>921616</v>
      </c>
      <c r="H75">
        <v>13780</v>
      </c>
      <c r="I75" t="s">
        <v>190</v>
      </c>
      <c r="J75" s="10">
        <v>43325</v>
      </c>
      <c r="K75" s="12" t="s">
        <v>194</v>
      </c>
      <c r="L75" t="s">
        <v>54</v>
      </c>
      <c r="M75">
        <v>224.43</v>
      </c>
      <c r="N75" s="71">
        <v>224.43</v>
      </c>
      <c r="O75" s="13" t="s">
        <v>55</v>
      </c>
      <c r="P75" t="s">
        <v>200</v>
      </c>
      <c r="Q75">
        <v>4565</v>
      </c>
      <c r="R75" s="9">
        <v>43370</v>
      </c>
      <c r="S75" t="s">
        <v>215</v>
      </c>
    </row>
    <row r="76" spans="1:19" x14ac:dyDescent="0.25">
      <c r="A76" s="21" t="s">
        <v>217</v>
      </c>
      <c r="B76" s="16"/>
      <c r="C76" s="16"/>
      <c r="D76" s="16"/>
      <c r="E76" s="16"/>
      <c r="F76" s="27"/>
      <c r="G76" s="16"/>
      <c r="H76" s="16"/>
      <c r="I76" s="16"/>
      <c r="J76" s="16"/>
      <c r="K76" s="16"/>
      <c r="L76" s="16"/>
      <c r="M76" s="28">
        <v>5321.85</v>
      </c>
      <c r="N76" s="75">
        <f>SUM(N60:N75)</f>
        <v>5321.95</v>
      </c>
      <c r="O76" s="29" t="s">
        <v>55</v>
      </c>
      <c r="P76" s="16"/>
      <c r="Q76" s="16"/>
      <c r="R76" s="16"/>
      <c r="S76" s="16"/>
    </row>
    <row r="78" spans="1:19" x14ac:dyDescent="0.25">
      <c r="A78" s="30">
        <v>776255</v>
      </c>
      <c r="B78" s="23"/>
      <c r="C78" s="23" t="s">
        <v>218</v>
      </c>
      <c r="D78" s="23"/>
      <c r="E78" s="23"/>
      <c r="F78" s="23"/>
      <c r="G78" s="23"/>
      <c r="H78" s="23"/>
      <c r="I78" s="23"/>
      <c r="J78" s="23"/>
      <c r="K78" s="23"/>
      <c r="L78" s="23"/>
      <c r="M78" s="23"/>
      <c r="N78" s="74"/>
      <c r="O78" s="23"/>
      <c r="P78" s="23"/>
      <c r="Q78" s="23"/>
      <c r="R78" s="23"/>
      <c r="S78" s="23"/>
    </row>
    <row r="79" spans="1:19" hidden="1" x14ac:dyDescent="0.25"/>
    <row r="80" spans="1:19" x14ac:dyDescent="0.25">
      <c r="C80" t="s">
        <v>163</v>
      </c>
      <c r="E80" t="s">
        <v>164</v>
      </c>
      <c r="F80" t="s">
        <v>219</v>
      </c>
      <c r="G80">
        <v>883155</v>
      </c>
      <c r="H80">
        <v>13780</v>
      </c>
      <c r="I80">
        <v>1851125</v>
      </c>
      <c r="J80" s="10">
        <v>43244</v>
      </c>
      <c r="K80" s="12" t="s">
        <v>125</v>
      </c>
      <c r="L80" t="s">
        <v>54</v>
      </c>
      <c r="M80">
        <v>538.16999999999996</v>
      </c>
      <c r="N80" s="71">
        <v>538.16999999999996</v>
      </c>
      <c r="O80" s="13" t="s">
        <v>55</v>
      </c>
      <c r="P80" t="s">
        <v>195</v>
      </c>
      <c r="Q80">
        <v>4310</v>
      </c>
      <c r="R80" s="10">
        <v>43258</v>
      </c>
      <c r="S80" t="s">
        <v>229</v>
      </c>
    </row>
    <row r="81" spans="1:20" x14ac:dyDescent="0.25">
      <c r="C81" t="s">
        <v>163</v>
      </c>
      <c r="E81" t="s">
        <v>164</v>
      </c>
      <c r="F81" t="s">
        <v>223</v>
      </c>
      <c r="G81">
        <v>887439</v>
      </c>
      <c r="H81">
        <v>13780</v>
      </c>
      <c r="I81">
        <v>1851447</v>
      </c>
      <c r="J81" s="11" t="s">
        <v>191</v>
      </c>
      <c r="K81" s="12" t="s">
        <v>125</v>
      </c>
      <c r="L81" t="s">
        <v>54</v>
      </c>
      <c r="M81">
        <v>657.11</v>
      </c>
      <c r="N81" s="71">
        <v>657.11</v>
      </c>
      <c r="O81" s="13" t="s">
        <v>55</v>
      </c>
      <c r="P81" t="s">
        <v>227</v>
      </c>
      <c r="Q81">
        <v>4344</v>
      </c>
      <c r="R81" s="10">
        <v>43271</v>
      </c>
      <c r="S81" t="s">
        <v>230</v>
      </c>
    </row>
    <row r="82" spans="1:20" x14ac:dyDescent="0.25">
      <c r="C82" t="s">
        <v>163</v>
      </c>
      <c r="E82" t="s">
        <v>164</v>
      </c>
      <c r="F82" t="s">
        <v>220</v>
      </c>
      <c r="G82">
        <v>889082</v>
      </c>
      <c r="H82">
        <v>13780</v>
      </c>
      <c r="I82">
        <v>1851559</v>
      </c>
      <c r="J82" s="11" t="s">
        <v>192</v>
      </c>
      <c r="K82" s="12" t="s">
        <v>125</v>
      </c>
      <c r="L82" t="s">
        <v>54</v>
      </c>
      <c r="M82">
        <v>626.71</v>
      </c>
      <c r="N82" s="71">
        <v>626.71</v>
      </c>
      <c r="O82" s="13" t="s">
        <v>55</v>
      </c>
      <c r="P82" t="s">
        <v>227</v>
      </c>
      <c r="Q82">
        <v>4344</v>
      </c>
      <c r="R82" s="10">
        <v>43271</v>
      </c>
      <c r="S82" t="s">
        <v>231</v>
      </c>
      <c r="T82" t="s">
        <v>225</v>
      </c>
    </row>
    <row r="83" spans="1:20" x14ac:dyDescent="0.25">
      <c r="C83" t="s">
        <v>163</v>
      </c>
      <c r="E83" t="s">
        <v>164</v>
      </c>
      <c r="F83" t="s">
        <v>221</v>
      </c>
      <c r="G83">
        <v>921611</v>
      </c>
      <c r="H83">
        <v>13780</v>
      </c>
      <c r="I83" t="s">
        <v>224</v>
      </c>
      <c r="J83" s="10">
        <v>43283</v>
      </c>
      <c r="K83" s="12" t="s">
        <v>194</v>
      </c>
      <c r="L83" t="s">
        <v>54</v>
      </c>
      <c r="M83">
        <v>672.98</v>
      </c>
      <c r="N83" s="71">
        <v>672.98</v>
      </c>
      <c r="O83" s="13" t="s">
        <v>55</v>
      </c>
      <c r="P83" t="s">
        <v>228</v>
      </c>
      <c r="Q83">
        <v>4565</v>
      </c>
      <c r="R83" s="10">
        <v>43370</v>
      </c>
      <c r="S83" t="s">
        <v>232</v>
      </c>
    </row>
    <row r="84" spans="1:20" x14ac:dyDescent="0.25">
      <c r="C84" t="s">
        <v>163</v>
      </c>
      <c r="E84" t="s">
        <v>164</v>
      </c>
      <c r="F84" t="s">
        <v>222</v>
      </c>
      <c r="G84">
        <v>920238</v>
      </c>
      <c r="H84">
        <v>13780</v>
      </c>
      <c r="I84" t="s">
        <v>226</v>
      </c>
      <c r="J84" s="10">
        <v>43293</v>
      </c>
      <c r="K84" s="12" t="s">
        <v>194</v>
      </c>
      <c r="L84" t="s">
        <v>54</v>
      </c>
      <c r="M84">
        <v>498.7</v>
      </c>
      <c r="N84" s="71">
        <v>498.7</v>
      </c>
      <c r="O84" s="13" t="s">
        <v>55</v>
      </c>
      <c r="P84" t="s">
        <v>198</v>
      </c>
      <c r="Q84">
        <v>4555</v>
      </c>
      <c r="R84" s="11" t="s">
        <v>158</v>
      </c>
      <c r="S84" t="s">
        <v>233</v>
      </c>
    </row>
    <row r="85" spans="1:20" x14ac:dyDescent="0.25">
      <c r="A85" s="21" t="s">
        <v>234</v>
      </c>
      <c r="B85" s="16"/>
      <c r="C85" s="16"/>
      <c r="D85" s="16"/>
      <c r="E85" s="16"/>
      <c r="F85" s="16"/>
      <c r="G85" s="16"/>
      <c r="H85" s="16"/>
      <c r="I85" s="16"/>
      <c r="J85" s="16"/>
      <c r="K85" s="16"/>
      <c r="L85" s="16"/>
      <c r="M85" s="21">
        <v>2993.67</v>
      </c>
      <c r="N85" s="75">
        <f>SUM(N80:N84)</f>
        <v>2993.67</v>
      </c>
      <c r="O85" s="29" t="s">
        <v>55</v>
      </c>
      <c r="P85" s="16"/>
      <c r="Q85" s="16"/>
      <c r="R85" s="16"/>
      <c r="S85" s="16"/>
    </row>
    <row r="87" spans="1:20" x14ac:dyDescent="0.25">
      <c r="A87" s="30">
        <v>776270</v>
      </c>
      <c r="B87" s="23"/>
      <c r="C87" s="23" t="s">
        <v>235</v>
      </c>
      <c r="D87" s="23"/>
      <c r="E87" s="23"/>
      <c r="F87" s="23"/>
      <c r="G87" s="23"/>
      <c r="H87" s="23"/>
      <c r="I87" s="23"/>
      <c r="J87" s="23"/>
      <c r="K87" s="23"/>
      <c r="L87" s="23"/>
      <c r="M87" s="23"/>
      <c r="N87" s="74"/>
      <c r="O87" s="23"/>
      <c r="P87" s="23"/>
      <c r="Q87" s="23"/>
      <c r="R87" s="23"/>
      <c r="S87" s="23"/>
    </row>
    <row r="88" spans="1:20" x14ac:dyDescent="0.25">
      <c r="C88" t="s">
        <v>21</v>
      </c>
      <c r="E88" t="s">
        <v>236</v>
      </c>
      <c r="F88" t="s">
        <v>91</v>
      </c>
      <c r="G88">
        <v>888573</v>
      </c>
      <c r="H88">
        <v>13780</v>
      </c>
      <c r="I88">
        <v>9163892789</v>
      </c>
      <c r="J88" s="10">
        <v>43265</v>
      </c>
      <c r="K88" s="12" t="s">
        <v>125</v>
      </c>
      <c r="L88" t="s">
        <v>54</v>
      </c>
      <c r="M88">
        <v>50.31</v>
      </c>
      <c r="N88" s="71">
        <v>50.31</v>
      </c>
      <c r="O88" s="13" t="s">
        <v>55</v>
      </c>
      <c r="P88" t="s">
        <v>254</v>
      </c>
      <c r="Q88">
        <v>4343</v>
      </c>
      <c r="R88" s="9">
        <v>43271</v>
      </c>
      <c r="S88" s="14" t="s">
        <v>262</v>
      </c>
    </row>
    <row r="89" spans="1:20" x14ac:dyDescent="0.25">
      <c r="C89" t="s">
        <v>21</v>
      </c>
      <c r="E89" t="s">
        <v>236</v>
      </c>
      <c r="F89" t="s">
        <v>91</v>
      </c>
      <c r="G89">
        <v>888573</v>
      </c>
      <c r="H89">
        <v>13780</v>
      </c>
      <c r="I89">
        <v>9163892789</v>
      </c>
      <c r="J89" s="10">
        <v>43265</v>
      </c>
      <c r="K89" s="12" t="s">
        <v>125</v>
      </c>
      <c r="L89" t="s">
        <v>54</v>
      </c>
      <c r="M89">
        <v>40.82</v>
      </c>
      <c r="N89" s="71">
        <v>40.82</v>
      </c>
      <c r="O89" s="13" t="s">
        <v>55</v>
      </c>
      <c r="P89" t="s">
        <v>57</v>
      </c>
      <c r="Q89">
        <v>4343</v>
      </c>
      <c r="R89" s="9">
        <v>43271</v>
      </c>
      <c r="S89" s="14" t="s">
        <v>262</v>
      </c>
    </row>
    <row r="90" spans="1:20" x14ac:dyDescent="0.25">
      <c r="C90" t="s">
        <v>21</v>
      </c>
      <c r="E90" t="s">
        <v>236</v>
      </c>
      <c r="F90" t="s">
        <v>237</v>
      </c>
      <c r="G90">
        <v>891075</v>
      </c>
      <c r="H90">
        <v>13780</v>
      </c>
      <c r="I90">
        <v>9164040334</v>
      </c>
      <c r="J90" s="11" t="s">
        <v>247</v>
      </c>
      <c r="K90" s="12" t="s">
        <v>250</v>
      </c>
      <c r="L90" t="s">
        <v>54</v>
      </c>
      <c r="M90">
        <v>63.47</v>
      </c>
      <c r="N90" s="71">
        <v>63.47</v>
      </c>
      <c r="O90" s="13" t="s">
        <v>55</v>
      </c>
      <c r="P90" t="s">
        <v>255</v>
      </c>
      <c r="Q90">
        <v>4363</v>
      </c>
      <c r="R90" t="s">
        <v>258</v>
      </c>
      <c r="S90" s="14" t="s">
        <v>262</v>
      </c>
    </row>
    <row r="91" spans="1:20" x14ac:dyDescent="0.25">
      <c r="C91" t="s">
        <v>21</v>
      </c>
      <c r="E91" t="s">
        <v>236</v>
      </c>
      <c r="F91" t="s">
        <v>237</v>
      </c>
      <c r="G91">
        <v>891075</v>
      </c>
      <c r="H91">
        <v>13780</v>
      </c>
      <c r="I91">
        <v>9164040334</v>
      </c>
      <c r="J91" s="11" t="s">
        <v>247</v>
      </c>
      <c r="K91" s="12" t="s">
        <v>250</v>
      </c>
      <c r="L91" t="s">
        <v>54</v>
      </c>
      <c r="M91" s="31">
        <v>99.16</v>
      </c>
      <c r="N91" s="76">
        <v>99.16</v>
      </c>
      <c r="O91" s="13" t="s">
        <v>55</v>
      </c>
      <c r="P91" t="s">
        <v>256</v>
      </c>
      <c r="Q91">
        <v>4363</v>
      </c>
      <c r="R91" t="s">
        <v>158</v>
      </c>
      <c r="S91" s="14" t="s">
        <v>262</v>
      </c>
    </row>
    <row r="92" spans="1:20" x14ac:dyDescent="0.25">
      <c r="C92" t="s">
        <v>21</v>
      </c>
      <c r="E92" t="s">
        <v>236</v>
      </c>
      <c r="F92" t="s">
        <v>238</v>
      </c>
      <c r="G92">
        <v>893632</v>
      </c>
      <c r="H92">
        <v>13780</v>
      </c>
      <c r="I92">
        <v>9164292877</v>
      </c>
      <c r="J92" s="10">
        <v>43280</v>
      </c>
      <c r="K92" s="12" t="s">
        <v>250</v>
      </c>
      <c r="L92" t="s">
        <v>54</v>
      </c>
      <c r="M92">
        <v>61.81</v>
      </c>
      <c r="N92" s="71">
        <v>61.81</v>
      </c>
      <c r="O92" s="13" t="s">
        <v>55</v>
      </c>
      <c r="P92" t="s">
        <v>257</v>
      </c>
      <c r="Q92">
        <v>4389</v>
      </c>
      <c r="R92" s="9">
        <v>43271</v>
      </c>
      <c r="S92" s="14" t="s">
        <v>262</v>
      </c>
    </row>
    <row r="93" spans="1:20" x14ac:dyDescent="0.25">
      <c r="C93" t="s">
        <v>21</v>
      </c>
      <c r="E93" t="s">
        <v>236</v>
      </c>
      <c r="F93" t="s">
        <v>239</v>
      </c>
      <c r="G93">
        <v>893632</v>
      </c>
      <c r="H93">
        <v>13780</v>
      </c>
      <c r="I93">
        <v>9164292877</v>
      </c>
      <c r="J93" s="10">
        <v>43280</v>
      </c>
      <c r="K93" s="12" t="s">
        <v>250</v>
      </c>
      <c r="L93" t="s">
        <v>54</v>
      </c>
      <c r="M93">
        <v>38.08</v>
      </c>
      <c r="N93" s="71">
        <v>38.08</v>
      </c>
      <c r="O93" s="13" t="s">
        <v>55</v>
      </c>
      <c r="P93" t="s">
        <v>58</v>
      </c>
      <c r="Q93">
        <v>4389</v>
      </c>
      <c r="R93" s="9">
        <v>43271</v>
      </c>
      <c r="S93" s="14" t="s">
        <v>262</v>
      </c>
    </row>
    <row r="94" spans="1:20" x14ac:dyDescent="0.25">
      <c r="C94" t="s">
        <v>21</v>
      </c>
      <c r="E94" t="s">
        <v>236</v>
      </c>
      <c r="F94" t="s">
        <v>240</v>
      </c>
      <c r="G94">
        <v>893634</v>
      </c>
      <c r="H94">
        <v>13780</v>
      </c>
      <c r="I94">
        <v>9164332948</v>
      </c>
      <c r="J94" s="11" t="s">
        <v>248</v>
      </c>
      <c r="K94" s="12" t="s">
        <v>252</v>
      </c>
      <c r="L94" t="s">
        <v>54</v>
      </c>
      <c r="M94">
        <v>83.09</v>
      </c>
      <c r="N94" s="71">
        <v>83.09</v>
      </c>
      <c r="O94" s="13" t="s">
        <v>55</v>
      </c>
      <c r="P94" t="s">
        <v>58</v>
      </c>
      <c r="Q94">
        <v>4389</v>
      </c>
      <c r="R94" t="s">
        <v>259</v>
      </c>
      <c r="S94" s="14" t="s">
        <v>262</v>
      </c>
    </row>
    <row r="95" spans="1:20" x14ac:dyDescent="0.25">
      <c r="C95" t="s">
        <v>21</v>
      </c>
      <c r="E95" t="s">
        <v>236</v>
      </c>
      <c r="F95" t="s">
        <v>241</v>
      </c>
      <c r="G95">
        <v>893636</v>
      </c>
      <c r="H95">
        <v>13780</v>
      </c>
      <c r="I95">
        <v>9164332951</v>
      </c>
      <c r="J95" s="11" t="s">
        <v>248</v>
      </c>
      <c r="K95" s="12" t="s">
        <v>252</v>
      </c>
      <c r="L95" t="s">
        <v>54</v>
      </c>
      <c r="M95">
        <v>76.16</v>
      </c>
      <c r="N95" s="71">
        <v>76.16</v>
      </c>
      <c r="O95" s="13" t="s">
        <v>55</v>
      </c>
      <c r="P95" t="s">
        <v>58</v>
      </c>
      <c r="Q95">
        <v>4389</v>
      </c>
      <c r="R95" t="s">
        <v>259</v>
      </c>
      <c r="S95" s="14" t="s">
        <v>262</v>
      </c>
    </row>
    <row r="96" spans="1:20" x14ac:dyDescent="0.25">
      <c r="C96" t="s">
        <v>21</v>
      </c>
      <c r="E96" t="s">
        <v>236</v>
      </c>
      <c r="F96" t="s">
        <v>242</v>
      </c>
      <c r="G96">
        <v>901613</v>
      </c>
      <c r="H96">
        <v>13780</v>
      </c>
      <c r="I96">
        <v>9164823333</v>
      </c>
      <c r="J96" s="11" t="s">
        <v>248</v>
      </c>
      <c r="K96" s="12" t="s">
        <v>251</v>
      </c>
      <c r="L96" t="s">
        <v>54</v>
      </c>
      <c r="M96">
        <v>83.09</v>
      </c>
      <c r="N96" s="71">
        <v>83.09</v>
      </c>
      <c r="O96" s="13" t="s">
        <v>55</v>
      </c>
      <c r="P96" t="s">
        <v>60</v>
      </c>
      <c r="Q96">
        <v>4448</v>
      </c>
      <c r="R96" t="s">
        <v>134</v>
      </c>
      <c r="S96" s="14" t="s">
        <v>263</v>
      </c>
    </row>
    <row r="97" spans="1:19" x14ac:dyDescent="0.25">
      <c r="C97" t="s">
        <v>21</v>
      </c>
      <c r="E97" t="s">
        <v>236</v>
      </c>
      <c r="F97" t="s">
        <v>243</v>
      </c>
      <c r="G97">
        <v>901619</v>
      </c>
      <c r="H97">
        <v>13780</v>
      </c>
      <c r="I97">
        <v>9164896693</v>
      </c>
      <c r="J97" s="10">
        <v>43305</v>
      </c>
      <c r="K97" s="12" t="s">
        <v>251</v>
      </c>
      <c r="L97" t="s">
        <v>54</v>
      </c>
      <c r="M97">
        <v>40.729999999999997</v>
      </c>
      <c r="N97" s="71">
        <v>40.729999999999997</v>
      </c>
      <c r="O97" s="13" t="s">
        <v>55</v>
      </c>
      <c r="P97" t="s">
        <v>60</v>
      </c>
      <c r="Q97">
        <v>4448</v>
      </c>
      <c r="R97" t="s">
        <v>134</v>
      </c>
      <c r="S97" s="14" t="s">
        <v>262</v>
      </c>
    </row>
    <row r="98" spans="1:19" x14ac:dyDescent="0.25">
      <c r="C98" t="s">
        <v>21</v>
      </c>
      <c r="E98" t="s">
        <v>236</v>
      </c>
      <c r="F98" t="s">
        <v>30</v>
      </c>
      <c r="G98">
        <v>906684</v>
      </c>
      <c r="H98">
        <v>13780</v>
      </c>
      <c r="I98">
        <v>9165057293</v>
      </c>
      <c r="J98" s="10">
        <v>43311</v>
      </c>
      <c r="K98" s="12" t="s">
        <v>251</v>
      </c>
      <c r="L98" t="s">
        <v>54</v>
      </c>
      <c r="M98">
        <v>76.16</v>
      </c>
      <c r="N98" s="71">
        <v>76.16</v>
      </c>
      <c r="O98" s="13" t="s">
        <v>55</v>
      </c>
      <c r="P98" t="s">
        <v>63</v>
      </c>
      <c r="Q98">
        <v>4470</v>
      </c>
      <c r="R98" t="s">
        <v>134</v>
      </c>
      <c r="S98" s="14" t="s">
        <v>262</v>
      </c>
    </row>
    <row r="99" spans="1:19" x14ac:dyDescent="0.25">
      <c r="C99" t="s">
        <v>21</v>
      </c>
      <c r="E99" t="s">
        <v>236</v>
      </c>
      <c r="F99" t="s">
        <v>244</v>
      </c>
      <c r="G99">
        <v>906686</v>
      </c>
      <c r="H99">
        <v>13780</v>
      </c>
      <c r="I99">
        <v>9165169654</v>
      </c>
      <c r="J99" s="10">
        <v>43314</v>
      </c>
      <c r="K99" s="12" t="s">
        <v>251</v>
      </c>
      <c r="L99" t="s">
        <v>54</v>
      </c>
      <c r="M99">
        <v>24.94</v>
      </c>
      <c r="N99" s="71">
        <v>24.94</v>
      </c>
      <c r="O99" s="13" t="s">
        <v>55</v>
      </c>
      <c r="P99" t="s">
        <v>63</v>
      </c>
      <c r="Q99">
        <v>4470</v>
      </c>
      <c r="R99" t="s">
        <v>134</v>
      </c>
      <c r="S99" s="14" t="s">
        <v>262</v>
      </c>
    </row>
    <row r="100" spans="1:19" x14ac:dyDescent="0.25">
      <c r="C100" t="s">
        <v>21</v>
      </c>
      <c r="E100" t="s">
        <v>236</v>
      </c>
      <c r="F100" t="s">
        <v>100</v>
      </c>
      <c r="G100">
        <v>906688</v>
      </c>
      <c r="H100">
        <v>13780</v>
      </c>
      <c r="I100">
        <v>9165169658</v>
      </c>
      <c r="J100" s="10">
        <v>43314</v>
      </c>
      <c r="K100" s="12" t="s">
        <v>251</v>
      </c>
      <c r="L100" t="s">
        <v>54</v>
      </c>
      <c r="M100">
        <v>52.34</v>
      </c>
      <c r="N100" s="71">
        <v>52.34</v>
      </c>
      <c r="O100" s="13" t="s">
        <v>55</v>
      </c>
      <c r="P100" t="s">
        <v>63</v>
      </c>
      <c r="Q100">
        <v>4470</v>
      </c>
      <c r="R100" t="s">
        <v>140</v>
      </c>
      <c r="S100" s="14" t="s">
        <v>262</v>
      </c>
    </row>
    <row r="101" spans="1:19" x14ac:dyDescent="0.25">
      <c r="C101" t="s">
        <v>21</v>
      </c>
      <c r="E101" t="s">
        <v>236</v>
      </c>
      <c r="F101" t="s">
        <v>245</v>
      </c>
      <c r="G101">
        <v>907238</v>
      </c>
      <c r="H101">
        <v>13780</v>
      </c>
      <c r="I101">
        <v>9165295619</v>
      </c>
      <c r="J101" s="10">
        <v>43319</v>
      </c>
      <c r="K101" s="12" t="s">
        <v>253</v>
      </c>
      <c r="L101" t="s">
        <v>54</v>
      </c>
      <c r="M101">
        <v>50.78</v>
      </c>
      <c r="N101" s="71">
        <v>50.78</v>
      </c>
      <c r="O101" s="13" t="s">
        <v>55</v>
      </c>
      <c r="P101" t="s">
        <v>63</v>
      </c>
      <c r="Q101">
        <v>4470</v>
      </c>
      <c r="R101" t="s">
        <v>260</v>
      </c>
      <c r="S101" s="14" t="s">
        <v>262</v>
      </c>
    </row>
    <row r="102" spans="1:19" x14ac:dyDescent="0.25">
      <c r="C102" t="s">
        <v>21</v>
      </c>
      <c r="E102" t="s">
        <v>236</v>
      </c>
      <c r="F102" t="s">
        <v>246</v>
      </c>
      <c r="G102">
        <v>908629</v>
      </c>
      <c r="H102">
        <v>13780</v>
      </c>
      <c r="I102">
        <v>9165369622</v>
      </c>
      <c r="J102" s="10">
        <v>43320</v>
      </c>
      <c r="K102" s="12" t="s">
        <v>253</v>
      </c>
      <c r="L102" t="s">
        <v>54</v>
      </c>
      <c r="M102">
        <v>83.09</v>
      </c>
      <c r="N102" s="71">
        <v>83.09</v>
      </c>
      <c r="O102" s="13" t="s">
        <v>55</v>
      </c>
      <c r="P102" t="s">
        <v>63</v>
      </c>
      <c r="Q102">
        <v>4470</v>
      </c>
      <c r="R102" t="s">
        <v>260</v>
      </c>
      <c r="S102" s="14" t="s">
        <v>264</v>
      </c>
    </row>
    <row r="103" spans="1:19" x14ac:dyDescent="0.25">
      <c r="C103" t="s">
        <v>21</v>
      </c>
      <c r="E103" t="s">
        <v>236</v>
      </c>
      <c r="F103" t="s">
        <v>104</v>
      </c>
      <c r="G103">
        <v>913307</v>
      </c>
      <c r="H103">
        <v>13780</v>
      </c>
      <c r="I103">
        <v>9165528132</v>
      </c>
      <c r="J103" s="11" t="s">
        <v>45</v>
      </c>
      <c r="K103" s="12" t="s">
        <v>194</v>
      </c>
      <c r="L103" t="s">
        <v>54</v>
      </c>
      <c r="M103">
        <v>41.57</v>
      </c>
      <c r="N103" s="71">
        <v>41.57</v>
      </c>
      <c r="O103" s="13" t="s">
        <v>55</v>
      </c>
      <c r="P103" t="s">
        <v>65</v>
      </c>
      <c r="Q103">
        <v>4502</v>
      </c>
      <c r="R103" t="s">
        <v>260</v>
      </c>
      <c r="S103" s="14" t="s">
        <v>262</v>
      </c>
    </row>
    <row r="104" spans="1:19" x14ac:dyDescent="0.25">
      <c r="C104" t="s">
        <v>21</v>
      </c>
      <c r="E104" t="s">
        <v>236</v>
      </c>
      <c r="F104" t="s">
        <v>34</v>
      </c>
      <c r="G104">
        <v>913308</v>
      </c>
      <c r="H104">
        <v>13780</v>
      </c>
      <c r="I104">
        <v>9165528127</v>
      </c>
      <c r="J104" s="11" t="s">
        <v>45</v>
      </c>
      <c r="K104" s="12" t="s">
        <v>194</v>
      </c>
      <c r="L104" t="s">
        <v>54</v>
      </c>
      <c r="M104">
        <v>30.9</v>
      </c>
      <c r="N104" s="71">
        <v>30.9</v>
      </c>
      <c r="O104" s="13" t="s">
        <v>55</v>
      </c>
      <c r="P104" t="s">
        <v>65</v>
      </c>
      <c r="Q104">
        <v>4502</v>
      </c>
      <c r="R104" t="s">
        <v>260</v>
      </c>
      <c r="S104" s="14" t="s">
        <v>262</v>
      </c>
    </row>
    <row r="105" spans="1:19" x14ac:dyDescent="0.25">
      <c r="C105" t="s">
        <v>21</v>
      </c>
      <c r="E105" t="s">
        <v>236</v>
      </c>
      <c r="F105" t="s">
        <v>34</v>
      </c>
      <c r="G105">
        <v>913308</v>
      </c>
      <c r="H105">
        <v>13780</v>
      </c>
      <c r="I105">
        <v>9165528127</v>
      </c>
      <c r="J105" s="11" t="s">
        <v>45</v>
      </c>
      <c r="K105" s="12" t="s">
        <v>194</v>
      </c>
      <c r="L105" t="s">
        <v>54</v>
      </c>
      <c r="M105">
        <v>61.1</v>
      </c>
      <c r="N105" s="71">
        <v>61.1</v>
      </c>
      <c r="O105" s="13" t="s">
        <v>55</v>
      </c>
      <c r="P105" t="s">
        <v>65</v>
      </c>
      <c r="Q105">
        <v>4502</v>
      </c>
      <c r="R105" t="s">
        <v>261</v>
      </c>
      <c r="S105" s="14" t="s">
        <v>262</v>
      </c>
    </row>
    <row r="106" spans="1:19" x14ac:dyDescent="0.25">
      <c r="C106" t="s">
        <v>21</v>
      </c>
      <c r="E106" t="s">
        <v>236</v>
      </c>
      <c r="F106" t="s">
        <v>35</v>
      </c>
      <c r="G106">
        <v>913310</v>
      </c>
      <c r="H106">
        <v>13780</v>
      </c>
      <c r="I106">
        <v>9165568246</v>
      </c>
      <c r="J106" s="11" t="s">
        <v>46</v>
      </c>
      <c r="K106" s="12" t="s">
        <v>194</v>
      </c>
      <c r="L106" t="s">
        <v>54</v>
      </c>
      <c r="M106">
        <v>76.16</v>
      </c>
      <c r="N106" s="71">
        <v>76.16</v>
      </c>
      <c r="O106" s="13" t="s">
        <v>55</v>
      </c>
      <c r="P106" t="s">
        <v>65</v>
      </c>
      <c r="Q106">
        <v>4502</v>
      </c>
      <c r="R106" t="s">
        <v>261</v>
      </c>
      <c r="S106" s="14" t="s">
        <v>262</v>
      </c>
    </row>
    <row r="107" spans="1:19" x14ac:dyDescent="0.25">
      <c r="C107" t="s">
        <v>21</v>
      </c>
      <c r="E107" t="s">
        <v>236</v>
      </c>
      <c r="F107" t="s">
        <v>106</v>
      </c>
      <c r="G107">
        <v>913311</v>
      </c>
      <c r="H107">
        <v>13780</v>
      </c>
      <c r="I107">
        <v>9165568246</v>
      </c>
      <c r="J107" s="11" t="s">
        <v>249</v>
      </c>
      <c r="K107" s="12" t="s">
        <v>194</v>
      </c>
      <c r="L107" t="s">
        <v>54</v>
      </c>
      <c r="M107">
        <v>69.790000000000006</v>
      </c>
      <c r="N107" s="71">
        <v>69.790000000000006</v>
      </c>
      <c r="O107" s="13" t="s">
        <v>55</v>
      </c>
      <c r="P107" t="s">
        <v>65</v>
      </c>
      <c r="Q107">
        <v>4502</v>
      </c>
      <c r="R107" s="9">
        <v>43341</v>
      </c>
      <c r="S107" s="14" t="s">
        <v>262</v>
      </c>
    </row>
    <row r="108" spans="1:19" x14ac:dyDescent="0.25">
      <c r="C108" t="s">
        <v>21</v>
      </c>
      <c r="E108" t="s">
        <v>236</v>
      </c>
      <c r="F108" t="s">
        <v>38</v>
      </c>
      <c r="G108">
        <v>919225</v>
      </c>
      <c r="H108">
        <v>13780</v>
      </c>
      <c r="I108">
        <v>9166029959</v>
      </c>
      <c r="J108" s="10">
        <v>43347</v>
      </c>
      <c r="K108" s="12" t="s">
        <v>194</v>
      </c>
      <c r="L108" t="s">
        <v>54</v>
      </c>
      <c r="M108">
        <v>30.9</v>
      </c>
      <c r="N108" s="71">
        <v>30.9</v>
      </c>
      <c r="O108" s="13" t="s">
        <v>55</v>
      </c>
      <c r="P108" t="s">
        <v>69</v>
      </c>
      <c r="Q108">
        <v>4549</v>
      </c>
      <c r="R108" s="9">
        <v>43363</v>
      </c>
      <c r="S108" s="14" t="s">
        <v>265</v>
      </c>
    </row>
    <row r="109" spans="1:19" x14ac:dyDescent="0.25">
      <c r="A109" s="21" t="s">
        <v>266</v>
      </c>
      <c r="B109" s="16"/>
      <c r="C109" s="16"/>
      <c r="D109" s="16"/>
      <c r="E109" s="16"/>
      <c r="F109" s="16"/>
      <c r="G109" s="16"/>
      <c r="H109" s="16"/>
      <c r="I109" s="16"/>
      <c r="J109" s="16"/>
      <c r="K109" s="33"/>
      <c r="L109" s="16"/>
      <c r="M109" s="21">
        <v>1234.45</v>
      </c>
      <c r="N109" s="21">
        <v>1234.45</v>
      </c>
      <c r="O109" s="29" t="s">
        <v>55</v>
      </c>
      <c r="P109" s="16"/>
      <c r="Q109" s="16"/>
      <c r="R109" s="16"/>
      <c r="S109" s="16"/>
    </row>
    <row r="110" spans="1:19" x14ac:dyDescent="0.25">
      <c r="K110" s="12"/>
    </row>
    <row r="111" spans="1:19" x14ac:dyDescent="0.25">
      <c r="A111" s="30">
        <v>776300</v>
      </c>
      <c r="B111" s="23"/>
      <c r="C111" s="23" t="s">
        <v>267</v>
      </c>
      <c r="D111" s="23"/>
      <c r="E111" s="23"/>
      <c r="F111" s="23"/>
      <c r="G111" s="23"/>
      <c r="H111" s="23"/>
      <c r="I111" s="23"/>
      <c r="J111" s="23"/>
      <c r="K111" s="34"/>
      <c r="L111" s="23"/>
      <c r="M111" s="23"/>
      <c r="N111" s="74"/>
      <c r="O111" s="23"/>
      <c r="P111" s="23"/>
      <c r="Q111" s="23"/>
      <c r="R111" s="23"/>
      <c r="S111" s="23"/>
    </row>
    <row r="112" spans="1:19" x14ac:dyDescent="0.25">
      <c r="C112" s="35" t="s">
        <v>268</v>
      </c>
      <c r="E112" s="35" t="s">
        <v>271</v>
      </c>
      <c r="F112" s="35" t="s">
        <v>276</v>
      </c>
      <c r="G112" s="36">
        <v>887436</v>
      </c>
      <c r="H112" s="36">
        <v>13780</v>
      </c>
      <c r="I112" s="37">
        <v>751547</v>
      </c>
      <c r="J112" s="38">
        <v>43241</v>
      </c>
      <c r="K112" s="39" t="s">
        <v>287</v>
      </c>
      <c r="L112" t="s">
        <v>54</v>
      </c>
      <c r="M112" s="42">
        <v>180</v>
      </c>
      <c r="N112" s="77">
        <v>180</v>
      </c>
      <c r="O112" s="13" t="s">
        <v>55</v>
      </c>
      <c r="P112" s="35" t="s">
        <v>290</v>
      </c>
      <c r="Q112" s="36">
        <v>4346</v>
      </c>
      <c r="R112" s="45">
        <v>43271</v>
      </c>
      <c r="S112" s="35" t="s">
        <v>295</v>
      </c>
    </row>
    <row r="113" spans="3:19" x14ac:dyDescent="0.25">
      <c r="C113" s="35" t="s">
        <v>269</v>
      </c>
      <c r="E113" s="35" t="s">
        <v>272</v>
      </c>
      <c r="F113" s="35" t="s">
        <v>277</v>
      </c>
      <c r="G113" s="36">
        <v>891446</v>
      </c>
      <c r="H113" s="36">
        <v>13780</v>
      </c>
      <c r="I113" s="37">
        <v>304225</v>
      </c>
      <c r="J113" s="38">
        <v>43257</v>
      </c>
      <c r="K113" s="39" t="s">
        <v>288</v>
      </c>
      <c r="L113" t="s">
        <v>54</v>
      </c>
      <c r="M113" s="42">
        <v>180</v>
      </c>
      <c r="N113" s="77">
        <v>180</v>
      </c>
      <c r="O113" s="13" t="s">
        <v>55</v>
      </c>
      <c r="P113" s="35" t="s">
        <v>291</v>
      </c>
      <c r="Q113" s="36">
        <v>4368</v>
      </c>
      <c r="R113" s="45">
        <v>43279</v>
      </c>
      <c r="S113" s="35" t="s">
        <v>296</v>
      </c>
    </row>
    <row r="114" spans="3:19" x14ac:dyDescent="0.25">
      <c r="C114" s="35" t="s">
        <v>269</v>
      </c>
      <c r="E114" s="35" t="s">
        <v>271</v>
      </c>
      <c r="F114" s="35" t="s">
        <v>277</v>
      </c>
      <c r="G114" s="36">
        <v>891446</v>
      </c>
      <c r="H114" s="36">
        <v>13780</v>
      </c>
      <c r="I114" s="37">
        <v>309225</v>
      </c>
      <c r="J114" s="38">
        <v>43257</v>
      </c>
      <c r="K114" s="39" t="s">
        <v>288</v>
      </c>
      <c r="L114" t="s">
        <v>54</v>
      </c>
      <c r="M114" s="42">
        <v>400</v>
      </c>
      <c r="N114" s="77">
        <v>400</v>
      </c>
      <c r="O114" s="13" t="s">
        <v>55</v>
      </c>
      <c r="P114" s="35" t="s">
        <v>291</v>
      </c>
      <c r="Q114" s="36">
        <v>4368</v>
      </c>
      <c r="R114" s="45">
        <v>43279</v>
      </c>
      <c r="S114" s="35" t="s">
        <v>297</v>
      </c>
    </row>
    <row r="115" spans="3:19" x14ac:dyDescent="0.25">
      <c r="C115" s="35" t="s">
        <v>269</v>
      </c>
      <c r="E115" s="35" t="s">
        <v>271</v>
      </c>
      <c r="F115" s="35" t="s">
        <v>277</v>
      </c>
      <c r="G115" s="36">
        <v>891446</v>
      </c>
      <c r="H115" s="36">
        <v>13780</v>
      </c>
      <c r="I115" s="37">
        <v>309225</v>
      </c>
      <c r="J115" s="38">
        <v>43257</v>
      </c>
      <c r="K115" s="39" t="s">
        <v>288</v>
      </c>
      <c r="L115" t="s">
        <v>54</v>
      </c>
      <c r="M115" s="44">
        <v>50</v>
      </c>
      <c r="N115" s="77">
        <v>50</v>
      </c>
      <c r="O115" s="13" t="s">
        <v>55</v>
      </c>
      <c r="P115" s="35" t="s">
        <v>291</v>
      </c>
      <c r="Q115" s="36">
        <v>4368</v>
      </c>
      <c r="R115" s="45">
        <v>43279</v>
      </c>
      <c r="S115" s="35" t="s">
        <v>298</v>
      </c>
    </row>
    <row r="116" spans="3:19" x14ac:dyDescent="0.25">
      <c r="C116" s="35" t="s">
        <v>269</v>
      </c>
      <c r="E116" s="35" t="s">
        <v>271</v>
      </c>
      <c r="F116" s="35" t="s">
        <v>278</v>
      </c>
      <c r="G116" s="36">
        <v>891147</v>
      </c>
      <c r="H116" s="36">
        <v>13780</v>
      </c>
      <c r="I116" s="37">
        <v>309239</v>
      </c>
      <c r="J116" s="38">
        <v>43262</v>
      </c>
      <c r="K116" s="39" t="s">
        <v>288</v>
      </c>
      <c r="L116" t="s">
        <v>54</v>
      </c>
      <c r="M116" s="42">
        <v>175</v>
      </c>
      <c r="N116" s="77">
        <v>175</v>
      </c>
      <c r="O116" s="13" t="s">
        <v>55</v>
      </c>
      <c r="P116" s="35" t="s">
        <v>291</v>
      </c>
      <c r="Q116" s="36">
        <v>4368</v>
      </c>
      <c r="R116" s="45">
        <v>43279</v>
      </c>
      <c r="S116" s="35" t="s">
        <v>299</v>
      </c>
    </row>
    <row r="117" spans="3:19" x14ac:dyDescent="0.25">
      <c r="C117" s="35" t="s">
        <v>269</v>
      </c>
      <c r="E117" s="35" t="s">
        <v>271</v>
      </c>
      <c r="F117" s="35" t="s">
        <v>278</v>
      </c>
      <c r="G117" s="36">
        <v>891147</v>
      </c>
      <c r="H117" s="36">
        <v>13780</v>
      </c>
      <c r="I117" s="37">
        <v>309239</v>
      </c>
      <c r="J117" s="38">
        <v>43262</v>
      </c>
      <c r="K117" s="39" t="s">
        <v>288</v>
      </c>
      <c r="L117" t="s">
        <v>54</v>
      </c>
      <c r="M117" s="44">
        <v>50</v>
      </c>
      <c r="N117" s="77">
        <v>50</v>
      </c>
      <c r="O117" s="13" t="s">
        <v>55</v>
      </c>
      <c r="P117" s="35" t="s">
        <v>291</v>
      </c>
      <c r="Q117" s="36">
        <v>4368</v>
      </c>
      <c r="R117" s="45">
        <v>43279</v>
      </c>
      <c r="S117" s="35" t="s">
        <v>300</v>
      </c>
    </row>
    <row r="118" spans="3:19" x14ac:dyDescent="0.25">
      <c r="C118" s="35" t="s">
        <v>270</v>
      </c>
      <c r="E118" s="35" t="s">
        <v>273</v>
      </c>
      <c r="F118" s="35" t="s">
        <v>279</v>
      </c>
      <c r="G118" s="36">
        <v>920831</v>
      </c>
      <c r="H118" s="36">
        <v>13780</v>
      </c>
      <c r="I118" s="37">
        <v>428105</v>
      </c>
      <c r="J118" s="38">
        <v>43279</v>
      </c>
      <c r="K118" s="39" t="s">
        <v>289</v>
      </c>
      <c r="L118" t="s">
        <v>54</v>
      </c>
      <c r="M118" s="42">
        <v>175</v>
      </c>
      <c r="N118" s="77">
        <v>175</v>
      </c>
      <c r="O118" s="13" t="s">
        <v>55</v>
      </c>
      <c r="P118" s="35" t="s">
        <v>292</v>
      </c>
      <c r="Q118" s="36">
        <v>4557</v>
      </c>
      <c r="R118" s="45">
        <v>43363</v>
      </c>
      <c r="S118" s="35" t="s">
        <v>301</v>
      </c>
    </row>
    <row r="119" spans="3:19" x14ac:dyDescent="0.25">
      <c r="C119" s="35" t="s">
        <v>270</v>
      </c>
      <c r="E119" s="35" t="s">
        <v>274</v>
      </c>
      <c r="F119" s="35" t="s">
        <v>280</v>
      </c>
      <c r="G119" s="36">
        <v>920829</v>
      </c>
      <c r="H119" s="36">
        <v>13780</v>
      </c>
      <c r="I119" s="37">
        <v>428122</v>
      </c>
      <c r="J119" s="38">
        <v>43299</v>
      </c>
      <c r="K119" s="39" t="s">
        <v>289</v>
      </c>
      <c r="L119" t="s">
        <v>54</v>
      </c>
      <c r="M119" s="42">
        <v>225</v>
      </c>
      <c r="N119" s="77">
        <v>225</v>
      </c>
      <c r="O119" s="13" t="s">
        <v>55</v>
      </c>
      <c r="P119" s="35" t="s">
        <v>292</v>
      </c>
      <c r="Q119" s="36">
        <v>4557</v>
      </c>
      <c r="R119" s="45">
        <v>43363</v>
      </c>
      <c r="S119" s="35" t="s">
        <v>302</v>
      </c>
    </row>
    <row r="120" spans="3:19" x14ac:dyDescent="0.25">
      <c r="C120" s="35" t="s">
        <v>270</v>
      </c>
      <c r="E120" s="35" t="s">
        <v>274</v>
      </c>
      <c r="F120" s="35" t="s">
        <v>281</v>
      </c>
      <c r="G120" s="36">
        <v>917143</v>
      </c>
      <c r="H120" s="36">
        <v>13780</v>
      </c>
      <c r="I120" s="37">
        <v>426873</v>
      </c>
      <c r="J120" s="38">
        <v>43314</v>
      </c>
      <c r="K120" s="39" t="s">
        <v>289</v>
      </c>
      <c r="L120" t="s">
        <v>54</v>
      </c>
      <c r="M120" s="42">
        <v>180</v>
      </c>
      <c r="N120" s="77">
        <v>180</v>
      </c>
      <c r="O120" s="13" t="s">
        <v>55</v>
      </c>
      <c r="P120" s="35" t="s">
        <v>293</v>
      </c>
      <c r="Q120" s="36">
        <v>4535</v>
      </c>
      <c r="R120" s="45">
        <v>43356</v>
      </c>
      <c r="S120" s="35" t="s">
        <v>303</v>
      </c>
    </row>
    <row r="121" spans="3:19" x14ac:dyDescent="0.25">
      <c r="C121" s="35" t="s">
        <v>270</v>
      </c>
      <c r="E121" s="35" t="s">
        <v>275</v>
      </c>
      <c r="F121" s="35" t="s">
        <v>282</v>
      </c>
      <c r="G121" s="36">
        <v>920830</v>
      </c>
      <c r="H121" s="36">
        <v>13780</v>
      </c>
      <c r="I121" s="37">
        <v>426900</v>
      </c>
      <c r="J121" s="38">
        <v>43329</v>
      </c>
      <c r="K121" s="40" t="s">
        <v>128</v>
      </c>
      <c r="L121" t="s">
        <v>54</v>
      </c>
      <c r="M121" s="42">
        <v>180</v>
      </c>
      <c r="N121" s="77">
        <v>180</v>
      </c>
      <c r="O121" s="13" t="s">
        <v>55</v>
      </c>
      <c r="P121" s="35" t="s">
        <v>292</v>
      </c>
      <c r="Q121" s="36">
        <v>4557</v>
      </c>
      <c r="R121" s="45">
        <v>43363</v>
      </c>
      <c r="S121" s="35" t="s">
        <v>304</v>
      </c>
    </row>
    <row r="122" spans="3:19" x14ac:dyDescent="0.25">
      <c r="C122" s="35" t="s">
        <v>270</v>
      </c>
      <c r="E122" s="35" t="s">
        <v>274</v>
      </c>
      <c r="F122" s="35" t="s">
        <v>282</v>
      </c>
      <c r="G122" s="36">
        <v>920830</v>
      </c>
      <c r="H122" s="36">
        <v>13780</v>
      </c>
      <c r="I122" s="37">
        <v>426900</v>
      </c>
      <c r="J122" s="38">
        <v>43329</v>
      </c>
      <c r="K122" s="40" t="s">
        <v>128</v>
      </c>
      <c r="L122" t="s">
        <v>54</v>
      </c>
      <c r="M122" s="44">
        <v>50</v>
      </c>
      <c r="N122" s="77">
        <v>50</v>
      </c>
      <c r="O122" s="13" t="s">
        <v>55</v>
      </c>
      <c r="P122" s="35" t="s">
        <v>292</v>
      </c>
      <c r="Q122" s="36">
        <v>4557</v>
      </c>
      <c r="R122" s="45">
        <v>43363</v>
      </c>
      <c r="S122" s="35" t="s">
        <v>305</v>
      </c>
    </row>
    <row r="123" spans="3:19" x14ac:dyDescent="0.25">
      <c r="C123" s="35" t="s">
        <v>270</v>
      </c>
      <c r="E123" s="35" t="s">
        <v>274</v>
      </c>
      <c r="F123" s="35" t="s">
        <v>282</v>
      </c>
      <c r="G123" s="36">
        <v>920830</v>
      </c>
      <c r="H123" s="36">
        <v>13780</v>
      </c>
      <c r="I123" s="37">
        <v>426900</v>
      </c>
      <c r="J123" s="38">
        <v>43329</v>
      </c>
      <c r="K123" s="39" t="s">
        <v>289</v>
      </c>
      <c r="L123" t="s">
        <v>54</v>
      </c>
      <c r="M123" s="44">
        <v>50</v>
      </c>
      <c r="N123" s="77">
        <v>50</v>
      </c>
      <c r="O123" s="13" t="s">
        <v>55</v>
      </c>
      <c r="P123" s="35" t="s">
        <v>292</v>
      </c>
      <c r="Q123" s="36">
        <v>4557</v>
      </c>
      <c r="R123" s="45">
        <v>43363</v>
      </c>
      <c r="S123" s="35" t="s">
        <v>306</v>
      </c>
    </row>
    <row r="124" spans="3:19" x14ac:dyDescent="0.25">
      <c r="C124" s="35" t="s">
        <v>270</v>
      </c>
      <c r="E124" s="35" t="s">
        <v>274</v>
      </c>
      <c r="F124" s="35" t="s">
        <v>283</v>
      </c>
      <c r="G124" s="36">
        <v>920828</v>
      </c>
      <c r="H124" s="36">
        <v>13780</v>
      </c>
      <c r="I124" s="37">
        <v>626856</v>
      </c>
      <c r="J124" s="38">
        <v>43333</v>
      </c>
      <c r="K124" s="39" t="s">
        <v>289</v>
      </c>
      <c r="L124" t="s">
        <v>54</v>
      </c>
      <c r="M124" s="42">
        <v>180</v>
      </c>
      <c r="N124" s="77">
        <v>180</v>
      </c>
      <c r="O124" s="13" t="s">
        <v>55</v>
      </c>
      <c r="P124" s="35" t="s">
        <v>292</v>
      </c>
      <c r="Q124" s="36">
        <v>4557</v>
      </c>
      <c r="R124" s="45">
        <v>43363</v>
      </c>
      <c r="S124" s="35" t="s">
        <v>307</v>
      </c>
    </row>
    <row r="125" spans="3:19" x14ac:dyDescent="0.25">
      <c r="C125" s="35" t="s">
        <v>270</v>
      </c>
      <c r="E125" s="35" t="s">
        <v>274</v>
      </c>
      <c r="F125" s="35" t="s">
        <v>283</v>
      </c>
      <c r="G125" s="36">
        <v>920828</v>
      </c>
      <c r="H125" s="36">
        <v>13780</v>
      </c>
      <c r="I125" s="37">
        <v>626856</v>
      </c>
      <c r="J125" s="38">
        <v>43333</v>
      </c>
      <c r="K125" s="39" t="s">
        <v>289</v>
      </c>
      <c r="L125" t="s">
        <v>54</v>
      </c>
      <c r="M125" s="42">
        <v>225</v>
      </c>
      <c r="N125" s="77">
        <v>225</v>
      </c>
      <c r="O125" s="13" t="s">
        <v>55</v>
      </c>
      <c r="P125" s="35" t="s">
        <v>292</v>
      </c>
      <c r="Q125" s="36">
        <v>4557</v>
      </c>
      <c r="R125" s="45">
        <v>43363</v>
      </c>
      <c r="S125" s="35" t="s">
        <v>308</v>
      </c>
    </row>
    <row r="126" spans="3:19" x14ac:dyDescent="0.25">
      <c r="C126" s="35" t="s">
        <v>270</v>
      </c>
      <c r="E126" s="35" t="s">
        <v>273</v>
      </c>
      <c r="F126" s="35" t="s">
        <v>283</v>
      </c>
      <c r="G126" s="36">
        <v>920828</v>
      </c>
      <c r="H126" s="36">
        <v>13780</v>
      </c>
      <c r="I126" s="37">
        <v>626856</v>
      </c>
      <c r="J126" s="38">
        <v>43333</v>
      </c>
      <c r="K126" s="39" t="s">
        <v>289</v>
      </c>
      <c r="L126" t="s">
        <v>54</v>
      </c>
      <c r="M126" s="35">
        <v>180</v>
      </c>
      <c r="N126" s="77">
        <v>180</v>
      </c>
      <c r="O126" s="13" t="s">
        <v>55</v>
      </c>
      <c r="P126" s="35" t="s">
        <v>292</v>
      </c>
      <c r="Q126" s="36">
        <v>4557</v>
      </c>
      <c r="R126" s="45">
        <v>43363</v>
      </c>
      <c r="S126" s="35" t="s">
        <v>309</v>
      </c>
    </row>
    <row r="127" spans="3:19" x14ac:dyDescent="0.25">
      <c r="C127" s="35" t="s">
        <v>270</v>
      </c>
      <c r="E127" s="35" t="s">
        <v>274</v>
      </c>
      <c r="F127" s="35" t="s">
        <v>284</v>
      </c>
      <c r="G127" s="36">
        <v>920827</v>
      </c>
      <c r="H127" s="36">
        <v>13780</v>
      </c>
      <c r="I127" s="37">
        <v>626873</v>
      </c>
      <c r="J127" s="38">
        <v>43340</v>
      </c>
      <c r="K127" s="39" t="s">
        <v>289</v>
      </c>
      <c r="L127" t="s">
        <v>54</v>
      </c>
      <c r="M127" s="42">
        <v>180</v>
      </c>
      <c r="N127" s="77">
        <v>180</v>
      </c>
      <c r="O127" s="13" t="s">
        <v>55</v>
      </c>
      <c r="P127" s="35" t="s">
        <v>294</v>
      </c>
      <c r="Q127" s="36">
        <v>4557</v>
      </c>
      <c r="R127" s="45">
        <v>43363</v>
      </c>
      <c r="S127" s="35" t="s">
        <v>310</v>
      </c>
    </row>
    <row r="128" spans="3:19" x14ac:dyDescent="0.25">
      <c r="C128" s="35" t="s">
        <v>270</v>
      </c>
      <c r="E128" s="35" t="s">
        <v>273</v>
      </c>
      <c r="F128" s="35" t="s">
        <v>285</v>
      </c>
      <c r="G128" s="36">
        <v>920826</v>
      </c>
      <c r="H128" s="36">
        <v>13780</v>
      </c>
      <c r="I128" s="37">
        <v>626874</v>
      </c>
      <c r="J128" s="38">
        <v>43341</v>
      </c>
      <c r="K128" s="39" t="s">
        <v>289</v>
      </c>
      <c r="L128" t="s">
        <v>54</v>
      </c>
      <c r="M128" s="42">
        <v>225</v>
      </c>
      <c r="N128" s="77">
        <v>225</v>
      </c>
      <c r="O128" s="13" t="s">
        <v>55</v>
      </c>
      <c r="P128" s="35" t="s">
        <v>292</v>
      </c>
      <c r="Q128" s="36">
        <v>4557</v>
      </c>
      <c r="R128" s="45">
        <v>43363</v>
      </c>
      <c r="S128" s="35" t="s">
        <v>311</v>
      </c>
    </row>
    <row r="129" spans="1:19" x14ac:dyDescent="0.25">
      <c r="C129" s="35" t="s">
        <v>270</v>
      </c>
      <c r="E129" s="35" t="s">
        <v>274</v>
      </c>
      <c r="F129" s="35" t="s">
        <v>286</v>
      </c>
      <c r="G129" s="36">
        <v>920825</v>
      </c>
      <c r="H129" s="36">
        <v>13780</v>
      </c>
      <c r="I129" s="37">
        <v>626877</v>
      </c>
      <c r="J129" s="38">
        <v>43342</v>
      </c>
      <c r="K129" s="39" t="s">
        <v>289</v>
      </c>
      <c r="L129" t="s">
        <v>54</v>
      </c>
      <c r="M129" s="42">
        <v>180</v>
      </c>
      <c r="N129" s="77">
        <v>180</v>
      </c>
      <c r="O129" s="13" t="s">
        <v>55</v>
      </c>
      <c r="P129" s="35" t="s">
        <v>292</v>
      </c>
      <c r="Q129" s="36">
        <v>4557</v>
      </c>
      <c r="R129" s="45">
        <v>43363</v>
      </c>
      <c r="S129" s="35" t="s">
        <v>312</v>
      </c>
    </row>
    <row r="130" spans="1:19" x14ac:dyDescent="0.25">
      <c r="A130" s="21" t="s">
        <v>313</v>
      </c>
      <c r="B130" s="16"/>
      <c r="C130" s="16"/>
      <c r="D130" s="16"/>
      <c r="E130" s="16"/>
      <c r="F130" s="16"/>
      <c r="G130" s="16"/>
      <c r="H130" s="16"/>
      <c r="I130" s="16"/>
      <c r="J130" s="16"/>
      <c r="K130" s="16"/>
      <c r="L130" s="16"/>
      <c r="M130" s="46">
        <v>3065</v>
      </c>
      <c r="N130" s="82">
        <f>SUM(N112:N129)</f>
        <v>3065</v>
      </c>
      <c r="O130" s="29" t="s">
        <v>55</v>
      </c>
      <c r="P130" s="47"/>
      <c r="Q130" s="16"/>
      <c r="R130" s="47"/>
      <c r="S130" s="16"/>
    </row>
    <row r="131" spans="1:19" x14ac:dyDescent="0.25">
      <c r="M131" s="41"/>
      <c r="N131" s="79"/>
      <c r="P131" s="41"/>
      <c r="R131" s="41"/>
    </row>
    <row r="132" spans="1:19" x14ac:dyDescent="0.25">
      <c r="A132" s="51">
        <v>776350</v>
      </c>
      <c r="B132" s="52"/>
      <c r="C132" s="49" t="s">
        <v>314</v>
      </c>
      <c r="D132" s="52"/>
      <c r="E132" s="52"/>
      <c r="F132" s="52"/>
      <c r="G132" s="52"/>
      <c r="H132" s="52"/>
      <c r="I132" s="52"/>
      <c r="J132" s="52"/>
      <c r="K132" s="52"/>
      <c r="L132" s="52"/>
      <c r="M132" s="48"/>
      <c r="N132" s="80"/>
      <c r="O132" s="52"/>
      <c r="P132" s="49"/>
      <c r="Q132" s="52"/>
      <c r="R132" s="50"/>
      <c r="S132" s="52"/>
    </row>
    <row r="133" spans="1:19" x14ac:dyDescent="0.25">
      <c r="C133" s="35" t="s">
        <v>315</v>
      </c>
      <c r="E133" s="35" t="s">
        <v>318</v>
      </c>
      <c r="F133" s="35" t="s">
        <v>322</v>
      </c>
      <c r="G133" s="36">
        <v>894574</v>
      </c>
      <c r="H133" s="36">
        <v>13780</v>
      </c>
      <c r="I133" s="37">
        <v>1157</v>
      </c>
      <c r="J133" s="45">
        <v>43235</v>
      </c>
      <c r="K133" s="35" t="s">
        <v>288</v>
      </c>
      <c r="L133" t="s">
        <v>54</v>
      </c>
      <c r="M133" s="42">
        <v>165</v>
      </c>
      <c r="N133" s="77">
        <v>165</v>
      </c>
      <c r="O133" s="13" t="s">
        <v>55</v>
      </c>
      <c r="P133" s="35" t="s">
        <v>327</v>
      </c>
      <c r="Q133" s="36">
        <v>4382</v>
      </c>
      <c r="R133" s="45">
        <v>43293</v>
      </c>
      <c r="S133" s="35" t="s">
        <v>331</v>
      </c>
    </row>
    <row r="134" spans="1:19" x14ac:dyDescent="0.25">
      <c r="C134" s="35" t="s">
        <v>316</v>
      </c>
      <c r="E134" s="35" t="s">
        <v>319</v>
      </c>
      <c r="F134" s="35" t="s">
        <v>323</v>
      </c>
      <c r="G134" s="36">
        <v>890892</v>
      </c>
      <c r="H134" s="36">
        <v>13780</v>
      </c>
      <c r="I134" s="37">
        <v>12209</v>
      </c>
      <c r="J134" s="45">
        <v>43263</v>
      </c>
      <c r="K134" s="35" t="s">
        <v>288</v>
      </c>
      <c r="L134" t="s">
        <v>54</v>
      </c>
      <c r="M134" s="42">
        <v>150</v>
      </c>
      <c r="N134" s="77">
        <v>150</v>
      </c>
      <c r="O134" s="13" t="s">
        <v>55</v>
      </c>
      <c r="P134" s="35" t="s">
        <v>328</v>
      </c>
      <c r="Q134" s="36">
        <v>4360</v>
      </c>
      <c r="R134" s="45">
        <v>43279</v>
      </c>
      <c r="S134" s="35" t="s">
        <v>332</v>
      </c>
    </row>
    <row r="135" spans="1:19" ht="15" customHeight="1" x14ac:dyDescent="0.25">
      <c r="C135" s="35" t="s">
        <v>317</v>
      </c>
      <c r="E135" s="35" t="s">
        <v>320</v>
      </c>
      <c r="F135" s="35" t="s">
        <v>324</v>
      </c>
      <c r="G135" s="36">
        <v>916799</v>
      </c>
      <c r="H135" s="36">
        <v>13780</v>
      </c>
      <c r="I135">
        <v>9164783844</v>
      </c>
      <c r="J135" s="45">
        <v>43300</v>
      </c>
      <c r="K135" s="35" t="s">
        <v>326</v>
      </c>
      <c r="L135" t="s">
        <v>54</v>
      </c>
      <c r="M135" s="53">
        <v>164.33</v>
      </c>
      <c r="N135" s="77">
        <v>164.33</v>
      </c>
      <c r="O135" s="13" t="s">
        <v>55</v>
      </c>
      <c r="P135" s="35" t="s">
        <v>329</v>
      </c>
      <c r="Q135" s="35">
        <v>4532</v>
      </c>
      <c r="R135" s="45">
        <v>43356</v>
      </c>
      <c r="S135" s="35" t="s">
        <v>333</v>
      </c>
    </row>
    <row r="136" spans="1:19" ht="15.75" customHeight="1" x14ac:dyDescent="0.25">
      <c r="C136" s="35" t="s">
        <v>317</v>
      </c>
      <c r="E136" s="35" t="s">
        <v>321</v>
      </c>
      <c r="F136" s="35" t="s">
        <v>325</v>
      </c>
      <c r="G136" s="36">
        <v>919225</v>
      </c>
      <c r="H136" s="36">
        <v>13780</v>
      </c>
      <c r="I136">
        <v>9166029959</v>
      </c>
      <c r="J136" s="45">
        <v>43347</v>
      </c>
      <c r="K136" s="35" t="s">
        <v>289</v>
      </c>
      <c r="L136" t="s">
        <v>54</v>
      </c>
      <c r="M136" s="44">
        <v>66.099999999999994</v>
      </c>
      <c r="N136" s="77">
        <v>66.099999999999994</v>
      </c>
      <c r="O136" s="13" t="s">
        <v>55</v>
      </c>
      <c r="P136" s="35" t="s">
        <v>330</v>
      </c>
      <c r="Q136" s="36">
        <v>4549</v>
      </c>
      <c r="R136" s="45">
        <v>43363</v>
      </c>
      <c r="S136" s="35" t="s">
        <v>334</v>
      </c>
    </row>
    <row r="137" spans="1:19" x14ac:dyDescent="0.25">
      <c r="A137" s="21" t="s">
        <v>335</v>
      </c>
      <c r="B137" s="16"/>
      <c r="C137" s="16"/>
      <c r="D137" s="16"/>
      <c r="E137" s="16"/>
      <c r="F137" s="16"/>
      <c r="G137" s="16"/>
      <c r="H137" s="16"/>
      <c r="I137" s="16"/>
      <c r="J137" s="16"/>
      <c r="K137" s="16"/>
      <c r="L137" s="16"/>
      <c r="M137" s="54">
        <v>545.42999999999995</v>
      </c>
      <c r="N137" s="78">
        <f>SUM(N133:N136)</f>
        <v>545.43000000000006</v>
      </c>
      <c r="O137" s="29" t="s">
        <v>55</v>
      </c>
      <c r="P137" s="55"/>
      <c r="Q137" s="16"/>
      <c r="R137" s="56"/>
      <c r="S137" s="16"/>
    </row>
    <row r="138" spans="1:19" x14ac:dyDescent="0.25">
      <c r="M138" s="42"/>
      <c r="N138" s="77"/>
      <c r="O138" s="13"/>
      <c r="P138" s="35"/>
      <c r="R138" s="45"/>
    </row>
    <row r="139" spans="1:19" x14ac:dyDescent="0.25">
      <c r="A139" s="58">
        <v>776450</v>
      </c>
      <c r="B139" s="52"/>
      <c r="C139" s="52" t="s">
        <v>336</v>
      </c>
      <c r="D139" s="52"/>
      <c r="E139" s="52"/>
      <c r="F139" s="52"/>
      <c r="G139" s="52"/>
      <c r="H139" s="52"/>
      <c r="I139" s="52"/>
      <c r="J139" s="52"/>
      <c r="K139" s="52"/>
      <c r="L139" s="52"/>
      <c r="M139" s="57"/>
      <c r="N139" s="80"/>
      <c r="O139" s="52"/>
      <c r="P139" s="49"/>
      <c r="Q139" s="52"/>
      <c r="R139" s="50"/>
      <c r="S139" s="52"/>
    </row>
    <row r="140" spans="1:19" ht="15" customHeight="1" x14ac:dyDescent="0.25">
      <c r="C140" s="35" t="s">
        <v>317</v>
      </c>
      <c r="E140" s="35" t="s">
        <v>338</v>
      </c>
      <c r="F140" s="35" t="s">
        <v>342</v>
      </c>
      <c r="G140" s="36">
        <v>893635</v>
      </c>
      <c r="H140" s="36">
        <v>13780</v>
      </c>
      <c r="I140" s="37">
        <v>9164332950</v>
      </c>
      <c r="J140" s="45">
        <v>43283</v>
      </c>
      <c r="K140" s="35" t="s">
        <v>288</v>
      </c>
      <c r="L140" t="s">
        <v>54</v>
      </c>
      <c r="M140" s="53">
        <v>913.01</v>
      </c>
      <c r="N140" s="77">
        <v>913.01</v>
      </c>
      <c r="O140" s="13" t="s">
        <v>55</v>
      </c>
      <c r="P140" s="35" t="s">
        <v>352</v>
      </c>
      <c r="Q140" s="36">
        <v>4389</v>
      </c>
      <c r="R140" s="45">
        <v>43293</v>
      </c>
      <c r="S140" s="35" t="s">
        <v>357</v>
      </c>
    </row>
    <row r="141" spans="1:19" ht="15" customHeight="1" x14ac:dyDescent="0.25">
      <c r="C141" s="35" t="s">
        <v>337</v>
      </c>
      <c r="E141" s="35" t="s">
        <v>339</v>
      </c>
      <c r="F141" s="35" t="s">
        <v>343</v>
      </c>
      <c r="G141" s="36">
        <v>901045</v>
      </c>
      <c r="H141" s="36">
        <v>13780</v>
      </c>
      <c r="I141" s="37">
        <v>5973</v>
      </c>
      <c r="J141" s="45">
        <v>43294</v>
      </c>
      <c r="K141" s="35" t="s">
        <v>349</v>
      </c>
      <c r="L141" t="s">
        <v>54</v>
      </c>
      <c r="M141" s="53" t="s">
        <v>350</v>
      </c>
      <c r="N141" s="77">
        <v>495</v>
      </c>
      <c r="O141" s="13" t="s">
        <v>55</v>
      </c>
      <c r="P141" s="35" t="s">
        <v>353</v>
      </c>
      <c r="Q141" s="36">
        <v>4431</v>
      </c>
      <c r="R141" s="45">
        <v>43307</v>
      </c>
      <c r="S141" s="35" t="s">
        <v>358</v>
      </c>
    </row>
    <row r="142" spans="1:19" ht="15" customHeight="1" x14ac:dyDescent="0.25">
      <c r="C142" s="35" t="s">
        <v>317</v>
      </c>
      <c r="E142" s="35" t="s">
        <v>321</v>
      </c>
      <c r="F142" s="35" t="s">
        <v>344</v>
      </c>
      <c r="G142" s="36">
        <v>901202</v>
      </c>
      <c r="H142" s="36">
        <v>13780</v>
      </c>
      <c r="I142" s="37">
        <v>9164823334</v>
      </c>
      <c r="J142" s="45">
        <v>43301</v>
      </c>
      <c r="K142" s="35" t="s">
        <v>349</v>
      </c>
      <c r="L142" t="s">
        <v>54</v>
      </c>
      <c r="M142" s="53">
        <v>913.02</v>
      </c>
      <c r="N142" s="77">
        <v>913.02</v>
      </c>
      <c r="O142" s="13" t="s">
        <v>55</v>
      </c>
      <c r="P142" s="35" t="s">
        <v>354</v>
      </c>
      <c r="Q142" s="36">
        <v>4448</v>
      </c>
      <c r="R142" s="45">
        <v>43321</v>
      </c>
      <c r="S142" s="35" t="s">
        <v>359</v>
      </c>
    </row>
    <row r="143" spans="1:19" ht="15" customHeight="1" x14ac:dyDescent="0.25">
      <c r="C143" s="35" t="s">
        <v>317</v>
      </c>
      <c r="E143" s="35" t="s">
        <v>321</v>
      </c>
      <c r="F143" s="35" t="s">
        <v>345</v>
      </c>
      <c r="G143" s="36">
        <v>902086</v>
      </c>
      <c r="H143" s="36">
        <v>13780</v>
      </c>
      <c r="I143" s="37">
        <v>9164933879</v>
      </c>
      <c r="J143" s="45">
        <v>43306</v>
      </c>
      <c r="K143" s="35" t="s">
        <v>349</v>
      </c>
      <c r="L143" t="s">
        <v>54</v>
      </c>
      <c r="M143" s="53">
        <v>913.04</v>
      </c>
      <c r="N143" s="77">
        <v>913.04</v>
      </c>
      <c r="O143" s="13" t="s">
        <v>55</v>
      </c>
      <c r="P143" s="35" t="s">
        <v>354</v>
      </c>
      <c r="Q143" s="36">
        <v>4448</v>
      </c>
      <c r="R143" s="45">
        <v>43321</v>
      </c>
      <c r="S143" s="35" t="s">
        <v>360</v>
      </c>
    </row>
    <row r="144" spans="1:19" ht="15" customHeight="1" x14ac:dyDescent="0.25">
      <c r="C144" s="35" t="s">
        <v>317</v>
      </c>
      <c r="E144" s="35" t="s">
        <v>340</v>
      </c>
      <c r="F144" s="35" t="s">
        <v>346</v>
      </c>
      <c r="G144" s="36">
        <v>906689</v>
      </c>
      <c r="H144" s="36">
        <v>13780</v>
      </c>
      <c r="I144" s="37">
        <v>9165138617</v>
      </c>
      <c r="J144" s="35" t="s">
        <v>348</v>
      </c>
      <c r="K144" s="35" t="s">
        <v>349</v>
      </c>
      <c r="L144" t="s">
        <v>54</v>
      </c>
      <c r="M144" s="53">
        <v>913.02</v>
      </c>
      <c r="N144" s="77">
        <v>913.02</v>
      </c>
      <c r="O144" s="13" t="s">
        <v>55</v>
      </c>
      <c r="P144" s="35" t="s">
        <v>355</v>
      </c>
      <c r="Q144" s="36">
        <v>4470</v>
      </c>
      <c r="R144" s="45">
        <v>43328</v>
      </c>
      <c r="S144" s="35" t="s">
        <v>361</v>
      </c>
    </row>
    <row r="145" spans="1:19" ht="15" customHeight="1" x14ac:dyDescent="0.25">
      <c r="C145" s="35" t="s">
        <v>337</v>
      </c>
      <c r="E145" s="35" t="s">
        <v>341</v>
      </c>
      <c r="F145" s="35" t="s">
        <v>347</v>
      </c>
      <c r="G145" s="36">
        <v>919223</v>
      </c>
      <c r="H145" s="36">
        <v>13780</v>
      </c>
      <c r="I145" s="37">
        <v>6245</v>
      </c>
      <c r="J145" s="45">
        <v>43332</v>
      </c>
      <c r="K145" s="35" t="s">
        <v>289</v>
      </c>
      <c r="L145" t="s">
        <v>54</v>
      </c>
      <c r="M145" s="53" t="s">
        <v>351</v>
      </c>
      <c r="N145" s="77">
        <v>625</v>
      </c>
      <c r="O145" s="13" t="s">
        <v>55</v>
      </c>
      <c r="P145" s="35" t="s">
        <v>356</v>
      </c>
      <c r="Q145" s="36">
        <v>4553</v>
      </c>
      <c r="R145" s="45">
        <v>43363</v>
      </c>
      <c r="S145" s="35" t="s">
        <v>362</v>
      </c>
    </row>
    <row r="146" spans="1:19" x14ac:dyDescent="0.25">
      <c r="A146" s="21" t="s">
        <v>363</v>
      </c>
      <c r="B146" s="16"/>
      <c r="C146" s="16"/>
      <c r="D146" s="16"/>
      <c r="E146" s="16"/>
      <c r="F146" s="16"/>
      <c r="G146" s="16"/>
      <c r="H146" s="16"/>
      <c r="I146" s="63"/>
      <c r="J146" s="16"/>
      <c r="K146" s="16"/>
      <c r="L146" s="16"/>
      <c r="M146" s="70">
        <v>4772.09</v>
      </c>
      <c r="N146" s="70">
        <v>4772.09</v>
      </c>
      <c r="O146" s="29" t="s">
        <v>55</v>
      </c>
      <c r="P146" s="55"/>
      <c r="Q146" s="16"/>
      <c r="R146" s="56"/>
      <c r="S146" s="16"/>
    </row>
    <row r="147" spans="1:19" x14ac:dyDescent="0.25">
      <c r="I147" s="11"/>
      <c r="M147" s="43"/>
      <c r="N147" s="77"/>
      <c r="P147" s="35"/>
      <c r="R147" s="45"/>
    </row>
    <row r="148" spans="1:19" x14ac:dyDescent="0.25">
      <c r="A148" s="51">
        <v>776550</v>
      </c>
      <c r="B148" s="52"/>
      <c r="C148" s="49" t="s">
        <v>364</v>
      </c>
      <c r="D148" s="52"/>
      <c r="E148" s="52"/>
      <c r="F148" s="52"/>
      <c r="G148" s="52"/>
      <c r="H148" s="52"/>
      <c r="I148" s="64"/>
      <c r="J148" s="52"/>
      <c r="K148" s="52"/>
      <c r="L148" s="52"/>
      <c r="M148" s="57"/>
      <c r="N148" s="80"/>
      <c r="O148" s="52"/>
      <c r="P148" s="49"/>
      <c r="Q148" s="52"/>
      <c r="R148" s="50"/>
      <c r="S148" s="52"/>
    </row>
    <row r="149" spans="1:19" x14ac:dyDescent="0.25">
      <c r="C149" s="35" t="s">
        <v>365</v>
      </c>
      <c r="E149" s="35" t="s">
        <v>370</v>
      </c>
      <c r="F149" s="35" t="s">
        <v>374</v>
      </c>
      <c r="G149" s="36">
        <v>901649</v>
      </c>
      <c r="H149" s="36">
        <v>13780</v>
      </c>
      <c r="I149" s="65">
        <v>19627</v>
      </c>
      <c r="J149" s="45">
        <v>43282</v>
      </c>
      <c r="K149" s="35" t="s">
        <v>349</v>
      </c>
      <c r="L149" t="s">
        <v>54</v>
      </c>
      <c r="M149" s="53" t="s">
        <v>379</v>
      </c>
      <c r="N149" s="77">
        <v>682.2</v>
      </c>
      <c r="O149" s="13" t="s">
        <v>55</v>
      </c>
      <c r="P149" s="35" t="s">
        <v>380</v>
      </c>
      <c r="Q149" s="36">
        <v>4445</v>
      </c>
      <c r="R149" s="45">
        <v>43321</v>
      </c>
      <c r="S149" s="35" t="s">
        <v>383</v>
      </c>
    </row>
    <row r="150" spans="1:19" x14ac:dyDescent="0.25">
      <c r="C150" s="35" t="s">
        <v>366</v>
      </c>
      <c r="E150" s="35" t="s">
        <v>370</v>
      </c>
      <c r="F150" s="35" t="s">
        <v>374</v>
      </c>
      <c r="G150" s="36">
        <v>901649</v>
      </c>
      <c r="H150" s="36">
        <v>13780</v>
      </c>
      <c r="I150" s="65">
        <v>19627</v>
      </c>
      <c r="J150" s="45">
        <v>43282</v>
      </c>
      <c r="K150" s="35" t="s">
        <v>349</v>
      </c>
      <c r="L150" t="s">
        <v>54</v>
      </c>
      <c r="M150" s="53">
        <v>758</v>
      </c>
      <c r="N150" s="77">
        <v>758</v>
      </c>
      <c r="O150" s="13" t="s">
        <v>55</v>
      </c>
      <c r="P150" s="35" t="s">
        <v>380</v>
      </c>
      <c r="Q150" s="36">
        <v>4445</v>
      </c>
      <c r="R150" s="45">
        <v>43321</v>
      </c>
      <c r="S150" s="35" t="s">
        <v>384</v>
      </c>
    </row>
    <row r="151" spans="1:19" x14ac:dyDescent="0.25">
      <c r="C151" s="35" t="s">
        <v>366</v>
      </c>
      <c r="E151" s="35" t="s">
        <v>371</v>
      </c>
      <c r="F151" s="35" t="s">
        <v>375</v>
      </c>
      <c r="G151" s="36">
        <v>901648</v>
      </c>
      <c r="H151" s="36">
        <v>13780</v>
      </c>
      <c r="I151" s="65">
        <v>19591</v>
      </c>
      <c r="J151" s="45">
        <v>43289</v>
      </c>
      <c r="K151" s="35" t="s">
        <v>349</v>
      </c>
      <c r="L151" t="s">
        <v>54</v>
      </c>
      <c r="M151" s="53">
        <v>274.77999999999997</v>
      </c>
      <c r="N151" s="77">
        <v>274.77999999999997</v>
      </c>
      <c r="O151" s="13" t="s">
        <v>55</v>
      </c>
      <c r="P151" s="35" t="s">
        <v>380</v>
      </c>
      <c r="Q151" s="36">
        <v>4445</v>
      </c>
      <c r="R151" s="45">
        <v>43321</v>
      </c>
      <c r="S151" s="35" t="s">
        <v>385</v>
      </c>
    </row>
    <row r="152" spans="1:19" x14ac:dyDescent="0.25">
      <c r="C152" s="35" t="s">
        <v>367</v>
      </c>
      <c r="E152" s="35" t="s">
        <v>372</v>
      </c>
      <c r="F152" s="35" t="s">
        <v>375</v>
      </c>
      <c r="G152" s="36">
        <v>901648</v>
      </c>
      <c r="H152" s="36">
        <v>13780</v>
      </c>
      <c r="I152" s="65">
        <v>19591</v>
      </c>
      <c r="J152" s="45">
        <v>43289</v>
      </c>
      <c r="K152" s="35" t="s">
        <v>349</v>
      </c>
      <c r="L152" t="s">
        <v>54</v>
      </c>
      <c r="M152" s="53">
        <v>274.77999999999997</v>
      </c>
      <c r="N152" s="77">
        <v>274.77999999999997</v>
      </c>
      <c r="O152" s="13" t="s">
        <v>55</v>
      </c>
      <c r="P152" s="35" t="s">
        <v>380</v>
      </c>
      <c r="Q152" s="36">
        <v>4445</v>
      </c>
      <c r="R152" s="45">
        <v>43321</v>
      </c>
      <c r="S152" s="35" t="s">
        <v>386</v>
      </c>
    </row>
    <row r="153" spans="1:19" ht="15" customHeight="1" x14ac:dyDescent="0.25">
      <c r="C153" s="35" t="s">
        <v>368</v>
      </c>
      <c r="E153" s="35" t="s">
        <v>373</v>
      </c>
      <c r="F153" s="35" t="s">
        <v>376</v>
      </c>
      <c r="G153" s="36">
        <v>901614</v>
      </c>
      <c r="H153" s="36">
        <v>13780</v>
      </c>
      <c r="I153" s="65" t="s">
        <v>378</v>
      </c>
      <c r="J153" s="45">
        <v>43299</v>
      </c>
      <c r="K153" s="35" t="s">
        <v>349</v>
      </c>
      <c r="L153" t="s">
        <v>54</v>
      </c>
      <c r="M153" s="53">
        <v>675.39</v>
      </c>
      <c r="N153" s="77">
        <v>675.39</v>
      </c>
      <c r="O153" s="13" t="s">
        <v>55</v>
      </c>
      <c r="P153" s="35" t="s">
        <v>381</v>
      </c>
      <c r="Q153" s="36">
        <v>4453</v>
      </c>
      <c r="R153" s="45">
        <v>43321</v>
      </c>
      <c r="S153" s="35" t="s">
        <v>387</v>
      </c>
    </row>
    <row r="154" spans="1:19" x14ac:dyDescent="0.25">
      <c r="C154" s="35" t="s">
        <v>369</v>
      </c>
      <c r="E154" s="35" t="s">
        <v>370</v>
      </c>
      <c r="F154" s="35" t="s">
        <v>377</v>
      </c>
      <c r="G154" s="36">
        <v>907320</v>
      </c>
      <c r="H154" s="36">
        <v>13780</v>
      </c>
      <c r="I154" s="65">
        <v>19667</v>
      </c>
      <c r="J154" s="45">
        <v>43303</v>
      </c>
      <c r="K154" s="35" t="s">
        <v>349</v>
      </c>
      <c r="L154" t="s">
        <v>54</v>
      </c>
      <c r="M154" s="53">
        <v>1193.8599999999999</v>
      </c>
      <c r="N154" s="77">
        <v>1193.8599999999999</v>
      </c>
      <c r="O154" s="13" t="s">
        <v>55</v>
      </c>
      <c r="P154" s="35" t="s">
        <v>382</v>
      </c>
      <c r="Q154" s="36">
        <v>4467</v>
      </c>
      <c r="R154" s="45">
        <v>43328</v>
      </c>
      <c r="S154" s="35" t="s">
        <v>383</v>
      </c>
    </row>
    <row r="155" spans="1:19" x14ac:dyDescent="0.25">
      <c r="A155" s="21" t="s">
        <v>388</v>
      </c>
      <c r="B155" s="16"/>
      <c r="C155" s="16"/>
      <c r="D155" s="16"/>
      <c r="E155" s="16"/>
      <c r="F155" s="16"/>
      <c r="G155" s="16"/>
      <c r="H155" s="16"/>
      <c r="I155" s="16"/>
      <c r="J155" s="16"/>
      <c r="K155" s="16"/>
      <c r="L155" s="16"/>
      <c r="M155" s="54">
        <v>3859.01</v>
      </c>
      <c r="N155" s="54">
        <v>3859.01</v>
      </c>
      <c r="O155" s="29" t="s">
        <v>55</v>
      </c>
      <c r="P155" s="55"/>
      <c r="Q155" s="16"/>
      <c r="R155" s="16"/>
      <c r="S155" s="16"/>
    </row>
    <row r="156" spans="1:19" x14ac:dyDescent="0.25">
      <c r="P156" s="35"/>
    </row>
    <row r="157" spans="1:19" x14ac:dyDescent="0.25">
      <c r="A157" s="51">
        <v>776750</v>
      </c>
      <c r="B157" s="23"/>
      <c r="C157" s="49" t="s">
        <v>389</v>
      </c>
      <c r="D157" s="23"/>
      <c r="E157" s="23"/>
      <c r="F157" s="23"/>
      <c r="G157" s="23"/>
      <c r="H157" s="23"/>
      <c r="I157" s="23"/>
      <c r="J157" s="23"/>
      <c r="K157" s="23"/>
      <c r="L157" s="23"/>
      <c r="M157" s="23"/>
      <c r="N157" s="74"/>
      <c r="O157" s="23"/>
      <c r="P157" s="49"/>
      <c r="Q157" s="23"/>
      <c r="R157" s="23"/>
      <c r="S157" s="23"/>
    </row>
    <row r="158" spans="1:19" x14ac:dyDescent="0.25">
      <c r="C158" s="35" t="s">
        <v>390</v>
      </c>
      <c r="E158" s="35" t="s">
        <v>391</v>
      </c>
      <c r="F158" s="35" t="s">
        <v>393</v>
      </c>
      <c r="G158" s="36">
        <v>906682</v>
      </c>
      <c r="H158" s="36">
        <v>13780</v>
      </c>
      <c r="I158" s="37">
        <v>419</v>
      </c>
      <c r="J158" s="45">
        <v>43299</v>
      </c>
      <c r="K158" s="35" t="s">
        <v>349</v>
      </c>
      <c r="L158" t="s">
        <v>54</v>
      </c>
      <c r="M158" s="67">
        <v>1133.55</v>
      </c>
      <c r="N158" s="77">
        <v>1133.55</v>
      </c>
      <c r="O158" s="13" t="s">
        <v>55</v>
      </c>
      <c r="P158" s="35" t="s">
        <v>401</v>
      </c>
      <c r="Q158" s="36">
        <v>4471</v>
      </c>
      <c r="R158" s="45">
        <v>43328</v>
      </c>
      <c r="S158" s="35" t="s">
        <v>403</v>
      </c>
    </row>
    <row r="159" spans="1:19" x14ac:dyDescent="0.25">
      <c r="C159" s="35" t="s">
        <v>390</v>
      </c>
      <c r="E159" s="35" t="s">
        <v>391</v>
      </c>
      <c r="F159" s="35" t="s">
        <v>394</v>
      </c>
      <c r="G159" s="36">
        <v>910603</v>
      </c>
      <c r="H159" s="36">
        <v>13780</v>
      </c>
      <c r="I159" s="37">
        <v>872</v>
      </c>
      <c r="J159" s="45">
        <v>43317</v>
      </c>
      <c r="K159" s="35" t="s">
        <v>349</v>
      </c>
      <c r="L159" t="s">
        <v>54</v>
      </c>
      <c r="M159" s="67">
        <v>975.77</v>
      </c>
      <c r="N159" s="77">
        <v>975.77</v>
      </c>
      <c r="O159" s="13" t="s">
        <v>55</v>
      </c>
      <c r="P159" s="35" t="s">
        <v>402</v>
      </c>
      <c r="Q159" s="36">
        <v>4482</v>
      </c>
      <c r="R159" s="45">
        <v>43335</v>
      </c>
      <c r="S159" s="35" t="s">
        <v>404</v>
      </c>
    </row>
    <row r="160" spans="1:19" x14ac:dyDescent="0.25">
      <c r="C160" s="35" t="s">
        <v>390</v>
      </c>
      <c r="E160" s="35" t="s">
        <v>391</v>
      </c>
      <c r="F160" s="35" t="s">
        <v>395</v>
      </c>
      <c r="G160" s="36">
        <v>910604</v>
      </c>
      <c r="H160" s="36">
        <v>13780</v>
      </c>
      <c r="I160" s="37">
        <v>875</v>
      </c>
      <c r="J160" s="45">
        <v>43318</v>
      </c>
      <c r="K160" s="35" t="s">
        <v>349</v>
      </c>
      <c r="L160" t="s">
        <v>54</v>
      </c>
      <c r="M160" s="67" t="s">
        <v>398</v>
      </c>
      <c r="N160" s="77">
        <v>375</v>
      </c>
      <c r="O160" s="13" t="s">
        <v>55</v>
      </c>
      <c r="P160" s="35" t="s">
        <v>402</v>
      </c>
      <c r="Q160" s="36">
        <v>4482</v>
      </c>
      <c r="R160" s="45">
        <v>43335</v>
      </c>
      <c r="S160" s="35" t="s">
        <v>405</v>
      </c>
    </row>
    <row r="161" spans="1:19" x14ac:dyDescent="0.25">
      <c r="C161" s="35" t="s">
        <v>390</v>
      </c>
      <c r="E161" s="35" t="s">
        <v>392</v>
      </c>
      <c r="F161" s="35" t="s">
        <v>396</v>
      </c>
      <c r="G161" s="36">
        <v>910605</v>
      </c>
      <c r="H161" s="36">
        <v>13780</v>
      </c>
      <c r="I161" s="37">
        <v>873</v>
      </c>
      <c r="J161" s="45">
        <v>43318</v>
      </c>
      <c r="K161" s="35" t="s">
        <v>349</v>
      </c>
      <c r="L161" t="s">
        <v>54</v>
      </c>
      <c r="M161" s="67" t="s">
        <v>399</v>
      </c>
      <c r="N161" s="77">
        <v>151.9</v>
      </c>
      <c r="O161" s="13" t="s">
        <v>55</v>
      </c>
      <c r="P161" s="35" t="s">
        <v>402</v>
      </c>
      <c r="Q161" s="36">
        <v>4482</v>
      </c>
      <c r="R161" s="45">
        <v>43335</v>
      </c>
      <c r="S161" s="35" t="s">
        <v>406</v>
      </c>
    </row>
    <row r="162" spans="1:19" x14ac:dyDescent="0.25">
      <c r="C162" s="35" t="s">
        <v>390</v>
      </c>
      <c r="E162" s="35" t="s">
        <v>391</v>
      </c>
      <c r="F162" s="35" t="s">
        <v>397</v>
      </c>
      <c r="G162" s="36">
        <v>910606</v>
      </c>
      <c r="H162" s="36">
        <v>13780</v>
      </c>
      <c r="I162" s="37">
        <v>876</v>
      </c>
      <c r="J162" s="45">
        <v>43318</v>
      </c>
      <c r="K162" s="35" t="s">
        <v>349</v>
      </c>
      <c r="L162" t="s">
        <v>54</v>
      </c>
      <c r="M162" s="67" t="s">
        <v>400</v>
      </c>
      <c r="N162" s="77">
        <v>350</v>
      </c>
      <c r="O162" s="13" t="s">
        <v>55</v>
      </c>
      <c r="P162" s="35" t="s">
        <v>402</v>
      </c>
      <c r="Q162" s="36">
        <v>4482</v>
      </c>
      <c r="R162" s="45">
        <v>43335</v>
      </c>
      <c r="S162" s="35" t="s">
        <v>407</v>
      </c>
    </row>
    <row r="163" spans="1:19" x14ac:dyDescent="0.25">
      <c r="C163" s="35" t="s">
        <v>390</v>
      </c>
      <c r="E163" s="35" t="s">
        <v>391</v>
      </c>
      <c r="F163" t="s">
        <v>408</v>
      </c>
      <c r="G163" s="24">
        <v>910607</v>
      </c>
      <c r="H163" s="36">
        <v>13780</v>
      </c>
      <c r="I163" s="11">
        <v>877</v>
      </c>
      <c r="J163" s="59">
        <v>43318</v>
      </c>
      <c r="K163" s="35" t="s">
        <v>349</v>
      </c>
      <c r="L163" t="s">
        <v>54</v>
      </c>
      <c r="M163" s="68">
        <v>226.09</v>
      </c>
      <c r="N163" s="81">
        <v>226.09</v>
      </c>
      <c r="O163" s="13" t="s">
        <v>55</v>
      </c>
      <c r="P163" t="s">
        <v>412</v>
      </c>
      <c r="Q163" s="24">
        <v>4482</v>
      </c>
      <c r="R163" s="45">
        <v>43335</v>
      </c>
      <c r="S163" t="s">
        <v>414</v>
      </c>
    </row>
    <row r="164" spans="1:19" x14ac:dyDescent="0.25">
      <c r="C164" s="35" t="s">
        <v>390</v>
      </c>
      <c r="E164" s="35" t="s">
        <v>391</v>
      </c>
      <c r="F164" t="s">
        <v>409</v>
      </c>
      <c r="G164" s="24">
        <v>910608</v>
      </c>
      <c r="H164" s="36">
        <v>13780</v>
      </c>
      <c r="I164" s="11">
        <v>874</v>
      </c>
      <c r="J164" s="59">
        <v>43318</v>
      </c>
      <c r="K164" s="35" t="s">
        <v>349</v>
      </c>
      <c r="L164" t="s">
        <v>54</v>
      </c>
      <c r="M164" s="69" t="s">
        <v>411</v>
      </c>
      <c r="N164" s="71">
        <v>106.96</v>
      </c>
      <c r="O164" s="13" t="s">
        <v>55</v>
      </c>
      <c r="P164" t="s">
        <v>412</v>
      </c>
      <c r="Q164" s="24">
        <v>4482</v>
      </c>
      <c r="R164" s="45">
        <v>43335</v>
      </c>
      <c r="S164" t="s">
        <v>415</v>
      </c>
    </row>
    <row r="165" spans="1:19" x14ac:dyDescent="0.25">
      <c r="C165" s="35" t="s">
        <v>390</v>
      </c>
      <c r="E165" s="35" t="s">
        <v>391</v>
      </c>
      <c r="F165" t="s">
        <v>410</v>
      </c>
      <c r="G165" s="24">
        <v>920233</v>
      </c>
      <c r="H165" s="36">
        <v>13780</v>
      </c>
      <c r="I165" s="11">
        <v>40984</v>
      </c>
      <c r="J165" s="59">
        <v>43255</v>
      </c>
      <c r="K165" s="53" t="s">
        <v>128</v>
      </c>
      <c r="L165" t="s">
        <v>54</v>
      </c>
      <c r="M165" s="68">
        <v>7837</v>
      </c>
      <c r="N165" s="81">
        <v>7837</v>
      </c>
      <c r="O165" s="13" t="s">
        <v>55</v>
      </c>
      <c r="P165" t="s">
        <v>413</v>
      </c>
      <c r="Q165" s="60">
        <v>4551</v>
      </c>
      <c r="R165" s="59">
        <v>43363</v>
      </c>
      <c r="S165" t="s">
        <v>416</v>
      </c>
    </row>
    <row r="166" spans="1:19" x14ac:dyDescent="0.25">
      <c r="A166" s="21" t="s">
        <v>417</v>
      </c>
      <c r="B166" s="16"/>
      <c r="C166" s="16"/>
      <c r="D166" s="16"/>
      <c r="E166" s="16"/>
      <c r="F166" s="16"/>
      <c r="G166" s="16"/>
      <c r="H166" s="16"/>
      <c r="I166" s="16"/>
      <c r="J166" s="16"/>
      <c r="K166" s="16"/>
      <c r="L166" s="16"/>
      <c r="M166" s="28">
        <v>11156.27</v>
      </c>
      <c r="N166" s="75">
        <f>SUM(N158:N165)</f>
        <v>11156.27</v>
      </c>
      <c r="O166" s="29" t="s">
        <v>55</v>
      </c>
      <c r="P166" s="16"/>
      <c r="Q166" s="16"/>
      <c r="R166" s="16"/>
      <c r="S166" s="16"/>
    </row>
    <row r="167" spans="1:19" x14ac:dyDescent="0.25">
      <c r="O167" s="13"/>
    </row>
    <row r="168" spans="1:19" ht="15.75" x14ac:dyDescent="0.25">
      <c r="A168" s="66" t="s">
        <v>418</v>
      </c>
      <c r="B168" s="16"/>
      <c r="C168" s="16"/>
      <c r="D168" s="16"/>
      <c r="E168" s="16"/>
      <c r="F168" s="16"/>
      <c r="G168" s="16"/>
      <c r="H168" s="16"/>
      <c r="I168" s="16"/>
      <c r="J168" s="16"/>
      <c r="K168" s="16"/>
      <c r="L168" s="16"/>
      <c r="M168" s="28">
        <v>49759.24</v>
      </c>
      <c r="N168" s="28">
        <v>49759.24</v>
      </c>
      <c r="O168" s="29" t="s">
        <v>55</v>
      </c>
      <c r="P168" s="16"/>
      <c r="Q168" s="16"/>
      <c r="R168" s="16"/>
      <c r="S168" s="16"/>
    </row>
  </sheetData>
  <mergeCells count="1">
    <mergeCell ref="E1: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3"/>
  <sheetViews>
    <sheetView workbookViewId="0">
      <selection activeCell="C10" sqref="C10"/>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665</v>
      </c>
    </row>
    <row r="4" spans="2:2" ht="146.25" customHeight="1" x14ac:dyDescent="0.2">
      <c r="B4" s="354" t="s">
        <v>666</v>
      </c>
    </row>
    <row r="6" spans="2:2" ht="15.75" x14ac:dyDescent="0.25">
      <c r="B6" s="158" t="s">
        <v>667</v>
      </c>
    </row>
    <row r="8" spans="2:2" ht="106.5" customHeight="1" x14ac:dyDescent="0.2">
      <c r="B8" s="355" t="s">
        <v>670</v>
      </c>
    </row>
    <row r="11" spans="2:2" ht="15.75" x14ac:dyDescent="0.25">
      <c r="B11" s="158" t="s">
        <v>668</v>
      </c>
    </row>
    <row r="13" spans="2:2" x14ac:dyDescent="0.2">
      <c r="B13" s="108" t="s">
        <v>669</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B4" sqref="B4:B8"/>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657</v>
      </c>
    </row>
    <row r="4" spans="2:2" x14ac:dyDescent="0.2">
      <c r="B4" s="370" t="s">
        <v>660</v>
      </c>
    </row>
    <row r="5" spans="2:2" x14ac:dyDescent="0.2">
      <c r="B5" s="370"/>
    </row>
    <row r="6" spans="2:2" x14ac:dyDescent="0.2">
      <c r="B6" s="370"/>
    </row>
    <row r="7" spans="2:2" x14ac:dyDescent="0.2">
      <c r="B7" s="370"/>
    </row>
    <row r="8" spans="2:2" x14ac:dyDescent="0.2">
      <c r="B8" s="370"/>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E15" sqref="E15"/>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671</v>
      </c>
    </row>
    <row r="4" spans="2:2" x14ac:dyDescent="0.2">
      <c r="B4" s="371" t="s">
        <v>672</v>
      </c>
    </row>
    <row r="5" spans="2:2" x14ac:dyDescent="0.2">
      <c r="B5" s="371"/>
    </row>
    <row r="6" spans="2:2" x14ac:dyDescent="0.2">
      <c r="B6" s="371"/>
    </row>
    <row r="7" spans="2:2" x14ac:dyDescent="0.2">
      <c r="B7" s="371"/>
    </row>
    <row r="8" spans="2:2" x14ac:dyDescent="0.2">
      <c r="B8" s="371"/>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14" sqref="B14"/>
    </sheetView>
  </sheetViews>
  <sheetFormatPr defaultRowHeight="15" x14ac:dyDescent="0.2"/>
  <cols>
    <col min="1" max="1" width="9.140625" style="353"/>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1:2" ht="15.75" x14ac:dyDescent="0.25">
      <c r="B2" s="160" t="s">
        <v>658</v>
      </c>
    </row>
    <row r="5" spans="1:2" ht="45" x14ac:dyDescent="0.2">
      <c r="A5" s="353">
        <v>1</v>
      </c>
      <c r="B5" s="352" t="s">
        <v>662</v>
      </c>
    </row>
    <row r="7" spans="1:2" x14ac:dyDescent="0.2">
      <c r="A7" s="353">
        <v>2</v>
      </c>
      <c r="B7" s="108" t="s">
        <v>661</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6"/>
  <sheetViews>
    <sheetView workbookViewId="0">
      <selection sqref="A1:I59"/>
    </sheetView>
  </sheetViews>
  <sheetFormatPr defaultRowHeight="15" x14ac:dyDescent="0.2"/>
  <cols>
    <col min="1" max="1" width="14.140625" style="112" customWidth="1"/>
    <col min="2" max="2" width="34.28515625" style="112" customWidth="1"/>
    <col min="3" max="3" width="15" style="112" customWidth="1"/>
    <col min="4" max="4" width="5.42578125" style="112" hidden="1" customWidth="1"/>
    <col min="5" max="5" width="35.28515625" style="112" customWidth="1"/>
    <col min="6" max="6" width="14.28515625" style="112" bestFit="1" customWidth="1"/>
    <col min="7" max="7" width="17.5703125" style="112" customWidth="1"/>
    <col min="8" max="8" width="18.5703125" style="112" customWidth="1"/>
    <col min="9" max="9" width="11.7109375" style="112" customWidth="1"/>
    <col min="10" max="10" width="9.140625" style="112"/>
    <col min="11" max="16" width="0" style="112" hidden="1" customWidth="1"/>
    <col min="17" max="16384" width="9.140625" style="112"/>
  </cols>
  <sheetData>
    <row r="1" spans="1:13" ht="15.75" x14ac:dyDescent="0.2">
      <c r="A1" s="379"/>
      <c r="B1" s="379"/>
      <c r="C1" s="379"/>
    </row>
    <row r="2" spans="1:13" ht="15.75" x14ac:dyDescent="0.2">
      <c r="A2" s="380" t="s">
        <v>443</v>
      </c>
      <c r="B2" s="380"/>
      <c r="C2" s="381" t="s">
        <v>444</v>
      </c>
      <c r="D2" s="381"/>
      <c r="E2" s="381"/>
      <c r="G2" s="113"/>
      <c r="H2" s="114"/>
    </row>
    <row r="3" spans="1:13" ht="29.25" customHeight="1" x14ac:dyDescent="0.2">
      <c r="A3" s="115" t="s">
        <v>445</v>
      </c>
      <c r="B3" s="115" t="s">
        <v>446</v>
      </c>
      <c r="C3" s="115" t="s">
        <v>447</v>
      </c>
      <c r="D3" s="381" t="s">
        <v>448</v>
      </c>
      <c r="E3" s="381"/>
      <c r="G3" s="113"/>
      <c r="H3" s="116"/>
    </row>
    <row r="4" spans="1:13" ht="30" x14ac:dyDescent="0.2">
      <c r="A4" s="117"/>
      <c r="B4" s="118">
        <v>9597.0300000000007</v>
      </c>
      <c r="C4" s="119">
        <v>4718</v>
      </c>
      <c r="D4" s="120"/>
      <c r="E4" s="121">
        <v>9597.0300000000007</v>
      </c>
      <c r="G4" s="113"/>
      <c r="H4" s="122" t="s">
        <v>449</v>
      </c>
      <c r="I4" s="123" t="s">
        <v>510</v>
      </c>
    </row>
    <row r="5" spans="1:13" ht="15.75" x14ac:dyDescent="0.2">
      <c r="A5" s="124">
        <v>41271</v>
      </c>
      <c r="B5" s="118">
        <v>27053.62</v>
      </c>
      <c r="C5" s="124">
        <v>41283</v>
      </c>
      <c r="D5" s="120"/>
      <c r="E5" s="121">
        <v>24687.200000000001</v>
      </c>
      <c r="G5" s="113"/>
      <c r="H5" s="122" t="s">
        <v>450</v>
      </c>
      <c r="I5" s="125">
        <v>5000</v>
      </c>
    </row>
    <row r="6" spans="1:13" ht="31.5" x14ac:dyDescent="0.2">
      <c r="A6" s="124">
        <v>41340</v>
      </c>
      <c r="B6" s="118">
        <v>21463.23</v>
      </c>
      <c r="C6" s="124">
        <v>41351</v>
      </c>
      <c r="D6" s="120"/>
      <c r="E6" s="121">
        <v>21463.23</v>
      </c>
      <c r="G6" s="113"/>
      <c r="H6" s="122" t="s">
        <v>451</v>
      </c>
      <c r="I6" s="126">
        <v>9430</v>
      </c>
    </row>
    <row r="7" spans="1:13" ht="15.75" x14ac:dyDescent="0.2">
      <c r="A7" s="124">
        <v>41394</v>
      </c>
      <c r="B7" s="118">
        <v>10173.01</v>
      </c>
      <c r="C7" s="124">
        <v>41400</v>
      </c>
      <c r="D7" s="120"/>
      <c r="E7" s="121">
        <v>10173.01</v>
      </c>
      <c r="G7" s="113"/>
      <c r="H7" s="122" t="s">
        <v>452</v>
      </c>
      <c r="I7" s="123"/>
    </row>
    <row r="8" spans="1:13" ht="15" customHeight="1" x14ac:dyDescent="0.2">
      <c r="A8" s="124">
        <v>41431</v>
      </c>
      <c r="B8" s="127" t="s">
        <v>511</v>
      </c>
      <c r="C8" s="128" t="s">
        <v>512</v>
      </c>
      <c r="D8" s="382"/>
      <c r="E8" s="121">
        <v>12058.27</v>
      </c>
      <c r="G8" s="113"/>
      <c r="H8" s="122" t="s">
        <v>453</v>
      </c>
      <c r="I8" s="117"/>
    </row>
    <row r="9" spans="1:13" ht="15.75" x14ac:dyDescent="0.2">
      <c r="A9" s="124">
        <v>41514</v>
      </c>
      <c r="B9" s="129">
        <v>17856.189999999999</v>
      </c>
      <c r="C9" s="130">
        <v>41533</v>
      </c>
      <c r="D9" s="383"/>
      <c r="E9" s="121">
        <v>17489.89</v>
      </c>
      <c r="G9" s="131"/>
      <c r="H9" s="122" t="s">
        <v>454</v>
      </c>
      <c r="I9" s="117"/>
    </row>
    <row r="10" spans="1:13" ht="15" customHeight="1" x14ac:dyDescent="0.2">
      <c r="A10" s="124">
        <v>41558</v>
      </c>
      <c r="B10" s="127" t="s">
        <v>513</v>
      </c>
      <c r="C10" s="128" t="s">
        <v>455</v>
      </c>
      <c r="D10" s="382"/>
      <c r="E10" s="121">
        <v>5433.44</v>
      </c>
      <c r="G10" s="131"/>
      <c r="H10" s="122" t="s">
        <v>456</v>
      </c>
      <c r="I10" s="123"/>
    </row>
    <row r="11" spans="1:13" x14ac:dyDescent="0.2">
      <c r="A11" s="124">
        <v>41590</v>
      </c>
      <c r="B11" s="132">
        <v>6240.03</v>
      </c>
      <c r="C11" s="130">
        <v>41703</v>
      </c>
      <c r="D11" s="384"/>
      <c r="E11" s="121">
        <v>6240.03</v>
      </c>
      <c r="H11" s="133"/>
      <c r="J11" s="131"/>
      <c r="M11" s="133" t="s">
        <v>514</v>
      </c>
    </row>
    <row r="12" spans="1:13" x14ac:dyDescent="0.2">
      <c r="A12" s="124">
        <v>41696</v>
      </c>
      <c r="B12" s="132">
        <v>17330.23</v>
      </c>
      <c r="C12" s="134">
        <v>41708</v>
      </c>
      <c r="D12" s="383"/>
      <c r="E12" s="121">
        <v>17225.91</v>
      </c>
      <c r="H12" s="133"/>
      <c r="M12" s="133" t="s">
        <v>515</v>
      </c>
    </row>
    <row r="13" spans="1:13" ht="26.25" customHeight="1" x14ac:dyDescent="0.2">
      <c r="A13" s="135">
        <v>41699</v>
      </c>
      <c r="B13" s="136"/>
      <c r="C13" s="372" t="s">
        <v>457</v>
      </c>
      <c r="D13" s="373"/>
      <c r="E13" s="374"/>
      <c r="H13" s="133"/>
      <c r="M13" s="133" t="s">
        <v>516</v>
      </c>
    </row>
    <row r="14" spans="1:13" x14ac:dyDescent="0.2">
      <c r="A14" s="124">
        <v>41754</v>
      </c>
      <c r="B14" s="118">
        <v>11084.14</v>
      </c>
      <c r="C14" s="124">
        <v>41771</v>
      </c>
      <c r="D14" s="123"/>
      <c r="E14" s="118">
        <v>11084.14</v>
      </c>
      <c r="H14" s="133"/>
      <c r="M14" s="133" t="s">
        <v>517</v>
      </c>
    </row>
    <row r="15" spans="1:13" x14ac:dyDescent="0.2">
      <c r="A15" s="124">
        <v>41788</v>
      </c>
      <c r="B15" s="118">
        <v>5219.29</v>
      </c>
      <c r="C15" s="124">
        <v>41804</v>
      </c>
      <c r="D15" s="137"/>
      <c r="E15" s="118">
        <v>5219.29</v>
      </c>
      <c r="H15" s="133"/>
      <c r="J15" s="131"/>
      <c r="M15" s="133" t="s">
        <v>518</v>
      </c>
    </row>
    <row r="16" spans="1:13" ht="15" customHeight="1" x14ac:dyDescent="0.2">
      <c r="A16" s="124">
        <v>41809</v>
      </c>
      <c r="B16" s="118">
        <v>12666.24</v>
      </c>
      <c r="C16" s="124">
        <v>41817</v>
      </c>
      <c r="D16" s="375"/>
      <c r="E16" s="127" t="s">
        <v>458</v>
      </c>
      <c r="H16" s="133"/>
      <c r="M16" s="133" t="s">
        <v>519</v>
      </c>
    </row>
    <row r="17" spans="1:13" x14ac:dyDescent="0.2">
      <c r="A17" s="124">
        <v>41849</v>
      </c>
      <c r="B17" s="118">
        <v>10561.87</v>
      </c>
      <c r="C17" s="124">
        <v>41862</v>
      </c>
      <c r="D17" s="375"/>
      <c r="E17" s="138">
        <v>8624.7800000000007</v>
      </c>
      <c r="H17" s="133"/>
      <c r="M17" s="133" t="s">
        <v>520</v>
      </c>
    </row>
    <row r="18" spans="1:13" ht="15" customHeight="1" x14ac:dyDescent="0.2">
      <c r="A18" s="124">
        <v>41880</v>
      </c>
      <c r="B18" s="139" t="s">
        <v>459</v>
      </c>
      <c r="C18" s="124">
        <v>41904</v>
      </c>
      <c r="D18" s="123"/>
      <c r="E18" s="118">
        <v>4619.42</v>
      </c>
      <c r="H18" s="133"/>
      <c r="M18" s="133" t="s">
        <v>521</v>
      </c>
    </row>
    <row r="19" spans="1:13" x14ac:dyDescent="0.2">
      <c r="A19" s="135">
        <v>41912</v>
      </c>
      <c r="B19" s="140" t="s">
        <v>460</v>
      </c>
      <c r="C19" s="141"/>
      <c r="D19" s="376"/>
      <c r="E19" s="142"/>
      <c r="F19" s="133" t="s">
        <v>522</v>
      </c>
      <c r="H19" s="133"/>
      <c r="M19" s="133" t="s">
        <v>523</v>
      </c>
    </row>
    <row r="20" spans="1:13" ht="15" customHeight="1" x14ac:dyDescent="0.2">
      <c r="A20" s="124">
        <v>41943</v>
      </c>
      <c r="B20" s="118" t="s">
        <v>524</v>
      </c>
      <c r="C20" s="143">
        <v>41961</v>
      </c>
      <c r="D20" s="376"/>
      <c r="E20" s="129">
        <v>4912.74</v>
      </c>
      <c r="H20" s="133"/>
      <c r="M20" s="133" t="s">
        <v>525</v>
      </c>
    </row>
    <row r="21" spans="1:13" ht="15" customHeight="1" x14ac:dyDescent="0.2">
      <c r="A21" s="124">
        <v>41969</v>
      </c>
      <c r="B21" s="118" t="s">
        <v>461</v>
      </c>
      <c r="C21" s="143">
        <v>42004</v>
      </c>
      <c r="D21" s="123"/>
      <c r="E21" s="118">
        <v>4602.91</v>
      </c>
      <c r="F21" s="133" t="s">
        <v>526</v>
      </c>
      <c r="H21" s="133"/>
      <c r="J21" s="144"/>
      <c r="M21" s="133" t="s">
        <v>527</v>
      </c>
    </row>
    <row r="22" spans="1:13" ht="15" customHeight="1" x14ac:dyDescent="0.2">
      <c r="A22" s="124">
        <v>42004</v>
      </c>
      <c r="B22" s="118" t="s">
        <v>462</v>
      </c>
      <c r="C22" s="123" t="s">
        <v>528</v>
      </c>
      <c r="D22" s="123"/>
      <c r="E22" s="118" t="s">
        <v>463</v>
      </c>
      <c r="H22" s="133"/>
      <c r="M22" s="133" t="s">
        <v>529</v>
      </c>
    </row>
    <row r="23" spans="1:13" ht="15" customHeight="1" x14ac:dyDescent="0.2">
      <c r="A23" s="124">
        <v>42034</v>
      </c>
      <c r="B23" s="118" t="s">
        <v>464</v>
      </c>
      <c r="C23" s="143">
        <v>42046</v>
      </c>
      <c r="D23" s="137"/>
      <c r="E23" s="118" t="s">
        <v>465</v>
      </c>
      <c r="H23" s="133"/>
      <c r="M23" s="133" t="s">
        <v>530</v>
      </c>
    </row>
    <row r="24" spans="1:13" ht="15" customHeight="1" x14ac:dyDescent="0.2">
      <c r="A24" s="124">
        <v>42062</v>
      </c>
      <c r="B24" s="118" t="s">
        <v>466</v>
      </c>
      <c r="C24" s="143">
        <v>42079</v>
      </c>
      <c r="D24" s="137"/>
      <c r="E24" s="118" t="s">
        <v>467</v>
      </c>
      <c r="M24" s="133" t="s">
        <v>531</v>
      </c>
    </row>
    <row r="25" spans="1:13" ht="15" customHeight="1" x14ac:dyDescent="0.2">
      <c r="A25" s="124">
        <v>42094</v>
      </c>
      <c r="B25" s="145" t="s">
        <v>468</v>
      </c>
      <c r="C25" s="143">
        <v>42125</v>
      </c>
      <c r="D25" s="137"/>
      <c r="E25" s="118" t="s">
        <v>469</v>
      </c>
      <c r="H25" s="133"/>
      <c r="M25" s="133" t="s">
        <v>532</v>
      </c>
    </row>
    <row r="26" spans="1:13" ht="15" customHeight="1" x14ac:dyDescent="0.2">
      <c r="A26" s="124">
        <v>42152</v>
      </c>
      <c r="B26" s="118" t="s">
        <v>470</v>
      </c>
      <c r="C26" s="143">
        <v>42170</v>
      </c>
      <c r="D26" s="137"/>
      <c r="E26" s="118" t="s">
        <v>471</v>
      </c>
    </row>
    <row r="27" spans="1:13" x14ac:dyDescent="0.2">
      <c r="A27" s="124">
        <v>42184</v>
      </c>
      <c r="B27" s="118">
        <v>5201.07</v>
      </c>
      <c r="C27" s="143">
        <v>42199</v>
      </c>
      <c r="D27" s="137"/>
      <c r="E27" s="118">
        <v>5201.07</v>
      </c>
      <c r="H27" s="133" t="s">
        <v>533</v>
      </c>
    </row>
    <row r="28" spans="1:13" x14ac:dyDescent="0.2">
      <c r="A28" s="124">
        <v>42216</v>
      </c>
      <c r="B28" s="118">
        <v>5172.99</v>
      </c>
      <c r="C28" s="143">
        <v>42228</v>
      </c>
      <c r="D28" s="137"/>
      <c r="E28" s="118">
        <v>5172.99</v>
      </c>
    </row>
    <row r="29" spans="1:13" x14ac:dyDescent="0.2">
      <c r="A29" s="135">
        <v>42247</v>
      </c>
      <c r="B29" s="140" t="s">
        <v>460</v>
      </c>
      <c r="C29" s="141"/>
      <c r="D29" s="141"/>
      <c r="E29" s="141"/>
      <c r="F29" s="133" t="s">
        <v>522</v>
      </c>
    </row>
    <row r="30" spans="1:13" ht="15" customHeight="1" x14ac:dyDescent="0.2">
      <c r="A30" s="124">
        <v>42277</v>
      </c>
      <c r="B30" s="118" t="s">
        <v>472</v>
      </c>
      <c r="C30" s="143">
        <v>42298</v>
      </c>
      <c r="D30" s="137"/>
      <c r="E30" s="118">
        <v>33121.26</v>
      </c>
    </row>
    <row r="31" spans="1:13" x14ac:dyDescent="0.2">
      <c r="A31" s="124">
        <v>42307</v>
      </c>
      <c r="B31" s="118">
        <v>491422</v>
      </c>
      <c r="C31" s="143">
        <v>42325</v>
      </c>
      <c r="D31" s="137"/>
      <c r="E31" s="118">
        <v>4914.22</v>
      </c>
    </row>
    <row r="32" spans="1:13" ht="15" customHeight="1" x14ac:dyDescent="0.2">
      <c r="A32" s="124">
        <v>42338</v>
      </c>
      <c r="B32" s="118" t="s">
        <v>473</v>
      </c>
      <c r="C32" s="143">
        <v>42356</v>
      </c>
      <c r="D32" s="123"/>
      <c r="E32" s="118">
        <v>16421.91</v>
      </c>
    </row>
    <row r="33" spans="1:7" ht="15" customHeight="1" x14ac:dyDescent="0.2">
      <c r="A33" s="124">
        <v>42368</v>
      </c>
      <c r="B33" s="118" t="s">
        <v>474</v>
      </c>
      <c r="C33" s="143">
        <v>42398</v>
      </c>
      <c r="D33" s="123"/>
      <c r="E33" s="118" t="s">
        <v>475</v>
      </c>
    </row>
    <row r="34" spans="1:7" ht="15" customHeight="1" x14ac:dyDescent="0.2">
      <c r="A34" s="124">
        <v>42398</v>
      </c>
      <c r="B34" s="118">
        <v>12648.83</v>
      </c>
      <c r="C34" s="143">
        <v>42424</v>
      </c>
      <c r="D34" s="123"/>
      <c r="E34" s="118" t="s">
        <v>476</v>
      </c>
    </row>
    <row r="35" spans="1:7" ht="15" customHeight="1" x14ac:dyDescent="0.2">
      <c r="A35" s="124">
        <v>42429</v>
      </c>
      <c r="B35" s="118">
        <v>3259.17</v>
      </c>
      <c r="C35" s="143">
        <v>42447</v>
      </c>
      <c r="D35" s="123"/>
      <c r="E35" s="118" t="s">
        <v>477</v>
      </c>
      <c r="F35" s="146">
        <v>15908</v>
      </c>
    </row>
    <row r="36" spans="1:7" x14ac:dyDescent="0.2">
      <c r="A36" s="124">
        <v>42460</v>
      </c>
      <c r="B36" s="118">
        <v>1540.6</v>
      </c>
      <c r="C36" s="143">
        <v>42479</v>
      </c>
      <c r="D36" s="123"/>
      <c r="E36" s="118">
        <v>1540.6</v>
      </c>
    </row>
    <row r="37" spans="1:7" x14ac:dyDescent="0.2">
      <c r="A37" s="124">
        <v>42489</v>
      </c>
      <c r="B37" s="118">
        <v>2512.33</v>
      </c>
      <c r="C37" s="143">
        <v>42507</v>
      </c>
      <c r="D37" s="137"/>
      <c r="E37" s="118">
        <v>2512.33</v>
      </c>
    </row>
    <row r="38" spans="1:7" ht="15" customHeight="1" x14ac:dyDescent="0.2">
      <c r="A38" s="124">
        <v>42521</v>
      </c>
      <c r="B38" s="118" t="s">
        <v>478</v>
      </c>
      <c r="C38" s="143">
        <v>42541</v>
      </c>
      <c r="D38" s="123"/>
      <c r="E38" s="118" t="s">
        <v>479</v>
      </c>
    </row>
    <row r="39" spans="1:7" x14ac:dyDescent="0.2">
      <c r="A39" s="124">
        <v>42551</v>
      </c>
      <c r="B39" s="118">
        <v>39821.79</v>
      </c>
      <c r="C39" s="143">
        <v>42559</v>
      </c>
      <c r="D39" s="123"/>
      <c r="E39" s="118">
        <v>39821.79</v>
      </c>
    </row>
    <row r="40" spans="1:7" ht="15.75" customHeight="1" x14ac:dyDescent="0.2">
      <c r="A40" s="124">
        <v>42582</v>
      </c>
      <c r="B40" s="118">
        <v>14769.51</v>
      </c>
      <c r="C40" s="143">
        <v>42593</v>
      </c>
      <c r="D40" s="123"/>
      <c r="E40" s="118">
        <v>14769.51</v>
      </c>
      <c r="F40" s="377" t="s">
        <v>534</v>
      </c>
      <c r="G40" s="378"/>
    </row>
    <row r="41" spans="1:7" ht="15" customHeight="1" x14ac:dyDescent="0.2">
      <c r="A41" s="124">
        <v>42592</v>
      </c>
      <c r="B41" s="118">
        <v>47109.53</v>
      </c>
      <c r="C41" s="143">
        <v>42606</v>
      </c>
      <c r="D41" s="117"/>
      <c r="E41" s="118">
        <v>47109.53</v>
      </c>
      <c r="F41" s="377"/>
      <c r="G41" s="378"/>
    </row>
    <row r="42" spans="1:7" ht="15" customHeight="1" x14ac:dyDescent="0.2">
      <c r="A42" s="124">
        <v>42675</v>
      </c>
      <c r="B42" s="118">
        <v>22955.74</v>
      </c>
      <c r="C42" s="143">
        <v>42702</v>
      </c>
      <c r="D42" s="117"/>
      <c r="E42" s="118" t="s">
        <v>480</v>
      </c>
      <c r="F42" s="377"/>
      <c r="G42" s="378"/>
    </row>
    <row r="43" spans="1:7" ht="25.5" customHeight="1" x14ac:dyDescent="0.2">
      <c r="A43" s="124">
        <v>42723</v>
      </c>
      <c r="B43" s="118">
        <v>11664.35</v>
      </c>
      <c r="C43" s="117"/>
      <c r="D43" s="117"/>
      <c r="E43" s="147"/>
      <c r="F43" s="377"/>
      <c r="G43" s="378"/>
    </row>
    <row r="44" spans="1:7" x14ac:dyDescent="0.2">
      <c r="A44" s="124">
        <v>42781</v>
      </c>
      <c r="B44" s="118">
        <v>24520.78</v>
      </c>
      <c r="C44" s="143">
        <v>42796</v>
      </c>
      <c r="D44" s="117"/>
      <c r="E44" s="118">
        <v>18565.78</v>
      </c>
    </row>
    <row r="45" spans="1:7" ht="15" customHeight="1" x14ac:dyDescent="0.2">
      <c r="A45" s="124">
        <v>42803</v>
      </c>
      <c r="B45" s="118" t="s">
        <v>481</v>
      </c>
      <c r="C45" s="143">
        <v>42822</v>
      </c>
      <c r="D45" s="137"/>
      <c r="E45" s="118">
        <v>11053.17</v>
      </c>
    </row>
    <row r="46" spans="1:7" ht="15" customHeight="1" x14ac:dyDescent="0.2">
      <c r="A46" s="124">
        <v>42858</v>
      </c>
      <c r="B46" s="118" t="s">
        <v>482</v>
      </c>
      <c r="C46" s="143">
        <v>42877</v>
      </c>
      <c r="D46" s="123"/>
      <c r="E46" s="118">
        <v>18013.37</v>
      </c>
    </row>
    <row r="47" spans="1:7" x14ac:dyDescent="0.2">
      <c r="A47" s="124">
        <v>42898</v>
      </c>
      <c r="B47" s="118">
        <v>16074.71</v>
      </c>
      <c r="C47" s="143">
        <v>42907</v>
      </c>
      <c r="D47" s="117"/>
      <c r="E47" s="118">
        <v>16074.71</v>
      </c>
    </row>
    <row r="48" spans="1:7" ht="15" customHeight="1" x14ac:dyDescent="0.2">
      <c r="A48" s="124">
        <v>42971</v>
      </c>
      <c r="B48" s="118" t="s">
        <v>483</v>
      </c>
      <c r="C48" s="117"/>
      <c r="D48" s="117"/>
      <c r="E48" s="147"/>
    </row>
    <row r="49" spans="1:5" x14ac:dyDescent="0.2">
      <c r="A49" s="124">
        <v>43055</v>
      </c>
      <c r="B49" s="118">
        <v>57489.4</v>
      </c>
      <c r="C49" s="143">
        <v>43081</v>
      </c>
      <c r="D49" s="117"/>
      <c r="E49" s="118">
        <v>57489.4</v>
      </c>
    </row>
    <row r="50" spans="1:5" x14ac:dyDescent="0.2">
      <c r="A50" s="124">
        <v>43091</v>
      </c>
      <c r="B50" s="118">
        <v>10022.27</v>
      </c>
      <c r="C50" s="143">
        <v>43098</v>
      </c>
      <c r="D50" s="123"/>
      <c r="E50" s="118">
        <v>10022.27</v>
      </c>
    </row>
    <row r="51" spans="1:5" x14ac:dyDescent="0.2">
      <c r="A51" s="124">
        <v>43105</v>
      </c>
      <c r="B51" s="118">
        <v>5114.0600000000004</v>
      </c>
      <c r="C51" s="143">
        <v>43123</v>
      </c>
      <c r="D51" s="123"/>
      <c r="E51" s="118">
        <v>5114.0600000000004</v>
      </c>
    </row>
    <row r="52" spans="1:5" x14ac:dyDescent="0.2">
      <c r="A52" s="124">
        <v>43138</v>
      </c>
      <c r="B52" s="118">
        <v>10121.73</v>
      </c>
      <c r="C52" s="143">
        <v>43152</v>
      </c>
      <c r="D52" s="123"/>
      <c r="E52" s="118">
        <v>6752.85</v>
      </c>
    </row>
    <row r="53" spans="1:5" x14ac:dyDescent="0.2">
      <c r="A53" s="124">
        <v>43199</v>
      </c>
      <c r="B53" s="118">
        <v>8944.9</v>
      </c>
      <c r="C53" s="143">
        <v>43217</v>
      </c>
      <c r="D53" s="123"/>
      <c r="E53" s="118">
        <v>8454.9</v>
      </c>
    </row>
    <row r="54" spans="1:5" x14ac:dyDescent="0.2">
      <c r="A54" s="124">
        <v>43294</v>
      </c>
      <c r="B54" s="118">
        <v>16931.080000000002</v>
      </c>
      <c r="C54" s="143">
        <v>43318</v>
      </c>
      <c r="D54" s="117"/>
      <c r="E54" s="118">
        <v>17433.73</v>
      </c>
    </row>
    <row r="55" spans="1:5" x14ac:dyDescent="0.2">
      <c r="A55" s="148">
        <v>43784</v>
      </c>
      <c r="B55" s="149">
        <f>+'Form Letter With Replacements'!F12</f>
        <v>9105.4</v>
      </c>
      <c r="C55" s="117"/>
      <c r="D55" s="117"/>
      <c r="E55" s="147"/>
    </row>
    <row r="56" spans="1:5" x14ac:dyDescent="0.2">
      <c r="A56" s="117"/>
      <c r="B56" s="147"/>
      <c r="C56" s="117"/>
      <c r="D56" s="117"/>
      <c r="E56" s="147"/>
    </row>
    <row r="57" spans="1:5" x14ac:dyDescent="0.2">
      <c r="A57" s="117"/>
      <c r="B57" s="117"/>
      <c r="C57" s="117"/>
      <c r="D57" s="117"/>
      <c r="E57" s="147"/>
    </row>
    <row r="58" spans="1:5" ht="15.75" x14ac:dyDescent="0.2">
      <c r="A58" s="117"/>
      <c r="B58" s="150">
        <v>719217.63</v>
      </c>
      <c r="C58" s="117"/>
      <c r="D58" s="117"/>
      <c r="E58" s="151">
        <v>629589.27</v>
      </c>
    </row>
    <row r="59" spans="1:5" x14ac:dyDescent="0.2">
      <c r="E59" s="138"/>
    </row>
    <row r="60" spans="1:5" x14ac:dyDescent="0.2">
      <c r="A60" s="114"/>
      <c r="B60" s="114"/>
    </row>
    <row r="61" spans="1:5" x14ac:dyDescent="0.2">
      <c r="A61" s="114"/>
      <c r="B61" s="152"/>
    </row>
    <row r="62" spans="1:5" x14ac:dyDescent="0.2">
      <c r="A62" s="114"/>
      <c r="B62" s="152"/>
    </row>
    <row r="63" spans="1:5" x14ac:dyDescent="0.2">
      <c r="A63" s="153"/>
      <c r="B63" s="114"/>
    </row>
    <row r="64" spans="1:5" x14ac:dyDescent="0.2">
      <c r="A64" s="114"/>
      <c r="B64" s="153"/>
    </row>
    <row r="65" spans="1:8" x14ac:dyDescent="0.2">
      <c r="A65" s="114"/>
      <c r="B65" s="153"/>
    </row>
    <row r="66" spans="1:8" x14ac:dyDescent="0.2">
      <c r="A66" s="114"/>
      <c r="B66" s="114"/>
    </row>
    <row r="68" spans="1:8" x14ac:dyDescent="0.2">
      <c r="A68" s="133"/>
    </row>
    <row r="69" spans="1:8" ht="15.75" x14ac:dyDescent="0.2">
      <c r="A69" s="133"/>
      <c r="G69" s="113"/>
      <c r="H69" s="114"/>
    </row>
    <row r="70" spans="1:8" ht="15.75" x14ac:dyDescent="0.2">
      <c r="A70" s="133"/>
      <c r="G70" s="113"/>
      <c r="H70" s="116"/>
    </row>
    <row r="71" spans="1:8" ht="15.75" x14ac:dyDescent="0.2">
      <c r="A71" s="133"/>
      <c r="G71" s="113"/>
      <c r="H71" s="152"/>
    </row>
    <row r="72" spans="1:8" ht="15.75" x14ac:dyDescent="0.2">
      <c r="A72" s="133"/>
      <c r="G72" s="113"/>
      <c r="H72" s="114"/>
    </row>
    <row r="73" spans="1:8" ht="15.75" x14ac:dyDescent="0.2">
      <c r="A73" s="133"/>
      <c r="G73" s="113"/>
      <c r="H73" s="153"/>
    </row>
    <row r="74" spans="1:8" ht="15.75" x14ac:dyDescent="0.2">
      <c r="A74" s="133"/>
      <c r="G74" s="113"/>
      <c r="H74" s="153"/>
    </row>
    <row r="75" spans="1:8" ht="15.75" x14ac:dyDescent="0.2">
      <c r="A75" s="133"/>
      <c r="G75" s="113"/>
      <c r="H75" s="114"/>
    </row>
    <row r="76" spans="1:8" x14ac:dyDescent="0.2">
      <c r="A76" s="133"/>
    </row>
    <row r="77" spans="1:8" x14ac:dyDescent="0.2">
      <c r="A77" s="133"/>
    </row>
    <row r="78" spans="1:8" x14ac:dyDescent="0.2">
      <c r="A78" s="133"/>
    </row>
    <row r="79" spans="1:8" x14ac:dyDescent="0.2">
      <c r="A79" s="133"/>
    </row>
    <row r="80" spans="1:8" x14ac:dyDescent="0.2">
      <c r="A80" s="133"/>
    </row>
    <row r="81" spans="1:8" x14ac:dyDescent="0.2">
      <c r="A81" s="133"/>
    </row>
    <row r="82" spans="1:8" x14ac:dyDescent="0.2">
      <c r="A82" s="133"/>
    </row>
    <row r="83" spans="1:8" x14ac:dyDescent="0.2">
      <c r="A83" s="133"/>
    </row>
    <row r="84" spans="1:8" x14ac:dyDescent="0.2">
      <c r="A84" s="133"/>
    </row>
    <row r="85" spans="1:8" x14ac:dyDescent="0.2">
      <c r="A85" s="133"/>
    </row>
    <row r="86" spans="1:8" x14ac:dyDescent="0.2">
      <c r="A86" s="133"/>
    </row>
    <row r="87" spans="1:8" x14ac:dyDescent="0.2">
      <c r="A87" s="154"/>
    </row>
    <row r="88" spans="1:8" x14ac:dyDescent="0.2">
      <c r="A88" s="133"/>
    </row>
    <row r="90" spans="1:8" x14ac:dyDescent="0.2">
      <c r="G90" s="133"/>
      <c r="H90" s="131"/>
    </row>
    <row r="91" spans="1:8" x14ac:dyDescent="0.2">
      <c r="G91" s="133"/>
    </row>
    <row r="92" spans="1:8" x14ac:dyDescent="0.2">
      <c r="G92" s="133"/>
    </row>
    <row r="93" spans="1:8" x14ac:dyDescent="0.2">
      <c r="G93" s="133"/>
    </row>
    <row r="94" spans="1:8" x14ac:dyDescent="0.2">
      <c r="G94" s="133"/>
      <c r="H94" s="131"/>
    </row>
    <row r="95" spans="1:8" x14ac:dyDescent="0.2">
      <c r="G95" s="133"/>
    </row>
    <row r="96" spans="1:8" x14ac:dyDescent="0.2">
      <c r="G96" s="133"/>
    </row>
    <row r="97" spans="7:8" x14ac:dyDescent="0.2">
      <c r="G97" s="133"/>
    </row>
    <row r="98" spans="7:8" x14ac:dyDescent="0.2">
      <c r="G98" s="133"/>
    </row>
    <row r="99" spans="7:8" x14ac:dyDescent="0.2">
      <c r="G99" s="133"/>
    </row>
    <row r="100" spans="7:8" x14ac:dyDescent="0.2">
      <c r="G100" s="133"/>
      <c r="H100" s="144"/>
    </row>
    <row r="101" spans="7:8" x14ac:dyDescent="0.2">
      <c r="G101" s="133"/>
    </row>
    <row r="102" spans="7:8" x14ac:dyDescent="0.2">
      <c r="G102" s="133"/>
    </row>
    <row r="103" spans="7:8" x14ac:dyDescent="0.2">
      <c r="G103" s="133"/>
    </row>
    <row r="104" spans="7:8" x14ac:dyDescent="0.2">
      <c r="G104" s="133"/>
    </row>
    <row r="106" spans="7:8" x14ac:dyDescent="0.2">
      <c r="G106" s="133"/>
    </row>
  </sheetData>
  <mergeCells count="10">
    <mergeCell ref="C13:E13"/>
    <mergeCell ref="D16:D17"/>
    <mergeCell ref="D19:D20"/>
    <mergeCell ref="F40:G43"/>
    <mergeCell ref="A1:C1"/>
    <mergeCell ref="A2:B2"/>
    <mergeCell ref="C2:E2"/>
    <mergeCell ref="D3:E3"/>
    <mergeCell ref="D8:D9"/>
    <mergeCell ref="D10:D12"/>
  </mergeCells>
  <pageMargins left="1.25" right="1.25" top="1" bottom="0.79166666666666696" header="0.25" footer="0.25"/>
  <pageSetup scale="67" fitToHeight="5" orientation="landscape" r:id="rId1"/>
  <headerFoot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C13"/>
  <sheetViews>
    <sheetView workbookViewId="0">
      <selection activeCell="C4" sqref="C4"/>
    </sheetView>
  </sheetViews>
  <sheetFormatPr defaultRowHeight="15" x14ac:dyDescent="0.2"/>
  <cols>
    <col min="1" max="1" width="9.140625" style="108"/>
    <col min="2" max="2" width="50" style="108" bestFit="1" customWidth="1"/>
    <col min="3" max="3" width="17.140625" style="108" customWidth="1"/>
    <col min="4" max="16384" width="9.140625" style="108"/>
  </cols>
  <sheetData>
    <row r="2" spans="2:3" ht="15.75" thickBot="1" x14ac:dyDescent="0.25"/>
    <row r="3" spans="2:3" ht="16.5" thickBot="1" x14ac:dyDescent="0.25">
      <c r="B3" s="155" t="s">
        <v>499</v>
      </c>
      <c r="C3" s="156">
        <v>43410</v>
      </c>
    </row>
    <row r="4" spans="2:3" ht="16.5" thickBot="1" x14ac:dyDescent="0.25">
      <c r="B4" s="155" t="s">
        <v>498</v>
      </c>
      <c r="C4" s="157">
        <v>4346</v>
      </c>
    </row>
    <row r="5" spans="2:3" ht="15.75" x14ac:dyDescent="0.25">
      <c r="B5" s="158"/>
    </row>
    <row r="10" spans="2:3" ht="15.75" thickBot="1" x14ac:dyDescent="0.25"/>
    <row r="11" spans="2:3" ht="15.75" thickBot="1" x14ac:dyDescent="0.25">
      <c r="B11" s="108" t="s">
        <v>500</v>
      </c>
      <c r="C11" s="156">
        <v>43784</v>
      </c>
    </row>
    <row r="12" spans="2:3" ht="16.5" thickBot="1" x14ac:dyDescent="0.25">
      <c r="B12" s="155" t="s">
        <v>496</v>
      </c>
      <c r="C12" s="159">
        <v>9978</v>
      </c>
    </row>
    <row r="13" spans="2:3" ht="16.5" thickBot="1" x14ac:dyDescent="0.25">
      <c r="B13" s="155" t="s">
        <v>497</v>
      </c>
      <c r="C13" s="159">
        <v>5000</v>
      </c>
    </row>
  </sheetData>
  <pageMargins left="0.7" right="0.7" top="0.75" bottom="0.75" header="0.3" footer="0.3"/>
  <pageSetup orientation="landscape" horizontalDpi="4294967293" verticalDpi="4294967293" r:id="rId1"/>
  <headerFoot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C33"/>
  <sheetViews>
    <sheetView workbookViewId="0">
      <selection sqref="A1:G34"/>
    </sheetView>
  </sheetViews>
  <sheetFormatPr defaultRowHeight="15" x14ac:dyDescent="0.2"/>
  <cols>
    <col min="1" max="1" width="9.140625" style="108"/>
    <col min="2" max="2" width="38.7109375" style="108" customWidth="1"/>
    <col min="3" max="7" width="9.140625" style="108"/>
    <col min="8" max="8" width="16.28515625" style="108" customWidth="1"/>
    <col min="9" max="9" width="9.140625" style="108"/>
    <col min="10" max="10" width="9.7109375" style="108" bestFit="1" customWidth="1"/>
    <col min="11" max="16384" width="9.140625" style="108"/>
  </cols>
  <sheetData>
    <row r="2" spans="2:3" ht="15.75" x14ac:dyDescent="0.25">
      <c r="B2" s="160" t="s">
        <v>492</v>
      </c>
    </row>
    <row r="3" spans="2:3" ht="15.75" thickBot="1" x14ac:dyDescent="0.25"/>
    <row r="4" spans="2:3" ht="15.75" thickBot="1" x14ac:dyDescent="0.25">
      <c r="B4" s="161" t="s">
        <v>514</v>
      </c>
      <c r="C4" s="157"/>
    </row>
    <row r="5" spans="2:3" ht="15.75" thickBot="1" x14ac:dyDescent="0.25">
      <c r="B5" s="161" t="s">
        <v>515</v>
      </c>
      <c r="C5" s="157"/>
    </row>
    <row r="6" spans="2:3" ht="15.75" thickBot="1" x14ac:dyDescent="0.25">
      <c r="B6" s="161" t="s">
        <v>516</v>
      </c>
      <c r="C6" s="157"/>
    </row>
    <row r="7" spans="2:3" ht="15.75" thickBot="1" x14ac:dyDescent="0.25">
      <c r="B7" s="161" t="s">
        <v>517</v>
      </c>
      <c r="C7" s="157"/>
    </row>
    <row r="8" spans="2:3" ht="15.75" thickBot="1" x14ac:dyDescent="0.25">
      <c r="B8" s="161" t="s">
        <v>518</v>
      </c>
      <c r="C8" s="157"/>
    </row>
    <row r="9" spans="2:3" ht="15.75" thickBot="1" x14ac:dyDescent="0.25">
      <c r="B9" s="161" t="s">
        <v>519</v>
      </c>
      <c r="C9" s="157"/>
    </row>
    <row r="10" spans="2:3" ht="15.75" thickBot="1" x14ac:dyDescent="0.25">
      <c r="B10" s="161" t="s">
        <v>520</v>
      </c>
      <c r="C10" s="157"/>
    </row>
    <row r="11" spans="2:3" ht="15.75" thickBot="1" x14ac:dyDescent="0.25">
      <c r="B11" s="161" t="s">
        <v>521</v>
      </c>
      <c r="C11" s="157"/>
    </row>
    <row r="12" spans="2:3" ht="15.75" thickBot="1" x14ac:dyDescent="0.25">
      <c r="B12" s="161" t="s">
        <v>523</v>
      </c>
      <c r="C12" s="157"/>
    </row>
    <row r="13" spans="2:3" ht="15.75" thickBot="1" x14ac:dyDescent="0.25">
      <c r="B13" s="161" t="s">
        <v>525</v>
      </c>
      <c r="C13" s="157"/>
    </row>
    <row r="14" spans="2:3" ht="15.75" thickBot="1" x14ac:dyDescent="0.25">
      <c r="B14" s="161" t="s">
        <v>527</v>
      </c>
      <c r="C14" s="157"/>
    </row>
    <row r="15" spans="2:3" ht="15.75" thickBot="1" x14ac:dyDescent="0.25">
      <c r="B15" s="161" t="s">
        <v>529</v>
      </c>
      <c r="C15" s="157"/>
    </row>
    <row r="16" spans="2:3" ht="15.75" thickBot="1" x14ac:dyDescent="0.25">
      <c r="B16" s="161" t="s">
        <v>530</v>
      </c>
      <c r="C16" s="157"/>
    </row>
    <row r="17" spans="2:3" ht="15.75" thickBot="1" x14ac:dyDescent="0.25">
      <c r="B17" s="161" t="s">
        <v>531</v>
      </c>
      <c r="C17" s="157"/>
    </row>
    <row r="18" spans="2:3" ht="15.75" thickBot="1" x14ac:dyDescent="0.25">
      <c r="B18" s="161" t="s">
        <v>532</v>
      </c>
      <c r="C18" s="157"/>
    </row>
    <row r="19" spans="2:3" x14ac:dyDescent="0.2">
      <c r="B19" s="112"/>
    </row>
    <row r="20" spans="2:3" ht="16.5" thickBot="1" x14ac:dyDescent="0.3">
      <c r="B20" s="160" t="s">
        <v>501</v>
      </c>
    </row>
    <row r="21" spans="2:3" ht="15.75" thickBot="1" x14ac:dyDescent="0.25">
      <c r="B21" s="162" t="s">
        <v>535</v>
      </c>
      <c r="C21" s="157"/>
    </row>
    <row r="22" spans="2:3" ht="15.75" thickBot="1" x14ac:dyDescent="0.25">
      <c r="B22" s="162" t="s">
        <v>536</v>
      </c>
      <c r="C22" s="157"/>
    </row>
    <row r="23" spans="2:3" ht="15.75" thickBot="1" x14ac:dyDescent="0.25">
      <c r="B23" s="162" t="s">
        <v>262</v>
      </c>
      <c r="C23" s="157"/>
    </row>
    <row r="24" spans="2:3" ht="15.75" thickBot="1" x14ac:dyDescent="0.25">
      <c r="B24" s="162" t="s">
        <v>537</v>
      </c>
      <c r="C24" s="157"/>
    </row>
    <row r="25" spans="2:3" ht="15.75" thickBot="1" x14ac:dyDescent="0.25">
      <c r="B25" s="162" t="s">
        <v>538</v>
      </c>
      <c r="C25" s="157"/>
    </row>
    <row r="26" spans="2:3" ht="15.75" thickBot="1" x14ac:dyDescent="0.25">
      <c r="B26" s="162" t="s">
        <v>84</v>
      </c>
      <c r="C26" s="157"/>
    </row>
    <row r="27" spans="2:3" ht="15.75" thickBot="1" x14ac:dyDescent="0.25">
      <c r="B27" s="162" t="s">
        <v>539</v>
      </c>
      <c r="C27" s="157"/>
    </row>
    <row r="28" spans="2:3" ht="15.75" thickBot="1" x14ac:dyDescent="0.25">
      <c r="B28" s="162" t="s">
        <v>540</v>
      </c>
      <c r="C28" s="157"/>
    </row>
    <row r="29" spans="2:3" ht="15.75" thickBot="1" x14ac:dyDescent="0.25">
      <c r="B29" s="162" t="s">
        <v>541</v>
      </c>
      <c r="C29" s="157"/>
    </row>
    <row r="30" spans="2:3" ht="15.75" thickBot="1" x14ac:dyDescent="0.25">
      <c r="B30" s="162" t="s">
        <v>542</v>
      </c>
      <c r="C30" s="157"/>
    </row>
    <row r="31" spans="2:3" ht="15.75" thickBot="1" x14ac:dyDescent="0.25">
      <c r="B31" s="162" t="s">
        <v>543</v>
      </c>
      <c r="C31" s="157"/>
    </row>
    <row r="32" spans="2:3" ht="15.75" thickBot="1" x14ac:dyDescent="0.25">
      <c r="B32" s="162" t="s">
        <v>544</v>
      </c>
      <c r="C32" s="157"/>
    </row>
    <row r="33" spans="2:3" ht="15.75" thickBot="1" x14ac:dyDescent="0.25">
      <c r="B33" s="162" t="s">
        <v>545</v>
      </c>
      <c r="C33" s="157"/>
    </row>
  </sheetData>
  <pageMargins left="0.7" right="0.7" top="0.75" bottom="0.75" header="0.3" footer="0.3"/>
  <pageSetup scale="96" orientation="portrait" horizontalDpi="4294967293" verticalDpi="4294967293" r:id="rId1"/>
  <headerFooter>
    <oddFooter>&amp;L&amp;D
&amp;T&amp;C&amp;P of &amp;N&amp;R&amp;F
&amp;A</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73"/>
  <sheetViews>
    <sheetView topLeftCell="F26" zoomScale="90" zoomScaleNormal="90" workbookViewId="0">
      <selection activeCell="R37" sqref="R37"/>
    </sheetView>
  </sheetViews>
  <sheetFormatPr defaultColWidth="11.140625" defaultRowHeight="15" x14ac:dyDescent="0.2"/>
  <cols>
    <col min="1" max="1" width="15" style="108" customWidth="1"/>
    <col min="2" max="2" width="19.28515625" style="108" customWidth="1"/>
    <col min="3" max="3" width="18.7109375" style="108" customWidth="1"/>
    <col min="4" max="4" width="25.42578125" style="108" customWidth="1"/>
    <col min="5" max="5" width="16.7109375" style="108" customWidth="1"/>
    <col min="6" max="6" width="18.5703125" style="108" customWidth="1"/>
    <col min="7" max="10" width="11.140625" style="108"/>
    <col min="11" max="11" width="11.140625" style="167"/>
    <col min="12" max="12" width="11.140625" style="108"/>
    <col min="13" max="13" width="12.85546875" style="356" bestFit="1" customWidth="1"/>
    <col min="14" max="17" width="11.140625" style="108"/>
    <col min="18" max="18" width="46.28515625" style="108" bestFit="1" customWidth="1"/>
    <col min="19" max="16384" width="11.140625" style="108"/>
  </cols>
  <sheetData>
    <row r="1" spans="1:18" ht="15.75" x14ac:dyDescent="0.25">
      <c r="A1" s="385" t="s">
        <v>419</v>
      </c>
      <c r="D1" s="163"/>
      <c r="G1" s="163"/>
    </row>
    <row r="2" spans="1:18" ht="15.75" x14ac:dyDescent="0.2">
      <c r="A2" s="385"/>
      <c r="D2" s="164"/>
      <c r="G2" s="164"/>
    </row>
    <row r="3" spans="1:18" ht="15.75" x14ac:dyDescent="0.25">
      <c r="A3" s="385"/>
      <c r="D3" s="163"/>
      <c r="G3" s="163"/>
    </row>
    <row r="4" spans="1:18" x14ac:dyDescent="0.2">
      <c r="A4" s="385"/>
    </row>
    <row r="5" spans="1:18" ht="15.75" x14ac:dyDescent="0.25">
      <c r="E5" s="165"/>
    </row>
    <row r="6" spans="1:18" ht="15.75" x14ac:dyDescent="0.25">
      <c r="A6" s="169" t="s">
        <v>2</v>
      </c>
      <c r="B6" s="170" t="s">
        <v>3</v>
      </c>
      <c r="C6" s="170" t="s">
        <v>4</v>
      </c>
      <c r="D6" s="170" t="s">
        <v>5</v>
      </c>
      <c r="E6" s="170" t="s">
        <v>6</v>
      </c>
      <c r="F6" s="170" t="s">
        <v>7</v>
      </c>
      <c r="G6" s="170" t="s">
        <v>8</v>
      </c>
      <c r="H6" s="170" t="s">
        <v>9</v>
      </c>
      <c r="I6" s="170" t="s">
        <v>10</v>
      </c>
      <c r="J6" s="170" t="s">
        <v>11</v>
      </c>
      <c r="K6" s="171" t="s">
        <v>12</v>
      </c>
      <c r="L6" s="170" t="s">
        <v>508</v>
      </c>
      <c r="M6" s="357" t="s">
        <v>420</v>
      </c>
      <c r="N6" s="170" t="s">
        <v>15</v>
      </c>
      <c r="O6" s="170" t="s">
        <v>16</v>
      </c>
      <c r="P6" s="170" t="s">
        <v>17</v>
      </c>
      <c r="Q6" s="170" t="s">
        <v>18</v>
      </c>
      <c r="R6" s="170" t="s">
        <v>19</v>
      </c>
    </row>
    <row r="7" spans="1:18" x14ac:dyDescent="0.2">
      <c r="A7" s="173">
        <v>776210</v>
      </c>
      <c r="C7" s="112" t="s">
        <v>20</v>
      </c>
    </row>
    <row r="8" spans="1:18" x14ac:dyDescent="0.2">
      <c r="C8" s="174" t="s">
        <v>21</v>
      </c>
      <c r="E8" s="108" t="s">
        <v>22</v>
      </c>
      <c r="F8" s="108" t="s">
        <v>23</v>
      </c>
      <c r="G8" s="108">
        <v>884956</v>
      </c>
      <c r="H8" s="108">
        <v>13780</v>
      </c>
      <c r="I8" s="108">
        <v>9163591367</v>
      </c>
      <c r="J8" s="175">
        <v>43255</v>
      </c>
      <c r="K8" s="176" t="s">
        <v>125</v>
      </c>
      <c r="L8" s="108" t="s">
        <v>54</v>
      </c>
      <c r="M8" s="356">
        <v>531.04999999999995</v>
      </c>
      <c r="N8" s="177" t="s">
        <v>55</v>
      </c>
      <c r="O8" s="108" t="s">
        <v>56</v>
      </c>
      <c r="P8" s="108">
        <v>4331</v>
      </c>
      <c r="Q8" s="178">
        <v>43265</v>
      </c>
      <c r="R8" s="108" t="s">
        <v>70</v>
      </c>
    </row>
    <row r="9" spans="1:18" x14ac:dyDescent="0.2">
      <c r="C9" s="174" t="s">
        <v>21</v>
      </c>
      <c r="E9" s="108" t="s">
        <v>22</v>
      </c>
      <c r="F9" s="108" t="s">
        <v>24</v>
      </c>
      <c r="G9" s="108">
        <v>888571</v>
      </c>
      <c r="H9" s="108">
        <v>13780</v>
      </c>
      <c r="I9" s="108">
        <v>9163817374</v>
      </c>
      <c r="J9" s="179" t="s">
        <v>40</v>
      </c>
      <c r="K9" s="176" t="s">
        <v>125</v>
      </c>
      <c r="L9" s="108" t="s">
        <v>54</v>
      </c>
      <c r="M9" s="356">
        <v>269.27</v>
      </c>
      <c r="N9" s="177" t="s">
        <v>55</v>
      </c>
      <c r="O9" s="108" t="s">
        <v>57</v>
      </c>
      <c r="P9" s="108">
        <v>4343</v>
      </c>
      <c r="Q9" s="178">
        <v>43271</v>
      </c>
      <c r="R9" s="108" t="s">
        <v>71</v>
      </c>
    </row>
    <row r="10" spans="1:18" x14ac:dyDescent="0.2">
      <c r="C10" s="174" t="s">
        <v>21</v>
      </c>
      <c r="E10" s="108" t="s">
        <v>22</v>
      </c>
      <c r="F10" s="108" t="s">
        <v>25</v>
      </c>
      <c r="G10" s="108">
        <v>892176</v>
      </c>
      <c r="H10" s="108">
        <v>13780</v>
      </c>
      <c r="I10" s="108">
        <v>9164116073</v>
      </c>
      <c r="J10" s="179" t="s">
        <v>41</v>
      </c>
      <c r="K10" s="176" t="s">
        <v>126</v>
      </c>
      <c r="L10" s="108" t="s">
        <v>54</v>
      </c>
      <c r="M10" s="356">
        <v>118.6</v>
      </c>
      <c r="N10" s="177" t="s">
        <v>55</v>
      </c>
      <c r="O10" s="108" t="s">
        <v>58</v>
      </c>
      <c r="P10" s="108">
        <v>4389</v>
      </c>
      <c r="Q10" s="178">
        <v>43293</v>
      </c>
      <c r="R10" s="108" t="s">
        <v>72</v>
      </c>
    </row>
    <row r="11" spans="1:18" x14ac:dyDescent="0.2">
      <c r="C11" s="174" t="s">
        <v>21</v>
      </c>
      <c r="E11" s="108" t="s">
        <v>22</v>
      </c>
      <c r="F11" s="108" t="s">
        <v>26</v>
      </c>
      <c r="G11" s="108">
        <v>893633</v>
      </c>
      <c r="H11" s="108">
        <v>13780</v>
      </c>
      <c r="I11" s="108">
        <v>9164332949</v>
      </c>
      <c r="J11" s="175">
        <v>43283</v>
      </c>
      <c r="K11" s="176" t="s">
        <v>126</v>
      </c>
      <c r="L11" s="108" t="s">
        <v>54</v>
      </c>
      <c r="M11" s="356">
        <v>269.26</v>
      </c>
      <c r="N11" s="177" t="s">
        <v>55</v>
      </c>
      <c r="O11" s="108" t="s">
        <v>59</v>
      </c>
      <c r="P11" s="108">
        <v>4389</v>
      </c>
      <c r="Q11" s="178">
        <v>43293</v>
      </c>
      <c r="R11" s="108" t="s">
        <v>73</v>
      </c>
    </row>
    <row r="12" spans="1:18" x14ac:dyDescent="0.2">
      <c r="C12" s="174" t="s">
        <v>21</v>
      </c>
      <c r="E12" s="108" t="s">
        <v>22</v>
      </c>
      <c r="F12" s="108" t="s">
        <v>27</v>
      </c>
      <c r="G12" s="108">
        <v>893636</v>
      </c>
      <c r="H12" s="108">
        <v>13780</v>
      </c>
      <c r="I12" s="108">
        <v>9164332951</v>
      </c>
      <c r="J12" s="175">
        <v>43283</v>
      </c>
      <c r="K12" s="176" t="s">
        <v>126</v>
      </c>
      <c r="L12" s="108" t="s">
        <v>54</v>
      </c>
      <c r="M12" s="356">
        <v>531.04999999999995</v>
      </c>
      <c r="N12" s="177" t="s">
        <v>55</v>
      </c>
      <c r="O12" s="108" t="s">
        <v>59</v>
      </c>
      <c r="P12" s="108">
        <v>4389</v>
      </c>
      <c r="Q12" s="178">
        <v>43293</v>
      </c>
      <c r="R12" s="108" t="s">
        <v>74</v>
      </c>
    </row>
    <row r="13" spans="1:18" x14ac:dyDescent="0.2">
      <c r="C13" s="174" t="s">
        <v>21</v>
      </c>
      <c r="E13" s="108" t="s">
        <v>22</v>
      </c>
      <c r="F13" s="108" t="s">
        <v>28</v>
      </c>
      <c r="G13" s="108">
        <v>901618</v>
      </c>
      <c r="H13" s="108">
        <v>13780</v>
      </c>
      <c r="I13" s="108">
        <v>9164868789</v>
      </c>
      <c r="J13" s="179" t="s">
        <v>42</v>
      </c>
      <c r="K13" s="176" t="s">
        <v>127</v>
      </c>
      <c r="L13" s="108" t="s">
        <v>54</v>
      </c>
      <c r="M13" s="356">
        <v>77.78</v>
      </c>
      <c r="N13" s="177" t="s">
        <v>55</v>
      </c>
      <c r="O13" s="108" t="s">
        <v>60</v>
      </c>
      <c r="P13" s="108">
        <v>4448</v>
      </c>
      <c r="Q13" s="178">
        <v>43321</v>
      </c>
      <c r="R13" s="108" t="s">
        <v>75</v>
      </c>
    </row>
    <row r="14" spans="1:18" x14ac:dyDescent="0.2">
      <c r="C14" s="174" t="s">
        <v>21</v>
      </c>
      <c r="E14" s="108" t="s">
        <v>22</v>
      </c>
      <c r="F14" s="108" t="s">
        <v>31</v>
      </c>
      <c r="G14" s="108">
        <v>902086</v>
      </c>
      <c r="H14" s="108">
        <v>13780</v>
      </c>
      <c r="I14" s="108">
        <v>9164933879</v>
      </c>
      <c r="J14" s="175">
        <v>43306</v>
      </c>
      <c r="K14" s="176" t="s">
        <v>127</v>
      </c>
      <c r="L14" s="108" t="s">
        <v>54</v>
      </c>
      <c r="M14" s="356">
        <v>132.22</v>
      </c>
      <c r="N14" s="177" t="s">
        <v>55</v>
      </c>
      <c r="O14" s="108" t="s">
        <v>60</v>
      </c>
      <c r="P14" s="108">
        <v>4448</v>
      </c>
      <c r="Q14" s="178">
        <v>43321</v>
      </c>
      <c r="R14" s="108" t="s">
        <v>76</v>
      </c>
    </row>
    <row r="15" spans="1:18" x14ac:dyDescent="0.2">
      <c r="C15" s="174" t="s">
        <v>21</v>
      </c>
      <c r="E15" s="108" t="s">
        <v>22</v>
      </c>
      <c r="F15" s="108" t="s">
        <v>29</v>
      </c>
      <c r="G15" s="108">
        <v>902087</v>
      </c>
      <c r="H15" s="108">
        <v>13780</v>
      </c>
      <c r="I15" s="108">
        <v>9164933878</v>
      </c>
      <c r="J15" s="175">
        <v>43306</v>
      </c>
      <c r="K15" s="176" t="s">
        <v>127</v>
      </c>
      <c r="L15" s="108" t="s">
        <v>54</v>
      </c>
      <c r="M15" s="356">
        <v>77.77</v>
      </c>
      <c r="N15" s="177" t="s">
        <v>55</v>
      </c>
      <c r="O15" s="108" t="s">
        <v>61</v>
      </c>
      <c r="P15" s="108">
        <v>4448</v>
      </c>
      <c r="Q15" s="178">
        <v>43321</v>
      </c>
      <c r="R15" s="108" t="s">
        <v>77</v>
      </c>
    </row>
    <row r="16" spans="1:18" x14ac:dyDescent="0.2">
      <c r="C16" s="174" t="s">
        <v>21</v>
      </c>
      <c r="E16" s="108" t="s">
        <v>22</v>
      </c>
      <c r="F16" s="108" t="s">
        <v>29</v>
      </c>
      <c r="G16" s="108">
        <v>902087</v>
      </c>
      <c r="H16" s="108">
        <v>13780</v>
      </c>
      <c r="I16" s="108">
        <v>9164933878</v>
      </c>
      <c r="J16" s="179" t="s">
        <v>43</v>
      </c>
      <c r="K16" s="176" t="s">
        <v>127</v>
      </c>
      <c r="L16" s="108" t="s">
        <v>54</v>
      </c>
      <c r="M16" s="356">
        <v>132.21</v>
      </c>
      <c r="N16" s="177" t="s">
        <v>55</v>
      </c>
      <c r="O16" s="108" t="s">
        <v>61</v>
      </c>
      <c r="P16" s="108">
        <v>4448</v>
      </c>
      <c r="Q16" s="178">
        <v>43321</v>
      </c>
      <c r="R16" s="108" t="s">
        <v>72</v>
      </c>
    </row>
    <row r="17" spans="1:18" x14ac:dyDescent="0.2">
      <c r="C17" s="174" t="s">
        <v>21</v>
      </c>
      <c r="E17" s="108" t="s">
        <v>22</v>
      </c>
      <c r="F17" s="108" t="s">
        <v>30</v>
      </c>
      <c r="G17" s="108">
        <v>906684</v>
      </c>
      <c r="H17" s="108">
        <v>13780</v>
      </c>
      <c r="I17" s="108">
        <v>9165057293</v>
      </c>
      <c r="J17" s="179" t="s">
        <v>44</v>
      </c>
      <c r="K17" s="176" t="s">
        <v>127</v>
      </c>
      <c r="L17" s="108" t="s">
        <v>54</v>
      </c>
      <c r="M17" s="356">
        <v>118.6</v>
      </c>
      <c r="N17" s="177" t="s">
        <v>55</v>
      </c>
      <c r="O17" s="108" t="s">
        <v>62</v>
      </c>
      <c r="P17" s="108">
        <v>4470</v>
      </c>
      <c r="Q17" s="178">
        <v>43328</v>
      </c>
      <c r="R17" s="108" t="s">
        <v>78</v>
      </c>
    </row>
    <row r="18" spans="1:18" x14ac:dyDescent="0.2">
      <c r="C18" s="174" t="s">
        <v>21</v>
      </c>
      <c r="E18" s="108" t="s">
        <v>22</v>
      </c>
      <c r="F18" s="108" t="s">
        <v>32</v>
      </c>
      <c r="G18" s="108">
        <v>907237</v>
      </c>
      <c r="H18" s="108">
        <v>13780</v>
      </c>
      <c r="I18" s="108">
        <v>9165217393</v>
      </c>
      <c r="J18" s="175">
        <v>43315</v>
      </c>
      <c r="K18" s="176" t="s">
        <v>127</v>
      </c>
      <c r="L18" s="108" t="s">
        <v>54</v>
      </c>
      <c r="M18" s="356">
        <v>131.27000000000001</v>
      </c>
      <c r="N18" s="177" t="s">
        <v>55</v>
      </c>
      <c r="O18" s="108" t="s">
        <v>63</v>
      </c>
      <c r="P18" s="108">
        <v>4470</v>
      </c>
      <c r="Q18" s="178">
        <v>43328</v>
      </c>
      <c r="R18" s="108" t="s">
        <v>79</v>
      </c>
    </row>
    <row r="19" spans="1:18" x14ac:dyDescent="0.2">
      <c r="C19" s="174" t="s">
        <v>21</v>
      </c>
      <c r="E19" s="108" t="s">
        <v>22</v>
      </c>
      <c r="F19" s="108" t="s">
        <v>33</v>
      </c>
      <c r="G19" s="108">
        <v>913306</v>
      </c>
      <c r="H19" s="108">
        <v>13780</v>
      </c>
      <c r="I19" s="108">
        <v>9165528136</v>
      </c>
      <c r="J19" s="179" t="s">
        <v>45</v>
      </c>
      <c r="K19" s="176" t="s">
        <v>128</v>
      </c>
      <c r="L19" s="108" t="s">
        <v>54</v>
      </c>
      <c r="M19" s="356">
        <v>504.65</v>
      </c>
      <c r="N19" s="177" t="s">
        <v>55</v>
      </c>
      <c r="O19" s="108" t="s">
        <v>64</v>
      </c>
      <c r="P19" s="108">
        <v>4502</v>
      </c>
      <c r="Q19" s="178">
        <v>43341</v>
      </c>
      <c r="R19" s="108" t="s">
        <v>80</v>
      </c>
    </row>
    <row r="20" spans="1:18" x14ac:dyDescent="0.2">
      <c r="C20" s="174" t="s">
        <v>21</v>
      </c>
      <c r="E20" s="108" t="s">
        <v>22</v>
      </c>
      <c r="F20" s="108" t="s">
        <v>33</v>
      </c>
      <c r="G20" s="108">
        <v>913306</v>
      </c>
      <c r="H20" s="108">
        <v>13780</v>
      </c>
      <c r="I20" s="108">
        <v>9165528136</v>
      </c>
      <c r="J20" s="175">
        <v>43327</v>
      </c>
      <c r="K20" s="176" t="s">
        <v>128</v>
      </c>
      <c r="L20" s="108" t="s">
        <v>54</v>
      </c>
      <c r="M20" s="356">
        <v>233.32</v>
      </c>
      <c r="N20" s="177" t="s">
        <v>55</v>
      </c>
      <c r="O20" s="108" t="s">
        <v>65</v>
      </c>
      <c r="P20" s="108">
        <v>4502</v>
      </c>
      <c r="Q20" s="178">
        <v>43341</v>
      </c>
      <c r="R20" s="108" t="s">
        <v>81</v>
      </c>
    </row>
    <row r="21" spans="1:18" x14ac:dyDescent="0.2">
      <c r="C21" s="174" t="s">
        <v>21</v>
      </c>
      <c r="E21" s="108" t="s">
        <v>22</v>
      </c>
      <c r="F21" s="108" t="s">
        <v>34</v>
      </c>
      <c r="G21" s="108">
        <v>913308</v>
      </c>
      <c r="H21" s="108">
        <v>13780</v>
      </c>
      <c r="I21" s="108">
        <v>9165528127</v>
      </c>
      <c r="J21" s="175">
        <v>43327</v>
      </c>
      <c r="K21" s="176" t="s">
        <v>128</v>
      </c>
      <c r="L21" s="108" t="s">
        <v>54</v>
      </c>
      <c r="M21" s="356">
        <v>59.3</v>
      </c>
      <c r="N21" s="177" t="s">
        <v>55</v>
      </c>
      <c r="O21" s="108" t="s">
        <v>65</v>
      </c>
      <c r="P21" s="108">
        <v>4502</v>
      </c>
      <c r="Q21" s="178">
        <v>43341</v>
      </c>
      <c r="R21" s="108" t="s">
        <v>82</v>
      </c>
    </row>
    <row r="22" spans="1:18" x14ac:dyDescent="0.2">
      <c r="C22" s="174" t="s">
        <v>21</v>
      </c>
      <c r="E22" s="108" t="s">
        <v>22</v>
      </c>
      <c r="F22" s="108" t="s">
        <v>35</v>
      </c>
      <c r="G22" s="108">
        <v>913310</v>
      </c>
      <c r="H22" s="108">
        <v>13780</v>
      </c>
      <c r="I22" s="108">
        <v>9165568246</v>
      </c>
      <c r="J22" s="179" t="s">
        <v>46</v>
      </c>
      <c r="K22" s="176" t="s">
        <v>128</v>
      </c>
      <c r="L22" s="108" t="s">
        <v>54</v>
      </c>
      <c r="M22" s="356">
        <v>514.36</v>
      </c>
      <c r="N22" s="177" t="s">
        <v>55</v>
      </c>
      <c r="O22" s="108" t="s">
        <v>66</v>
      </c>
      <c r="P22" s="108">
        <v>4502</v>
      </c>
      <c r="Q22" s="178">
        <v>43341</v>
      </c>
      <c r="R22" s="108" t="s">
        <v>83</v>
      </c>
    </row>
    <row r="23" spans="1:18" x14ac:dyDescent="0.2">
      <c r="C23" s="174" t="s">
        <v>21</v>
      </c>
      <c r="E23" s="108" t="s">
        <v>22</v>
      </c>
      <c r="F23" s="108" t="s">
        <v>37</v>
      </c>
      <c r="G23" s="108">
        <v>915527</v>
      </c>
      <c r="H23" s="108">
        <v>13780</v>
      </c>
      <c r="I23" s="108">
        <v>9165759648</v>
      </c>
      <c r="J23" s="179" t="s">
        <v>47</v>
      </c>
      <c r="K23" s="176" t="s">
        <v>128</v>
      </c>
      <c r="L23" s="108" t="s">
        <v>54</v>
      </c>
      <c r="M23" s="356">
        <v>132.22</v>
      </c>
      <c r="N23" s="177" t="s">
        <v>55</v>
      </c>
      <c r="O23" s="108" t="s">
        <v>67</v>
      </c>
      <c r="P23" s="108">
        <v>4510</v>
      </c>
      <c r="Q23" s="178">
        <v>43349</v>
      </c>
      <c r="R23" s="108" t="s">
        <v>84</v>
      </c>
    </row>
    <row r="24" spans="1:18" x14ac:dyDescent="0.2">
      <c r="C24" s="174" t="s">
        <v>21</v>
      </c>
      <c r="E24" s="108" t="s">
        <v>22</v>
      </c>
      <c r="F24" s="108" t="s">
        <v>36</v>
      </c>
      <c r="G24" s="108">
        <v>915528</v>
      </c>
      <c r="H24" s="108">
        <v>13780</v>
      </c>
      <c r="I24" s="108">
        <v>9165794766</v>
      </c>
      <c r="J24" s="175">
        <v>43336</v>
      </c>
      <c r="K24" s="176" t="s">
        <v>128</v>
      </c>
      <c r="L24" s="108" t="s">
        <v>54</v>
      </c>
      <c r="M24" s="356">
        <v>531.04</v>
      </c>
      <c r="N24" s="177" t="s">
        <v>55</v>
      </c>
      <c r="O24" s="108" t="s">
        <v>68</v>
      </c>
      <c r="P24" s="108">
        <v>4510</v>
      </c>
      <c r="Q24" s="178">
        <v>43349</v>
      </c>
      <c r="R24" s="108" t="s">
        <v>85</v>
      </c>
    </row>
    <row r="25" spans="1:18" x14ac:dyDescent="0.2">
      <c r="C25" s="174" t="s">
        <v>21</v>
      </c>
      <c r="E25" s="108" t="s">
        <v>22</v>
      </c>
      <c r="F25" s="108" t="s">
        <v>36</v>
      </c>
      <c r="G25" s="108">
        <v>915528</v>
      </c>
      <c r="H25" s="108">
        <v>13780</v>
      </c>
      <c r="I25" s="108">
        <v>9165794766</v>
      </c>
      <c r="J25" s="175">
        <v>43336</v>
      </c>
      <c r="K25" s="176" t="s">
        <v>128</v>
      </c>
      <c r="L25" s="108" t="s">
        <v>54</v>
      </c>
      <c r="M25" s="356">
        <v>504.64</v>
      </c>
      <c r="N25" s="177" t="s">
        <v>55</v>
      </c>
      <c r="O25" s="108" t="s">
        <v>67</v>
      </c>
      <c r="P25" s="108">
        <v>4510</v>
      </c>
      <c r="Q25" s="178">
        <v>43349</v>
      </c>
      <c r="R25" s="108" t="s">
        <v>86</v>
      </c>
    </row>
    <row r="26" spans="1:18" x14ac:dyDescent="0.2">
      <c r="C26" s="174" t="s">
        <v>21</v>
      </c>
      <c r="E26" s="108" t="s">
        <v>22</v>
      </c>
      <c r="F26" s="108" t="s">
        <v>38</v>
      </c>
      <c r="G26" s="108">
        <v>919225</v>
      </c>
      <c r="H26" s="108">
        <v>13780</v>
      </c>
      <c r="I26" s="108">
        <v>9166029959</v>
      </c>
      <c r="J26" s="179" t="s">
        <v>48</v>
      </c>
      <c r="K26" s="176" t="s">
        <v>128</v>
      </c>
      <c r="L26" s="108" t="s">
        <v>54</v>
      </c>
      <c r="M26" s="356">
        <v>66.11</v>
      </c>
      <c r="N26" s="177" t="s">
        <v>55</v>
      </c>
      <c r="O26" s="108" t="s">
        <v>69</v>
      </c>
      <c r="P26" s="108">
        <v>4549</v>
      </c>
      <c r="Q26" s="178">
        <v>43363</v>
      </c>
      <c r="R26" s="108" t="s">
        <v>84</v>
      </c>
    </row>
    <row r="27" spans="1:18" x14ac:dyDescent="0.2">
      <c r="C27" s="174" t="s">
        <v>21</v>
      </c>
      <c r="E27" s="108" t="s">
        <v>22</v>
      </c>
      <c r="F27" s="108" t="s">
        <v>39</v>
      </c>
      <c r="G27" s="108">
        <v>920249</v>
      </c>
      <c r="H27" s="108">
        <v>13780</v>
      </c>
      <c r="I27" s="108">
        <v>9166222758</v>
      </c>
      <c r="J27" s="179" t="s">
        <v>49</v>
      </c>
      <c r="K27" s="176" t="s">
        <v>128</v>
      </c>
      <c r="L27" s="108" t="s">
        <v>54</v>
      </c>
      <c r="M27" s="356">
        <v>66.11</v>
      </c>
      <c r="N27" s="177" t="s">
        <v>55</v>
      </c>
      <c r="O27" s="108" t="s">
        <v>69</v>
      </c>
      <c r="P27" s="108">
        <v>4549</v>
      </c>
      <c r="Q27" s="178">
        <v>43363</v>
      </c>
      <c r="R27" s="108" t="s">
        <v>82</v>
      </c>
    </row>
    <row r="28" spans="1:18" ht="15.75" x14ac:dyDescent="0.25">
      <c r="A28" s="180" t="s">
        <v>88</v>
      </c>
      <c r="B28" s="181"/>
      <c r="C28" s="181"/>
      <c r="D28" s="181"/>
      <c r="E28" s="181"/>
      <c r="F28" s="181"/>
      <c r="G28" s="181"/>
      <c r="H28" s="181"/>
      <c r="I28" s="181"/>
      <c r="J28" s="181"/>
      <c r="K28" s="182"/>
      <c r="L28" s="181"/>
      <c r="M28" s="358">
        <f>SUM(M8:M27)</f>
        <v>5000.829999999999</v>
      </c>
      <c r="N28" s="183">
        <v>0</v>
      </c>
      <c r="O28" s="181"/>
      <c r="P28" s="181"/>
      <c r="Q28" s="181"/>
      <c r="R28" s="181"/>
    </row>
    <row r="29" spans="1:18" ht="15.75" x14ac:dyDescent="0.25">
      <c r="A29" s="184"/>
      <c r="B29" s="185"/>
      <c r="C29" s="185"/>
      <c r="D29" s="185"/>
      <c r="E29" s="185"/>
      <c r="F29" s="185"/>
      <c r="G29" s="185"/>
      <c r="H29" s="185"/>
      <c r="I29" s="185"/>
      <c r="J29" s="185"/>
      <c r="K29" s="186"/>
      <c r="L29" s="185"/>
      <c r="M29" s="358"/>
      <c r="N29" s="183"/>
      <c r="O29" s="185"/>
      <c r="P29" s="185"/>
      <c r="Q29" s="185"/>
      <c r="R29" s="185"/>
    </row>
    <row r="30" spans="1:18" x14ac:dyDescent="0.2">
      <c r="A30" s="187">
        <v>776220</v>
      </c>
      <c r="B30" s="188"/>
      <c r="C30" s="188" t="s">
        <v>87</v>
      </c>
      <c r="D30" s="188"/>
      <c r="E30" s="188"/>
      <c r="F30" s="188"/>
      <c r="G30" s="188"/>
      <c r="H30" s="188"/>
      <c r="I30" s="188"/>
      <c r="J30" s="188"/>
      <c r="K30" s="189"/>
      <c r="L30" s="188"/>
      <c r="M30" s="359"/>
      <c r="N30" s="188"/>
      <c r="O30" s="188"/>
      <c r="P30" s="188"/>
      <c r="Q30" s="188"/>
      <c r="R30" s="188"/>
    </row>
    <row r="31" spans="1:18" x14ac:dyDescent="0.2">
      <c r="C31" s="174" t="s">
        <v>21</v>
      </c>
      <c r="E31" s="108" t="s">
        <v>22</v>
      </c>
      <c r="F31" s="108" t="s">
        <v>90</v>
      </c>
      <c r="G31" s="108">
        <v>885907</v>
      </c>
      <c r="H31" s="108">
        <v>13780</v>
      </c>
      <c r="I31" s="108">
        <v>9163743130</v>
      </c>
      <c r="J31" s="175">
        <v>43259</v>
      </c>
      <c r="K31" s="176" t="s">
        <v>125</v>
      </c>
      <c r="L31" s="108" t="s">
        <v>54</v>
      </c>
      <c r="M31" s="356">
        <v>472.93</v>
      </c>
      <c r="N31" s="177" t="s">
        <v>55</v>
      </c>
      <c r="O31" s="190" t="s">
        <v>546</v>
      </c>
      <c r="P31" s="190">
        <v>4331</v>
      </c>
      <c r="Q31" s="178">
        <v>43265</v>
      </c>
      <c r="R31" s="108" t="s">
        <v>132</v>
      </c>
    </row>
    <row r="32" spans="1:18" x14ac:dyDescent="0.2">
      <c r="C32" s="174" t="s">
        <v>21</v>
      </c>
      <c r="E32" s="108" t="s">
        <v>22</v>
      </c>
      <c r="F32" s="108" t="s">
        <v>91</v>
      </c>
      <c r="G32" s="108">
        <v>888573</v>
      </c>
      <c r="H32" s="108">
        <v>13780</v>
      </c>
      <c r="I32" s="108">
        <v>9163892789</v>
      </c>
      <c r="J32" s="175">
        <v>43265</v>
      </c>
      <c r="K32" s="176" t="s">
        <v>125</v>
      </c>
      <c r="L32" s="108" t="s">
        <v>54</v>
      </c>
      <c r="M32" s="356">
        <v>436.39</v>
      </c>
      <c r="N32" s="177" t="s">
        <v>55</v>
      </c>
      <c r="O32" s="190" t="s">
        <v>254</v>
      </c>
      <c r="P32" s="190">
        <v>4343</v>
      </c>
      <c r="Q32" s="178">
        <v>43271</v>
      </c>
      <c r="R32" s="108" t="s">
        <v>133</v>
      </c>
    </row>
    <row r="33" spans="3:18" x14ac:dyDescent="0.2">
      <c r="C33" s="174" t="s">
        <v>21</v>
      </c>
      <c r="E33" s="108" t="s">
        <v>22</v>
      </c>
      <c r="F33" s="108" t="s">
        <v>92</v>
      </c>
      <c r="G33" s="108">
        <v>893634</v>
      </c>
      <c r="H33" s="108">
        <v>13780</v>
      </c>
      <c r="I33" s="108">
        <v>9164332948</v>
      </c>
      <c r="J33" s="175">
        <v>43283</v>
      </c>
      <c r="K33" s="176" t="s">
        <v>126</v>
      </c>
      <c r="L33" s="108" t="s">
        <v>54</v>
      </c>
      <c r="M33" s="356">
        <v>440.46</v>
      </c>
      <c r="N33" s="177" t="s">
        <v>55</v>
      </c>
      <c r="O33" s="190" t="s">
        <v>547</v>
      </c>
      <c r="P33" s="190">
        <v>4389</v>
      </c>
      <c r="Q33" s="108" t="s">
        <v>134</v>
      </c>
      <c r="R33" s="108" t="s">
        <v>135</v>
      </c>
    </row>
    <row r="34" spans="3:18" x14ac:dyDescent="0.2">
      <c r="C34" s="174" t="s">
        <v>21</v>
      </c>
      <c r="E34" s="108" t="s">
        <v>22</v>
      </c>
      <c r="F34" s="108" t="s">
        <v>93</v>
      </c>
      <c r="G34" s="108">
        <v>893634</v>
      </c>
      <c r="H34" s="108">
        <v>13780</v>
      </c>
      <c r="I34" s="108">
        <v>9164332948</v>
      </c>
      <c r="J34" s="175">
        <v>43283</v>
      </c>
      <c r="K34" s="176" t="s">
        <v>126</v>
      </c>
      <c r="L34" s="108" t="s">
        <v>54</v>
      </c>
      <c r="M34" s="356">
        <v>403.51</v>
      </c>
      <c r="N34" s="177" t="s">
        <v>55</v>
      </c>
      <c r="O34" s="190" t="s">
        <v>548</v>
      </c>
      <c r="P34" s="190">
        <v>4389</v>
      </c>
      <c r="Q34" s="108" t="s">
        <v>134</v>
      </c>
      <c r="R34" s="108" t="s">
        <v>136</v>
      </c>
    </row>
    <row r="35" spans="3:18" x14ac:dyDescent="0.2">
      <c r="C35" s="174" t="s">
        <v>21</v>
      </c>
      <c r="E35" s="108" t="s">
        <v>22</v>
      </c>
      <c r="F35" s="108" t="s">
        <v>94</v>
      </c>
      <c r="G35" s="108">
        <v>893635</v>
      </c>
      <c r="H35" s="108">
        <v>13780</v>
      </c>
      <c r="I35" s="108">
        <v>9164332950</v>
      </c>
      <c r="J35" s="175">
        <v>43283</v>
      </c>
      <c r="K35" s="176" t="s">
        <v>126</v>
      </c>
      <c r="L35" s="108" t="s">
        <v>54</v>
      </c>
      <c r="M35" s="356">
        <v>440.47</v>
      </c>
      <c r="N35" s="177" t="s">
        <v>55</v>
      </c>
      <c r="O35" s="190" t="s">
        <v>548</v>
      </c>
      <c r="P35" s="190">
        <v>4389</v>
      </c>
      <c r="Q35" s="108" t="s">
        <v>134</v>
      </c>
      <c r="R35" s="108" t="s">
        <v>137</v>
      </c>
    </row>
    <row r="36" spans="3:18" x14ac:dyDescent="0.2">
      <c r="C36" s="174" t="s">
        <v>21</v>
      </c>
      <c r="E36" s="108" t="s">
        <v>22</v>
      </c>
      <c r="F36" s="108" t="s">
        <v>94</v>
      </c>
      <c r="G36" s="108">
        <v>893635</v>
      </c>
      <c r="H36" s="108">
        <v>13780</v>
      </c>
      <c r="I36" s="108">
        <v>9164332950</v>
      </c>
      <c r="J36" s="175">
        <v>43283</v>
      </c>
      <c r="K36" s="176" t="s">
        <v>126</v>
      </c>
      <c r="L36" s="108" t="s">
        <v>54</v>
      </c>
      <c r="M36" s="356">
        <v>403.51</v>
      </c>
      <c r="N36" s="177" t="s">
        <v>55</v>
      </c>
      <c r="O36" s="190" t="s">
        <v>548</v>
      </c>
      <c r="P36" s="190">
        <v>4389</v>
      </c>
      <c r="Q36" s="108" t="s">
        <v>134</v>
      </c>
      <c r="R36" s="108" t="s">
        <v>138</v>
      </c>
    </row>
    <row r="37" spans="3:18" x14ac:dyDescent="0.2">
      <c r="C37" s="174" t="s">
        <v>21</v>
      </c>
      <c r="E37" s="108" t="s">
        <v>22</v>
      </c>
      <c r="F37" s="108" t="s">
        <v>27</v>
      </c>
      <c r="G37" s="108">
        <v>893636</v>
      </c>
      <c r="H37" s="108">
        <v>13780</v>
      </c>
      <c r="I37" s="108">
        <v>9164332951</v>
      </c>
      <c r="J37" s="175">
        <v>43283</v>
      </c>
      <c r="K37" s="176" t="s">
        <v>126</v>
      </c>
      <c r="L37" s="108" t="s">
        <v>54</v>
      </c>
      <c r="M37" s="356">
        <v>403.51</v>
      </c>
      <c r="N37" s="177" t="s">
        <v>55</v>
      </c>
      <c r="O37" s="190" t="s">
        <v>548</v>
      </c>
      <c r="P37" s="190" t="s">
        <v>549</v>
      </c>
      <c r="Q37" s="178">
        <v>43293</v>
      </c>
      <c r="R37" s="368" t="s">
        <v>139</v>
      </c>
    </row>
    <row r="38" spans="3:18" x14ac:dyDescent="0.2">
      <c r="C38" s="174" t="s">
        <v>21</v>
      </c>
      <c r="E38" s="108" t="s">
        <v>22</v>
      </c>
      <c r="F38" s="108" t="s">
        <v>95</v>
      </c>
      <c r="G38" s="108">
        <v>901201</v>
      </c>
      <c r="H38" s="108">
        <v>13780</v>
      </c>
      <c r="I38" s="108">
        <v>9164783846</v>
      </c>
      <c r="J38" s="175">
        <v>43300</v>
      </c>
      <c r="K38" s="176" t="s">
        <v>127</v>
      </c>
      <c r="L38" s="108" t="s">
        <v>54</v>
      </c>
      <c r="M38" s="356">
        <v>446.3</v>
      </c>
      <c r="N38" s="177" t="s">
        <v>55</v>
      </c>
      <c r="O38" s="190" t="s">
        <v>550</v>
      </c>
      <c r="P38" s="190">
        <v>4448</v>
      </c>
      <c r="Q38" s="108" t="s">
        <v>140</v>
      </c>
      <c r="R38" s="108" t="s">
        <v>141</v>
      </c>
    </row>
    <row r="39" spans="3:18" x14ac:dyDescent="0.2">
      <c r="C39" s="174" t="s">
        <v>21</v>
      </c>
      <c r="E39" s="108" t="s">
        <v>22</v>
      </c>
      <c r="F39" s="108" t="s">
        <v>96</v>
      </c>
      <c r="G39" s="108">
        <v>901612</v>
      </c>
      <c r="H39" s="108">
        <v>13780</v>
      </c>
      <c r="I39" s="108">
        <v>9164783845</v>
      </c>
      <c r="J39" s="175">
        <v>43300</v>
      </c>
      <c r="K39" s="176" t="s">
        <v>127</v>
      </c>
      <c r="L39" s="108" t="s">
        <v>54</v>
      </c>
      <c r="M39" s="356">
        <v>485.19</v>
      </c>
      <c r="N39" s="177" t="s">
        <v>55</v>
      </c>
      <c r="O39" s="190" t="s">
        <v>550</v>
      </c>
      <c r="P39" s="190">
        <v>4448</v>
      </c>
      <c r="Q39" s="178">
        <v>43321</v>
      </c>
      <c r="R39" s="108" t="s">
        <v>142</v>
      </c>
    </row>
    <row r="40" spans="3:18" x14ac:dyDescent="0.2">
      <c r="C40" s="174" t="s">
        <v>21</v>
      </c>
      <c r="E40" s="108" t="s">
        <v>22</v>
      </c>
      <c r="F40" s="108" t="s">
        <v>97</v>
      </c>
      <c r="G40" s="108">
        <v>901619</v>
      </c>
      <c r="H40" s="108">
        <v>13780</v>
      </c>
      <c r="I40" s="108">
        <v>9164896693</v>
      </c>
      <c r="J40" s="175">
        <v>43305</v>
      </c>
      <c r="K40" s="176" t="s">
        <v>127</v>
      </c>
      <c r="L40" s="108" t="s">
        <v>54</v>
      </c>
      <c r="M40" s="356">
        <v>485.2</v>
      </c>
      <c r="N40" s="177" t="s">
        <v>55</v>
      </c>
      <c r="O40" s="190" t="s">
        <v>550</v>
      </c>
      <c r="P40" s="190">
        <v>4448</v>
      </c>
      <c r="Q40" s="178">
        <v>43321</v>
      </c>
      <c r="R40" s="108" t="s">
        <v>143</v>
      </c>
    </row>
    <row r="41" spans="3:18" x14ac:dyDescent="0.2">
      <c r="C41" s="174" t="s">
        <v>21</v>
      </c>
      <c r="E41" s="108" t="s">
        <v>22</v>
      </c>
      <c r="F41" s="108" t="s">
        <v>98</v>
      </c>
      <c r="G41" s="108">
        <v>906689</v>
      </c>
      <c r="H41" s="108">
        <v>13780</v>
      </c>
      <c r="I41" s="108">
        <v>9165138617</v>
      </c>
      <c r="J41" s="175">
        <v>43313</v>
      </c>
      <c r="K41" s="176" t="s">
        <v>127</v>
      </c>
      <c r="L41" s="108" t="s">
        <v>54</v>
      </c>
      <c r="M41" s="356">
        <v>446.3</v>
      </c>
      <c r="N41" s="177" t="s">
        <v>55</v>
      </c>
      <c r="O41" s="190" t="s">
        <v>551</v>
      </c>
      <c r="P41" s="190">
        <v>4470</v>
      </c>
      <c r="Q41" s="178">
        <v>43328</v>
      </c>
      <c r="R41" s="108" t="s">
        <v>144</v>
      </c>
    </row>
    <row r="42" spans="3:18" x14ac:dyDescent="0.2">
      <c r="C42" s="174" t="s">
        <v>21</v>
      </c>
      <c r="E42" s="108" t="s">
        <v>22</v>
      </c>
      <c r="F42" s="108" t="s">
        <v>99</v>
      </c>
      <c r="G42" s="108">
        <v>906687</v>
      </c>
      <c r="H42" s="108">
        <v>13780</v>
      </c>
      <c r="I42" s="108">
        <v>9165169652</v>
      </c>
      <c r="J42" s="175">
        <v>43314</v>
      </c>
      <c r="K42" s="176" t="s">
        <v>127</v>
      </c>
      <c r="L42" s="108" t="s">
        <v>54</v>
      </c>
      <c r="M42" s="356">
        <v>446.32</v>
      </c>
      <c r="N42" s="177" t="s">
        <v>55</v>
      </c>
      <c r="O42" s="190" t="s">
        <v>552</v>
      </c>
      <c r="P42" s="190">
        <v>4470</v>
      </c>
      <c r="Q42" s="178">
        <v>43328</v>
      </c>
      <c r="R42" s="108" t="s">
        <v>145</v>
      </c>
    </row>
    <row r="43" spans="3:18" x14ac:dyDescent="0.2">
      <c r="C43" s="174" t="s">
        <v>21</v>
      </c>
      <c r="E43" s="108" t="s">
        <v>22</v>
      </c>
      <c r="F43" s="108" t="s">
        <v>100</v>
      </c>
      <c r="G43" s="108">
        <v>906688</v>
      </c>
      <c r="H43" s="108">
        <v>13780</v>
      </c>
      <c r="I43" s="108">
        <v>9165169658</v>
      </c>
      <c r="J43" s="175">
        <v>43314</v>
      </c>
      <c r="K43" s="176" t="s">
        <v>127</v>
      </c>
      <c r="L43" s="108" t="s">
        <v>54</v>
      </c>
      <c r="M43" s="356">
        <v>892.6</v>
      </c>
      <c r="N43" s="177" t="s">
        <v>55</v>
      </c>
      <c r="O43" s="190" t="s">
        <v>552</v>
      </c>
      <c r="P43" s="190">
        <v>4470</v>
      </c>
      <c r="Q43" s="178">
        <v>43328</v>
      </c>
      <c r="R43" s="108" t="s">
        <v>146</v>
      </c>
    </row>
    <row r="44" spans="3:18" x14ac:dyDescent="0.2">
      <c r="C44" s="174" t="s">
        <v>21</v>
      </c>
      <c r="E44" s="108" t="s">
        <v>22</v>
      </c>
      <c r="F44" s="108" t="s">
        <v>101</v>
      </c>
      <c r="G44" s="108">
        <v>907238</v>
      </c>
      <c r="H44" s="108">
        <v>13780</v>
      </c>
      <c r="I44" s="108">
        <v>9165295619</v>
      </c>
      <c r="J44" s="175">
        <v>43319</v>
      </c>
      <c r="K44" s="176" t="s">
        <v>127</v>
      </c>
      <c r="L44" s="108" t="s">
        <v>54</v>
      </c>
      <c r="M44" s="356">
        <v>485.2</v>
      </c>
      <c r="N44" s="177" t="s">
        <v>55</v>
      </c>
      <c r="O44" s="190" t="s">
        <v>553</v>
      </c>
      <c r="P44" s="190">
        <v>4470</v>
      </c>
      <c r="Q44" s="178">
        <v>43328</v>
      </c>
      <c r="R44" s="108" t="s">
        <v>147</v>
      </c>
    </row>
    <row r="45" spans="3:18" x14ac:dyDescent="0.2">
      <c r="C45" s="174" t="s">
        <v>89</v>
      </c>
      <c r="E45" s="108" t="s">
        <v>102</v>
      </c>
      <c r="F45" s="108" t="s">
        <v>103</v>
      </c>
      <c r="G45" s="108">
        <v>916797</v>
      </c>
      <c r="H45" s="108">
        <v>13780</v>
      </c>
      <c r="I45" s="108">
        <v>445552961</v>
      </c>
      <c r="J45" s="175">
        <v>43284</v>
      </c>
      <c r="K45" s="176" t="s">
        <v>128</v>
      </c>
      <c r="L45" s="108" t="s">
        <v>54</v>
      </c>
      <c r="M45" s="356">
        <v>426.39</v>
      </c>
      <c r="N45" s="177" t="s">
        <v>55</v>
      </c>
      <c r="O45" s="190" t="s">
        <v>554</v>
      </c>
      <c r="P45" s="190">
        <v>4537</v>
      </c>
      <c r="Q45" s="108" t="s">
        <v>148</v>
      </c>
      <c r="R45" s="108" t="s">
        <v>149</v>
      </c>
    </row>
    <row r="46" spans="3:18" x14ac:dyDescent="0.2">
      <c r="C46" s="174" t="s">
        <v>21</v>
      </c>
      <c r="E46" s="108" t="s">
        <v>22</v>
      </c>
      <c r="F46" s="108" t="s">
        <v>104</v>
      </c>
      <c r="G46" s="108">
        <v>913307</v>
      </c>
      <c r="H46" s="108">
        <v>13780</v>
      </c>
      <c r="I46" s="108">
        <v>9165528132</v>
      </c>
      <c r="J46" s="175">
        <v>43327</v>
      </c>
      <c r="K46" s="176" t="s">
        <v>129</v>
      </c>
      <c r="L46" s="108" t="s">
        <v>54</v>
      </c>
      <c r="M46" s="356">
        <v>485.18</v>
      </c>
      <c r="N46" s="177" t="s">
        <v>55</v>
      </c>
      <c r="O46" s="190" t="s">
        <v>66</v>
      </c>
      <c r="P46" s="190">
        <v>4502</v>
      </c>
      <c r="Q46" s="108" t="s">
        <v>150</v>
      </c>
      <c r="R46" s="108" t="s">
        <v>151</v>
      </c>
    </row>
    <row r="47" spans="3:18" x14ac:dyDescent="0.2">
      <c r="C47" s="174" t="s">
        <v>21</v>
      </c>
      <c r="E47" s="108" t="s">
        <v>22</v>
      </c>
      <c r="F47" s="108" t="s">
        <v>105</v>
      </c>
      <c r="G47" s="108">
        <v>913309</v>
      </c>
      <c r="H47" s="108">
        <v>13780</v>
      </c>
      <c r="I47" s="108">
        <v>9165568248</v>
      </c>
      <c r="J47" s="175">
        <v>43328</v>
      </c>
      <c r="K47" s="176" t="s">
        <v>129</v>
      </c>
      <c r="L47" s="108" t="s">
        <v>54</v>
      </c>
      <c r="M47" s="356">
        <v>485.19</v>
      </c>
      <c r="N47" s="177" t="s">
        <v>55</v>
      </c>
      <c r="O47" s="190" t="s">
        <v>66</v>
      </c>
      <c r="P47" s="190">
        <v>4502</v>
      </c>
      <c r="Q47" s="178">
        <v>43341</v>
      </c>
      <c r="R47" s="108" t="s">
        <v>152</v>
      </c>
    </row>
    <row r="48" spans="3:18" x14ac:dyDescent="0.2">
      <c r="C48" s="174" t="s">
        <v>21</v>
      </c>
      <c r="E48" s="108" t="s">
        <v>22</v>
      </c>
      <c r="F48" s="108" t="s">
        <v>106</v>
      </c>
      <c r="G48" s="108">
        <v>913311</v>
      </c>
      <c r="H48" s="108">
        <v>13780</v>
      </c>
      <c r="I48" s="108">
        <v>9165716546</v>
      </c>
      <c r="J48" s="179" t="s">
        <v>130</v>
      </c>
      <c r="K48" s="176" t="s">
        <v>129</v>
      </c>
      <c r="L48" s="108" t="s">
        <v>54</v>
      </c>
      <c r="M48" s="356">
        <v>485.19</v>
      </c>
      <c r="N48" s="177" t="s">
        <v>55</v>
      </c>
      <c r="O48" s="190" t="s">
        <v>66</v>
      </c>
      <c r="P48" s="190">
        <v>4502</v>
      </c>
      <c r="Q48" s="178">
        <v>43341</v>
      </c>
      <c r="R48" s="108" t="s">
        <v>153</v>
      </c>
    </row>
    <row r="49" spans="1:19" x14ac:dyDescent="0.2">
      <c r="C49" s="174" t="s">
        <v>21</v>
      </c>
      <c r="E49" s="108" t="s">
        <v>22</v>
      </c>
      <c r="F49" s="108" t="s">
        <v>107</v>
      </c>
      <c r="G49" s="108">
        <v>913312</v>
      </c>
      <c r="H49" s="108">
        <v>13780</v>
      </c>
      <c r="I49" s="108">
        <v>9165716545</v>
      </c>
      <c r="J49" s="175">
        <v>43334</v>
      </c>
      <c r="K49" s="176" t="s">
        <v>129</v>
      </c>
      <c r="L49" s="108" t="s">
        <v>54</v>
      </c>
      <c r="M49" s="356">
        <v>485.2</v>
      </c>
      <c r="N49" s="177" t="s">
        <v>55</v>
      </c>
      <c r="O49" s="190" t="s">
        <v>66</v>
      </c>
      <c r="P49" s="190">
        <v>4502</v>
      </c>
      <c r="Q49" s="178">
        <v>43341</v>
      </c>
      <c r="R49" s="108" t="s">
        <v>154</v>
      </c>
    </row>
    <row r="50" spans="1:19" x14ac:dyDescent="0.2">
      <c r="C50" s="174" t="s">
        <v>21</v>
      </c>
      <c r="E50" s="108" t="s">
        <v>22</v>
      </c>
      <c r="F50" s="108" t="s">
        <v>108</v>
      </c>
      <c r="G50" s="108">
        <v>913313</v>
      </c>
      <c r="H50" s="108">
        <v>13780</v>
      </c>
      <c r="I50" s="108">
        <v>9165716547</v>
      </c>
      <c r="J50" s="175">
        <v>43334</v>
      </c>
      <c r="K50" s="176" t="s">
        <v>129</v>
      </c>
      <c r="L50" s="108" t="s">
        <v>54</v>
      </c>
      <c r="M50" s="356">
        <v>485.2</v>
      </c>
      <c r="N50" s="177" t="s">
        <v>55</v>
      </c>
      <c r="O50" s="190" t="s">
        <v>66</v>
      </c>
      <c r="P50" s="190">
        <v>4510</v>
      </c>
      <c r="Q50" s="178">
        <v>43341</v>
      </c>
      <c r="R50" s="108" t="s">
        <v>155</v>
      </c>
    </row>
    <row r="51" spans="1:19" x14ac:dyDescent="0.2">
      <c r="C51" s="174" t="s">
        <v>21</v>
      </c>
      <c r="E51" s="108" t="s">
        <v>22</v>
      </c>
      <c r="F51" s="108" t="s">
        <v>109</v>
      </c>
      <c r="G51" s="108">
        <v>915527</v>
      </c>
      <c r="H51" s="108">
        <v>13780</v>
      </c>
      <c r="I51" s="108">
        <v>9165716548</v>
      </c>
      <c r="J51" s="175">
        <v>43335</v>
      </c>
      <c r="K51" s="176" t="s">
        <v>129</v>
      </c>
      <c r="L51" s="108" t="s">
        <v>54</v>
      </c>
      <c r="M51" s="356">
        <v>446.31</v>
      </c>
      <c r="N51" s="177" t="s">
        <v>55</v>
      </c>
      <c r="O51" s="190" t="s">
        <v>555</v>
      </c>
      <c r="P51" s="190">
        <v>4510</v>
      </c>
      <c r="Q51" s="178">
        <v>43349</v>
      </c>
      <c r="R51" s="108" t="s">
        <v>156</v>
      </c>
    </row>
    <row r="52" spans="1:19" x14ac:dyDescent="0.2">
      <c r="C52" s="174" t="s">
        <v>21</v>
      </c>
      <c r="E52" s="108" t="s">
        <v>22</v>
      </c>
      <c r="F52" s="108" t="s">
        <v>36</v>
      </c>
      <c r="G52" s="108">
        <v>915528</v>
      </c>
      <c r="H52" s="108">
        <v>13780</v>
      </c>
      <c r="I52" s="108">
        <v>9165794766</v>
      </c>
      <c r="J52" s="175">
        <v>43336</v>
      </c>
      <c r="K52" s="176" t="s">
        <v>129</v>
      </c>
      <c r="L52" s="108" t="s">
        <v>54</v>
      </c>
      <c r="M52" s="356">
        <v>446.3</v>
      </c>
      <c r="N52" s="177" t="s">
        <v>55</v>
      </c>
      <c r="O52" s="190" t="s">
        <v>555</v>
      </c>
      <c r="P52" s="190">
        <v>4510</v>
      </c>
      <c r="Q52" s="178">
        <v>43349</v>
      </c>
      <c r="R52" s="108" t="s">
        <v>157</v>
      </c>
    </row>
    <row r="53" spans="1:19" x14ac:dyDescent="0.2">
      <c r="C53" s="174" t="s">
        <v>21</v>
      </c>
      <c r="E53" s="108" t="s">
        <v>22</v>
      </c>
      <c r="F53" s="108" t="s">
        <v>110</v>
      </c>
      <c r="G53" s="108">
        <v>919227</v>
      </c>
      <c r="H53" s="108">
        <v>13780</v>
      </c>
      <c r="I53" s="108">
        <v>9166143738</v>
      </c>
      <c r="J53" s="175">
        <v>43350</v>
      </c>
      <c r="K53" s="176" t="s">
        <v>129</v>
      </c>
      <c r="L53" s="108" t="s">
        <v>54</v>
      </c>
      <c r="M53" s="356">
        <v>485.2</v>
      </c>
      <c r="N53" s="177" t="s">
        <v>55</v>
      </c>
      <c r="O53" s="190" t="s">
        <v>556</v>
      </c>
      <c r="P53" s="190">
        <v>4549</v>
      </c>
      <c r="Q53" s="108" t="s">
        <v>158</v>
      </c>
      <c r="R53" s="108" t="s">
        <v>159</v>
      </c>
    </row>
    <row r="54" spans="1:19" x14ac:dyDescent="0.2">
      <c r="C54" s="174" t="s">
        <v>21</v>
      </c>
      <c r="E54" s="108" t="s">
        <v>22</v>
      </c>
      <c r="F54" s="108" t="s">
        <v>111</v>
      </c>
      <c r="G54" s="108">
        <v>920250</v>
      </c>
      <c r="H54" s="108">
        <v>13780</v>
      </c>
      <c r="I54" s="108">
        <v>9166222762</v>
      </c>
      <c r="J54" s="175">
        <v>43354</v>
      </c>
      <c r="K54" s="176" t="s">
        <v>129</v>
      </c>
      <c r="L54" s="108" t="s">
        <v>54</v>
      </c>
      <c r="M54" s="356">
        <v>892.59</v>
      </c>
      <c r="N54" s="177" t="s">
        <v>55</v>
      </c>
      <c r="O54" s="190" t="s">
        <v>557</v>
      </c>
      <c r="P54" s="190">
        <v>4549</v>
      </c>
      <c r="Q54" s="178">
        <v>43363</v>
      </c>
      <c r="R54" s="108" t="s">
        <v>160</v>
      </c>
    </row>
    <row r="55" spans="1:19" ht="15.75" x14ac:dyDescent="0.25">
      <c r="A55" s="166" t="s">
        <v>161</v>
      </c>
      <c r="B55" s="181"/>
      <c r="C55" s="181"/>
      <c r="D55" s="181"/>
      <c r="E55" s="181"/>
      <c r="F55" s="181"/>
      <c r="G55" s="181"/>
      <c r="H55" s="181"/>
      <c r="I55" s="181"/>
      <c r="J55" s="181"/>
      <c r="K55" s="182"/>
      <c r="L55" s="181"/>
      <c r="M55" s="360">
        <f>SUM(M31:M54)</f>
        <v>11810.640000000003</v>
      </c>
      <c r="N55" s="166">
        <v>0</v>
      </c>
      <c r="O55" s="181"/>
      <c r="P55" s="191"/>
      <c r="Q55" s="181"/>
      <c r="R55" s="181"/>
    </row>
    <row r="56" spans="1:19" x14ac:dyDescent="0.2">
      <c r="P56" s="190"/>
    </row>
    <row r="57" spans="1:19" x14ac:dyDescent="0.2">
      <c r="A57" s="192">
        <v>776250</v>
      </c>
      <c r="B57" s="188"/>
      <c r="C57" s="188" t="s">
        <v>162</v>
      </c>
      <c r="D57" s="188"/>
      <c r="E57" s="188"/>
      <c r="F57" s="188"/>
      <c r="G57" s="188"/>
      <c r="H57" s="188"/>
      <c r="I57" s="188"/>
      <c r="J57" s="188"/>
      <c r="K57" s="189"/>
      <c r="L57" s="188"/>
      <c r="M57" s="359"/>
      <c r="N57" s="188"/>
      <c r="O57" s="188"/>
      <c r="P57" s="192"/>
      <c r="Q57" s="188"/>
      <c r="R57" s="188"/>
    </row>
    <row r="58" spans="1:19" hidden="1" x14ac:dyDescent="0.2"/>
    <row r="59" spans="1:19" hidden="1" x14ac:dyDescent="0.2"/>
    <row r="60" spans="1:19" x14ac:dyDescent="0.2">
      <c r="C60" s="108" t="s">
        <v>163</v>
      </c>
      <c r="E60" s="108" t="s">
        <v>164</v>
      </c>
      <c r="F60" s="193" t="s">
        <v>166</v>
      </c>
      <c r="G60" s="108">
        <v>883154</v>
      </c>
      <c r="H60" s="108">
        <v>13780</v>
      </c>
      <c r="I60" s="108">
        <v>1851108</v>
      </c>
      <c r="J60" s="175">
        <v>43244</v>
      </c>
      <c r="K60" s="176" t="s">
        <v>125</v>
      </c>
      <c r="L60" s="108" t="s">
        <v>54</v>
      </c>
      <c r="M60" s="356">
        <v>213.16</v>
      </c>
      <c r="N60" s="177" t="s">
        <v>55</v>
      </c>
      <c r="O60" s="108" t="s">
        <v>195</v>
      </c>
      <c r="P60" s="108">
        <v>4310</v>
      </c>
      <c r="Q60" s="178">
        <v>43258</v>
      </c>
      <c r="R60" s="108" t="s">
        <v>202</v>
      </c>
    </row>
    <row r="61" spans="1:19" x14ac:dyDescent="0.2">
      <c r="C61" s="108" t="s">
        <v>163</v>
      </c>
      <c r="E61" s="108" t="s">
        <v>164</v>
      </c>
      <c r="F61" s="193" t="s">
        <v>165</v>
      </c>
      <c r="G61" s="108">
        <v>887437</v>
      </c>
      <c r="H61" s="108">
        <v>13780</v>
      </c>
      <c r="I61" s="108">
        <v>1851402</v>
      </c>
      <c r="J61" s="175">
        <v>43257</v>
      </c>
      <c r="K61" s="176" t="s">
        <v>125</v>
      </c>
      <c r="L61" s="108" t="s">
        <v>54</v>
      </c>
      <c r="M61" s="356">
        <v>400.16</v>
      </c>
      <c r="N61" s="177" t="s">
        <v>55</v>
      </c>
      <c r="O61" s="194" t="s">
        <v>196</v>
      </c>
      <c r="P61" s="108">
        <v>4344</v>
      </c>
      <c r="Q61" s="178">
        <v>43271</v>
      </c>
      <c r="R61" s="108" t="s">
        <v>203</v>
      </c>
      <c r="S61" s="195"/>
    </row>
    <row r="62" spans="1:19" x14ac:dyDescent="0.2">
      <c r="C62" s="108" t="s">
        <v>163</v>
      </c>
      <c r="E62" s="108" t="s">
        <v>164</v>
      </c>
      <c r="F62" s="193" t="s">
        <v>167</v>
      </c>
      <c r="G62" s="108">
        <v>887438</v>
      </c>
      <c r="H62" s="108">
        <v>13780</v>
      </c>
      <c r="I62" s="108">
        <v>1851436</v>
      </c>
      <c r="J62" s="179" t="s">
        <v>191</v>
      </c>
      <c r="K62" s="176" t="s">
        <v>125</v>
      </c>
      <c r="L62" s="108" t="s">
        <v>54</v>
      </c>
      <c r="M62" s="356">
        <v>421.89</v>
      </c>
      <c r="N62" s="177" t="s">
        <v>55</v>
      </c>
      <c r="O62" s="108" t="s">
        <v>196</v>
      </c>
      <c r="P62" s="108">
        <v>4345</v>
      </c>
      <c r="Q62" s="178">
        <v>43271</v>
      </c>
      <c r="R62" s="108" t="s">
        <v>204</v>
      </c>
    </row>
    <row r="63" spans="1:19" x14ac:dyDescent="0.2">
      <c r="C63" s="108" t="s">
        <v>163</v>
      </c>
      <c r="E63" s="108" t="s">
        <v>164</v>
      </c>
      <c r="F63" s="193" t="s">
        <v>168</v>
      </c>
      <c r="G63" s="108">
        <v>888574</v>
      </c>
      <c r="H63" s="108">
        <v>13780</v>
      </c>
      <c r="I63" s="108">
        <v>1851500</v>
      </c>
      <c r="J63" s="179" t="s">
        <v>192</v>
      </c>
      <c r="K63" s="176" t="s">
        <v>125</v>
      </c>
      <c r="L63" s="108" t="s">
        <v>54</v>
      </c>
      <c r="M63" s="356">
        <v>193.03</v>
      </c>
      <c r="N63" s="177" t="s">
        <v>55</v>
      </c>
      <c r="O63" s="108" t="s">
        <v>196</v>
      </c>
      <c r="P63" s="108">
        <v>4346</v>
      </c>
      <c r="Q63" s="178">
        <v>43271</v>
      </c>
      <c r="R63" s="108" t="s">
        <v>205</v>
      </c>
    </row>
    <row r="64" spans="1:19" x14ac:dyDescent="0.2">
      <c r="C64" s="108" t="s">
        <v>163</v>
      </c>
      <c r="E64" s="108" t="s">
        <v>164</v>
      </c>
      <c r="F64" s="193" t="s">
        <v>169</v>
      </c>
      <c r="G64" s="108">
        <v>888575</v>
      </c>
      <c r="H64" s="108">
        <v>13780</v>
      </c>
      <c r="I64" s="108">
        <v>1851526</v>
      </c>
      <c r="J64" s="175">
        <v>43263</v>
      </c>
      <c r="K64" s="176" t="s">
        <v>194</v>
      </c>
      <c r="L64" s="108" t="s">
        <v>54</v>
      </c>
      <c r="M64" s="356">
        <v>190.96</v>
      </c>
      <c r="N64" s="177" t="s">
        <v>55</v>
      </c>
      <c r="O64" s="108" t="s">
        <v>196</v>
      </c>
      <c r="P64" s="108">
        <v>4347</v>
      </c>
      <c r="Q64" s="178">
        <v>43271</v>
      </c>
      <c r="R64" s="108" t="s">
        <v>206</v>
      </c>
    </row>
    <row r="65" spans="1:18" x14ac:dyDescent="0.2">
      <c r="C65" s="108" t="s">
        <v>163</v>
      </c>
      <c r="E65" s="108" t="s">
        <v>164</v>
      </c>
      <c r="F65" s="193" t="s">
        <v>170</v>
      </c>
      <c r="G65" s="108">
        <v>921610</v>
      </c>
      <c r="H65" s="108">
        <v>13780</v>
      </c>
      <c r="I65" s="108">
        <v>1852257</v>
      </c>
      <c r="J65" s="175">
        <v>43280</v>
      </c>
      <c r="K65" s="176" t="s">
        <v>194</v>
      </c>
      <c r="L65" s="108" t="s">
        <v>54</v>
      </c>
      <c r="M65" s="356">
        <v>302.91000000000003</v>
      </c>
      <c r="N65" s="177" t="s">
        <v>55</v>
      </c>
      <c r="O65" s="108" t="s">
        <v>197</v>
      </c>
      <c r="P65" s="108">
        <v>4565</v>
      </c>
      <c r="Q65" s="178">
        <v>43370</v>
      </c>
      <c r="R65" s="108" t="s">
        <v>207</v>
      </c>
    </row>
    <row r="66" spans="1:18" x14ac:dyDescent="0.2">
      <c r="C66" s="108" t="s">
        <v>163</v>
      </c>
      <c r="E66" s="108" t="s">
        <v>164</v>
      </c>
      <c r="F66" s="193" t="s">
        <v>171</v>
      </c>
      <c r="G66" s="108">
        <v>920237</v>
      </c>
      <c r="H66" s="108">
        <v>13780</v>
      </c>
      <c r="I66" s="108" t="s">
        <v>181</v>
      </c>
      <c r="J66" s="179" t="s">
        <v>193</v>
      </c>
      <c r="K66" s="176" t="s">
        <v>194</v>
      </c>
      <c r="L66" s="108" t="s">
        <v>54</v>
      </c>
      <c r="M66" s="356">
        <v>356.19</v>
      </c>
      <c r="N66" s="177" t="s">
        <v>55</v>
      </c>
      <c r="O66" s="108" t="s">
        <v>198</v>
      </c>
      <c r="P66" s="108">
        <v>4555</v>
      </c>
      <c r="Q66" s="178">
        <v>43363</v>
      </c>
      <c r="R66" s="108" t="s">
        <v>208</v>
      </c>
    </row>
    <row r="67" spans="1:18" x14ac:dyDescent="0.2">
      <c r="C67" s="108" t="s">
        <v>163</v>
      </c>
      <c r="E67" s="108" t="s">
        <v>164</v>
      </c>
      <c r="F67" s="193" t="s">
        <v>176</v>
      </c>
      <c r="G67" s="108">
        <v>920239</v>
      </c>
      <c r="H67" s="108">
        <v>13780</v>
      </c>
      <c r="I67" s="108" t="s">
        <v>182</v>
      </c>
      <c r="J67" s="175">
        <v>43293</v>
      </c>
      <c r="K67" s="176" t="s">
        <v>194</v>
      </c>
      <c r="L67" s="108" t="s">
        <v>54</v>
      </c>
      <c r="M67" s="356">
        <v>191.3</v>
      </c>
      <c r="N67" s="177" t="s">
        <v>55</v>
      </c>
      <c r="O67" s="108" t="s">
        <v>198</v>
      </c>
      <c r="P67" s="108">
        <v>4556</v>
      </c>
      <c r="Q67" s="178">
        <v>43363</v>
      </c>
      <c r="R67" s="108" t="s">
        <v>209</v>
      </c>
    </row>
    <row r="68" spans="1:18" x14ac:dyDescent="0.2">
      <c r="C68" s="108" t="s">
        <v>163</v>
      </c>
      <c r="E68" s="108" t="s">
        <v>164</v>
      </c>
      <c r="F68" s="193" t="s">
        <v>177</v>
      </c>
      <c r="G68" s="108">
        <v>920241</v>
      </c>
      <c r="H68" s="108">
        <v>13780</v>
      </c>
      <c r="I68" s="108" t="s">
        <v>183</v>
      </c>
      <c r="J68" s="175">
        <v>43293</v>
      </c>
      <c r="K68" s="176" t="s">
        <v>194</v>
      </c>
      <c r="L68" s="108" t="s">
        <v>54</v>
      </c>
      <c r="M68" s="356">
        <v>512.46</v>
      </c>
      <c r="N68" s="177" t="s">
        <v>55</v>
      </c>
      <c r="O68" s="108" t="s">
        <v>198</v>
      </c>
      <c r="P68" s="108">
        <v>4557</v>
      </c>
      <c r="Q68" s="178">
        <v>43363</v>
      </c>
      <c r="R68" s="108" t="s">
        <v>210</v>
      </c>
    </row>
    <row r="69" spans="1:18" x14ac:dyDescent="0.2">
      <c r="C69" s="108" t="s">
        <v>163</v>
      </c>
      <c r="E69" s="108" t="s">
        <v>164</v>
      </c>
      <c r="F69" s="193" t="s">
        <v>178</v>
      </c>
      <c r="G69" s="108">
        <v>921612</v>
      </c>
      <c r="H69" s="108">
        <v>13780</v>
      </c>
      <c r="I69" s="108" t="s">
        <v>184</v>
      </c>
      <c r="J69" s="175">
        <v>43294</v>
      </c>
      <c r="K69" s="176" t="s">
        <v>194</v>
      </c>
      <c r="L69" s="108" t="s">
        <v>54</v>
      </c>
      <c r="M69" s="356">
        <v>429.39</v>
      </c>
      <c r="N69" s="177" t="s">
        <v>55</v>
      </c>
      <c r="O69" s="108" t="s">
        <v>197</v>
      </c>
      <c r="P69" s="108">
        <v>4565</v>
      </c>
      <c r="Q69" s="178">
        <v>43370</v>
      </c>
      <c r="R69" s="108" t="s">
        <v>211</v>
      </c>
    </row>
    <row r="70" spans="1:18" x14ac:dyDescent="0.2">
      <c r="C70" s="108" t="s">
        <v>163</v>
      </c>
      <c r="E70" s="108" t="s">
        <v>164</v>
      </c>
      <c r="F70" s="193" t="s">
        <v>172</v>
      </c>
      <c r="G70" s="108">
        <v>920240</v>
      </c>
      <c r="H70" s="108">
        <v>13780</v>
      </c>
      <c r="I70" s="108" t="s">
        <v>185</v>
      </c>
      <c r="J70" s="175">
        <v>43298</v>
      </c>
      <c r="K70" s="176" t="s">
        <v>194</v>
      </c>
      <c r="L70" s="108" t="s">
        <v>54</v>
      </c>
      <c r="M70" s="356">
        <v>461.39</v>
      </c>
      <c r="N70" s="177" t="s">
        <v>55</v>
      </c>
      <c r="O70" s="108" t="s">
        <v>199</v>
      </c>
      <c r="P70" s="108">
        <v>4555</v>
      </c>
      <c r="Q70" s="108" t="s">
        <v>201</v>
      </c>
      <c r="R70" s="108" t="s">
        <v>212</v>
      </c>
    </row>
    <row r="71" spans="1:18" x14ac:dyDescent="0.2">
      <c r="C71" s="108" t="s">
        <v>163</v>
      </c>
      <c r="E71" s="108" t="s">
        <v>164</v>
      </c>
      <c r="F71" s="193" t="s">
        <v>179</v>
      </c>
      <c r="G71" s="108">
        <v>920243</v>
      </c>
      <c r="H71" s="108">
        <v>13780</v>
      </c>
      <c r="I71" s="108" t="s">
        <v>186</v>
      </c>
      <c r="J71" s="175">
        <v>43308</v>
      </c>
      <c r="K71" s="176" t="s">
        <v>194</v>
      </c>
      <c r="L71" s="108" t="s">
        <v>54</v>
      </c>
      <c r="M71" s="356">
        <v>439.2</v>
      </c>
      <c r="N71" s="177" t="s">
        <v>55</v>
      </c>
      <c r="O71" s="108" t="s">
        <v>199</v>
      </c>
      <c r="P71" s="108">
        <v>4555</v>
      </c>
      <c r="Q71" s="108" t="s">
        <v>201</v>
      </c>
      <c r="R71" s="108" t="s">
        <v>213</v>
      </c>
    </row>
    <row r="72" spans="1:18" x14ac:dyDescent="0.2">
      <c r="C72" s="108" t="s">
        <v>163</v>
      </c>
      <c r="E72" s="108" t="s">
        <v>164</v>
      </c>
      <c r="F72" s="193" t="s">
        <v>173</v>
      </c>
      <c r="G72" s="108">
        <v>920242</v>
      </c>
      <c r="H72" s="108">
        <v>13780</v>
      </c>
      <c r="I72" s="108" t="s">
        <v>187</v>
      </c>
      <c r="J72" s="175">
        <v>43311</v>
      </c>
      <c r="K72" s="176" t="s">
        <v>194</v>
      </c>
      <c r="L72" s="108" t="s">
        <v>54</v>
      </c>
      <c r="M72" s="356">
        <v>199.9</v>
      </c>
      <c r="N72" s="177" t="s">
        <v>55</v>
      </c>
      <c r="O72" s="108" t="s">
        <v>199</v>
      </c>
      <c r="P72" s="108">
        <v>4555</v>
      </c>
      <c r="Q72" s="108" t="s">
        <v>201</v>
      </c>
      <c r="R72" s="108" t="s">
        <v>214</v>
      </c>
    </row>
    <row r="73" spans="1:18" x14ac:dyDescent="0.2">
      <c r="C73" s="108" t="s">
        <v>163</v>
      </c>
      <c r="E73" s="108" t="s">
        <v>164</v>
      </c>
      <c r="F73" s="193" t="s">
        <v>174</v>
      </c>
      <c r="G73" s="108">
        <v>921614</v>
      </c>
      <c r="H73" s="108">
        <v>13780</v>
      </c>
      <c r="I73" s="108" t="s">
        <v>188</v>
      </c>
      <c r="J73" s="175">
        <v>43311</v>
      </c>
      <c r="K73" s="176" t="s">
        <v>194</v>
      </c>
      <c r="L73" s="108" t="s">
        <v>54</v>
      </c>
      <c r="M73" s="356">
        <v>429.39</v>
      </c>
      <c r="N73" s="177" t="s">
        <v>55</v>
      </c>
      <c r="O73" s="108" t="s">
        <v>200</v>
      </c>
      <c r="P73" s="108">
        <v>4565</v>
      </c>
      <c r="Q73" s="178">
        <v>43370</v>
      </c>
      <c r="R73" s="108" t="s">
        <v>211</v>
      </c>
    </row>
    <row r="74" spans="1:18" x14ac:dyDescent="0.2">
      <c r="C74" s="108" t="s">
        <v>163</v>
      </c>
      <c r="E74" s="108" t="s">
        <v>164</v>
      </c>
      <c r="F74" s="193" t="s">
        <v>175</v>
      </c>
      <c r="G74" s="108">
        <v>921615</v>
      </c>
      <c r="H74" s="108">
        <v>13780</v>
      </c>
      <c r="I74" s="108" t="s">
        <v>189</v>
      </c>
      <c r="J74" s="175">
        <v>43325</v>
      </c>
      <c r="K74" s="176" t="s">
        <v>194</v>
      </c>
      <c r="L74" s="108" t="s">
        <v>54</v>
      </c>
      <c r="M74" s="356">
        <v>356.19</v>
      </c>
      <c r="N74" s="177" t="s">
        <v>55</v>
      </c>
      <c r="O74" s="108" t="s">
        <v>200</v>
      </c>
      <c r="P74" s="108">
        <v>4565</v>
      </c>
      <c r="Q74" s="178">
        <v>43370</v>
      </c>
      <c r="R74" s="108" t="s">
        <v>216</v>
      </c>
    </row>
    <row r="75" spans="1:18" x14ac:dyDescent="0.2">
      <c r="C75" s="108" t="s">
        <v>163</v>
      </c>
      <c r="E75" s="108" t="s">
        <v>164</v>
      </c>
      <c r="F75" s="193" t="s">
        <v>180</v>
      </c>
      <c r="G75" s="108">
        <v>921616</v>
      </c>
      <c r="H75" s="108">
        <v>13780</v>
      </c>
      <c r="I75" s="108" t="s">
        <v>190</v>
      </c>
      <c r="J75" s="175">
        <v>43325</v>
      </c>
      <c r="K75" s="176" t="s">
        <v>194</v>
      </c>
      <c r="L75" s="108" t="s">
        <v>54</v>
      </c>
      <c r="M75" s="356">
        <v>224.43</v>
      </c>
      <c r="N75" s="177" t="s">
        <v>55</v>
      </c>
      <c r="O75" s="108" t="s">
        <v>200</v>
      </c>
      <c r="P75" s="108">
        <v>4565</v>
      </c>
      <c r="Q75" s="178">
        <v>43370</v>
      </c>
      <c r="R75" s="108" t="s">
        <v>215</v>
      </c>
    </row>
    <row r="76" spans="1:18" ht="15.75" x14ac:dyDescent="0.25">
      <c r="A76" s="166" t="s">
        <v>217</v>
      </c>
      <c r="B76" s="181"/>
      <c r="C76" s="181"/>
      <c r="D76" s="181"/>
      <c r="E76" s="181"/>
      <c r="F76" s="196"/>
      <c r="G76" s="181"/>
      <c r="H76" s="181"/>
      <c r="I76" s="181"/>
      <c r="J76" s="181"/>
      <c r="K76" s="182"/>
      <c r="L76" s="181"/>
      <c r="M76" s="360">
        <f>SUM(M60:M75)</f>
        <v>5321.95</v>
      </c>
      <c r="N76" s="197" t="s">
        <v>55</v>
      </c>
      <c r="O76" s="181"/>
      <c r="P76" s="181"/>
      <c r="Q76" s="181"/>
      <c r="R76" s="181"/>
    </row>
    <row r="78" spans="1:18" x14ac:dyDescent="0.2">
      <c r="A78" s="198">
        <v>776255</v>
      </c>
      <c r="B78" s="188"/>
      <c r="C78" s="188" t="s">
        <v>218</v>
      </c>
      <c r="D78" s="188"/>
      <c r="E78" s="188"/>
      <c r="F78" s="188"/>
      <c r="G78" s="188"/>
      <c r="H78" s="188"/>
      <c r="I78" s="188"/>
      <c r="J78" s="188"/>
      <c r="K78" s="189"/>
      <c r="L78" s="188"/>
      <c r="M78" s="359"/>
      <c r="N78" s="188"/>
      <c r="O78" s="188"/>
      <c r="P78" s="188"/>
      <c r="Q78" s="188"/>
      <c r="R78" s="188"/>
    </row>
    <row r="79" spans="1:18" hidden="1" x14ac:dyDescent="0.2"/>
    <row r="80" spans="1:18" x14ac:dyDescent="0.2">
      <c r="C80" s="108" t="s">
        <v>163</v>
      </c>
      <c r="E80" s="108" t="s">
        <v>164</v>
      </c>
      <c r="F80" s="108" t="s">
        <v>219</v>
      </c>
      <c r="G80" s="108">
        <v>883155</v>
      </c>
      <c r="H80" s="108">
        <v>13780</v>
      </c>
      <c r="I80" s="108">
        <v>1851125</v>
      </c>
      <c r="J80" s="175">
        <v>43244</v>
      </c>
      <c r="K80" s="176" t="s">
        <v>125</v>
      </c>
      <c r="L80" s="108" t="s">
        <v>54</v>
      </c>
      <c r="M80" s="356">
        <v>538.16999999999996</v>
      </c>
      <c r="N80" s="177" t="s">
        <v>55</v>
      </c>
      <c r="O80" s="108" t="s">
        <v>195</v>
      </c>
      <c r="P80" s="108">
        <v>4310</v>
      </c>
      <c r="Q80" s="175">
        <v>43258</v>
      </c>
      <c r="R80" s="108" t="s">
        <v>229</v>
      </c>
    </row>
    <row r="81" spans="1:19" x14ac:dyDescent="0.2">
      <c r="C81" s="108" t="s">
        <v>163</v>
      </c>
      <c r="E81" s="108" t="s">
        <v>164</v>
      </c>
      <c r="F81" s="108" t="s">
        <v>223</v>
      </c>
      <c r="G81" s="108">
        <v>887439</v>
      </c>
      <c r="H81" s="108">
        <v>13780</v>
      </c>
      <c r="I81" s="108">
        <v>1851447</v>
      </c>
      <c r="J81" s="179" t="s">
        <v>191</v>
      </c>
      <c r="K81" s="176" t="s">
        <v>125</v>
      </c>
      <c r="L81" s="108" t="s">
        <v>54</v>
      </c>
      <c r="M81" s="356">
        <v>657.11</v>
      </c>
      <c r="N81" s="177" t="s">
        <v>55</v>
      </c>
      <c r="O81" s="108" t="s">
        <v>227</v>
      </c>
      <c r="P81" s="108">
        <v>4344</v>
      </c>
      <c r="Q81" s="175">
        <v>43271</v>
      </c>
      <c r="R81" s="108" t="s">
        <v>230</v>
      </c>
    </row>
    <row r="82" spans="1:19" x14ac:dyDescent="0.2">
      <c r="C82" s="108" t="s">
        <v>163</v>
      </c>
      <c r="E82" s="108" t="s">
        <v>164</v>
      </c>
      <c r="F82" s="108" t="s">
        <v>220</v>
      </c>
      <c r="G82" s="108">
        <v>889082</v>
      </c>
      <c r="H82" s="108">
        <v>13780</v>
      </c>
      <c r="I82" s="108">
        <v>1851559</v>
      </c>
      <c r="J82" s="179" t="s">
        <v>192</v>
      </c>
      <c r="K82" s="176" t="s">
        <v>125</v>
      </c>
      <c r="L82" s="108" t="s">
        <v>54</v>
      </c>
      <c r="M82" s="356">
        <v>626.71</v>
      </c>
      <c r="N82" s="177" t="s">
        <v>55</v>
      </c>
      <c r="O82" s="108" t="s">
        <v>227</v>
      </c>
      <c r="P82" s="108">
        <v>4344</v>
      </c>
      <c r="Q82" s="175">
        <v>43271</v>
      </c>
      <c r="R82" s="108" t="s">
        <v>231</v>
      </c>
      <c r="S82" s="108" t="s">
        <v>225</v>
      </c>
    </row>
    <row r="83" spans="1:19" x14ac:dyDescent="0.2">
      <c r="C83" s="108" t="s">
        <v>163</v>
      </c>
      <c r="E83" s="108" t="s">
        <v>164</v>
      </c>
      <c r="F83" s="108" t="s">
        <v>221</v>
      </c>
      <c r="G83" s="108">
        <v>921611</v>
      </c>
      <c r="H83" s="108">
        <v>13780</v>
      </c>
      <c r="I83" s="108" t="s">
        <v>224</v>
      </c>
      <c r="J83" s="175">
        <v>43283</v>
      </c>
      <c r="K83" s="176" t="s">
        <v>194</v>
      </c>
      <c r="L83" s="108" t="s">
        <v>54</v>
      </c>
      <c r="M83" s="356">
        <v>672.98</v>
      </c>
      <c r="N83" s="177" t="s">
        <v>55</v>
      </c>
      <c r="O83" s="108" t="s">
        <v>228</v>
      </c>
      <c r="P83" s="108">
        <v>4565</v>
      </c>
      <c r="Q83" s="175">
        <v>43370</v>
      </c>
      <c r="R83" s="108" t="s">
        <v>232</v>
      </c>
    </row>
    <row r="84" spans="1:19" x14ac:dyDescent="0.2">
      <c r="C84" s="108" t="s">
        <v>163</v>
      </c>
      <c r="E84" s="108" t="s">
        <v>164</v>
      </c>
      <c r="F84" s="108" t="s">
        <v>222</v>
      </c>
      <c r="G84" s="108">
        <v>920238</v>
      </c>
      <c r="H84" s="108">
        <v>13780</v>
      </c>
      <c r="I84" s="108" t="s">
        <v>226</v>
      </c>
      <c r="J84" s="175">
        <v>43293</v>
      </c>
      <c r="K84" s="176" t="s">
        <v>194</v>
      </c>
      <c r="L84" s="108" t="s">
        <v>54</v>
      </c>
      <c r="M84" s="356">
        <v>498.7</v>
      </c>
      <c r="N84" s="177" t="s">
        <v>55</v>
      </c>
      <c r="O84" s="108" t="s">
        <v>198</v>
      </c>
      <c r="P84" s="108">
        <v>4555</v>
      </c>
      <c r="Q84" s="179" t="s">
        <v>158</v>
      </c>
      <c r="R84" s="108" t="s">
        <v>233</v>
      </c>
    </row>
    <row r="85" spans="1:19" ht="15.75" x14ac:dyDescent="0.25">
      <c r="A85" s="166" t="s">
        <v>234</v>
      </c>
      <c r="B85" s="181"/>
      <c r="C85" s="181"/>
      <c r="D85" s="181"/>
      <c r="E85" s="181"/>
      <c r="F85" s="181"/>
      <c r="G85" s="181"/>
      <c r="H85" s="181"/>
      <c r="I85" s="181"/>
      <c r="J85" s="181"/>
      <c r="K85" s="182"/>
      <c r="L85" s="181"/>
      <c r="M85" s="360">
        <f>SUM(M80:M84)</f>
        <v>2993.67</v>
      </c>
      <c r="N85" s="197" t="s">
        <v>55</v>
      </c>
      <c r="O85" s="181"/>
      <c r="P85" s="181"/>
      <c r="Q85" s="181"/>
      <c r="R85" s="181"/>
    </row>
    <row r="87" spans="1:19" x14ac:dyDescent="0.2">
      <c r="A87" s="198">
        <v>776270</v>
      </c>
      <c r="B87" s="188"/>
      <c r="C87" s="188" t="s">
        <v>235</v>
      </c>
      <c r="D87" s="188"/>
      <c r="E87" s="188"/>
      <c r="F87" s="188"/>
      <c r="G87" s="188"/>
      <c r="H87" s="188"/>
      <c r="I87" s="188"/>
      <c r="J87" s="188"/>
      <c r="K87" s="189"/>
      <c r="L87" s="188"/>
      <c r="M87" s="359"/>
      <c r="N87" s="188"/>
      <c r="O87" s="188"/>
      <c r="P87" s="188"/>
      <c r="Q87" s="188"/>
      <c r="R87" s="188"/>
    </row>
    <row r="88" spans="1:19" x14ac:dyDescent="0.2">
      <c r="C88" s="108" t="s">
        <v>21</v>
      </c>
      <c r="E88" s="108" t="s">
        <v>236</v>
      </c>
      <c r="F88" s="108" t="s">
        <v>91</v>
      </c>
      <c r="G88" s="108">
        <v>888573</v>
      </c>
      <c r="H88" s="108">
        <v>13780</v>
      </c>
      <c r="I88" s="108">
        <v>9163892789</v>
      </c>
      <c r="J88" s="175">
        <v>43265</v>
      </c>
      <c r="K88" s="176" t="s">
        <v>125</v>
      </c>
      <c r="L88" s="108" t="s">
        <v>54</v>
      </c>
      <c r="M88" s="356">
        <v>50.31</v>
      </c>
      <c r="N88" s="177" t="s">
        <v>55</v>
      </c>
      <c r="O88" s="108" t="s">
        <v>254</v>
      </c>
      <c r="P88" s="108">
        <v>4343</v>
      </c>
      <c r="Q88" s="178">
        <v>43271</v>
      </c>
      <c r="R88" s="108" t="s">
        <v>262</v>
      </c>
    </row>
    <row r="89" spans="1:19" x14ac:dyDescent="0.2">
      <c r="C89" s="108" t="s">
        <v>21</v>
      </c>
      <c r="E89" s="108" t="s">
        <v>236</v>
      </c>
      <c r="F89" s="108" t="s">
        <v>91</v>
      </c>
      <c r="G89" s="108">
        <v>888573</v>
      </c>
      <c r="H89" s="108">
        <v>13780</v>
      </c>
      <c r="I89" s="108">
        <v>9163892789</v>
      </c>
      <c r="J89" s="175">
        <v>43265</v>
      </c>
      <c r="K89" s="176" t="s">
        <v>125</v>
      </c>
      <c r="L89" s="108" t="s">
        <v>54</v>
      </c>
      <c r="M89" s="356">
        <v>40.82</v>
      </c>
      <c r="N89" s="177" t="s">
        <v>55</v>
      </c>
      <c r="O89" s="108" t="s">
        <v>57</v>
      </c>
      <c r="P89" s="108">
        <v>4343</v>
      </c>
      <c r="Q89" s="178">
        <v>43271</v>
      </c>
      <c r="R89" s="108" t="s">
        <v>262</v>
      </c>
    </row>
    <row r="90" spans="1:19" x14ac:dyDescent="0.2">
      <c r="C90" s="108" t="s">
        <v>21</v>
      </c>
      <c r="E90" s="108" t="s">
        <v>236</v>
      </c>
      <c r="F90" s="108" t="s">
        <v>237</v>
      </c>
      <c r="G90" s="108">
        <v>891075</v>
      </c>
      <c r="H90" s="108">
        <v>13780</v>
      </c>
      <c r="I90" s="108">
        <v>9164040334</v>
      </c>
      <c r="J90" s="179" t="s">
        <v>247</v>
      </c>
      <c r="K90" s="176" t="s">
        <v>250</v>
      </c>
      <c r="L90" s="108" t="s">
        <v>54</v>
      </c>
      <c r="M90" s="356">
        <v>63.47</v>
      </c>
      <c r="N90" s="177" t="s">
        <v>55</v>
      </c>
      <c r="O90" s="108" t="s">
        <v>255</v>
      </c>
      <c r="P90" s="108">
        <v>4363</v>
      </c>
      <c r="Q90" s="108" t="s">
        <v>258</v>
      </c>
      <c r="R90" s="108" t="s">
        <v>262</v>
      </c>
    </row>
    <row r="91" spans="1:19" ht="15.75" x14ac:dyDescent="0.25">
      <c r="C91" s="108" t="s">
        <v>21</v>
      </c>
      <c r="E91" s="108" t="s">
        <v>236</v>
      </c>
      <c r="F91" s="108" t="s">
        <v>237</v>
      </c>
      <c r="G91" s="108">
        <v>891075</v>
      </c>
      <c r="H91" s="108">
        <v>13780</v>
      </c>
      <c r="I91" s="108">
        <v>9164040334</v>
      </c>
      <c r="J91" s="179" t="s">
        <v>247</v>
      </c>
      <c r="K91" s="176" t="s">
        <v>250</v>
      </c>
      <c r="L91" s="108" t="s">
        <v>54</v>
      </c>
      <c r="M91" s="361">
        <v>99.16</v>
      </c>
      <c r="N91" s="177" t="s">
        <v>55</v>
      </c>
      <c r="O91" s="108" t="s">
        <v>256</v>
      </c>
      <c r="P91" s="108">
        <v>4363</v>
      </c>
      <c r="Q91" s="108" t="s">
        <v>158</v>
      </c>
      <c r="R91" s="108" t="s">
        <v>262</v>
      </c>
    </row>
    <row r="92" spans="1:19" x14ac:dyDescent="0.2">
      <c r="C92" s="108" t="s">
        <v>21</v>
      </c>
      <c r="E92" s="108" t="s">
        <v>236</v>
      </c>
      <c r="F92" s="108" t="s">
        <v>238</v>
      </c>
      <c r="G92" s="108">
        <v>893632</v>
      </c>
      <c r="H92" s="108">
        <v>13780</v>
      </c>
      <c r="I92" s="108">
        <v>9164292877</v>
      </c>
      <c r="J92" s="175">
        <v>43280</v>
      </c>
      <c r="K92" s="176" t="s">
        <v>250</v>
      </c>
      <c r="L92" s="108" t="s">
        <v>54</v>
      </c>
      <c r="M92" s="356">
        <v>61.81</v>
      </c>
      <c r="N92" s="177" t="s">
        <v>55</v>
      </c>
      <c r="O92" s="108" t="s">
        <v>257</v>
      </c>
      <c r="P92" s="108">
        <v>4389</v>
      </c>
      <c r="Q92" s="178">
        <v>43271</v>
      </c>
      <c r="R92" s="108" t="s">
        <v>262</v>
      </c>
    </row>
    <row r="93" spans="1:19" x14ac:dyDescent="0.2">
      <c r="C93" s="108" t="s">
        <v>21</v>
      </c>
      <c r="E93" s="108" t="s">
        <v>236</v>
      </c>
      <c r="F93" s="108" t="s">
        <v>239</v>
      </c>
      <c r="G93" s="108">
        <v>893632</v>
      </c>
      <c r="H93" s="108">
        <v>13780</v>
      </c>
      <c r="I93" s="108">
        <v>9164292877</v>
      </c>
      <c r="J93" s="175">
        <v>43280</v>
      </c>
      <c r="K93" s="176" t="s">
        <v>250</v>
      </c>
      <c r="L93" s="108" t="s">
        <v>54</v>
      </c>
      <c r="M93" s="356">
        <v>38.08</v>
      </c>
      <c r="N93" s="177" t="s">
        <v>55</v>
      </c>
      <c r="O93" s="108" t="s">
        <v>58</v>
      </c>
      <c r="P93" s="108">
        <v>4389</v>
      </c>
      <c r="Q93" s="178">
        <v>43271</v>
      </c>
      <c r="R93" s="108" t="s">
        <v>262</v>
      </c>
    </row>
    <row r="94" spans="1:19" x14ac:dyDescent="0.2">
      <c r="C94" s="108" t="s">
        <v>21</v>
      </c>
      <c r="E94" s="108" t="s">
        <v>236</v>
      </c>
      <c r="F94" s="108" t="s">
        <v>240</v>
      </c>
      <c r="G94" s="108">
        <v>893634</v>
      </c>
      <c r="H94" s="108">
        <v>13780</v>
      </c>
      <c r="I94" s="108">
        <v>9164332948</v>
      </c>
      <c r="J94" s="179" t="s">
        <v>248</v>
      </c>
      <c r="K94" s="176" t="s">
        <v>252</v>
      </c>
      <c r="L94" s="108" t="s">
        <v>54</v>
      </c>
      <c r="M94" s="356">
        <v>83.09</v>
      </c>
      <c r="N94" s="177" t="s">
        <v>55</v>
      </c>
      <c r="O94" s="108" t="s">
        <v>58</v>
      </c>
      <c r="P94" s="108">
        <v>4389</v>
      </c>
      <c r="Q94" s="108" t="s">
        <v>259</v>
      </c>
      <c r="R94" s="108" t="s">
        <v>262</v>
      </c>
    </row>
    <row r="95" spans="1:19" x14ac:dyDescent="0.2">
      <c r="C95" s="108" t="s">
        <v>21</v>
      </c>
      <c r="E95" s="108" t="s">
        <v>236</v>
      </c>
      <c r="F95" s="108" t="s">
        <v>241</v>
      </c>
      <c r="G95" s="108">
        <v>893636</v>
      </c>
      <c r="H95" s="108">
        <v>13780</v>
      </c>
      <c r="I95" s="108">
        <v>9164332951</v>
      </c>
      <c r="J95" s="179" t="s">
        <v>248</v>
      </c>
      <c r="K95" s="176" t="s">
        <v>252</v>
      </c>
      <c r="L95" s="108" t="s">
        <v>54</v>
      </c>
      <c r="M95" s="356">
        <v>76.16</v>
      </c>
      <c r="N95" s="177" t="s">
        <v>55</v>
      </c>
      <c r="O95" s="108" t="s">
        <v>58</v>
      </c>
      <c r="P95" s="108">
        <v>4389</v>
      </c>
      <c r="Q95" s="108" t="s">
        <v>259</v>
      </c>
      <c r="R95" s="108" t="s">
        <v>262</v>
      </c>
    </row>
    <row r="96" spans="1:19" x14ac:dyDescent="0.2">
      <c r="C96" s="108" t="s">
        <v>21</v>
      </c>
      <c r="E96" s="108" t="s">
        <v>236</v>
      </c>
      <c r="F96" s="108" t="s">
        <v>242</v>
      </c>
      <c r="G96" s="108">
        <v>901613</v>
      </c>
      <c r="H96" s="108">
        <v>13780</v>
      </c>
      <c r="I96" s="108">
        <v>9164823333</v>
      </c>
      <c r="J96" s="179" t="s">
        <v>248</v>
      </c>
      <c r="K96" s="176" t="s">
        <v>251</v>
      </c>
      <c r="L96" s="108" t="s">
        <v>54</v>
      </c>
      <c r="M96" s="356">
        <v>83.09</v>
      </c>
      <c r="N96" s="177" t="s">
        <v>55</v>
      </c>
      <c r="O96" s="108" t="s">
        <v>60</v>
      </c>
      <c r="P96" s="108">
        <v>4448</v>
      </c>
      <c r="Q96" s="108" t="s">
        <v>134</v>
      </c>
      <c r="R96" s="108" t="s">
        <v>263</v>
      </c>
    </row>
    <row r="97" spans="1:18" x14ac:dyDescent="0.2">
      <c r="C97" s="108" t="s">
        <v>21</v>
      </c>
      <c r="E97" s="108" t="s">
        <v>236</v>
      </c>
      <c r="F97" s="108" t="s">
        <v>243</v>
      </c>
      <c r="G97" s="108">
        <v>901619</v>
      </c>
      <c r="H97" s="108">
        <v>13780</v>
      </c>
      <c r="I97" s="108">
        <v>9164896693</v>
      </c>
      <c r="J97" s="175">
        <v>43305</v>
      </c>
      <c r="K97" s="176" t="s">
        <v>251</v>
      </c>
      <c r="L97" s="108" t="s">
        <v>54</v>
      </c>
      <c r="M97" s="356">
        <v>40.729999999999997</v>
      </c>
      <c r="N97" s="177" t="s">
        <v>55</v>
      </c>
      <c r="O97" s="108" t="s">
        <v>60</v>
      </c>
      <c r="P97" s="108">
        <v>4448</v>
      </c>
      <c r="Q97" s="108" t="s">
        <v>134</v>
      </c>
      <c r="R97" s="108" t="s">
        <v>262</v>
      </c>
    </row>
    <row r="98" spans="1:18" x14ac:dyDescent="0.2">
      <c r="C98" s="108" t="s">
        <v>21</v>
      </c>
      <c r="E98" s="108" t="s">
        <v>236</v>
      </c>
      <c r="F98" s="108" t="s">
        <v>30</v>
      </c>
      <c r="G98" s="108">
        <v>906684</v>
      </c>
      <c r="H98" s="108">
        <v>13780</v>
      </c>
      <c r="I98" s="108">
        <v>9165057293</v>
      </c>
      <c r="J98" s="175">
        <v>43311</v>
      </c>
      <c r="K98" s="176" t="s">
        <v>251</v>
      </c>
      <c r="L98" s="108" t="s">
        <v>54</v>
      </c>
      <c r="M98" s="356">
        <v>76.16</v>
      </c>
      <c r="N98" s="177" t="s">
        <v>55</v>
      </c>
      <c r="O98" s="108" t="s">
        <v>63</v>
      </c>
      <c r="P98" s="108">
        <v>4470</v>
      </c>
      <c r="Q98" s="108" t="s">
        <v>134</v>
      </c>
      <c r="R98" s="108" t="s">
        <v>262</v>
      </c>
    </row>
    <row r="99" spans="1:18" x14ac:dyDescent="0.2">
      <c r="C99" s="108" t="s">
        <v>21</v>
      </c>
      <c r="E99" s="108" t="s">
        <v>236</v>
      </c>
      <c r="F99" s="108" t="s">
        <v>244</v>
      </c>
      <c r="G99" s="108">
        <v>906686</v>
      </c>
      <c r="H99" s="108">
        <v>13780</v>
      </c>
      <c r="I99" s="108">
        <v>9165169654</v>
      </c>
      <c r="J99" s="175">
        <v>43314</v>
      </c>
      <c r="K99" s="176" t="s">
        <v>251</v>
      </c>
      <c r="L99" s="108" t="s">
        <v>54</v>
      </c>
      <c r="M99" s="356">
        <v>24.94</v>
      </c>
      <c r="N99" s="177" t="s">
        <v>55</v>
      </c>
      <c r="O99" s="108" t="s">
        <v>63</v>
      </c>
      <c r="P99" s="108">
        <v>4470</v>
      </c>
      <c r="Q99" s="108" t="s">
        <v>134</v>
      </c>
      <c r="R99" s="108" t="s">
        <v>262</v>
      </c>
    </row>
    <row r="100" spans="1:18" x14ac:dyDescent="0.2">
      <c r="C100" s="108" t="s">
        <v>21</v>
      </c>
      <c r="E100" s="108" t="s">
        <v>236</v>
      </c>
      <c r="F100" s="108" t="s">
        <v>100</v>
      </c>
      <c r="G100" s="108">
        <v>906688</v>
      </c>
      <c r="H100" s="108">
        <v>13780</v>
      </c>
      <c r="I100" s="108">
        <v>9165169658</v>
      </c>
      <c r="J100" s="175">
        <v>43314</v>
      </c>
      <c r="K100" s="176" t="s">
        <v>251</v>
      </c>
      <c r="L100" s="108" t="s">
        <v>54</v>
      </c>
      <c r="M100" s="356">
        <v>52.34</v>
      </c>
      <c r="N100" s="177" t="s">
        <v>55</v>
      </c>
      <c r="O100" s="108" t="s">
        <v>63</v>
      </c>
      <c r="P100" s="108">
        <v>4470</v>
      </c>
      <c r="Q100" s="108" t="s">
        <v>140</v>
      </c>
      <c r="R100" s="108" t="s">
        <v>262</v>
      </c>
    </row>
    <row r="101" spans="1:18" x14ac:dyDescent="0.2">
      <c r="C101" s="108" t="s">
        <v>21</v>
      </c>
      <c r="E101" s="108" t="s">
        <v>236</v>
      </c>
      <c r="F101" s="108" t="s">
        <v>245</v>
      </c>
      <c r="G101" s="108">
        <v>907238</v>
      </c>
      <c r="H101" s="108">
        <v>13780</v>
      </c>
      <c r="I101" s="108">
        <v>9165295619</v>
      </c>
      <c r="J101" s="175">
        <v>43319</v>
      </c>
      <c r="K101" s="176" t="s">
        <v>253</v>
      </c>
      <c r="L101" s="108" t="s">
        <v>54</v>
      </c>
      <c r="M101" s="356">
        <v>50.78</v>
      </c>
      <c r="N101" s="177" t="s">
        <v>55</v>
      </c>
      <c r="O101" s="108" t="s">
        <v>63</v>
      </c>
      <c r="P101" s="108">
        <v>4470</v>
      </c>
      <c r="Q101" s="108" t="s">
        <v>260</v>
      </c>
      <c r="R101" s="108" t="s">
        <v>262</v>
      </c>
    </row>
    <row r="102" spans="1:18" x14ac:dyDescent="0.2">
      <c r="C102" s="108" t="s">
        <v>21</v>
      </c>
      <c r="E102" s="108" t="s">
        <v>236</v>
      </c>
      <c r="F102" s="108" t="s">
        <v>246</v>
      </c>
      <c r="G102" s="108">
        <v>908629</v>
      </c>
      <c r="H102" s="108">
        <v>13780</v>
      </c>
      <c r="I102" s="108">
        <v>9165369622</v>
      </c>
      <c r="J102" s="175">
        <v>43320</v>
      </c>
      <c r="K102" s="176" t="s">
        <v>253</v>
      </c>
      <c r="L102" s="108" t="s">
        <v>54</v>
      </c>
      <c r="M102" s="356">
        <v>83.09</v>
      </c>
      <c r="N102" s="177" t="s">
        <v>55</v>
      </c>
      <c r="O102" s="108" t="s">
        <v>63</v>
      </c>
      <c r="P102" s="108">
        <v>4470</v>
      </c>
      <c r="Q102" s="108" t="s">
        <v>260</v>
      </c>
      <c r="R102" s="108" t="s">
        <v>264</v>
      </c>
    </row>
    <row r="103" spans="1:18" x14ac:dyDescent="0.2">
      <c r="C103" s="108" t="s">
        <v>21</v>
      </c>
      <c r="E103" s="108" t="s">
        <v>236</v>
      </c>
      <c r="F103" s="108" t="s">
        <v>104</v>
      </c>
      <c r="G103" s="108">
        <v>913307</v>
      </c>
      <c r="H103" s="108">
        <v>13780</v>
      </c>
      <c r="I103" s="108">
        <v>9165528132</v>
      </c>
      <c r="J103" s="179" t="s">
        <v>45</v>
      </c>
      <c r="K103" s="176" t="s">
        <v>194</v>
      </c>
      <c r="L103" s="108" t="s">
        <v>54</v>
      </c>
      <c r="M103" s="356">
        <v>41.57</v>
      </c>
      <c r="N103" s="177" t="s">
        <v>55</v>
      </c>
      <c r="O103" s="108" t="s">
        <v>65</v>
      </c>
      <c r="P103" s="108">
        <v>4502</v>
      </c>
      <c r="Q103" s="108" t="s">
        <v>260</v>
      </c>
      <c r="R103" s="108" t="s">
        <v>262</v>
      </c>
    </row>
    <row r="104" spans="1:18" x14ac:dyDescent="0.2">
      <c r="C104" s="108" t="s">
        <v>21</v>
      </c>
      <c r="E104" s="108" t="s">
        <v>236</v>
      </c>
      <c r="F104" s="108" t="s">
        <v>34</v>
      </c>
      <c r="G104" s="108">
        <v>913308</v>
      </c>
      <c r="H104" s="108">
        <v>13780</v>
      </c>
      <c r="I104" s="108">
        <v>9165528127</v>
      </c>
      <c r="J104" s="179" t="s">
        <v>45</v>
      </c>
      <c r="K104" s="176" t="s">
        <v>194</v>
      </c>
      <c r="L104" s="108" t="s">
        <v>54</v>
      </c>
      <c r="M104" s="356">
        <v>30.9</v>
      </c>
      <c r="N104" s="177" t="s">
        <v>55</v>
      </c>
      <c r="O104" s="108" t="s">
        <v>65</v>
      </c>
      <c r="P104" s="108">
        <v>4502</v>
      </c>
      <c r="Q104" s="108" t="s">
        <v>260</v>
      </c>
      <c r="R104" s="108" t="s">
        <v>262</v>
      </c>
    </row>
    <row r="105" spans="1:18" x14ac:dyDescent="0.2">
      <c r="C105" s="108" t="s">
        <v>21</v>
      </c>
      <c r="E105" s="108" t="s">
        <v>236</v>
      </c>
      <c r="F105" s="108" t="s">
        <v>34</v>
      </c>
      <c r="G105" s="108">
        <v>913308</v>
      </c>
      <c r="H105" s="108">
        <v>13780</v>
      </c>
      <c r="I105" s="108">
        <v>9165528127</v>
      </c>
      <c r="J105" s="179" t="s">
        <v>45</v>
      </c>
      <c r="K105" s="176" t="s">
        <v>194</v>
      </c>
      <c r="L105" s="108" t="s">
        <v>54</v>
      </c>
      <c r="M105" s="356">
        <v>61.1</v>
      </c>
      <c r="N105" s="177" t="s">
        <v>55</v>
      </c>
      <c r="O105" s="108" t="s">
        <v>65</v>
      </c>
      <c r="P105" s="108">
        <v>4502</v>
      </c>
      <c r="Q105" s="108" t="s">
        <v>261</v>
      </c>
      <c r="R105" s="108" t="s">
        <v>262</v>
      </c>
    </row>
    <row r="106" spans="1:18" x14ac:dyDescent="0.2">
      <c r="C106" s="108" t="s">
        <v>21</v>
      </c>
      <c r="E106" s="108" t="s">
        <v>236</v>
      </c>
      <c r="F106" s="108" t="s">
        <v>35</v>
      </c>
      <c r="G106" s="108">
        <v>913310</v>
      </c>
      <c r="H106" s="108">
        <v>13780</v>
      </c>
      <c r="I106" s="108">
        <v>9165568246</v>
      </c>
      <c r="J106" s="179" t="s">
        <v>46</v>
      </c>
      <c r="K106" s="176" t="s">
        <v>194</v>
      </c>
      <c r="L106" s="108" t="s">
        <v>54</v>
      </c>
      <c r="M106" s="356">
        <v>76.16</v>
      </c>
      <c r="N106" s="177" t="s">
        <v>55</v>
      </c>
      <c r="O106" s="108" t="s">
        <v>65</v>
      </c>
      <c r="P106" s="108">
        <v>4502</v>
      </c>
      <c r="Q106" s="108" t="s">
        <v>261</v>
      </c>
      <c r="R106" s="108" t="s">
        <v>262</v>
      </c>
    </row>
    <row r="107" spans="1:18" x14ac:dyDescent="0.2">
      <c r="C107" s="108" t="s">
        <v>21</v>
      </c>
      <c r="E107" s="108" t="s">
        <v>236</v>
      </c>
      <c r="F107" s="108" t="s">
        <v>106</v>
      </c>
      <c r="G107" s="108">
        <v>913311</v>
      </c>
      <c r="H107" s="108">
        <v>13780</v>
      </c>
      <c r="I107" s="108">
        <v>9165568246</v>
      </c>
      <c r="J107" s="179" t="s">
        <v>249</v>
      </c>
      <c r="K107" s="176" t="s">
        <v>194</v>
      </c>
      <c r="L107" s="108" t="s">
        <v>54</v>
      </c>
      <c r="M107" s="356">
        <v>69.790000000000006</v>
      </c>
      <c r="N107" s="177" t="s">
        <v>55</v>
      </c>
      <c r="O107" s="108" t="s">
        <v>65</v>
      </c>
      <c r="P107" s="108">
        <v>4502</v>
      </c>
      <c r="Q107" s="178">
        <v>43341</v>
      </c>
      <c r="R107" s="108" t="s">
        <v>262</v>
      </c>
    </row>
    <row r="108" spans="1:18" x14ac:dyDescent="0.2">
      <c r="C108" s="108" t="s">
        <v>21</v>
      </c>
      <c r="E108" s="108" t="s">
        <v>236</v>
      </c>
      <c r="F108" s="108" t="s">
        <v>38</v>
      </c>
      <c r="G108" s="108">
        <v>919225</v>
      </c>
      <c r="H108" s="108">
        <v>13780</v>
      </c>
      <c r="I108" s="108">
        <v>9166029959</v>
      </c>
      <c r="J108" s="175">
        <v>43347</v>
      </c>
      <c r="K108" s="176" t="s">
        <v>194</v>
      </c>
      <c r="L108" s="108" t="s">
        <v>54</v>
      </c>
      <c r="M108" s="356">
        <v>30.9</v>
      </c>
      <c r="N108" s="177" t="s">
        <v>55</v>
      </c>
      <c r="O108" s="108" t="s">
        <v>69</v>
      </c>
      <c r="P108" s="108">
        <v>4549</v>
      </c>
      <c r="Q108" s="178">
        <v>43363</v>
      </c>
      <c r="R108" s="108" t="s">
        <v>265</v>
      </c>
    </row>
    <row r="109" spans="1:18" ht="15.75" x14ac:dyDescent="0.25">
      <c r="A109" s="166" t="s">
        <v>266</v>
      </c>
      <c r="B109" s="181"/>
      <c r="C109" s="181"/>
      <c r="D109" s="181"/>
      <c r="E109" s="181"/>
      <c r="F109" s="181"/>
      <c r="G109" s="181"/>
      <c r="H109" s="181"/>
      <c r="I109" s="181"/>
      <c r="J109" s="181"/>
      <c r="K109" s="200"/>
      <c r="L109" s="181"/>
      <c r="M109" s="362">
        <v>1234.45</v>
      </c>
      <c r="N109" s="197" t="s">
        <v>55</v>
      </c>
      <c r="O109" s="181"/>
      <c r="P109" s="181"/>
      <c r="Q109" s="181"/>
      <c r="R109" s="181"/>
    </row>
    <row r="110" spans="1:18" x14ac:dyDescent="0.2">
      <c r="K110" s="176"/>
    </row>
    <row r="111" spans="1:18" x14ac:dyDescent="0.2">
      <c r="A111" s="198">
        <v>776300</v>
      </c>
      <c r="B111" s="188"/>
      <c r="C111" s="188" t="s">
        <v>267</v>
      </c>
      <c r="D111" s="188"/>
      <c r="E111" s="188"/>
      <c r="F111" s="188"/>
      <c r="G111" s="188"/>
      <c r="H111" s="188"/>
      <c r="I111" s="188"/>
      <c r="J111" s="188"/>
      <c r="K111" s="201"/>
      <c r="L111" s="188"/>
      <c r="M111" s="359"/>
      <c r="N111" s="188"/>
      <c r="O111" s="188"/>
      <c r="P111" s="188"/>
      <c r="Q111" s="188"/>
      <c r="R111" s="188"/>
    </row>
    <row r="112" spans="1:18" ht="30" x14ac:dyDescent="0.2">
      <c r="C112" s="202" t="s">
        <v>558</v>
      </c>
      <c r="E112" s="202" t="s">
        <v>559</v>
      </c>
      <c r="F112" s="202" t="s">
        <v>560</v>
      </c>
      <c r="G112" s="203">
        <v>887436</v>
      </c>
      <c r="H112" s="203">
        <v>13780</v>
      </c>
      <c r="I112" s="204">
        <v>751547</v>
      </c>
      <c r="J112" s="205">
        <v>43241</v>
      </c>
      <c r="K112" s="206" t="s">
        <v>125</v>
      </c>
      <c r="L112" s="108" t="s">
        <v>54</v>
      </c>
      <c r="M112" s="363">
        <v>180</v>
      </c>
      <c r="N112" s="177" t="s">
        <v>55</v>
      </c>
      <c r="O112" s="202" t="s">
        <v>561</v>
      </c>
      <c r="P112" s="203">
        <v>4346</v>
      </c>
      <c r="Q112" s="208">
        <v>43271</v>
      </c>
      <c r="R112" s="202" t="s">
        <v>562</v>
      </c>
    </row>
    <row r="113" spans="3:18" ht="30" x14ac:dyDescent="0.2">
      <c r="C113" s="202" t="s">
        <v>558</v>
      </c>
      <c r="E113" s="202" t="s">
        <v>563</v>
      </c>
      <c r="F113" s="202" t="s">
        <v>564</v>
      </c>
      <c r="G113" s="203">
        <v>891446</v>
      </c>
      <c r="H113" s="203">
        <v>13780</v>
      </c>
      <c r="I113" s="204">
        <v>304225</v>
      </c>
      <c r="J113" s="205">
        <v>43257</v>
      </c>
      <c r="K113" s="206" t="s">
        <v>126</v>
      </c>
      <c r="L113" s="108" t="s">
        <v>54</v>
      </c>
      <c r="M113" s="363">
        <v>180</v>
      </c>
      <c r="N113" s="177" t="s">
        <v>55</v>
      </c>
      <c r="O113" s="202" t="s">
        <v>565</v>
      </c>
      <c r="P113" s="203">
        <v>4368</v>
      </c>
      <c r="Q113" s="208">
        <v>43279</v>
      </c>
      <c r="R113" s="202" t="s">
        <v>566</v>
      </c>
    </row>
    <row r="114" spans="3:18" ht="30" x14ac:dyDescent="0.2">
      <c r="C114" s="202" t="s">
        <v>558</v>
      </c>
      <c r="E114" s="202" t="s">
        <v>559</v>
      </c>
      <c r="F114" s="202" t="s">
        <v>564</v>
      </c>
      <c r="G114" s="203">
        <v>891446</v>
      </c>
      <c r="H114" s="203">
        <v>13780</v>
      </c>
      <c r="I114" s="204">
        <v>309225</v>
      </c>
      <c r="J114" s="205">
        <v>43257</v>
      </c>
      <c r="K114" s="206" t="s">
        <v>126</v>
      </c>
      <c r="L114" s="108" t="s">
        <v>54</v>
      </c>
      <c r="M114" s="363">
        <v>400</v>
      </c>
      <c r="N114" s="177" t="s">
        <v>55</v>
      </c>
      <c r="O114" s="202" t="s">
        <v>565</v>
      </c>
      <c r="P114" s="203">
        <v>4368</v>
      </c>
      <c r="Q114" s="208">
        <v>43279</v>
      </c>
      <c r="R114" s="202" t="s">
        <v>567</v>
      </c>
    </row>
    <row r="115" spans="3:18" ht="30" x14ac:dyDescent="0.2">
      <c r="C115" s="202" t="s">
        <v>558</v>
      </c>
      <c r="E115" s="202" t="s">
        <v>559</v>
      </c>
      <c r="F115" s="202" t="s">
        <v>564</v>
      </c>
      <c r="G115" s="203">
        <v>891446</v>
      </c>
      <c r="H115" s="203">
        <v>13780</v>
      </c>
      <c r="I115" s="204">
        <v>309225</v>
      </c>
      <c r="J115" s="205">
        <v>43257</v>
      </c>
      <c r="K115" s="206" t="s">
        <v>126</v>
      </c>
      <c r="L115" s="108" t="s">
        <v>54</v>
      </c>
      <c r="M115" s="363">
        <v>50</v>
      </c>
      <c r="N115" s="177" t="s">
        <v>55</v>
      </c>
      <c r="O115" s="202" t="s">
        <v>565</v>
      </c>
      <c r="P115" s="203">
        <v>4368</v>
      </c>
      <c r="Q115" s="208">
        <v>43279</v>
      </c>
      <c r="R115" s="202" t="s">
        <v>568</v>
      </c>
    </row>
    <row r="116" spans="3:18" ht="30" x14ac:dyDescent="0.2">
      <c r="C116" s="202" t="s">
        <v>558</v>
      </c>
      <c r="E116" s="202" t="s">
        <v>559</v>
      </c>
      <c r="F116" s="202" t="s">
        <v>569</v>
      </c>
      <c r="G116" s="203">
        <v>891147</v>
      </c>
      <c r="H116" s="203">
        <v>13780</v>
      </c>
      <c r="I116" s="204">
        <v>309239</v>
      </c>
      <c r="J116" s="205">
        <v>43262</v>
      </c>
      <c r="K116" s="206" t="s">
        <v>126</v>
      </c>
      <c r="L116" s="108" t="s">
        <v>54</v>
      </c>
      <c r="M116" s="363">
        <v>175</v>
      </c>
      <c r="N116" s="177" t="s">
        <v>55</v>
      </c>
      <c r="O116" s="202" t="s">
        <v>565</v>
      </c>
      <c r="P116" s="203">
        <v>4368</v>
      </c>
      <c r="Q116" s="208">
        <v>43279</v>
      </c>
      <c r="R116" s="202" t="s">
        <v>570</v>
      </c>
    </row>
    <row r="117" spans="3:18" ht="30" x14ac:dyDescent="0.2">
      <c r="C117" s="202" t="s">
        <v>558</v>
      </c>
      <c r="E117" s="202" t="s">
        <v>559</v>
      </c>
      <c r="F117" s="202" t="s">
        <v>569</v>
      </c>
      <c r="G117" s="203">
        <v>891147</v>
      </c>
      <c r="H117" s="203">
        <v>13780</v>
      </c>
      <c r="I117" s="204">
        <v>309239</v>
      </c>
      <c r="J117" s="205">
        <v>43262</v>
      </c>
      <c r="K117" s="206" t="s">
        <v>126</v>
      </c>
      <c r="L117" s="108" t="s">
        <v>54</v>
      </c>
      <c r="M117" s="363">
        <v>50</v>
      </c>
      <c r="N117" s="177" t="s">
        <v>55</v>
      </c>
      <c r="O117" s="202" t="s">
        <v>565</v>
      </c>
      <c r="P117" s="203">
        <v>4368</v>
      </c>
      <c r="Q117" s="208">
        <v>43279</v>
      </c>
      <c r="R117" s="202" t="s">
        <v>571</v>
      </c>
    </row>
    <row r="118" spans="3:18" ht="45" x14ac:dyDescent="0.2">
      <c r="C118" s="202" t="s">
        <v>572</v>
      </c>
      <c r="E118" s="202" t="s">
        <v>573</v>
      </c>
      <c r="F118" s="202" t="s">
        <v>574</v>
      </c>
      <c r="G118" s="203">
        <v>920831</v>
      </c>
      <c r="H118" s="203">
        <v>13780</v>
      </c>
      <c r="I118" s="204">
        <v>428105</v>
      </c>
      <c r="J118" s="205">
        <v>43279</v>
      </c>
      <c r="K118" s="206" t="s">
        <v>128</v>
      </c>
      <c r="L118" s="108" t="s">
        <v>54</v>
      </c>
      <c r="M118" s="363">
        <v>175</v>
      </c>
      <c r="N118" s="177" t="s">
        <v>55</v>
      </c>
      <c r="O118" s="202" t="s">
        <v>575</v>
      </c>
      <c r="P118" s="203">
        <v>4557</v>
      </c>
      <c r="Q118" s="208">
        <v>43363</v>
      </c>
      <c r="R118" s="202" t="s">
        <v>576</v>
      </c>
    </row>
    <row r="119" spans="3:18" ht="45" x14ac:dyDescent="0.2">
      <c r="C119" s="202" t="s">
        <v>572</v>
      </c>
      <c r="E119" s="202" t="s">
        <v>573</v>
      </c>
      <c r="F119" s="202" t="s">
        <v>577</v>
      </c>
      <c r="G119" s="203">
        <v>920829</v>
      </c>
      <c r="H119" s="203">
        <v>13780</v>
      </c>
      <c r="I119" s="204">
        <v>428122</v>
      </c>
      <c r="J119" s="205">
        <v>43299</v>
      </c>
      <c r="K119" s="206" t="s">
        <v>128</v>
      </c>
      <c r="L119" s="108" t="s">
        <v>54</v>
      </c>
      <c r="M119" s="363">
        <v>225</v>
      </c>
      <c r="N119" s="177" t="s">
        <v>55</v>
      </c>
      <c r="O119" s="202" t="s">
        <v>575</v>
      </c>
      <c r="P119" s="203">
        <v>4557</v>
      </c>
      <c r="Q119" s="208">
        <v>43363</v>
      </c>
      <c r="R119" s="202" t="s">
        <v>578</v>
      </c>
    </row>
    <row r="120" spans="3:18" ht="45" x14ac:dyDescent="0.2">
      <c r="C120" s="202" t="s">
        <v>572</v>
      </c>
      <c r="E120" s="202" t="s">
        <v>573</v>
      </c>
      <c r="F120" s="202" t="s">
        <v>579</v>
      </c>
      <c r="G120" s="203">
        <v>917143</v>
      </c>
      <c r="H120" s="203">
        <v>13780</v>
      </c>
      <c r="I120" s="204">
        <v>426873</v>
      </c>
      <c r="J120" s="205">
        <v>43314</v>
      </c>
      <c r="K120" s="206" t="s">
        <v>128</v>
      </c>
      <c r="L120" s="108" t="s">
        <v>54</v>
      </c>
      <c r="M120" s="363">
        <v>180</v>
      </c>
      <c r="N120" s="177" t="s">
        <v>55</v>
      </c>
      <c r="O120" s="202" t="s">
        <v>580</v>
      </c>
      <c r="P120" s="203">
        <v>4535</v>
      </c>
      <c r="Q120" s="208">
        <v>43356</v>
      </c>
      <c r="R120" s="202" t="s">
        <v>581</v>
      </c>
    </row>
    <row r="121" spans="3:18" ht="45" x14ac:dyDescent="0.2">
      <c r="C121" s="202" t="s">
        <v>572</v>
      </c>
      <c r="E121" s="202" t="s">
        <v>582</v>
      </c>
      <c r="F121" s="202" t="s">
        <v>583</v>
      </c>
      <c r="G121" s="203">
        <v>920830</v>
      </c>
      <c r="H121" s="203">
        <v>13780</v>
      </c>
      <c r="I121" s="204">
        <v>426900</v>
      </c>
      <c r="J121" s="205">
        <v>43329</v>
      </c>
      <c r="K121" s="209" t="s">
        <v>128</v>
      </c>
      <c r="L121" s="108" t="s">
        <v>54</v>
      </c>
      <c r="M121" s="363">
        <v>180</v>
      </c>
      <c r="N121" s="177" t="s">
        <v>55</v>
      </c>
      <c r="O121" s="202" t="s">
        <v>575</v>
      </c>
      <c r="P121" s="203">
        <v>4557</v>
      </c>
      <c r="Q121" s="208">
        <v>43363</v>
      </c>
      <c r="R121" s="202" t="s">
        <v>584</v>
      </c>
    </row>
    <row r="122" spans="3:18" ht="45" x14ac:dyDescent="0.2">
      <c r="C122" s="202" t="s">
        <v>572</v>
      </c>
      <c r="E122" s="202" t="s">
        <v>573</v>
      </c>
      <c r="F122" s="202" t="s">
        <v>583</v>
      </c>
      <c r="G122" s="203">
        <v>920830</v>
      </c>
      <c r="H122" s="203">
        <v>13780</v>
      </c>
      <c r="I122" s="204">
        <v>426900</v>
      </c>
      <c r="J122" s="205">
        <v>43329</v>
      </c>
      <c r="K122" s="209" t="s">
        <v>128</v>
      </c>
      <c r="L122" s="108" t="s">
        <v>54</v>
      </c>
      <c r="M122" s="363">
        <v>50</v>
      </c>
      <c r="N122" s="177" t="s">
        <v>55</v>
      </c>
      <c r="O122" s="202" t="s">
        <v>575</v>
      </c>
      <c r="P122" s="203">
        <v>4557</v>
      </c>
      <c r="Q122" s="208">
        <v>43363</v>
      </c>
      <c r="R122" s="202" t="s">
        <v>585</v>
      </c>
    </row>
    <row r="123" spans="3:18" ht="45" x14ac:dyDescent="0.2">
      <c r="C123" s="202" t="s">
        <v>572</v>
      </c>
      <c r="E123" s="202" t="s">
        <v>573</v>
      </c>
      <c r="F123" s="202" t="s">
        <v>583</v>
      </c>
      <c r="G123" s="203">
        <v>920830</v>
      </c>
      <c r="H123" s="203">
        <v>13780</v>
      </c>
      <c r="I123" s="204">
        <v>426900</v>
      </c>
      <c r="J123" s="205">
        <v>43329</v>
      </c>
      <c r="K123" s="206" t="s">
        <v>128</v>
      </c>
      <c r="L123" s="108" t="s">
        <v>54</v>
      </c>
      <c r="M123" s="363">
        <v>50</v>
      </c>
      <c r="N123" s="177" t="s">
        <v>55</v>
      </c>
      <c r="O123" s="202" t="s">
        <v>575</v>
      </c>
      <c r="P123" s="203">
        <v>4557</v>
      </c>
      <c r="Q123" s="208">
        <v>43363</v>
      </c>
      <c r="R123" s="202" t="s">
        <v>586</v>
      </c>
    </row>
    <row r="124" spans="3:18" ht="45" x14ac:dyDescent="0.2">
      <c r="C124" s="202" t="s">
        <v>572</v>
      </c>
      <c r="E124" s="202" t="s">
        <v>573</v>
      </c>
      <c r="F124" s="202" t="s">
        <v>587</v>
      </c>
      <c r="G124" s="203">
        <v>920828</v>
      </c>
      <c r="H124" s="203">
        <v>13780</v>
      </c>
      <c r="I124" s="204">
        <v>626856</v>
      </c>
      <c r="J124" s="205">
        <v>43333</v>
      </c>
      <c r="K124" s="206" t="s">
        <v>128</v>
      </c>
      <c r="L124" s="108" t="s">
        <v>54</v>
      </c>
      <c r="M124" s="363">
        <v>180</v>
      </c>
      <c r="N124" s="177" t="s">
        <v>55</v>
      </c>
      <c r="O124" s="202" t="s">
        <v>575</v>
      </c>
      <c r="P124" s="203">
        <v>4557</v>
      </c>
      <c r="Q124" s="208">
        <v>43363</v>
      </c>
      <c r="R124" s="202" t="s">
        <v>588</v>
      </c>
    </row>
    <row r="125" spans="3:18" ht="45" x14ac:dyDescent="0.2">
      <c r="C125" s="202" t="s">
        <v>572</v>
      </c>
      <c r="E125" s="202" t="s">
        <v>573</v>
      </c>
      <c r="F125" s="202" t="s">
        <v>587</v>
      </c>
      <c r="G125" s="203">
        <v>920828</v>
      </c>
      <c r="H125" s="203">
        <v>13780</v>
      </c>
      <c r="I125" s="204">
        <v>626856</v>
      </c>
      <c r="J125" s="205">
        <v>43333</v>
      </c>
      <c r="K125" s="206" t="s">
        <v>128</v>
      </c>
      <c r="L125" s="108" t="s">
        <v>54</v>
      </c>
      <c r="M125" s="363">
        <v>225</v>
      </c>
      <c r="N125" s="177" t="s">
        <v>55</v>
      </c>
      <c r="O125" s="202" t="s">
        <v>575</v>
      </c>
      <c r="P125" s="203">
        <v>4557</v>
      </c>
      <c r="Q125" s="208">
        <v>43363</v>
      </c>
      <c r="R125" s="202" t="s">
        <v>589</v>
      </c>
    </row>
    <row r="126" spans="3:18" ht="45" x14ac:dyDescent="0.2">
      <c r="C126" s="202" t="s">
        <v>572</v>
      </c>
      <c r="E126" s="202" t="s">
        <v>573</v>
      </c>
      <c r="F126" s="202" t="s">
        <v>587</v>
      </c>
      <c r="G126" s="203">
        <v>920828</v>
      </c>
      <c r="H126" s="203">
        <v>13780</v>
      </c>
      <c r="I126" s="204">
        <v>626856</v>
      </c>
      <c r="J126" s="205">
        <v>43333</v>
      </c>
      <c r="K126" s="206" t="s">
        <v>128</v>
      </c>
      <c r="L126" s="108" t="s">
        <v>54</v>
      </c>
      <c r="M126" s="363">
        <v>180</v>
      </c>
      <c r="N126" s="177" t="s">
        <v>55</v>
      </c>
      <c r="O126" s="202" t="s">
        <v>575</v>
      </c>
      <c r="P126" s="203">
        <v>4557</v>
      </c>
      <c r="Q126" s="208">
        <v>43363</v>
      </c>
      <c r="R126" s="202" t="s">
        <v>590</v>
      </c>
    </row>
    <row r="127" spans="3:18" ht="45" x14ac:dyDescent="0.2">
      <c r="C127" s="202" t="s">
        <v>572</v>
      </c>
      <c r="E127" s="202" t="s">
        <v>573</v>
      </c>
      <c r="F127" s="202" t="s">
        <v>591</v>
      </c>
      <c r="G127" s="203">
        <v>920827</v>
      </c>
      <c r="H127" s="203">
        <v>13780</v>
      </c>
      <c r="I127" s="204">
        <v>626873</v>
      </c>
      <c r="J127" s="205">
        <v>43340</v>
      </c>
      <c r="K127" s="206" t="s">
        <v>128</v>
      </c>
      <c r="L127" s="108" t="s">
        <v>54</v>
      </c>
      <c r="M127" s="363">
        <v>180</v>
      </c>
      <c r="N127" s="177" t="s">
        <v>55</v>
      </c>
      <c r="O127" s="202" t="s">
        <v>592</v>
      </c>
      <c r="P127" s="203">
        <v>4557</v>
      </c>
      <c r="Q127" s="208">
        <v>43363</v>
      </c>
      <c r="R127" s="202" t="s">
        <v>593</v>
      </c>
    </row>
    <row r="128" spans="3:18" ht="45" x14ac:dyDescent="0.2">
      <c r="C128" s="202" t="s">
        <v>572</v>
      </c>
      <c r="E128" s="202" t="s">
        <v>573</v>
      </c>
      <c r="F128" s="202" t="s">
        <v>594</v>
      </c>
      <c r="G128" s="203">
        <v>920826</v>
      </c>
      <c r="H128" s="203">
        <v>13780</v>
      </c>
      <c r="I128" s="204">
        <v>626874</v>
      </c>
      <c r="J128" s="205">
        <v>43341</v>
      </c>
      <c r="K128" s="206" t="s">
        <v>128</v>
      </c>
      <c r="L128" s="108" t="s">
        <v>54</v>
      </c>
      <c r="M128" s="363">
        <v>225</v>
      </c>
      <c r="N128" s="177" t="s">
        <v>55</v>
      </c>
      <c r="O128" s="202" t="s">
        <v>575</v>
      </c>
      <c r="P128" s="203">
        <v>4557</v>
      </c>
      <c r="Q128" s="208">
        <v>43363</v>
      </c>
      <c r="R128" s="202" t="s">
        <v>595</v>
      </c>
    </row>
    <row r="129" spans="1:18" ht="45" x14ac:dyDescent="0.2">
      <c r="C129" s="202" t="s">
        <v>572</v>
      </c>
      <c r="E129" s="202" t="s">
        <v>573</v>
      </c>
      <c r="F129" s="202" t="s">
        <v>596</v>
      </c>
      <c r="G129" s="203">
        <v>920825</v>
      </c>
      <c r="H129" s="203">
        <v>13780</v>
      </c>
      <c r="I129" s="204">
        <v>626877</v>
      </c>
      <c r="J129" s="205">
        <v>43342</v>
      </c>
      <c r="K129" s="206" t="s">
        <v>128</v>
      </c>
      <c r="L129" s="108" t="s">
        <v>54</v>
      </c>
      <c r="M129" s="363">
        <v>180</v>
      </c>
      <c r="N129" s="177" t="s">
        <v>55</v>
      </c>
      <c r="O129" s="202" t="s">
        <v>575</v>
      </c>
      <c r="P129" s="203">
        <v>4557</v>
      </c>
      <c r="Q129" s="208">
        <v>43363</v>
      </c>
      <c r="R129" s="202" t="s">
        <v>597</v>
      </c>
    </row>
    <row r="130" spans="1:18" ht="15.75" x14ac:dyDescent="0.25">
      <c r="A130" s="166" t="s">
        <v>313</v>
      </c>
      <c r="B130" s="181"/>
      <c r="C130" s="181"/>
      <c r="D130" s="181"/>
      <c r="E130" s="181"/>
      <c r="F130" s="181"/>
      <c r="G130" s="181"/>
      <c r="H130" s="181"/>
      <c r="I130" s="181"/>
      <c r="J130" s="181"/>
      <c r="K130" s="182"/>
      <c r="L130" s="181"/>
      <c r="M130" s="364">
        <f>SUM(M112:M129)</f>
        <v>3065</v>
      </c>
      <c r="N130" s="197" t="s">
        <v>55</v>
      </c>
      <c r="O130" s="210"/>
      <c r="P130" s="181"/>
      <c r="Q130" s="210"/>
      <c r="R130" s="181"/>
    </row>
    <row r="131" spans="1:18" x14ac:dyDescent="0.2">
      <c r="M131" s="365"/>
      <c r="O131" s="211"/>
      <c r="Q131" s="211"/>
    </row>
    <row r="132" spans="1:18" x14ac:dyDescent="0.2">
      <c r="A132" s="212">
        <v>776350</v>
      </c>
      <c r="B132" s="213"/>
      <c r="C132" s="214" t="s">
        <v>598</v>
      </c>
      <c r="D132" s="213"/>
      <c r="E132" s="213"/>
      <c r="F132" s="213"/>
      <c r="G132" s="213"/>
      <c r="H132" s="213"/>
      <c r="I132" s="213"/>
      <c r="J132" s="213"/>
      <c r="K132" s="215"/>
      <c r="L132" s="213"/>
      <c r="M132" s="366"/>
      <c r="N132" s="213"/>
      <c r="O132" s="214"/>
      <c r="P132" s="213"/>
      <c r="Q132" s="216"/>
      <c r="R132" s="213"/>
    </row>
    <row r="133" spans="1:18" ht="30" x14ac:dyDescent="0.2">
      <c r="C133" s="202" t="s">
        <v>599</v>
      </c>
      <c r="E133" s="202" t="s">
        <v>600</v>
      </c>
      <c r="F133" s="202" t="s">
        <v>601</v>
      </c>
      <c r="G133" s="203">
        <v>894574</v>
      </c>
      <c r="H133" s="203">
        <v>13780</v>
      </c>
      <c r="I133" s="204">
        <v>1157</v>
      </c>
      <c r="J133" s="208">
        <v>43235</v>
      </c>
      <c r="K133" s="206" t="s">
        <v>126</v>
      </c>
      <c r="L133" s="108" t="s">
        <v>54</v>
      </c>
      <c r="M133" s="363">
        <v>165</v>
      </c>
      <c r="N133" s="177" t="s">
        <v>55</v>
      </c>
      <c r="O133" s="202" t="s">
        <v>602</v>
      </c>
      <c r="P133" s="203">
        <v>4382</v>
      </c>
      <c r="Q133" s="208">
        <v>43293</v>
      </c>
      <c r="R133" s="202" t="s">
        <v>603</v>
      </c>
    </row>
    <row r="134" spans="1:18" ht="45" x14ac:dyDescent="0.2">
      <c r="C134" s="202" t="s">
        <v>604</v>
      </c>
      <c r="E134" s="202" t="s">
        <v>605</v>
      </c>
      <c r="F134" s="202" t="s">
        <v>606</v>
      </c>
      <c r="G134" s="203">
        <v>890892</v>
      </c>
      <c r="H134" s="203">
        <v>13780</v>
      </c>
      <c r="I134" s="204">
        <v>12209</v>
      </c>
      <c r="J134" s="208">
        <v>43263</v>
      </c>
      <c r="K134" s="206" t="s">
        <v>126</v>
      </c>
      <c r="L134" s="108" t="s">
        <v>54</v>
      </c>
      <c r="M134" s="363">
        <v>150</v>
      </c>
      <c r="N134" s="177" t="s">
        <v>55</v>
      </c>
      <c r="O134" s="202" t="s">
        <v>607</v>
      </c>
      <c r="P134" s="203">
        <v>4360</v>
      </c>
      <c r="Q134" s="208">
        <v>43279</v>
      </c>
      <c r="R134" s="202" t="s">
        <v>608</v>
      </c>
    </row>
    <row r="135" spans="1:18" ht="15" customHeight="1" x14ac:dyDescent="0.2">
      <c r="C135" s="202" t="s">
        <v>21</v>
      </c>
      <c r="E135" s="202" t="s">
        <v>22</v>
      </c>
      <c r="F135" s="202" t="s">
        <v>609</v>
      </c>
      <c r="G135" s="203">
        <v>916799</v>
      </c>
      <c r="H135" s="203">
        <v>13780</v>
      </c>
      <c r="I135" s="108">
        <v>9164783844</v>
      </c>
      <c r="J135" s="208">
        <v>43300</v>
      </c>
      <c r="K135" s="206" t="s">
        <v>610</v>
      </c>
      <c r="L135" s="108" t="s">
        <v>54</v>
      </c>
      <c r="M135" s="363">
        <v>164.33</v>
      </c>
      <c r="N135" s="177" t="s">
        <v>55</v>
      </c>
      <c r="O135" s="202" t="s">
        <v>611</v>
      </c>
      <c r="P135" s="202">
        <v>4532</v>
      </c>
      <c r="Q135" s="208">
        <v>43356</v>
      </c>
      <c r="R135" s="202" t="s">
        <v>612</v>
      </c>
    </row>
    <row r="136" spans="1:18" ht="15.75" customHeight="1" x14ac:dyDescent="0.2">
      <c r="C136" s="202" t="s">
        <v>21</v>
      </c>
      <c r="E136" s="202" t="s">
        <v>22</v>
      </c>
      <c r="F136" s="202" t="s">
        <v>613</v>
      </c>
      <c r="G136" s="203">
        <v>919225</v>
      </c>
      <c r="H136" s="203">
        <v>13780</v>
      </c>
      <c r="I136" s="108">
        <v>9166029959</v>
      </c>
      <c r="J136" s="208">
        <v>43347</v>
      </c>
      <c r="K136" s="206" t="s">
        <v>128</v>
      </c>
      <c r="L136" s="108" t="s">
        <v>54</v>
      </c>
      <c r="M136" s="363">
        <v>66.099999999999994</v>
      </c>
      <c r="N136" s="177" t="s">
        <v>55</v>
      </c>
      <c r="O136" s="202" t="s">
        <v>557</v>
      </c>
      <c r="P136" s="203">
        <v>4549</v>
      </c>
      <c r="Q136" s="208">
        <v>43363</v>
      </c>
      <c r="R136" s="202" t="s">
        <v>334</v>
      </c>
    </row>
    <row r="137" spans="1:18" ht="15.75" x14ac:dyDescent="0.25">
      <c r="A137" s="166" t="s">
        <v>335</v>
      </c>
      <c r="B137" s="181"/>
      <c r="C137" s="181"/>
      <c r="D137" s="181"/>
      <c r="E137" s="181"/>
      <c r="F137" s="181"/>
      <c r="G137" s="181"/>
      <c r="H137" s="181"/>
      <c r="I137" s="181"/>
      <c r="J137" s="181"/>
      <c r="K137" s="182"/>
      <c r="L137" s="181"/>
      <c r="M137" s="367">
        <f>SUM(M133:M136)</f>
        <v>545.43000000000006</v>
      </c>
      <c r="N137" s="197" t="s">
        <v>55</v>
      </c>
      <c r="O137" s="217"/>
      <c r="P137" s="181"/>
      <c r="Q137" s="218"/>
      <c r="R137" s="181"/>
    </row>
    <row r="138" spans="1:18" x14ac:dyDescent="0.2">
      <c r="M138" s="363"/>
      <c r="N138" s="177"/>
      <c r="O138" s="202"/>
      <c r="Q138" s="208"/>
    </row>
    <row r="139" spans="1:18" x14ac:dyDescent="0.2">
      <c r="A139" s="219">
        <v>776450</v>
      </c>
      <c r="B139" s="213"/>
      <c r="C139" s="213" t="s">
        <v>336</v>
      </c>
      <c r="D139" s="213"/>
      <c r="E139" s="213"/>
      <c r="F139" s="213"/>
      <c r="G139" s="213"/>
      <c r="H139" s="213"/>
      <c r="I139" s="213"/>
      <c r="J139" s="213"/>
      <c r="K139" s="215"/>
      <c r="L139" s="213"/>
      <c r="M139" s="366"/>
      <c r="N139" s="213"/>
      <c r="O139" s="214"/>
      <c r="P139" s="213"/>
      <c r="Q139" s="216"/>
      <c r="R139" s="213"/>
    </row>
    <row r="140" spans="1:18" ht="15" customHeight="1" x14ac:dyDescent="0.2">
      <c r="C140" s="202" t="s">
        <v>21</v>
      </c>
      <c r="E140" s="202" t="s">
        <v>22</v>
      </c>
      <c r="F140" s="202" t="s">
        <v>614</v>
      </c>
      <c r="G140" s="203">
        <v>893635</v>
      </c>
      <c r="H140" s="203">
        <v>13780</v>
      </c>
      <c r="I140" s="204">
        <v>9164332950</v>
      </c>
      <c r="J140" s="208">
        <v>43283</v>
      </c>
      <c r="K140" s="206" t="s">
        <v>126</v>
      </c>
      <c r="L140" s="108" t="s">
        <v>54</v>
      </c>
      <c r="M140" s="363">
        <v>913.01</v>
      </c>
      <c r="N140" s="177" t="s">
        <v>55</v>
      </c>
      <c r="O140" s="202" t="s">
        <v>257</v>
      </c>
      <c r="P140" s="203">
        <v>4389</v>
      </c>
      <c r="Q140" s="208">
        <v>43293</v>
      </c>
      <c r="R140" s="202" t="s">
        <v>615</v>
      </c>
    </row>
    <row r="141" spans="1:18" ht="15" customHeight="1" x14ac:dyDescent="0.2">
      <c r="C141" s="202" t="s">
        <v>616</v>
      </c>
      <c r="E141" s="202" t="s">
        <v>617</v>
      </c>
      <c r="F141" s="202" t="s">
        <v>618</v>
      </c>
      <c r="G141" s="203">
        <v>901045</v>
      </c>
      <c r="H141" s="203">
        <v>13780</v>
      </c>
      <c r="I141" s="204">
        <v>5973</v>
      </c>
      <c r="J141" s="208">
        <v>43294</v>
      </c>
      <c r="K141" s="206" t="s">
        <v>127</v>
      </c>
      <c r="L141" s="108" t="s">
        <v>54</v>
      </c>
      <c r="M141" s="363">
        <v>495</v>
      </c>
      <c r="N141" s="177" t="s">
        <v>55</v>
      </c>
      <c r="O141" s="202" t="s">
        <v>619</v>
      </c>
      <c r="P141" s="203">
        <v>4431</v>
      </c>
      <c r="Q141" s="208">
        <v>43307</v>
      </c>
      <c r="R141" s="202" t="s">
        <v>620</v>
      </c>
    </row>
    <row r="142" spans="1:18" ht="15" customHeight="1" x14ac:dyDescent="0.2">
      <c r="C142" s="202" t="s">
        <v>21</v>
      </c>
      <c r="E142" s="202" t="s">
        <v>22</v>
      </c>
      <c r="F142" s="202" t="s">
        <v>621</v>
      </c>
      <c r="G142" s="203">
        <v>901202</v>
      </c>
      <c r="H142" s="203">
        <v>13780</v>
      </c>
      <c r="I142" s="204">
        <v>9164823334</v>
      </c>
      <c r="J142" s="208">
        <v>43301</v>
      </c>
      <c r="K142" s="206" t="s">
        <v>127</v>
      </c>
      <c r="L142" s="108" t="s">
        <v>54</v>
      </c>
      <c r="M142" s="363">
        <v>913.02</v>
      </c>
      <c r="N142" s="177" t="s">
        <v>55</v>
      </c>
      <c r="O142" s="202" t="s">
        <v>60</v>
      </c>
      <c r="P142" s="203">
        <v>4448</v>
      </c>
      <c r="Q142" s="208">
        <v>43321</v>
      </c>
      <c r="R142" s="202" t="s">
        <v>622</v>
      </c>
    </row>
    <row r="143" spans="1:18" ht="15" customHeight="1" x14ac:dyDescent="0.2">
      <c r="C143" s="202" t="s">
        <v>21</v>
      </c>
      <c r="E143" s="202" t="s">
        <v>22</v>
      </c>
      <c r="F143" s="202" t="s">
        <v>31</v>
      </c>
      <c r="G143" s="203">
        <v>902086</v>
      </c>
      <c r="H143" s="203">
        <v>13780</v>
      </c>
      <c r="I143" s="204">
        <v>9164933879</v>
      </c>
      <c r="J143" s="208">
        <v>43306</v>
      </c>
      <c r="K143" s="206" t="s">
        <v>127</v>
      </c>
      <c r="L143" s="108" t="s">
        <v>54</v>
      </c>
      <c r="M143" s="363">
        <v>913.04</v>
      </c>
      <c r="N143" s="177" t="s">
        <v>55</v>
      </c>
      <c r="O143" s="202" t="s">
        <v>60</v>
      </c>
      <c r="P143" s="203">
        <v>4448</v>
      </c>
      <c r="Q143" s="208">
        <v>43321</v>
      </c>
      <c r="R143" s="202" t="s">
        <v>623</v>
      </c>
    </row>
    <row r="144" spans="1:18" ht="15" customHeight="1" x14ac:dyDescent="0.2">
      <c r="C144" s="202" t="s">
        <v>21</v>
      </c>
      <c r="E144" s="202" t="s">
        <v>22</v>
      </c>
      <c r="F144" s="202" t="s">
        <v>98</v>
      </c>
      <c r="G144" s="203">
        <v>906689</v>
      </c>
      <c r="H144" s="203">
        <v>13780</v>
      </c>
      <c r="I144" s="204">
        <v>9165138617</v>
      </c>
      <c r="J144" s="202" t="s">
        <v>624</v>
      </c>
      <c r="K144" s="206" t="s">
        <v>127</v>
      </c>
      <c r="L144" s="108" t="s">
        <v>54</v>
      </c>
      <c r="M144" s="363">
        <v>913.02</v>
      </c>
      <c r="N144" s="177" t="s">
        <v>55</v>
      </c>
      <c r="O144" s="202" t="s">
        <v>62</v>
      </c>
      <c r="P144" s="203">
        <v>4470</v>
      </c>
      <c r="Q144" s="208">
        <v>43328</v>
      </c>
      <c r="R144" s="202" t="s">
        <v>625</v>
      </c>
    </row>
    <row r="145" spans="1:18" ht="15" customHeight="1" x14ac:dyDescent="0.2">
      <c r="C145" s="202" t="s">
        <v>616</v>
      </c>
      <c r="E145" s="202" t="s">
        <v>626</v>
      </c>
      <c r="F145" s="202" t="s">
        <v>627</v>
      </c>
      <c r="G145" s="203">
        <v>919223</v>
      </c>
      <c r="H145" s="203">
        <v>13780</v>
      </c>
      <c r="I145" s="204">
        <v>6245</v>
      </c>
      <c r="J145" s="208">
        <v>43332</v>
      </c>
      <c r="K145" s="206" t="s">
        <v>128</v>
      </c>
      <c r="L145" s="108" t="s">
        <v>54</v>
      </c>
      <c r="M145" s="363">
        <v>625</v>
      </c>
      <c r="N145" s="177" t="s">
        <v>55</v>
      </c>
      <c r="O145" s="202" t="s">
        <v>628</v>
      </c>
      <c r="P145" s="203">
        <v>4553</v>
      </c>
      <c r="Q145" s="208">
        <v>43363</v>
      </c>
      <c r="R145" s="202" t="s">
        <v>629</v>
      </c>
    </row>
    <row r="146" spans="1:18" ht="15.75" x14ac:dyDescent="0.25">
      <c r="A146" s="166" t="s">
        <v>363</v>
      </c>
      <c r="B146" s="181"/>
      <c r="C146" s="181"/>
      <c r="D146" s="181"/>
      <c r="E146" s="181"/>
      <c r="F146" s="181"/>
      <c r="G146" s="181"/>
      <c r="H146" s="181"/>
      <c r="I146" s="220"/>
      <c r="J146" s="181"/>
      <c r="K146" s="182"/>
      <c r="L146" s="181"/>
      <c r="M146" s="367">
        <v>4772.09</v>
      </c>
      <c r="N146" s="197" t="s">
        <v>55</v>
      </c>
      <c r="O146" s="217"/>
      <c r="P146" s="181"/>
      <c r="Q146" s="218"/>
      <c r="R146" s="181"/>
    </row>
    <row r="147" spans="1:18" x14ac:dyDescent="0.2">
      <c r="I147" s="179"/>
      <c r="M147" s="363"/>
      <c r="O147" s="202"/>
      <c r="Q147" s="208"/>
    </row>
    <row r="148" spans="1:18" x14ac:dyDescent="0.2">
      <c r="A148" s="212">
        <v>776550</v>
      </c>
      <c r="B148" s="213"/>
      <c r="C148" s="214" t="s">
        <v>630</v>
      </c>
      <c r="D148" s="213"/>
      <c r="E148" s="213"/>
      <c r="F148" s="213"/>
      <c r="G148" s="213"/>
      <c r="H148" s="213"/>
      <c r="I148" s="221"/>
      <c r="J148" s="213"/>
      <c r="K148" s="215"/>
      <c r="L148" s="213"/>
      <c r="M148" s="366"/>
      <c r="N148" s="213"/>
      <c r="O148" s="214"/>
      <c r="P148" s="213"/>
      <c r="Q148" s="216"/>
      <c r="R148" s="213"/>
    </row>
    <row r="149" spans="1:18" ht="45" x14ac:dyDescent="0.2">
      <c r="C149" s="202" t="s">
        <v>631</v>
      </c>
      <c r="E149" s="202" t="s">
        <v>632</v>
      </c>
      <c r="F149" s="202" t="s">
        <v>633</v>
      </c>
      <c r="G149" s="203">
        <v>901649</v>
      </c>
      <c r="H149" s="203">
        <v>13780</v>
      </c>
      <c r="I149" s="222">
        <v>19627</v>
      </c>
      <c r="J149" s="208">
        <v>43282</v>
      </c>
      <c r="K149" s="206" t="s">
        <v>127</v>
      </c>
      <c r="L149" s="108" t="s">
        <v>54</v>
      </c>
      <c r="M149" s="363">
        <v>682.2</v>
      </c>
      <c r="N149" s="177" t="s">
        <v>55</v>
      </c>
      <c r="O149" s="202" t="s">
        <v>634</v>
      </c>
      <c r="P149" s="203">
        <v>4445</v>
      </c>
      <c r="Q149" s="208">
        <v>43321</v>
      </c>
      <c r="R149" s="202" t="s">
        <v>635</v>
      </c>
    </row>
    <row r="150" spans="1:18" ht="45" x14ac:dyDescent="0.2">
      <c r="C150" s="202" t="s">
        <v>636</v>
      </c>
      <c r="E150" s="202" t="s">
        <v>632</v>
      </c>
      <c r="F150" s="202" t="s">
        <v>633</v>
      </c>
      <c r="G150" s="203">
        <v>901649</v>
      </c>
      <c r="H150" s="203">
        <v>13780</v>
      </c>
      <c r="I150" s="222">
        <v>19627</v>
      </c>
      <c r="J150" s="208">
        <v>43282</v>
      </c>
      <c r="K150" s="206" t="s">
        <v>127</v>
      </c>
      <c r="L150" s="108" t="s">
        <v>54</v>
      </c>
      <c r="M150" s="363">
        <v>758</v>
      </c>
      <c r="N150" s="177" t="s">
        <v>55</v>
      </c>
      <c r="O150" s="202" t="s">
        <v>634</v>
      </c>
      <c r="P150" s="203">
        <v>4445</v>
      </c>
      <c r="Q150" s="208">
        <v>43321</v>
      </c>
      <c r="R150" s="202" t="s">
        <v>635</v>
      </c>
    </row>
    <row r="151" spans="1:18" ht="45" x14ac:dyDescent="0.2">
      <c r="C151" s="202" t="s">
        <v>636</v>
      </c>
      <c r="E151" s="202" t="s">
        <v>632</v>
      </c>
      <c r="F151" s="202" t="s">
        <v>637</v>
      </c>
      <c r="G151" s="203">
        <v>901648</v>
      </c>
      <c r="H151" s="203">
        <v>13780</v>
      </c>
      <c r="I151" s="222">
        <v>19591</v>
      </c>
      <c r="J151" s="208">
        <v>43289</v>
      </c>
      <c r="K151" s="206" t="s">
        <v>127</v>
      </c>
      <c r="L151" s="108" t="s">
        <v>54</v>
      </c>
      <c r="M151" s="363">
        <v>274.77999999999997</v>
      </c>
      <c r="N151" s="177" t="s">
        <v>55</v>
      </c>
      <c r="O151" s="202" t="s">
        <v>634</v>
      </c>
      <c r="P151" s="203">
        <v>4445</v>
      </c>
      <c r="Q151" s="208">
        <v>43321</v>
      </c>
      <c r="R151" s="202" t="s">
        <v>635</v>
      </c>
    </row>
    <row r="152" spans="1:18" ht="45" x14ac:dyDescent="0.2">
      <c r="C152" s="202" t="s">
        <v>638</v>
      </c>
      <c r="E152" s="202" t="s">
        <v>632</v>
      </c>
      <c r="F152" s="202" t="s">
        <v>637</v>
      </c>
      <c r="G152" s="203">
        <v>901648</v>
      </c>
      <c r="H152" s="203">
        <v>13780</v>
      </c>
      <c r="I152" s="222">
        <v>19591</v>
      </c>
      <c r="J152" s="208">
        <v>43289</v>
      </c>
      <c r="K152" s="206" t="s">
        <v>127</v>
      </c>
      <c r="L152" s="108" t="s">
        <v>54</v>
      </c>
      <c r="M152" s="363">
        <v>274.77999999999997</v>
      </c>
      <c r="N152" s="177" t="s">
        <v>55</v>
      </c>
      <c r="O152" s="202" t="s">
        <v>634</v>
      </c>
      <c r="P152" s="203">
        <v>4445</v>
      </c>
      <c r="Q152" s="208">
        <v>43321</v>
      </c>
      <c r="R152" s="202" t="s">
        <v>635</v>
      </c>
    </row>
    <row r="153" spans="1:18" ht="15" customHeight="1" x14ac:dyDescent="0.2">
      <c r="C153" s="202" t="s">
        <v>639</v>
      </c>
      <c r="E153" s="202" t="s">
        <v>640</v>
      </c>
      <c r="F153" s="202" t="s">
        <v>641</v>
      </c>
      <c r="G153" s="203">
        <v>901614</v>
      </c>
      <c r="H153" s="203">
        <v>13780</v>
      </c>
      <c r="I153" s="222" t="s">
        <v>378</v>
      </c>
      <c r="J153" s="208">
        <v>43299</v>
      </c>
      <c r="K153" s="206" t="s">
        <v>127</v>
      </c>
      <c r="L153" s="108" t="s">
        <v>54</v>
      </c>
      <c r="M153" s="363">
        <v>675.39</v>
      </c>
      <c r="N153" s="177" t="s">
        <v>55</v>
      </c>
      <c r="O153" s="202" t="s">
        <v>642</v>
      </c>
      <c r="P153" s="203">
        <v>4453</v>
      </c>
      <c r="Q153" s="208">
        <v>43321</v>
      </c>
      <c r="R153" s="202" t="s">
        <v>643</v>
      </c>
    </row>
    <row r="154" spans="1:18" ht="45" x14ac:dyDescent="0.2">
      <c r="C154" s="202" t="s">
        <v>369</v>
      </c>
      <c r="E154" s="202" t="s">
        <v>632</v>
      </c>
      <c r="F154" s="202" t="s">
        <v>644</v>
      </c>
      <c r="G154" s="203">
        <v>907320</v>
      </c>
      <c r="H154" s="203">
        <v>13780</v>
      </c>
      <c r="I154" s="222">
        <v>19667</v>
      </c>
      <c r="J154" s="208">
        <v>43303</v>
      </c>
      <c r="K154" s="206" t="s">
        <v>127</v>
      </c>
      <c r="L154" s="108" t="s">
        <v>54</v>
      </c>
      <c r="M154" s="363">
        <v>1193.8599999999999</v>
      </c>
      <c r="N154" s="177" t="s">
        <v>55</v>
      </c>
      <c r="O154" s="202" t="s">
        <v>645</v>
      </c>
      <c r="P154" s="203">
        <v>4467</v>
      </c>
      <c r="Q154" s="208">
        <v>43328</v>
      </c>
      <c r="R154" s="202" t="s">
        <v>635</v>
      </c>
    </row>
    <row r="155" spans="1:18" ht="15.75" x14ac:dyDescent="0.25">
      <c r="A155" s="166" t="s">
        <v>388</v>
      </c>
      <c r="B155" s="181"/>
      <c r="C155" s="181"/>
      <c r="D155" s="181"/>
      <c r="E155" s="181"/>
      <c r="F155" s="181"/>
      <c r="G155" s="181"/>
      <c r="H155" s="181"/>
      <c r="I155" s="181"/>
      <c r="J155" s="181"/>
      <c r="K155" s="182"/>
      <c r="L155" s="181"/>
      <c r="M155" s="364">
        <v>3859.01</v>
      </c>
      <c r="N155" s="197" t="s">
        <v>55</v>
      </c>
      <c r="O155" s="217"/>
      <c r="P155" s="181"/>
      <c r="Q155" s="181"/>
      <c r="R155" s="181"/>
    </row>
    <row r="156" spans="1:18" x14ac:dyDescent="0.2">
      <c r="O156" s="202"/>
    </row>
    <row r="157" spans="1:18" ht="30" x14ac:dyDescent="0.2">
      <c r="A157" s="212">
        <v>776750</v>
      </c>
      <c r="B157" s="188"/>
      <c r="C157" s="214" t="s">
        <v>646</v>
      </c>
      <c r="D157" s="188"/>
      <c r="E157" s="188"/>
      <c r="F157" s="188"/>
      <c r="G157" s="188"/>
      <c r="H157" s="188"/>
      <c r="I157" s="188"/>
      <c r="J157" s="188"/>
      <c r="K157" s="189"/>
      <c r="L157" s="188"/>
      <c r="M157" s="359"/>
      <c r="N157" s="188"/>
      <c r="O157" s="214"/>
      <c r="P157" s="188"/>
      <c r="Q157" s="188"/>
      <c r="R157" s="188"/>
    </row>
    <row r="158" spans="1:18" ht="30" x14ac:dyDescent="0.2">
      <c r="C158" s="202" t="s">
        <v>390</v>
      </c>
      <c r="E158" s="202" t="s">
        <v>647</v>
      </c>
      <c r="F158" s="202" t="s">
        <v>648</v>
      </c>
      <c r="G158" s="203">
        <v>906682</v>
      </c>
      <c r="H158" s="203">
        <v>13780</v>
      </c>
      <c r="I158" s="204">
        <v>419</v>
      </c>
      <c r="J158" s="208">
        <v>43299</v>
      </c>
      <c r="K158" s="206" t="s">
        <v>127</v>
      </c>
      <c r="L158" s="108" t="s">
        <v>54</v>
      </c>
      <c r="M158" s="363">
        <v>1133.55</v>
      </c>
      <c r="N158" s="177" t="s">
        <v>55</v>
      </c>
      <c r="O158" s="202" t="s">
        <v>649</v>
      </c>
      <c r="P158" s="203">
        <v>4471</v>
      </c>
      <c r="Q158" s="208">
        <v>43328</v>
      </c>
      <c r="R158" s="202" t="s">
        <v>650</v>
      </c>
    </row>
    <row r="159" spans="1:18" ht="30" x14ac:dyDescent="0.2">
      <c r="C159" s="202" t="s">
        <v>390</v>
      </c>
      <c r="E159" s="202" t="s">
        <v>647</v>
      </c>
      <c r="F159" s="202" t="s">
        <v>651</v>
      </c>
      <c r="G159" s="203">
        <v>910603</v>
      </c>
      <c r="H159" s="203">
        <v>13780</v>
      </c>
      <c r="I159" s="204">
        <v>872</v>
      </c>
      <c r="J159" s="208">
        <v>43317</v>
      </c>
      <c r="K159" s="206" t="s">
        <v>127</v>
      </c>
      <c r="L159" s="108" t="s">
        <v>54</v>
      </c>
      <c r="M159" s="363">
        <v>975.77</v>
      </c>
      <c r="N159" s="177" t="s">
        <v>55</v>
      </c>
      <c r="O159" s="202" t="s">
        <v>412</v>
      </c>
      <c r="P159" s="203">
        <v>4482</v>
      </c>
      <c r="Q159" s="208">
        <v>43335</v>
      </c>
      <c r="R159" s="202" t="s">
        <v>652</v>
      </c>
    </row>
    <row r="160" spans="1:18" ht="30" x14ac:dyDescent="0.2">
      <c r="C160" s="202" t="s">
        <v>390</v>
      </c>
      <c r="E160" s="202" t="s">
        <v>647</v>
      </c>
      <c r="F160" s="202" t="s">
        <v>653</v>
      </c>
      <c r="G160" s="203">
        <v>910604</v>
      </c>
      <c r="H160" s="203">
        <v>13780</v>
      </c>
      <c r="I160" s="204">
        <v>875</v>
      </c>
      <c r="J160" s="208">
        <v>43318</v>
      </c>
      <c r="K160" s="206" t="s">
        <v>127</v>
      </c>
      <c r="L160" s="108" t="s">
        <v>54</v>
      </c>
      <c r="M160" s="363">
        <v>375</v>
      </c>
      <c r="N160" s="177" t="s">
        <v>55</v>
      </c>
      <c r="O160" s="202" t="s">
        <v>412</v>
      </c>
      <c r="P160" s="203">
        <v>4482</v>
      </c>
      <c r="Q160" s="208">
        <v>43335</v>
      </c>
      <c r="R160" s="202" t="s">
        <v>654</v>
      </c>
    </row>
    <row r="161" spans="1:18" ht="30" x14ac:dyDescent="0.2">
      <c r="C161" s="202" t="s">
        <v>390</v>
      </c>
      <c r="E161" s="202" t="s">
        <v>647</v>
      </c>
      <c r="F161" s="202" t="s">
        <v>655</v>
      </c>
      <c r="G161" s="203">
        <v>910605</v>
      </c>
      <c r="H161" s="203">
        <v>13780</v>
      </c>
      <c r="I161" s="204">
        <v>873</v>
      </c>
      <c r="J161" s="208">
        <v>43318</v>
      </c>
      <c r="K161" s="206" t="s">
        <v>127</v>
      </c>
      <c r="L161" s="108" t="s">
        <v>54</v>
      </c>
      <c r="M161" s="363">
        <v>151.9</v>
      </c>
      <c r="N161" s="177" t="s">
        <v>55</v>
      </c>
      <c r="O161" s="202" t="s">
        <v>412</v>
      </c>
      <c r="P161" s="203">
        <v>4482</v>
      </c>
      <c r="Q161" s="208">
        <v>43335</v>
      </c>
      <c r="R161" s="202" t="s">
        <v>415</v>
      </c>
    </row>
    <row r="162" spans="1:18" ht="30" x14ac:dyDescent="0.2">
      <c r="C162" s="202" t="s">
        <v>390</v>
      </c>
      <c r="E162" s="202" t="s">
        <v>647</v>
      </c>
      <c r="F162" s="202" t="s">
        <v>397</v>
      </c>
      <c r="G162" s="203">
        <v>910606</v>
      </c>
      <c r="H162" s="203">
        <v>13780</v>
      </c>
      <c r="I162" s="204">
        <v>876</v>
      </c>
      <c r="J162" s="208">
        <v>43318</v>
      </c>
      <c r="K162" s="206" t="s">
        <v>127</v>
      </c>
      <c r="L162" s="108" t="s">
        <v>54</v>
      </c>
      <c r="M162" s="363">
        <v>350</v>
      </c>
      <c r="N162" s="177" t="s">
        <v>55</v>
      </c>
      <c r="O162" s="202" t="s">
        <v>412</v>
      </c>
      <c r="P162" s="203">
        <v>4482</v>
      </c>
      <c r="Q162" s="208">
        <v>43335</v>
      </c>
      <c r="R162" s="202" t="s">
        <v>656</v>
      </c>
    </row>
    <row r="163" spans="1:18" ht="30" x14ac:dyDescent="0.2">
      <c r="C163" s="202" t="s">
        <v>390</v>
      </c>
      <c r="E163" s="202" t="s">
        <v>647</v>
      </c>
      <c r="F163" s="108" t="s">
        <v>408</v>
      </c>
      <c r="G163" s="193">
        <v>910607</v>
      </c>
      <c r="H163" s="203">
        <v>13780</v>
      </c>
      <c r="I163" s="179">
        <v>877</v>
      </c>
      <c r="J163" s="223">
        <v>43318</v>
      </c>
      <c r="K163" s="206" t="s">
        <v>127</v>
      </c>
      <c r="L163" s="108" t="s">
        <v>54</v>
      </c>
      <c r="M163" s="356">
        <v>226.09</v>
      </c>
      <c r="N163" s="177" t="s">
        <v>55</v>
      </c>
      <c r="O163" s="108" t="s">
        <v>412</v>
      </c>
      <c r="P163" s="193">
        <v>4482</v>
      </c>
      <c r="Q163" s="208">
        <v>43335</v>
      </c>
      <c r="R163" s="108" t="s">
        <v>414</v>
      </c>
    </row>
    <row r="164" spans="1:18" ht="30" x14ac:dyDescent="0.2">
      <c r="C164" s="202" t="s">
        <v>390</v>
      </c>
      <c r="E164" s="202" t="s">
        <v>647</v>
      </c>
      <c r="F164" s="108" t="s">
        <v>409</v>
      </c>
      <c r="G164" s="193">
        <v>910608</v>
      </c>
      <c r="H164" s="203">
        <v>13780</v>
      </c>
      <c r="I164" s="179">
        <v>874</v>
      </c>
      <c r="J164" s="223">
        <v>43318</v>
      </c>
      <c r="K164" s="206" t="s">
        <v>127</v>
      </c>
      <c r="L164" s="108" t="s">
        <v>54</v>
      </c>
      <c r="M164" s="356">
        <v>106.96</v>
      </c>
      <c r="N164" s="177" t="s">
        <v>55</v>
      </c>
      <c r="O164" s="108" t="s">
        <v>412</v>
      </c>
      <c r="P164" s="193">
        <v>4482</v>
      </c>
      <c r="Q164" s="208">
        <v>43335</v>
      </c>
      <c r="R164" s="108" t="s">
        <v>415</v>
      </c>
    </row>
    <row r="165" spans="1:18" ht="30" x14ac:dyDescent="0.2">
      <c r="C165" s="202" t="s">
        <v>390</v>
      </c>
      <c r="E165" s="202" t="s">
        <v>647</v>
      </c>
      <c r="F165" s="108" t="s">
        <v>410</v>
      </c>
      <c r="G165" s="193">
        <v>920233</v>
      </c>
      <c r="H165" s="203">
        <v>13780</v>
      </c>
      <c r="I165" s="179">
        <v>40984</v>
      </c>
      <c r="J165" s="223">
        <v>43255</v>
      </c>
      <c r="K165" s="209" t="s">
        <v>128</v>
      </c>
      <c r="L165" s="108" t="s">
        <v>54</v>
      </c>
      <c r="M165" s="356">
        <v>7837</v>
      </c>
      <c r="N165" s="177" t="s">
        <v>55</v>
      </c>
      <c r="O165" s="108" t="s">
        <v>413</v>
      </c>
      <c r="P165" s="224">
        <v>4551</v>
      </c>
      <c r="Q165" s="223">
        <v>43363</v>
      </c>
      <c r="R165" s="108" t="s">
        <v>416</v>
      </c>
    </row>
    <row r="166" spans="1:18" ht="15.75" x14ac:dyDescent="0.25">
      <c r="A166" s="166" t="s">
        <v>417</v>
      </c>
      <c r="B166" s="181"/>
      <c r="C166" s="181"/>
      <c r="D166" s="181"/>
      <c r="E166" s="181"/>
      <c r="F166" s="181"/>
      <c r="G166" s="181"/>
      <c r="H166" s="181"/>
      <c r="I166" s="181"/>
      <c r="J166" s="181"/>
      <c r="K166" s="182"/>
      <c r="L166" s="181"/>
      <c r="M166" s="360">
        <f>SUM(M158:M165)</f>
        <v>11156.27</v>
      </c>
      <c r="N166" s="197" t="s">
        <v>55</v>
      </c>
      <c r="O166" s="181"/>
      <c r="P166" s="181"/>
      <c r="Q166" s="181"/>
      <c r="R166" s="181"/>
    </row>
    <row r="167" spans="1:18" x14ac:dyDescent="0.2">
      <c r="N167" s="177"/>
    </row>
    <row r="168" spans="1:18" ht="15.75" x14ac:dyDescent="0.25">
      <c r="A168" s="166" t="s">
        <v>418</v>
      </c>
      <c r="B168" s="181"/>
      <c r="C168" s="181"/>
      <c r="D168" s="181"/>
      <c r="E168" s="181"/>
      <c r="F168" s="181"/>
      <c r="G168" s="181"/>
      <c r="H168" s="181"/>
      <c r="I168" s="181"/>
      <c r="J168" s="181"/>
      <c r="K168" s="182"/>
      <c r="L168" s="181"/>
      <c r="M168" s="362">
        <v>49759.24</v>
      </c>
      <c r="N168" s="197" t="s">
        <v>55</v>
      </c>
      <c r="O168" s="181"/>
      <c r="P168" s="181"/>
      <c r="Q168" s="181"/>
      <c r="R168" s="181"/>
    </row>
    <row r="171" spans="1:18" ht="15.75" x14ac:dyDescent="0.25">
      <c r="F171" s="163" t="s">
        <v>0</v>
      </c>
      <c r="G171" s="163"/>
    </row>
    <row r="172" spans="1:18" ht="15.75" x14ac:dyDescent="0.2">
      <c r="F172" s="164">
        <v>13780</v>
      </c>
      <c r="G172" s="164"/>
    </row>
    <row r="173" spans="1:18" ht="15.75" x14ac:dyDescent="0.25">
      <c r="F173" s="163" t="s">
        <v>1</v>
      </c>
      <c r="G173" s="163"/>
    </row>
  </sheetData>
  <mergeCells count="1">
    <mergeCell ref="A1:A4"/>
  </mergeCells>
  <phoneticPr fontId="12" type="noConversion"/>
  <printOptions gridLines="1"/>
  <pageMargins left="0.7" right="0.7" top="0.75" bottom="0.75" header="0.3" footer="0.3"/>
  <pageSetup scale="50" fitToHeight="3" orientation="landscape" blackAndWhite="1" r:id="rId1"/>
  <headerFoot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vt:i4>
      </vt:variant>
    </vt:vector>
  </HeadingPairs>
  <TitlesOfParts>
    <vt:vector size="37" baseType="lpstr">
      <vt:lpstr>Table of Content</vt:lpstr>
      <vt:lpstr>What is Replacement Reserves</vt:lpstr>
      <vt:lpstr>RPA Objective</vt:lpstr>
      <vt:lpstr>Instruction</vt:lpstr>
      <vt:lpstr>General RR Rules</vt:lpstr>
      <vt:lpstr>Control Submitted vs Reimbursed</vt:lpstr>
      <vt:lpstr>Input Information</vt:lpstr>
      <vt:lpstr>Acceptable vs Non Replacements</vt:lpstr>
      <vt:lpstr>Download from Yardi</vt:lpstr>
      <vt:lpstr>Elim Col A to D &amp; Sort by Chk #</vt:lpstr>
      <vt:lpstr>Identify Replacements</vt:lpstr>
      <vt:lpstr>Formating-Prelim </vt:lpstr>
      <vt:lpstr>Sort By &amp; Total by Check #</vt:lpstr>
      <vt:lpstr>Report-Prelim</vt:lpstr>
      <vt:lpstr>Report-Final</vt:lpstr>
      <vt:lpstr>Form Letter With Replacements</vt:lpstr>
      <vt:lpstr>Sort by Perid</vt:lpstr>
      <vt:lpstr>Original</vt:lpstr>
      <vt:lpstr>'Acceptable vs Non Replacements'!Print_Area</vt:lpstr>
      <vt:lpstr>'Control Submitted vs Reimbursed'!Print_Area</vt:lpstr>
      <vt:lpstr>'Download from Yardi'!Print_Area</vt:lpstr>
      <vt:lpstr>'Elim Col A to D &amp; Sort by Chk #'!Print_Area</vt:lpstr>
      <vt:lpstr>'Form Letter With Replacements'!Print_Area</vt:lpstr>
      <vt:lpstr>'Formating-Prelim '!Print_Area</vt:lpstr>
      <vt:lpstr>'General RR Rules'!Print_Area</vt:lpstr>
      <vt:lpstr>'Identify Replacements'!Print_Area</vt:lpstr>
      <vt:lpstr>'Input Information'!Print_Area</vt:lpstr>
      <vt:lpstr>Instruction!Print_Area</vt:lpstr>
      <vt:lpstr>'Report-Final'!Print_Area</vt:lpstr>
      <vt:lpstr>'Report-Prelim'!Print_Area</vt:lpstr>
      <vt:lpstr>'RPA Objective'!Print_Area</vt:lpstr>
      <vt:lpstr>'Sort By &amp; Total by Check #'!Print_Area</vt:lpstr>
      <vt:lpstr>'Table of Content'!Print_Area</vt:lpstr>
      <vt:lpstr>'What is Replacement Reserves'!Print_Area</vt:lpstr>
      <vt:lpstr>'Download from Yardi'!Print_Titles</vt:lpstr>
      <vt:lpstr>'Elim Col A to D &amp; Sort by Chk #'!Print_Titles</vt:lpstr>
      <vt:lpstr>'Identify Replacements'!Print_Titles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CLICKcomputers</dc:creator>
  <cp:lastModifiedBy>Windows User</cp:lastModifiedBy>
  <cp:lastPrinted>2019-11-16T12:59:18Z</cp:lastPrinted>
  <dcterms:created xsi:type="dcterms:W3CDTF">2018-11-07T21:02:35Z</dcterms:created>
  <dcterms:modified xsi:type="dcterms:W3CDTF">2019-12-06T14:23:22Z</dcterms:modified>
</cp:coreProperties>
</file>