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izoram University\Accounting Unit 3\"/>
    </mc:Choice>
  </mc:AlternateContent>
  <xr:revisionPtr revIDLastSave="0" documentId="13_ncr:1_{A7836317-6C4C-4122-9123-B96E05A35D4B}" xr6:coauthVersionLast="46" xr6:coauthVersionMax="46" xr10:uidLastSave="{00000000-0000-0000-0000-000000000000}"/>
  <bookViews>
    <workbookView xWindow="-120" yWindow="-120" windowWidth="29040" windowHeight="15840" xr2:uid="{AC202D73-56B4-4860-8205-656F6F18C595}"/>
  </bookViews>
  <sheets>
    <sheet name="Page14-18" sheetId="1" r:id="rId1"/>
    <sheet name="Page 20-21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" i="1" l="1"/>
  <c r="D70" i="1"/>
  <c r="C70" i="1"/>
  <c r="D13" i="1"/>
  <c r="D56" i="1"/>
  <c r="H55" i="1"/>
  <c r="D55" i="1"/>
  <c r="H53" i="1"/>
  <c r="C14" i="2"/>
  <c r="B12" i="2"/>
  <c r="C12" i="2"/>
  <c r="H37" i="1"/>
  <c r="D36" i="1"/>
  <c r="H35" i="1"/>
  <c r="H31" i="1"/>
  <c r="D35" i="1"/>
  <c r="H12" i="1"/>
  <c r="D12" i="1"/>
  <c r="O6" i="1" l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</calcChain>
</file>

<file path=xl/sharedStrings.xml><?xml version="1.0" encoding="utf-8"?>
<sst xmlns="http://schemas.openxmlformats.org/spreadsheetml/2006/main" count="114" uniqueCount="78">
  <si>
    <t>Date</t>
  </si>
  <si>
    <t>Particulars</t>
  </si>
  <si>
    <t>L/F</t>
  </si>
  <si>
    <t>Amount (Rs)</t>
  </si>
  <si>
    <t>Dr.</t>
  </si>
  <si>
    <t>Cr.</t>
  </si>
  <si>
    <t>Ram Cash Book (Bank Column Only)</t>
  </si>
  <si>
    <t>To Capital A/c</t>
  </si>
  <si>
    <t>By Machinery A/c (Cheque issued to Singh &amp; Sons</t>
  </si>
  <si>
    <t>To Sales A/c (Cheque received from the customer –Mohan)</t>
  </si>
  <si>
    <t>By Furniture A/c (Cheque issued to Rao &amp; Sons)</t>
  </si>
  <si>
    <t>To Sohanlal A/c</t>
  </si>
  <si>
    <t>By Purchases A/c (Cheque issued to Reddy &amp; Co.)</t>
  </si>
  <si>
    <t>To Kareem A/C</t>
  </si>
  <si>
    <t>By Chatterjee A/c</t>
  </si>
  <si>
    <t>To Cash A/c</t>
  </si>
  <si>
    <t xml:space="preserve">By Drawings A/c </t>
  </si>
  <si>
    <t>To Gupta A/c</t>
  </si>
  <si>
    <t>Total</t>
  </si>
  <si>
    <t>To Balance b/d</t>
  </si>
  <si>
    <t>Passbook</t>
  </si>
  <si>
    <t>Cr. 
Deposits 
(Rs.)</t>
  </si>
  <si>
    <t>Dr. 
Withdrawals 
(Rs.)</t>
  </si>
  <si>
    <t>Dr. or Cr. 
Balance</t>
  </si>
  <si>
    <t>Initial</t>
  </si>
  <si>
    <t>By Cash</t>
  </si>
  <si>
    <t>To Singh &amp; Bros.</t>
  </si>
  <si>
    <t>By Mohan</t>
  </si>
  <si>
    <t>By Sohanlal</t>
  </si>
  <si>
    <t>To Chatterjee</t>
  </si>
  <si>
    <t>By Karim</t>
  </si>
  <si>
    <t>To self</t>
  </si>
  <si>
    <t>To Insurance Premium (as per standing instructions)</t>
  </si>
  <si>
    <t>To Bank Charges</t>
  </si>
  <si>
    <t>By Interest on Securities (collected as per standing instructions)</t>
  </si>
  <si>
    <t>To Rao &amp; Sons.</t>
  </si>
  <si>
    <t xml:space="preserve">To Reddy &amp; Co. </t>
  </si>
  <si>
    <t>By Mishra A/c</t>
  </si>
  <si>
    <t>Balance as per cash book</t>
  </si>
  <si>
    <t>Rs.</t>
  </si>
  <si>
    <t>Item (i)</t>
  </si>
  <si>
    <t>Item (ii)</t>
  </si>
  <si>
    <t>Deduct below items</t>
  </si>
  <si>
    <t>Item (iii)</t>
  </si>
  <si>
    <t>Add the below Items</t>
  </si>
  <si>
    <t>Balance as per passbook</t>
  </si>
  <si>
    <t>Reconcile the two balances by considering the cash book balance as the starting point and adjust the balances.</t>
  </si>
  <si>
    <t>Reconcile the two balances by considering the pass book balance as the starting point and adjust the balances.</t>
  </si>
  <si>
    <t>Balance as per pass book</t>
  </si>
  <si>
    <t>Deduct below item</t>
  </si>
  <si>
    <t>Debit value</t>
  </si>
  <si>
    <t>Credit value</t>
  </si>
  <si>
    <t>Debit Value</t>
  </si>
  <si>
    <t>Deduction (Rs.)</t>
  </si>
  <si>
    <t>Addition (Rs.)</t>
  </si>
  <si>
    <t>1. Check issued to Mr. Kumar</t>
  </si>
  <si>
    <t>2. Wrong credit</t>
  </si>
  <si>
    <t xml:space="preserve"> </t>
  </si>
  <si>
    <t>4. Cheque not collected</t>
  </si>
  <si>
    <t>3. Cheque not collected</t>
  </si>
  <si>
    <t>5.Bank Interest</t>
  </si>
  <si>
    <t>6. Bank Charges</t>
  </si>
  <si>
    <t>7.  Interest of Securities</t>
  </si>
  <si>
    <t>8.  Dishounered bill</t>
  </si>
  <si>
    <t>Overdraft as per Cash book</t>
  </si>
  <si>
    <t>Overdraft as per passbook</t>
  </si>
  <si>
    <t>Adjusting in cash book</t>
  </si>
  <si>
    <t>Amount (Rs.)</t>
  </si>
  <si>
    <t>To Interest on Securities (collected as per standing instructions)</t>
  </si>
  <si>
    <t>By Insurance Premium (as per standing instructions)</t>
  </si>
  <si>
    <t>By Bank Charges</t>
  </si>
  <si>
    <t>To balance b/d</t>
  </si>
  <si>
    <t>Balance c/d</t>
  </si>
  <si>
    <t>Bank Reconciliation Statement</t>
  </si>
  <si>
    <t>As of 31st October, 2020</t>
  </si>
  <si>
    <t>Deduction(Rs.)</t>
  </si>
  <si>
    <t>Cheque issued but not presented for payemnt</t>
  </si>
  <si>
    <t>Cheque deposited but not collected by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</si>
</sst>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14" fontId="0" fillId="0" borderId="0" xfId="0" applyNumberFormat="1"/>
    <xf numFmtId="3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/>
    <xf numFmtId="3" fontId="0" fillId="2" borderId="1" xfId="0" applyNumberFormat="1" applyFill="1" applyBorder="1" applyAlignment="1">
      <alignment horizontal="left" vertical="top" wrapText="1"/>
    </xf>
    <xf numFmtId="3" fontId="0" fillId="3" borderId="1" xfId="0" applyNumberFormat="1" applyFill="1" applyBorder="1" applyAlignment="1">
      <alignment horizontal="left" vertical="top" wrapText="1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0" xfId="0" applyFont="1" applyAlignment="1">
      <alignment horizontal="left" vertical="top" wrapText="1"/>
    </xf>
    <xf numFmtId="172" fontId="0" fillId="0" borderId="1" xfId="1" applyNumberFormat="1" applyFont="1" applyBorder="1"/>
    <xf numFmtId="0" fontId="0" fillId="0" borderId="1" xfId="0" applyFont="1" applyBorder="1"/>
    <xf numFmtId="172" fontId="0" fillId="0" borderId="0" xfId="0" applyNumberFormat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3" fontId="0" fillId="0" borderId="0" xfId="0" applyNumberFormat="1" applyBorder="1" applyAlignment="1">
      <alignment horizontal="left" vertical="top" wrapText="1"/>
    </xf>
    <xf numFmtId="0" fontId="2" fillId="0" borderId="0" xfId="0" applyFont="1" applyBorder="1" applyAlignment="1">
      <alignment horizontal="right"/>
    </xf>
    <xf numFmtId="3" fontId="2" fillId="0" borderId="0" xfId="0" applyNumberFormat="1" applyFont="1" applyBorder="1" applyAlignment="1">
      <alignment horizontal="left" vertical="top" wrapText="1"/>
    </xf>
    <xf numFmtId="3" fontId="0" fillId="0" borderId="1" xfId="0" applyNumberFormat="1" applyBorder="1"/>
    <xf numFmtId="3" fontId="0" fillId="0" borderId="1" xfId="0" applyNumberFormat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B797-7727-4558-AD84-CB11E732CEC6}">
  <dimension ref="A2:P72"/>
  <sheetViews>
    <sheetView tabSelected="1" topLeftCell="A40" workbookViewId="0">
      <selection activeCell="C67" sqref="C67"/>
    </sheetView>
  </sheetViews>
  <sheetFormatPr defaultRowHeight="15" x14ac:dyDescent="0.25"/>
  <cols>
    <col min="2" max="2" width="36" customWidth="1"/>
    <col min="3" max="3" width="12.5703125" customWidth="1"/>
    <col min="4" max="4" width="14.28515625" bestFit="1" customWidth="1"/>
    <col min="6" max="6" width="44.42578125" customWidth="1"/>
    <col min="7" max="7" width="13" customWidth="1"/>
    <col min="8" max="8" width="12" bestFit="1" customWidth="1"/>
    <col min="12" max="12" width="27.140625" customWidth="1"/>
    <col min="13" max="13" width="13.42578125" customWidth="1"/>
    <col min="14" max="14" width="14.7109375" customWidth="1"/>
    <col min="15" max="15" width="14.28515625" customWidth="1"/>
  </cols>
  <sheetData>
    <row r="2" spans="1:16" x14ac:dyDescent="0.25">
      <c r="A2" s="3" t="s">
        <v>6</v>
      </c>
      <c r="B2" s="3"/>
      <c r="C2" s="3"/>
      <c r="D2" s="3"/>
      <c r="E2" s="3"/>
      <c r="F2" s="3"/>
      <c r="G2" s="3"/>
      <c r="H2" s="3"/>
      <c r="K2" s="2" t="s">
        <v>20</v>
      </c>
      <c r="L2" s="2"/>
      <c r="M2" s="2"/>
      <c r="N2" s="2"/>
      <c r="O2" s="2"/>
      <c r="P2" s="2"/>
    </row>
    <row r="3" spans="1:16" x14ac:dyDescent="0.25">
      <c r="A3" s="4" t="s">
        <v>4</v>
      </c>
      <c r="B3" s="4"/>
      <c r="C3" s="4"/>
      <c r="D3" s="4"/>
      <c r="E3" s="5" t="s">
        <v>5</v>
      </c>
      <c r="F3" s="5"/>
      <c r="G3" s="5"/>
      <c r="H3" s="5"/>
    </row>
    <row r="4" spans="1:16" ht="45" x14ac:dyDescent="0.25">
      <c r="A4" s="6" t="s">
        <v>0</v>
      </c>
      <c r="B4" s="6" t="s">
        <v>1</v>
      </c>
      <c r="C4" s="6" t="s">
        <v>2</v>
      </c>
      <c r="D4" s="6" t="s">
        <v>3</v>
      </c>
      <c r="E4" s="6" t="s">
        <v>0</v>
      </c>
      <c r="F4" s="6" t="s">
        <v>1</v>
      </c>
      <c r="G4" s="6" t="s">
        <v>2</v>
      </c>
      <c r="H4" s="6" t="s">
        <v>3</v>
      </c>
      <c r="K4" s="7" t="s">
        <v>0</v>
      </c>
      <c r="L4" s="6" t="s">
        <v>1</v>
      </c>
      <c r="M4" s="16" t="s">
        <v>22</v>
      </c>
      <c r="N4" s="16" t="s">
        <v>21</v>
      </c>
      <c r="O4" s="10" t="s">
        <v>23</v>
      </c>
      <c r="P4" s="7" t="s">
        <v>24</v>
      </c>
    </row>
    <row r="5" spans="1:16" ht="30" x14ac:dyDescent="0.25">
      <c r="A5" s="12">
        <v>44105</v>
      </c>
      <c r="B5" s="11" t="s">
        <v>7</v>
      </c>
      <c r="C5" s="11"/>
      <c r="D5" s="18">
        <v>40000</v>
      </c>
      <c r="E5" s="12">
        <v>44105</v>
      </c>
      <c r="F5" s="11" t="s">
        <v>8</v>
      </c>
      <c r="G5" s="11"/>
      <c r="H5" s="19">
        <v>15000</v>
      </c>
      <c r="K5" s="12">
        <v>44105</v>
      </c>
      <c r="L5" s="11" t="s">
        <v>25</v>
      </c>
      <c r="M5" s="13"/>
      <c r="N5" s="18">
        <v>40000</v>
      </c>
      <c r="O5" s="13">
        <v>40000</v>
      </c>
      <c r="P5" s="7"/>
    </row>
    <row r="6" spans="1:16" ht="30" x14ac:dyDescent="0.25">
      <c r="A6" s="12">
        <v>44111</v>
      </c>
      <c r="B6" s="12" t="s">
        <v>9</v>
      </c>
      <c r="C6" s="11"/>
      <c r="D6" s="18">
        <v>6000</v>
      </c>
      <c r="E6" s="12">
        <v>44109</v>
      </c>
      <c r="F6" s="11" t="s">
        <v>10</v>
      </c>
      <c r="G6" s="11"/>
      <c r="H6" s="19">
        <v>8000</v>
      </c>
      <c r="K6" s="12">
        <v>44108</v>
      </c>
      <c r="L6" s="11" t="s">
        <v>26</v>
      </c>
      <c r="M6" s="19">
        <v>15000</v>
      </c>
      <c r="N6" s="13"/>
      <c r="O6" s="13">
        <f>(O5+N6)-M6</f>
        <v>25000</v>
      </c>
      <c r="P6" s="7"/>
    </row>
    <row r="7" spans="1:16" ht="30" x14ac:dyDescent="0.25">
      <c r="A7" s="12">
        <v>44116</v>
      </c>
      <c r="B7" s="11" t="s">
        <v>11</v>
      </c>
      <c r="C7" s="11"/>
      <c r="D7" s="18">
        <v>8000</v>
      </c>
      <c r="E7" s="12">
        <v>44110</v>
      </c>
      <c r="F7" s="11" t="s">
        <v>12</v>
      </c>
      <c r="G7" s="11"/>
      <c r="H7" s="19">
        <v>10000</v>
      </c>
      <c r="K7" s="12">
        <v>44110</v>
      </c>
      <c r="L7" s="11" t="s">
        <v>35</v>
      </c>
      <c r="M7" s="19">
        <v>8000</v>
      </c>
      <c r="N7" s="13"/>
      <c r="O7" s="13">
        <f t="shared" ref="O7:O17" si="0">(O6+N7)-M7</f>
        <v>17000</v>
      </c>
      <c r="P7" s="7"/>
    </row>
    <row r="8" spans="1:16" x14ac:dyDescent="0.25">
      <c r="A8" s="12">
        <v>44122</v>
      </c>
      <c r="B8" s="11" t="s">
        <v>13</v>
      </c>
      <c r="C8" s="11"/>
      <c r="D8" s="18">
        <v>12000</v>
      </c>
      <c r="E8" s="12">
        <v>44119</v>
      </c>
      <c r="F8" s="11" t="s">
        <v>14</v>
      </c>
      <c r="G8" s="11"/>
      <c r="H8" s="19">
        <v>20000</v>
      </c>
      <c r="K8" s="12">
        <v>44111</v>
      </c>
      <c r="L8" s="11" t="s">
        <v>36</v>
      </c>
      <c r="M8" s="19">
        <v>10000</v>
      </c>
      <c r="N8" s="13"/>
      <c r="O8" s="13">
        <f t="shared" si="0"/>
        <v>7000</v>
      </c>
      <c r="P8" s="7"/>
    </row>
    <row r="9" spans="1:16" x14ac:dyDescent="0.25">
      <c r="A9" s="12">
        <v>44129</v>
      </c>
      <c r="B9" s="11" t="s">
        <v>15</v>
      </c>
      <c r="C9" s="11"/>
      <c r="D9" s="18">
        <v>15000</v>
      </c>
      <c r="E9" s="12">
        <v>44128</v>
      </c>
      <c r="F9" s="11" t="s">
        <v>16</v>
      </c>
      <c r="G9" s="11"/>
      <c r="H9" s="19">
        <v>2000</v>
      </c>
      <c r="K9" s="12">
        <v>44113</v>
      </c>
      <c r="L9" s="11" t="s">
        <v>27</v>
      </c>
      <c r="M9" s="13"/>
      <c r="N9" s="18">
        <v>6000</v>
      </c>
      <c r="O9" s="13">
        <f t="shared" si="0"/>
        <v>13000</v>
      </c>
      <c r="P9" s="7"/>
    </row>
    <row r="10" spans="1:16" x14ac:dyDescent="0.25">
      <c r="A10" s="12">
        <v>44133</v>
      </c>
      <c r="B10" s="11" t="s">
        <v>17</v>
      </c>
      <c r="C10" s="11"/>
      <c r="D10" s="13">
        <v>3000</v>
      </c>
      <c r="E10" s="12">
        <v>44132</v>
      </c>
      <c r="F10" t="s">
        <v>37</v>
      </c>
      <c r="G10" s="11"/>
      <c r="H10" s="13">
        <v>16000</v>
      </c>
      <c r="K10" s="12">
        <v>44118</v>
      </c>
      <c r="L10" s="11" t="s">
        <v>28</v>
      </c>
      <c r="M10" s="13"/>
      <c r="N10" s="18">
        <v>8000</v>
      </c>
      <c r="O10" s="13">
        <f t="shared" si="0"/>
        <v>21000</v>
      </c>
      <c r="P10" s="7"/>
    </row>
    <row r="11" spans="1:16" x14ac:dyDescent="0.25">
      <c r="A11" s="11"/>
      <c r="B11" s="11"/>
      <c r="C11" s="11"/>
      <c r="D11" s="13"/>
      <c r="E11" s="11"/>
      <c r="F11" s="11"/>
      <c r="G11" s="11"/>
      <c r="H11" s="13"/>
      <c r="K11" s="12">
        <v>44124</v>
      </c>
      <c r="L11" s="11" t="s">
        <v>29</v>
      </c>
      <c r="M11" s="19">
        <v>20000</v>
      </c>
      <c r="N11" s="13"/>
      <c r="O11" s="13">
        <f t="shared" si="0"/>
        <v>1000</v>
      </c>
      <c r="P11" s="7"/>
    </row>
    <row r="12" spans="1:16" x14ac:dyDescent="0.25">
      <c r="A12" s="11"/>
      <c r="B12" s="11" t="s">
        <v>18</v>
      </c>
      <c r="C12" s="11"/>
      <c r="D12" s="13">
        <f>SUM(D5:D10)</f>
        <v>84000</v>
      </c>
      <c r="E12" s="11"/>
      <c r="F12" s="11"/>
      <c r="G12" s="11"/>
      <c r="H12" s="13">
        <f>SUM(H5:H10)</f>
        <v>71000</v>
      </c>
      <c r="K12" s="12">
        <v>44125</v>
      </c>
      <c r="L12" s="11" t="s">
        <v>30</v>
      </c>
      <c r="M12" s="13"/>
      <c r="N12" s="18">
        <v>12000</v>
      </c>
      <c r="O12" s="13">
        <f t="shared" si="0"/>
        <v>13000</v>
      </c>
      <c r="P12" s="7"/>
    </row>
    <row r="13" spans="1:16" x14ac:dyDescent="0.25">
      <c r="A13" s="11"/>
      <c r="B13" s="14" t="s">
        <v>19</v>
      </c>
      <c r="C13" s="11"/>
      <c r="D13" s="15">
        <f>D12-H12</f>
        <v>13000</v>
      </c>
      <c r="E13" s="11"/>
      <c r="F13" s="11"/>
      <c r="G13" s="11"/>
      <c r="H13" s="13"/>
      <c r="K13" s="12">
        <v>44128</v>
      </c>
      <c r="L13" s="11" t="s">
        <v>31</v>
      </c>
      <c r="M13" s="19">
        <v>2000</v>
      </c>
      <c r="N13" s="13"/>
      <c r="O13" s="13">
        <f t="shared" si="0"/>
        <v>11000</v>
      </c>
      <c r="P13" s="7"/>
    </row>
    <row r="14" spans="1:16" x14ac:dyDescent="0.25">
      <c r="K14" s="12">
        <v>44129</v>
      </c>
      <c r="L14" s="11" t="s">
        <v>25</v>
      </c>
      <c r="M14" s="13"/>
      <c r="N14" s="18">
        <v>15000</v>
      </c>
      <c r="O14" s="13">
        <f t="shared" si="0"/>
        <v>26000</v>
      </c>
      <c r="P14" s="7"/>
    </row>
    <row r="15" spans="1:16" ht="30" x14ac:dyDescent="0.25">
      <c r="D15" s="9"/>
      <c r="H15" s="9"/>
      <c r="K15" s="12">
        <v>44134</v>
      </c>
      <c r="L15" s="11" t="s">
        <v>32</v>
      </c>
      <c r="M15" s="13">
        <v>500</v>
      </c>
      <c r="N15" s="13"/>
      <c r="O15" s="13">
        <f t="shared" si="0"/>
        <v>25500</v>
      </c>
      <c r="P15" s="7"/>
    </row>
    <row r="16" spans="1:16" x14ac:dyDescent="0.25">
      <c r="H16" s="9"/>
      <c r="K16" s="12">
        <v>44134</v>
      </c>
      <c r="L16" s="11" t="s">
        <v>33</v>
      </c>
      <c r="M16" s="13">
        <v>30</v>
      </c>
      <c r="N16" s="13"/>
      <c r="O16" s="13">
        <f t="shared" si="0"/>
        <v>25470</v>
      </c>
      <c r="P16" s="7"/>
    </row>
    <row r="17" spans="1:16" ht="45" x14ac:dyDescent="0.25">
      <c r="D17" s="9"/>
      <c r="H17" s="9"/>
      <c r="K17" s="12">
        <v>44134</v>
      </c>
      <c r="L17" s="11" t="s">
        <v>34</v>
      </c>
      <c r="M17" s="13"/>
      <c r="N17" s="13">
        <v>1000</v>
      </c>
      <c r="O17" s="15">
        <f t="shared" si="0"/>
        <v>26470</v>
      </c>
      <c r="P17" s="7"/>
    </row>
    <row r="19" spans="1:16" x14ac:dyDescent="0.25">
      <c r="D19" s="9"/>
      <c r="M19" s="9"/>
      <c r="N19" s="9"/>
    </row>
    <row r="21" spans="1:16" x14ac:dyDescent="0.25">
      <c r="M21" s="9"/>
    </row>
    <row r="24" spans="1:16" ht="34.5" customHeight="1" x14ac:dyDescent="0.25">
      <c r="A24" s="1"/>
      <c r="B24" s="22" t="s">
        <v>46</v>
      </c>
      <c r="C24" s="22"/>
      <c r="D24" s="22"/>
      <c r="F24" s="22" t="s">
        <v>47</v>
      </c>
      <c r="G24" s="22"/>
      <c r="H24" s="22"/>
    </row>
    <row r="26" spans="1:16" x14ac:dyDescent="0.25">
      <c r="B26" s="13"/>
      <c r="C26" s="13" t="s">
        <v>39</v>
      </c>
      <c r="D26" s="13" t="s">
        <v>39</v>
      </c>
      <c r="F26" s="13"/>
      <c r="G26" s="13" t="s">
        <v>39</v>
      </c>
      <c r="H26" s="13" t="s">
        <v>39</v>
      </c>
    </row>
    <row r="27" spans="1:16" x14ac:dyDescent="0.25">
      <c r="B27" s="20" t="s">
        <v>38</v>
      </c>
      <c r="C27" s="13"/>
      <c r="D27" s="13">
        <v>13000</v>
      </c>
      <c r="F27" s="20" t="s">
        <v>48</v>
      </c>
      <c r="G27" s="13"/>
      <c r="H27" s="13">
        <v>26470</v>
      </c>
    </row>
    <row r="28" spans="1:16" x14ac:dyDescent="0.25">
      <c r="B28" s="20" t="s">
        <v>44</v>
      </c>
      <c r="C28" s="13" t="s">
        <v>51</v>
      </c>
      <c r="D28" s="13"/>
      <c r="F28" s="20" t="s">
        <v>44</v>
      </c>
      <c r="G28" s="13" t="s">
        <v>50</v>
      </c>
      <c r="H28" s="13"/>
    </row>
    <row r="29" spans="1:16" x14ac:dyDescent="0.25">
      <c r="B29" s="21" t="s">
        <v>40</v>
      </c>
      <c r="C29" s="13">
        <v>1000</v>
      </c>
      <c r="D29" s="13"/>
      <c r="F29" s="21" t="s">
        <v>40</v>
      </c>
      <c r="G29" s="13">
        <v>3000</v>
      </c>
      <c r="H29" s="13"/>
    </row>
    <row r="30" spans="1:16" x14ac:dyDescent="0.25">
      <c r="B30" s="21" t="s">
        <v>41</v>
      </c>
      <c r="C30" s="13">
        <v>16000</v>
      </c>
      <c r="D30" s="13">
        <v>17000</v>
      </c>
      <c r="F30" s="21" t="s">
        <v>41</v>
      </c>
      <c r="G30" s="13">
        <v>500</v>
      </c>
      <c r="H30" s="13"/>
    </row>
    <row r="31" spans="1:16" x14ac:dyDescent="0.25">
      <c r="B31" s="13"/>
      <c r="C31" s="13"/>
      <c r="D31" s="13"/>
      <c r="F31" s="21" t="s">
        <v>43</v>
      </c>
      <c r="G31" s="13">
        <v>30</v>
      </c>
      <c r="H31" s="13">
        <f>SUM(G29:G31)</f>
        <v>3530</v>
      </c>
    </row>
    <row r="32" spans="1:16" x14ac:dyDescent="0.25">
      <c r="B32" s="20" t="s">
        <v>42</v>
      </c>
      <c r="C32" s="13" t="s">
        <v>52</v>
      </c>
      <c r="D32" s="13"/>
      <c r="F32" s="7"/>
      <c r="G32" s="13"/>
      <c r="H32" s="13"/>
    </row>
    <row r="33" spans="1:8" x14ac:dyDescent="0.25">
      <c r="B33" s="21" t="s">
        <v>40</v>
      </c>
      <c r="C33" s="13">
        <v>3000</v>
      </c>
      <c r="D33" s="13"/>
      <c r="F33" s="20" t="s">
        <v>49</v>
      </c>
      <c r="G33" s="13" t="s">
        <v>51</v>
      </c>
      <c r="H33" s="13"/>
    </row>
    <row r="34" spans="1:8" x14ac:dyDescent="0.25">
      <c r="B34" s="21" t="s">
        <v>41</v>
      </c>
      <c r="C34" s="13">
        <v>500</v>
      </c>
      <c r="D34" s="13"/>
      <c r="F34" s="21" t="s">
        <v>40</v>
      </c>
      <c r="G34" s="13">
        <v>1000</v>
      </c>
      <c r="H34" s="13"/>
    </row>
    <row r="35" spans="1:8" x14ac:dyDescent="0.25">
      <c r="B35" s="21" t="s">
        <v>43</v>
      </c>
      <c r="C35" s="13">
        <v>30</v>
      </c>
      <c r="D35" s="13">
        <f>3530</f>
        <v>3530</v>
      </c>
      <c r="F35" s="21" t="s">
        <v>41</v>
      </c>
      <c r="G35" s="13">
        <v>16000</v>
      </c>
      <c r="H35" s="13">
        <f>SUM(G34:G35)</f>
        <v>17000</v>
      </c>
    </row>
    <row r="36" spans="1:8" x14ac:dyDescent="0.25">
      <c r="B36" s="20" t="s">
        <v>45</v>
      </c>
      <c r="C36" s="13"/>
      <c r="D36" s="13">
        <f>(D27+D30)-D35</f>
        <v>26470</v>
      </c>
      <c r="F36" s="21"/>
      <c r="G36" s="13"/>
      <c r="H36" s="13"/>
    </row>
    <row r="37" spans="1:8" x14ac:dyDescent="0.25">
      <c r="B37" s="13"/>
      <c r="C37" s="13"/>
      <c r="D37" s="13"/>
      <c r="F37" s="20" t="s">
        <v>38</v>
      </c>
      <c r="G37" s="13"/>
      <c r="H37" s="13">
        <f>(H27+H31)-H35</f>
        <v>13000</v>
      </c>
    </row>
    <row r="38" spans="1:8" x14ac:dyDescent="0.25">
      <c r="B38" s="13"/>
      <c r="C38" s="13"/>
      <c r="D38" s="13"/>
      <c r="F38" s="7"/>
      <c r="G38" s="13"/>
      <c r="H38" s="13"/>
    </row>
    <row r="39" spans="1:8" x14ac:dyDescent="0.25">
      <c r="B39" s="13"/>
      <c r="C39" s="13"/>
      <c r="D39" s="13"/>
      <c r="F39" s="7"/>
      <c r="G39" s="13"/>
      <c r="H39" s="13"/>
    </row>
    <row r="46" spans="1:8" x14ac:dyDescent="0.25">
      <c r="B46" s="1" t="s">
        <v>66</v>
      </c>
    </row>
    <row r="47" spans="1:8" x14ac:dyDescent="0.25">
      <c r="A47" s="26" t="s">
        <v>4</v>
      </c>
      <c r="B47" s="27"/>
      <c r="C47" s="27"/>
      <c r="D47" s="28"/>
      <c r="E47" s="29" t="s">
        <v>5</v>
      </c>
      <c r="F47" s="30"/>
      <c r="G47" s="30"/>
      <c r="H47" s="31"/>
    </row>
    <row r="48" spans="1:8" x14ac:dyDescent="0.25">
      <c r="A48" s="6" t="s">
        <v>0</v>
      </c>
      <c r="B48" s="6" t="s">
        <v>1</v>
      </c>
      <c r="C48" s="6" t="s">
        <v>2</v>
      </c>
      <c r="D48" s="6" t="s">
        <v>67</v>
      </c>
      <c r="E48" s="6" t="s">
        <v>0</v>
      </c>
      <c r="F48" s="6" t="s">
        <v>1</v>
      </c>
      <c r="G48" s="6" t="s">
        <v>2</v>
      </c>
      <c r="H48" s="6" t="s">
        <v>67</v>
      </c>
    </row>
    <row r="50" spans="1:8" x14ac:dyDescent="0.25">
      <c r="A50" s="17">
        <v>44135</v>
      </c>
      <c r="B50" s="7" t="s">
        <v>19</v>
      </c>
      <c r="C50" s="7"/>
      <c r="D50" s="13">
        <v>13000</v>
      </c>
      <c r="E50" s="17">
        <v>44135</v>
      </c>
      <c r="F50" s="7" t="s">
        <v>69</v>
      </c>
      <c r="G50" s="7"/>
      <c r="H50" s="7">
        <v>500</v>
      </c>
    </row>
    <row r="51" spans="1:8" x14ac:dyDescent="0.25">
      <c r="A51" s="17">
        <v>44134</v>
      </c>
      <c r="B51" s="7" t="s">
        <v>68</v>
      </c>
      <c r="C51" s="7"/>
      <c r="D51" s="13">
        <v>1000</v>
      </c>
      <c r="E51" s="17">
        <v>44134</v>
      </c>
      <c r="F51" s="7" t="s">
        <v>70</v>
      </c>
      <c r="G51" s="7"/>
      <c r="H51" s="7">
        <v>30</v>
      </c>
    </row>
    <row r="52" spans="1:8" x14ac:dyDescent="0.25">
      <c r="A52" s="17"/>
      <c r="B52" s="7"/>
      <c r="C52" s="7"/>
      <c r="D52" s="13"/>
      <c r="E52" s="17"/>
      <c r="F52" s="7"/>
      <c r="G52" s="7"/>
      <c r="H52" s="7"/>
    </row>
    <row r="53" spans="1:8" x14ac:dyDescent="0.25">
      <c r="A53" s="17"/>
      <c r="B53" s="7"/>
      <c r="C53" s="7"/>
      <c r="D53" s="13"/>
      <c r="E53" s="17">
        <v>44135</v>
      </c>
      <c r="F53" s="7" t="s">
        <v>71</v>
      </c>
      <c r="G53" s="7"/>
      <c r="H53" s="35">
        <f>(D50+D51)-(H50+H51)</f>
        <v>13470</v>
      </c>
    </row>
    <row r="54" spans="1:8" x14ac:dyDescent="0.25">
      <c r="A54" s="17"/>
      <c r="B54" s="7"/>
      <c r="C54" s="7"/>
      <c r="D54" s="7"/>
      <c r="E54" s="17"/>
      <c r="F54" s="7"/>
      <c r="G54" s="7"/>
      <c r="H54" s="7"/>
    </row>
    <row r="55" spans="1:8" x14ac:dyDescent="0.25">
      <c r="A55" s="17"/>
      <c r="B55" s="7"/>
      <c r="C55" s="7"/>
      <c r="D55" s="13">
        <f>D50+D51</f>
        <v>14000</v>
      </c>
      <c r="E55" s="17"/>
      <c r="F55" s="7"/>
      <c r="G55" s="7"/>
      <c r="H55" s="36">
        <f>H50+H51+H53</f>
        <v>14000</v>
      </c>
    </row>
    <row r="56" spans="1:8" x14ac:dyDescent="0.25">
      <c r="A56" s="17">
        <v>44136</v>
      </c>
      <c r="B56" s="7" t="s">
        <v>72</v>
      </c>
      <c r="C56" s="7"/>
      <c r="D56" s="13">
        <f>H53</f>
        <v>13470</v>
      </c>
      <c r="E56" s="17"/>
      <c r="F56" s="7"/>
      <c r="G56" s="7"/>
      <c r="H56" s="7"/>
    </row>
    <row r="57" spans="1:8" x14ac:dyDescent="0.25">
      <c r="A57" s="8"/>
      <c r="D57" s="32"/>
      <c r="E57" s="8"/>
    </row>
    <row r="58" spans="1:8" x14ac:dyDescent="0.25">
      <c r="A58" s="8"/>
      <c r="D58" s="32"/>
      <c r="E58" s="8"/>
    </row>
    <row r="59" spans="1:8" x14ac:dyDescent="0.25">
      <c r="A59" s="8"/>
      <c r="D59" s="32"/>
      <c r="E59" s="8"/>
    </row>
    <row r="60" spans="1:8" x14ac:dyDescent="0.25">
      <c r="A60" s="8"/>
      <c r="D60" s="32"/>
      <c r="E60" s="8"/>
    </row>
    <row r="61" spans="1:8" x14ac:dyDescent="0.25">
      <c r="A61" s="8"/>
      <c r="D61" s="32"/>
    </row>
    <row r="62" spans="1:8" x14ac:dyDescent="0.25">
      <c r="D62" s="32"/>
    </row>
    <row r="63" spans="1:8" x14ac:dyDescent="0.25">
      <c r="A63" s="32"/>
      <c r="B63" s="34" t="s">
        <v>73</v>
      </c>
      <c r="C63" s="32"/>
      <c r="D63" s="32"/>
    </row>
    <row r="64" spans="1:8" x14ac:dyDescent="0.25">
      <c r="A64" s="33"/>
      <c r="B64" s="34" t="s">
        <v>74</v>
      </c>
      <c r="C64" s="32"/>
    </row>
    <row r="65" spans="2:4" x14ac:dyDescent="0.25">
      <c r="B65" s="6" t="s">
        <v>1</v>
      </c>
      <c r="C65" s="6" t="s">
        <v>54</v>
      </c>
      <c r="D65" s="6" t="s">
        <v>75</v>
      </c>
    </row>
    <row r="66" spans="2:4" x14ac:dyDescent="0.25">
      <c r="B66" s="7"/>
      <c r="C66" s="7"/>
      <c r="D66" s="7"/>
    </row>
    <row r="67" spans="2:4" x14ac:dyDescent="0.25">
      <c r="B67" s="7" t="s">
        <v>38</v>
      </c>
      <c r="C67" s="35">
        <v>13470</v>
      </c>
      <c r="D67" s="35"/>
    </row>
    <row r="68" spans="2:4" ht="30" x14ac:dyDescent="0.25">
      <c r="B68" s="10" t="s">
        <v>76</v>
      </c>
      <c r="C68" s="35">
        <v>16000</v>
      </c>
      <c r="D68" s="35"/>
    </row>
    <row r="69" spans="2:4" ht="30" x14ac:dyDescent="0.25">
      <c r="B69" s="10" t="s">
        <v>77</v>
      </c>
      <c r="C69" s="35"/>
      <c r="D69" s="35">
        <v>3000</v>
      </c>
    </row>
    <row r="70" spans="2:4" x14ac:dyDescent="0.25">
      <c r="B70" s="7" t="s">
        <v>18</v>
      </c>
      <c r="C70" s="35">
        <f>SUM(C67:C69)</f>
        <v>29470</v>
      </c>
      <c r="D70" s="35">
        <f>SUM(D67:D69)</f>
        <v>3000</v>
      </c>
    </row>
    <row r="71" spans="2:4" x14ac:dyDescent="0.25">
      <c r="B71" s="7" t="s">
        <v>45</v>
      </c>
      <c r="C71" s="35">
        <f>C70-D70</f>
        <v>26470</v>
      </c>
      <c r="D71" s="35"/>
    </row>
    <row r="72" spans="2:4" x14ac:dyDescent="0.25">
      <c r="B72" s="7"/>
      <c r="C72" s="35"/>
      <c r="D72" s="35"/>
    </row>
  </sheetData>
  <mergeCells count="8">
    <mergeCell ref="A47:D47"/>
    <mergeCell ref="E47:H47"/>
    <mergeCell ref="A3:D3"/>
    <mergeCell ref="E3:H3"/>
    <mergeCell ref="A2:H2"/>
    <mergeCell ref="K2:P2"/>
    <mergeCell ref="B24:D24"/>
    <mergeCell ref="F24:H2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5D7B-7B5B-4EE3-854E-9759D299FDFE}">
  <dimension ref="A1:C41"/>
  <sheetViews>
    <sheetView workbookViewId="0">
      <selection activeCell="D17" sqref="D17"/>
    </sheetView>
  </sheetViews>
  <sheetFormatPr defaultRowHeight="15" x14ac:dyDescent="0.25"/>
  <cols>
    <col min="1" max="1" width="46.7109375" customWidth="1"/>
    <col min="2" max="2" width="13.28515625" bestFit="1" customWidth="1"/>
    <col min="3" max="3" width="14.7109375" bestFit="1" customWidth="1"/>
  </cols>
  <sheetData>
    <row r="1" spans="1:3" x14ac:dyDescent="0.25">
      <c r="A1" s="6" t="s">
        <v>1</v>
      </c>
      <c r="B1" s="6" t="s">
        <v>54</v>
      </c>
      <c r="C1" s="6" t="s">
        <v>53</v>
      </c>
    </row>
    <row r="2" spans="1:3" x14ac:dyDescent="0.25">
      <c r="A2" s="24" t="s">
        <v>64</v>
      </c>
      <c r="B2" s="23"/>
      <c r="C2" s="23">
        <v>37200</v>
      </c>
    </row>
    <row r="3" spans="1:3" x14ac:dyDescent="0.25">
      <c r="A3" s="7" t="s">
        <v>55</v>
      </c>
      <c r="B3" s="23">
        <v>3750</v>
      </c>
      <c r="C3" s="23"/>
    </row>
    <row r="4" spans="1:3" x14ac:dyDescent="0.25">
      <c r="A4" s="7" t="s">
        <v>56</v>
      </c>
      <c r="B4" s="23">
        <v>375</v>
      </c>
      <c r="C4" s="23"/>
    </row>
    <row r="5" spans="1:3" x14ac:dyDescent="0.25">
      <c r="A5" s="7" t="s">
        <v>59</v>
      </c>
      <c r="B5" s="23"/>
      <c r="C5" s="23">
        <v>4500</v>
      </c>
    </row>
    <row r="6" spans="1:3" x14ac:dyDescent="0.25">
      <c r="A6" s="7" t="s">
        <v>58</v>
      </c>
      <c r="B6" s="23"/>
      <c r="C6" s="23">
        <v>7500</v>
      </c>
    </row>
    <row r="7" spans="1:3" x14ac:dyDescent="0.25">
      <c r="A7" s="7" t="s">
        <v>60</v>
      </c>
      <c r="B7" s="23"/>
      <c r="C7" s="23">
        <v>1200</v>
      </c>
    </row>
    <row r="8" spans="1:3" x14ac:dyDescent="0.25">
      <c r="A8" s="7" t="s">
        <v>61</v>
      </c>
      <c r="B8" s="23"/>
      <c r="C8" s="23">
        <v>225</v>
      </c>
    </row>
    <row r="9" spans="1:3" x14ac:dyDescent="0.25">
      <c r="A9" s="7" t="s">
        <v>62</v>
      </c>
      <c r="B9" s="23">
        <v>9000</v>
      </c>
      <c r="C9" s="23"/>
    </row>
    <row r="10" spans="1:3" x14ac:dyDescent="0.25">
      <c r="A10" s="7" t="s">
        <v>63</v>
      </c>
      <c r="B10" s="23"/>
      <c r="C10" s="23">
        <v>7500</v>
      </c>
    </row>
    <row r="12" spans="1:3" x14ac:dyDescent="0.25">
      <c r="B12" s="25">
        <f>SUM(B2:B10)</f>
        <v>13125</v>
      </c>
      <c r="C12" s="25">
        <f>SUM(C2:C10)</f>
        <v>58125</v>
      </c>
    </row>
    <row r="14" spans="1:3" x14ac:dyDescent="0.25">
      <c r="A14" t="s">
        <v>65</v>
      </c>
      <c r="C14" s="25">
        <f>C12-B12</f>
        <v>45000</v>
      </c>
    </row>
    <row r="41" spans="1:1" x14ac:dyDescent="0.25">
      <c r="A4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BD91-8E89-40A9-918D-88B8E75E0E9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Page14-18</vt:lpstr>
      <vt:lpstr>Page 20-21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joseph</dc:creator>
  <cp:lastModifiedBy>manoj joseph</cp:lastModifiedBy>
  <dcterms:created xsi:type="dcterms:W3CDTF">2021-11-03T07:15:10Z</dcterms:created>
  <dcterms:modified xsi:type="dcterms:W3CDTF">2021-11-03T12:30:30Z</dcterms:modified>
</cp:coreProperties>
</file>