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networkportal.sharepoint.com/sites/ENSDHub/Communication Networks Quality/AMI Network Operations/09 Project Support/02 WorkInProgress/2025 - L&amp;G 06.02.R62 Firmware/"/>
    </mc:Choice>
  </mc:AlternateContent>
  <xr:revisionPtr revIDLastSave="565" documentId="8_{50B8A492-5023-4410-AB2B-5F3B736916E2}" xr6:coauthVersionLast="47" xr6:coauthVersionMax="47" xr10:uidLastSave="{CEE5DF99-CBC1-4152-8FEE-8F54785B1C48}"/>
  <bookViews>
    <workbookView xWindow="-14520" yWindow="-16320" windowWidth="29040" windowHeight="15720" activeTab="3" xr2:uid="{2524A1FD-C8FA-4779-BD15-E68BF3432ED5}"/>
  </bookViews>
  <sheets>
    <sheet name="UE Full List (534)" sheetId="1" r:id="rId1"/>
    <sheet name="Pilot (10)" sheetId="2" r:id="rId2"/>
    <sheet name="Pilot Project Meter events" sheetId="7" r:id="rId3"/>
    <sheet name="BVT (50)" sheetId="3" r:id="rId4"/>
    <sheet name="Stage 1 (100) " sheetId="4" r:id="rId5"/>
    <sheet name="Stage 2 (500)" sheetId="5" r:id="rId6"/>
  </sheets>
  <definedNames>
    <definedName name="_xlnm._FilterDatabase" localSheetId="3" hidden="1">'BVT (50)'!$A$2:$S$52</definedName>
    <definedName name="_xlnm._FilterDatabase" localSheetId="1" hidden="1">'Pilot (10)'!$A$2:$S$2</definedName>
    <definedName name="_xlnm._FilterDatabase" localSheetId="4" hidden="1">'Stage 1 (100) '!#REF!</definedName>
    <definedName name="_xlnm._FilterDatabase" localSheetId="5" hidden="1">'Stage 2 (500)'!#REF!</definedName>
    <definedName name="_xlnm._FilterDatabase" localSheetId="0" hidden="1">'UE Full List (534)'!$A$1:$W$535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35" i="1" l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1" i="1"/>
  <c r="V160" i="1"/>
  <c r="V159" i="1"/>
  <c r="V158" i="1"/>
  <c r="V157" i="1"/>
  <c r="V156" i="1"/>
  <c r="V155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3" i="3"/>
  <c r="L26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3" i="3"/>
  <c r="D4" i="3"/>
  <c r="L4" i="3" s="1"/>
  <c r="D5" i="3"/>
  <c r="L5" i="3" s="1"/>
  <c r="D6" i="3"/>
  <c r="L6" i="3" s="1"/>
  <c r="D7" i="3"/>
  <c r="L7" i="3" s="1"/>
  <c r="D8" i="3"/>
  <c r="L8" i="3" s="1"/>
  <c r="D9" i="3"/>
  <c r="L9" i="3" s="1"/>
  <c r="D10" i="3"/>
  <c r="L10" i="3" s="1"/>
  <c r="D11" i="3"/>
  <c r="L11" i="3" s="1"/>
  <c r="D12" i="3"/>
  <c r="L12" i="3" s="1"/>
  <c r="D13" i="3"/>
  <c r="L13" i="3" s="1"/>
  <c r="D14" i="3"/>
  <c r="L14" i="3" s="1"/>
  <c r="D15" i="3"/>
  <c r="L15" i="3" s="1"/>
  <c r="D16" i="3"/>
  <c r="L16" i="3" s="1"/>
  <c r="D17" i="3"/>
  <c r="L17" i="3" s="1"/>
  <c r="D18" i="3"/>
  <c r="L18" i="3" s="1"/>
  <c r="D19" i="3"/>
  <c r="L19" i="3" s="1"/>
  <c r="D20" i="3"/>
  <c r="L20" i="3" s="1"/>
  <c r="D21" i="3"/>
  <c r="L21" i="3" s="1"/>
  <c r="D22" i="3"/>
  <c r="L22" i="3" s="1"/>
  <c r="D23" i="3"/>
  <c r="L23" i="3" s="1"/>
  <c r="D24" i="3"/>
  <c r="L24" i="3" s="1"/>
  <c r="D25" i="3"/>
  <c r="L25" i="3" s="1"/>
  <c r="D27" i="3"/>
  <c r="L27" i="3" s="1"/>
  <c r="D28" i="3"/>
  <c r="L28" i="3" s="1"/>
  <c r="D29" i="3"/>
  <c r="L29" i="3" s="1"/>
  <c r="D30" i="3"/>
  <c r="L30" i="3" s="1"/>
  <c r="D31" i="3"/>
  <c r="L31" i="3" s="1"/>
  <c r="D32" i="3"/>
  <c r="L32" i="3" s="1"/>
  <c r="D33" i="3"/>
  <c r="L33" i="3" s="1"/>
  <c r="D34" i="3"/>
  <c r="L34" i="3" s="1"/>
  <c r="D35" i="3"/>
  <c r="L35" i="3" s="1"/>
  <c r="D36" i="3"/>
  <c r="L36" i="3" s="1"/>
  <c r="D37" i="3"/>
  <c r="L37" i="3" s="1"/>
  <c r="D38" i="3"/>
  <c r="L38" i="3" s="1"/>
  <c r="D39" i="3"/>
  <c r="L39" i="3" s="1"/>
  <c r="D40" i="3"/>
  <c r="L40" i="3" s="1"/>
  <c r="D41" i="3"/>
  <c r="L41" i="3" s="1"/>
  <c r="D42" i="3"/>
  <c r="L42" i="3" s="1"/>
  <c r="D43" i="3"/>
  <c r="L43" i="3" s="1"/>
  <c r="D44" i="3"/>
  <c r="L44" i="3" s="1"/>
  <c r="D45" i="3"/>
  <c r="L45" i="3" s="1"/>
  <c r="D46" i="3"/>
  <c r="L46" i="3" s="1"/>
  <c r="D47" i="3"/>
  <c r="L47" i="3" s="1"/>
  <c r="D48" i="3"/>
  <c r="L48" i="3" s="1"/>
  <c r="D49" i="3"/>
  <c r="L49" i="3" s="1"/>
  <c r="D50" i="3"/>
  <c r="L50" i="3" s="1"/>
  <c r="D51" i="3"/>
  <c r="L51" i="3" s="1"/>
  <c r="D52" i="3"/>
  <c r="L52" i="3" s="1"/>
  <c r="D3" i="3"/>
  <c r="L3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3" i="3"/>
  <c r="V26" i="1"/>
  <c r="V86" i="1"/>
  <c r="V110" i="1"/>
  <c r="V154" i="1"/>
  <c r="V162" i="1"/>
  <c r="V224" i="1"/>
  <c r="V303" i="1"/>
  <c r="V340" i="1"/>
  <c r="V421" i="1"/>
  <c r="V455" i="1"/>
  <c r="M4" i="2"/>
  <c r="M5" i="2"/>
  <c r="M6" i="2"/>
  <c r="M7" i="2"/>
  <c r="M8" i="2"/>
  <c r="M9" i="2"/>
  <c r="M10" i="2"/>
  <c r="M11" i="2"/>
  <c r="M12" i="2"/>
  <c r="M3" i="2"/>
  <c r="K4" i="2"/>
  <c r="K5" i="2"/>
  <c r="K6" i="2"/>
  <c r="K7" i="2"/>
  <c r="K8" i="2"/>
  <c r="K9" i="2"/>
  <c r="K10" i="2"/>
  <c r="K11" i="2"/>
  <c r="K12" i="2"/>
  <c r="K3" i="2"/>
  <c r="J4" i="2"/>
  <c r="J5" i="2"/>
  <c r="J6" i="2"/>
  <c r="J7" i="2"/>
  <c r="J8" i="2"/>
  <c r="J9" i="2"/>
  <c r="J10" i="2"/>
  <c r="J11" i="2"/>
  <c r="J12" i="2"/>
  <c r="J3" i="2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  <c r="D4" i="2"/>
  <c r="D5" i="2"/>
  <c r="D6" i="2"/>
  <c r="D7" i="2"/>
  <c r="D8" i="2"/>
  <c r="D9" i="2"/>
  <c r="D10" i="2"/>
  <c r="D11" i="2"/>
  <c r="D12" i="2"/>
  <c r="D3" i="2"/>
  <c r="L5" i="2" l="1"/>
  <c r="L3" i="2"/>
  <c r="C11" i="2"/>
  <c r="L7" i="2"/>
  <c r="C6" i="2"/>
  <c r="C7" i="2"/>
  <c r="L4" i="2"/>
  <c r="L6" i="2"/>
  <c r="C4" i="2"/>
  <c r="C12" i="2"/>
  <c r="C3" i="2"/>
  <c r="L9" i="2"/>
  <c r="C8" i="2"/>
  <c r="L11" i="2"/>
  <c r="L12" i="2"/>
  <c r="C5" i="2"/>
  <c r="L8" i="2"/>
  <c r="L10" i="2"/>
  <c r="C9" i="2"/>
  <c r="C10" i="2"/>
</calcChain>
</file>

<file path=xl/sharedStrings.xml><?xml version="1.0" encoding="utf-8"?>
<sst xmlns="http://schemas.openxmlformats.org/spreadsheetml/2006/main" count="5522" uniqueCount="1947">
  <si>
    <t>Device_Util_ID</t>
  </si>
  <si>
    <t>Stage</t>
  </si>
  <si>
    <t>Device_Status</t>
  </si>
  <si>
    <t>Device_Operational_Status</t>
  </si>
  <si>
    <t>Device_SW_Ver_No</t>
  </si>
  <si>
    <t>Meter_Form_Type</t>
  </si>
  <si>
    <t>NIC_SW_Ver_No</t>
  </si>
  <si>
    <t>NIC_SW_Rev_No</t>
  </si>
  <si>
    <t>NIC_SW_Patch_No</t>
  </si>
  <si>
    <t>Active</t>
  </si>
  <si>
    <t>Service Point</t>
  </si>
  <si>
    <t>Pre Upgrade</t>
  </si>
  <si>
    <t>Post Upgrade</t>
  </si>
  <si>
    <t>MAC Address</t>
  </si>
  <si>
    <t>NIC Serial Number</t>
  </si>
  <si>
    <t>Admin 
Status</t>
  </si>
  <si>
    <t>Operational Status</t>
  </si>
  <si>
    <t>CITY</t>
  </si>
  <si>
    <t>POST CODE</t>
  </si>
  <si>
    <t>GPS_Longitude</t>
  </si>
  <si>
    <t>GPS_Latitude</t>
  </si>
  <si>
    <t>Meter Subtype</t>
  </si>
  <si>
    <t>1 FEDERATION WAY</t>
  </si>
  <si>
    <t>C0ML0F3001</t>
  </si>
  <si>
    <t>Premise_Util_Id</t>
  </si>
  <si>
    <t>Tariff_Id</t>
  </si>
  <si>
    <t>Device_Mfg_Date</t>
  </si>
  <si>
    <t>Meter_Program_ID</t>
  </si>
  <si>
    <t>Address1</t>
  </si>
  <si>
    <t>Install_Date</t>
  </si>
  <si>
    <t>00:13:50:05:ff:02:93:e2</t>
  </si>
  <si>
    <t>L+G IEC U3350 3PH CT CONN LC</t>
  </si>
  <si>
    <t>S00237-05.05.R50</t>
  </si>
  <si>
    <t xml:space="preserve">269-271 CANTERBURY RD </t>
  </si>
  <si>
    <t>FOREST HILL</t>
  </si>
  <si>
    <t>00:13:50:05:ff:02:93:e3</t>
  </si>
  <si>
    <t xml:space="preserve">103 DANDENONG-HASTINGS RD </t>
  </si>
  <si>
    <t>SOMERVILLE</t>
  </si>
  <si>
    <t>U317731748</t>
  </si>
  <si>
    <t>00:13:50:05:ff:02:93:e4</t>
  </si>
  <si>
    <t>979 NEPEAN HIGHWAY</t>
  </si>
  <si>
    <t>MOORABBIN</t>
  </si>
  <si>
    <t>00:13:50:05:ff:02:93:e5</t>
  </si>
  <si>
    <t xml:space="preserve">510N NEPEAN HWY </t>
  </si>
  <si>
    <t>FRANKSTON</t>
  </si>
  <si>
    <t>00:13:50:05:ff:02:93:f8</t>
  </si>
  <si>
    <t xml:space="preserve">259 JONES RD </t>
  </si>
  <si>
    <t>00:13:50:05:ff:02:93:fb</t>
  </si>
  <si>
    <t xml:space="preserve">RESV RESV 120 Leila Rd 120 LEILA RD </t>
  </si>
  <si>
    <t>CARNEGIE</t>
  </si>
  <si>
    <t>U317109522</t>
  </si>
  <si>
    <t>00:13:50:05:ff:02:93:fd</t>
  </si>
  <si>
    <t>4 FREIGHTER ROAD</t>
  </si>
  <si>
    <t>00:13:50:05:ff:02:94:0b</t>
  </si>
  <si>
    <t xml:space="preserve">5 BEAUMARIS PDE </t>
  </si>
  <si>
    <t>HIGHETT</t>
  </si>
  <si>
    <t>00:13:50:05:ff:02:94:28</t>
  </si>
  <si>
    <t xml:space="preserve">358 HAMPTON ST </t>
  </si>
  <si>
    <t>HAMPTON</t>
  </si>
  <si>
    <t>00:13:50:05:ff:02:94:38</t>
  </si>
  <si>
    <t xml:space="preserve">35-45 BEND RD </t>
  </si>
  <si>
    <t>KEYSBOROUGH</t>
  </si>
  <si>
    <t>00:13:50:05:ff:02:94:39</t>
  </si>
  <si>
    <t xml:space="preserve">9 DANDENONG ST </t>
  </si>
  <si>
    <t>DANDENONG</t>
  </si>
  <si>
    <t>00:13:50:05:ff:02:94:3a</t>
  </si>
  <si>
    <t xml:space="preserve">113 HIGH ST </t>
  </si>
  <si>
    <t>DONCASTER</t>
  </si>
  <si>
    <t>00:13:50:05:ff:02:94:3d</t>
  </si>
  <si>
    <t xml:space="preserve">48 MARLBOROUGH ST </t>
  </si>
  <si>
    <t>BALACLAVA</t>
  </si>
  <si>
    <t>00:13:50:05:ff:02:94:43</t>
  </si>
  <si>
    <t xml:space="preserve">306 JETTY RD </t>
  </si>
  <si>
    <t>ROSEBUD</t>
  </si>
  <si>
    <t>00:13:50:05:ff:02:94:4a</t>
  </si>
  <si>
    <t xml:space="preserve">5 IBIS CCT </t>
  </si>
  <si>
    <t>DANDENONG SOUTH</t>
  </si>
  <si>
    <t>00:13:50:05:ff:02:94:4d</t>
  </si>
  <si>
    <t xml:space="preserve">165 STUD RD </t>
  </si>
  <si>
    <t>DANDENONG NORTH</t>
  </si>
  <si>
    <t>U317690104</t>
  </si>
  <si>
    <t>00:13:50:05:ff:02:94:61</t>
  </si>
  <si>
    <t>970 NEPEAN HIGHWAY</t>
  </si>
  <si>
    <t>00:13:50:05:ff:02:94:66</t>
  </si>
  <si>
    <t xml:space="preserve">8 JELLICO DR </t>
  </si>
  <si>
    <t>SCORESBY</t>
  </si>
  <si>
    <t>00:13:50:05:ff:02:94:67</t>
  </si>
  <si>
    <t xml:space="preserve">808-814 HEATHERTON RD </t>
  </si>
  <si>
    <t>SPRINGVALE SOUTH</t>
  </si>
  <si>
    <t>00:13:50:05:ff:02:94:6b</t>
  </si>
  <si>
    <t xml:space="preserve">1239 NEPEAN HWY </t>
  </si>
  <si>
    <t>CHELTENHAM</t>
  </si>
  <si>
    <t>00:13:50:05:ff:02:94:76</t>
  </si>
  <si>
    <t xml:space="preserve">90 WALLACES RD </t>
  </si>
  <si>
    <t>DROMANA</t>
  </si>
  <si>
    <t>00:13:50:05:ff:02:94:77</t>
  </si>
  <si>
    <t xml:space="preserve">185 MANNINGHAM RD </t>
  </si>
  <si>
    <t>TEMPLESTOWE LOWER</t>
  </si>
  <si>
    <t>00:13:50:05:ff:02:94:7b</t>
  </si>
  <si>
    <t xml:space="preserve">10 WESLEY CT </t>
  </si>
  <si>
    <t>BURWOOD EAST</t>
  </si>
  <si>
    <t>00:13:50:05:ff:02:94:81</t>
  </si>
  <si>
    <t xml:space="preserve">SHOP 11 HARBOUR PLAZA 21 THOMPSON RD </t>
  </si>
  <si>
    <t>PATTERSON LAKES</t>
  </si>
  <si>
    <t>00:13:50:05:ff:02:94:86</t>
  </si>
  <si>
    <t xml:space="preserve">140 GARNETT RD </t>
  </si>
  <si>
    <t>WHEELERS HILL</t>
  </si>
  <si>
    <t>00:13:50:05:ff:02:94:88</t>
  </si>
  <si>
    <t xml:space="preserve">16 DISSIK ST </t>
  </si>
  <si>
    <t>00:13:50:05:ff:02:94:89</t>
  </si>
  <si>
    <t xml:space="preserve">12-14 VARMAN CT </t>
  </si>
  <si>
    <t>NUNAWADING</t>
  </si>
  <si>
    <t>VEEE0WBATL</t>
  </si>
  <si>
    <t>00:13:50:05:ff:02:94:8a</t>
  </si>
  <si>
    <t>13-17 Manning Drive</t>
  </si>
  <si>
    <t>Noble Park</t>
  </si>
  <si>
    <t>00:13:50:05:ff:02:94:a7</t>
  </si>
  <si>
    <t xml:space="preserve">175 CHAPEL ST </t>
  </si>
  <si>
    <t>ST KILDA</t>
  </si>
  <si>
    <t>VEEE02EEU0</t>
  </si>
  <si>
    <t>00:13:50:05:ff:02:94:af</t>
  </si>
  <si>
    <t xml:space="preserve">6 BROOKLYN AVE </t>
  </si>
  <si>
    <t>U317739235</t>
  </si>
  <si>
    <t>00:13:50:05:ff:02:94:be</t>
  </si>
  <si>
    <t>MOORABBIN AIRPORT</t>
  </si>
  <si>
    <t>00:13:50:05:ff:02:94:c5</t>
  </si>
  <si>
    <t>00:13:50:05:ff:02:94:c7</t>
  </si>
  <si>
    <t xml:space="preserve">Blue Dolphin on Bayside 382-384 NEPEAN HWY </t>
  </si>
  <si>
    <t>00:13:50:05:ff:02:94:c9</t>
  </si>
  <si>
    <t xml:space="preserve">45 SEYMOUR RD </t>
  </si>
  <si>
    <t>ELSTERNWICK</t>
  </si>
  <si>
    <t>00:13:50:05:ff:02:94:ce</t>
  </si>
  <si>
    <t xml:space="preserve">6-10 NANTILLA RD </t>
  </si>
  <si>
    <t>CLAYTON</t>
  </si>
  <si>
    <t>00:13:50:05:ff:02:94:de</t>
  </si>
  <si>
    <t xml:space="preserve">F 1 46 DANDENONG ST </t>
  </si>
  <si>
    <t>00:13:50:05:ff:02:94:df</t>
  </si>
  <si>
    <t xml:space="preserve">97R ROBINSONS RD </t>
  </si>
  <si>
    <t>00:13:50:05:ff:02:94:f6</t>
  </si>
  <si>
    <t xml:space="preserve">8 LEVANSWELL RD </t>
  </si>
  <si>
    <t>VEEE0WMAB3</t>
  </si>
  <si>
    <t>00:13:50:05:ff:02:94:fd</t>
  </si>
  <si>
    <t>21-31 Malcolm Road</t>
  </si>
  <si>
    <t>Braeside</t>
  </si>
  <si>
    <t>U317786679</t>
  </si>
  <si>
    <t>00:13:50:05:ff:02:95:00</t>
  </si>
  <si>
    <t>490 SOUTH ROAD</t>
  </si>
  <si>
    <t>00:13:50:05:ff:02:95:15</t>
  </si>
  <si>
    <t>1 32-60 LINTON STREET</t>
  </si>
  <si>
    <t>U317731749</t>
  </si>
  <si>
    <t>00:13:50:05:ff:02:95:1b</t>
  </si>
  <si>
    <t>00:13:50:05:ff:02:95:1f</t>
  </si>
  <si>
    <t xml:space="preserve">159 BURKE RD </t>
  </si>
  <si>
    <t>GLEN IRIS</t>
  </si>
  <si>
    <t>00:13:50:05:ff:02:95:23</t>
  </si>
  <si>
    <t xml:space="preserve">4295 FRANKSTON-FLINDERS RD </t>
  </si>
  <si>
    <t>SHOREHAM</t>
  </si>
  <si>
    <t>00:13:50:05:ff:02:98:c4</t>
  </si>
  <si>
    <t xml:space="preserve">5 LINTON ST </t>
  </si>
  <si>
    <t>00:13:50:05:ff:36:1a:9b</t>
  </si>
  <si>
    <t xml:space="preserve">12 LEONARD AVE </t>
  </si>
  <si>
    <t>NOBLE PARK</t>
  </si>
  <si>
    <t>00:13:50:05:ff:36:1a:bb</t>
  </si>
  <si>
    <t>579 Springvale Road</t>
  </si>
  <si>
    <t>Mulgrave</t>
  </si>
  <si>
    <t>00:13:50:05:ff:36:1c:96</t>
  </si>
  <si>
    <t xml:space="preserve">6-8 HIGH ST </t>
  </si>
  <si>
    <t>SORRENTO</t>
  </si>
  <si>
    <t>00:13:50:05:ff:39:bd:e3</t>
  </si>
  <si>
    <t xml:space="preserve">1 MAIN ST </t>
  </si>
  <si>
    <t>BOX HILL</t>
  </si>
  <si>
    <t>00:13:50:05:ff:39:be:34</t>
  </si>
  <si>
    <t xml:space="preserve">1133 HEATHERTON RD </t>
  </si>
  <si>
    <t>00:13:50:05:ff:39:bf:c0</t>
  </si>
  <si>
    <t>Portsea SL Cub 237 BACK BEACH RD</t>
  </si>
  <si>
    <t>PORTSEA</t>
  </si>
  <si>
    <t>00:13:50:05:ff:39:bf:dd</t>
  </si>
  <si>
    <t xml:space="preserve">27-29 CYBER LOOP </t>
  </si>
  <si>
    <t>00:13:50:05:ff:39:bf:f2</t>
  </si>
  <si>
    <t xml:space="preserve">170 GRANGE RD </t>
  </si>
  <si>
    <t>00:13:50:05:ff:39:c0:a7</t>
  </si>
  <si>
    <t xml:space="preserve">Eagle Autoparts Pty Ltd 92 SOUTH GIPPSLAND HWY </t>
  </si>
  <si>
    <t>00:13:50:05:ff:39:c0:d3</t>
  </si>
  <si>
    <t xml:space="preserve">F 2A Unit 1-6 55-67 FRANKSTON-DANDENONG RD </t>
  </si>
  <si>
    <t>00:13:50:05:ff:39:c0:dc</t>
  </si>
  <si>
    <t xml:space="preserve">1 LAUER RD </t>
  </si>
  <si>
    <t>00:13:50:05:ff:39:c3:1b</t>
  </si>
  <si>
    <t xml:space="preserve">16-18 FULTON ST </t>
  </si>
  <si>
    <t>OAKLEIGH SOUTH</t>
  </si>
  <si>
    <t>00:13:50:05:ff:39:c3:2f</t>
  </si>
  <si>
    <t>U317425828</t>
  </si>
  <si>
    <t>00:13:50:05:ff:4d:a8:e5</t>
  </si>
  <si>
    <t>9 CAPITAL DRIVE</t>
  </si>
  <si>
    <t>U31E0DYEVS</t>
  </si>
  <si>
    <t>00:13:50:05:ff:4d:a8:ee</t>
  </si>
  <si>
    <t>15 LANGHORNE STREET</t>
  </si>
  <si>
    <t>U317413618</t>
  </si>
  <si>
    <t>00:13:50:05:ff:4d:a8:f4</t>
  </si>
  <si>
    <t>18 AIRLIE AVENUE</t>
  </si>
  <si>
    <t>U317736988</t>
  </si>
  <si>
    <t>00:13:50:05:ff:4d:a8:f5</t>
  </si>
  <si>
    <t>2 155 ABBOTTS ROAD</t>
  </si>
  <si>
    <t>00:13:50:05:ff:4d:a8:f7</t>
  </si>
  <si>
    <t xml:space="preserve">18 LOCHIEL AVE </t>
  </si>
  <si>
    <t>MOUNT MARTHA</t>
  </si>
  <si>
    <t>U317741993</t>
  </si>
  <si>
    <t>00:13:50:05:ff:4d:a8:f8</t>
  </si>
  <si>
    <t>43 LETCON DRIVE</t>
  </si>
  <si>
    <t>BANGHOLME</t>
  </si>
  <si>
    <t>U317795534</t>
  </si>
  <si>
    <t>00:13:50:05:ff:4d:a8:fa</t>
  </si>
  <si>
    <t>370 HAMMOND ROAD</t>
  </si>
  <si>
    <t>U317735294</t>
  </si>
  <si>
    <t>00:13:50:05:ff:4d:a8:fb</t>
  </si>
  <si>
    <t>FY 61 HALLAM VALLEY ROAD</t>
  </si>
  <si>
    <t>00:13:50:05:ff:4d:a8:fc</t>
  </si>
  <si>
    <t xml:space="preserve"> NANCY1B 695 WARRIGAL RD </t>
  </si>
  <si>
    <t>CHADSTONE</t>
  </si>
  <si>
    <t>U317389585</t>
  </si>
  <si>
    <t>00:13:50:05:ff:4d:a8:ff</t>
  </si>
  <si>
    <t>1 AMBERLEY CRESCENT</t>
  </si>
  <si>
    <t>00:13:50:05:ff:4d:a9:02</t>
  </si>
  <si>
    <t xml:space="preserve">93 OUTER CRES </t>
  </si>
  <si>
    <t>BRIGHTON</t>
  </si>
  <si>
    <t>U317401008</t>
  </si>
  <si>
    <t>00:13:50:05:ff:4d:a9:03</t>
  </si>
  <si>
    <t>26 CAHILL STREET</t>
  </si>
  <si>
    <t>U31E0WTCQC</t>
  </si>
  <si>
    <t>00:13:50:05:ff:4d:a9:05</t>
  </si>
  <si>
    <t>13 HEALEY ROAD</t>
  </si>
  <si>
    <t>U31E06FC9E</t>
  </si>
  <si>
    <t>00:13:50:05:ff:4d:a9:07</t>
  </si>
  <si>
    <t>23 HEALEY ROAD</t>
  </si>
  <si>
    <t>00:13:50:05:ff:4d:a9:08</t>
  </si>
  <si>
    <t xml:space="preserve">66-68 BLACK ST </t>
  </si>
  <si>
    <t>U31E0E9829</t>
  </si>
  <si>
    <t>00:13:50:05:ff:4d:a9:0e</t>
  </si>
  <si>
    <t>222 FRANKSTON-DANDENONG ROAD</t>
  </si>
  <si>
    <t>U317732330</t>
  </si>
  <si>
    <t>00:13:50:05:ff:4d:a9:15</t>
  </si>
  <si>
    <t>33 KILKENNY COURT</t>
  </si>
  <si>
    <t>U31E0YZ6CG</t>
  </si>
  <si>
    <t>00:13:50:05:ff:4d:a9:16</t>
  </si>
  <si>
    <t>8 FOWLER ROAD</t>
  </si>
  <si>
    <t>U318089359</t>
  </si>
  <si>
    <t>00:13:50:05:ff:4d:a9:18</t>
  </si>
  <si>
    <t>129 CHELTENHAM ROAD</t>
  </si>
  <si>
    <t>U317733330</t>
  </si>
  <si>
    <t>00:13:50:05:ff:4d:a9:19</t>
  </si>
  <si>
    <t>226 LONSDALE STREET</t>
  </si>
  <si>
    <t>00:13:50:05:ff:4d:a9:1a</t>
  </si>
  <si>
    <t xml:space="preserve">24 MCDONALDS LANE </t>
  </si>
  <si>
    <t>MULGRAVE</t>
  </si>
  <si>
    <t>U31E0955BV</t>
  </si>
  <si>
    <t>00:13:50:05:ff:4d:a9:24</t>
  </si>
  <si>
    <t>10 CAHILL STREET</t>
  </si>
  <si>
    <t>U317417987</t>
  </si>
  <si>
    <t>00:13:50:05:ff:4d:a9:4c</t>
  </si>
  <si>
    <t>82 STUD ROAD</t>
  </si>
  <si>
    <t>U317735741</t>
  </si>
  <si>
    <t>00:13:50:05:ff:4d:a9:4e</t>
  </si>
  <si>
    <t>61A PRINCES HIGHWAY</t>
  </si>
  <si>
    <t>00:13:50:05:ff:4d:a9:4f</t>
  </si>
  <si>
    <t xml:space="preserve">19 IRVING AVE </t>
  </si>
  <si>
    <t>U31E0K01MM</t>
  </si>
  <si>
    <t>00:13:50:05:ff:4d:a9:54</t>
  </si>
  <si>
    <t>88 NATHAN ROAD</t>
  </si>
  <si>
    <t>00:13:50:05:ff:4d:a9:55</t>
  </si>
  <si>
    <t xml:space="preserve">22-4 LIONEL RD </t>
  </si>
  <si>
    <t>MOUNT WAVERLEY</t>
  </si>
  <si>
    <t>00:13:50:05:ff:4d:a9:56</t>
  </si>
  <si>
    <t xml:space="preserve">F 26 125 ROOKS RD </t>
  </si>
  <si>
    <t>00:13:50:05:ff:4d:a9:5d</t>
  </si>
  <si>
    <t xml:space="preserve">70-72 TRAM RD </t>
  </si>
  <si>
    <t>U318182013</t>
  </si>
  <si>
    <t>00:13:50:05:ff:4d:a9:5e</t>
  </si>
  <si>
    <t>790 FRANKSTON-DANDENONG ROAD</t>
  </si>
  <si>
    <t>00:13:50:05:ff:4d:a9:5f</t>
  </si>
  <si>
    <t xml:space="preserve">10 HALL ST </t>
  </si>
  <si>
    <t>BRAESIDE</t>
  </si>
  <si>
    <t>00:13:50:05:ff:4d:a9:62</t>
  </si>
  <si>
    <t xml:space="preserve">50R RAILWAY PDE </t>
  </si>
  <si>
    <t>SEAFORD</t>
  </si>
  <si>
    <t>U318300936</t>
  </si>
  <si>
    <t>00:13:50:05:ff:4d:a9:68</t>
  </si>
  <si>
    <t>41 IMAGINE WAY</t>
  </si>
  <si>
    <t>00:13:50:05:ff:4d:a9:69</t>
  </si>
  <si>
    <t>HOSP 105 David Stre</t>
  </si>
  <si>
    <t>Dandenong</t>
  </si>
  <si>
    <t>U317717147</t>
  </si>
  <si>
    <t>00:13:50:05:ff:4d:a9:6a</t>
  </si>
  <si>
    <t>43 PRINCES HIGHWAY</t>
  </si>
  <si>
    <t>U317426202</t>
  </si>
  <si>
    <t>00:13:50:05:ff:4d:a9:77</t>
  </si>
  <si>
    <t>3/33 ELLIOTT ROAD</t>
  </si>
  <si>
    <t>00:13:50:05:ff:4d:a9:7b</t>
  </si>
  <si>
    <t>00:13:50:05:ff:4d:a9:80</t>
  </si>
  <si>
    <t xml:space="preserve">PORTER ST </t>
  </si>
  <si>
    <t>TEMPLESTOWE</t>
  </si>
  <si>
    <t>00:13:50:05:ff:4d:a9:96</t>
  </si>
  <si>
    <t xml:space="preserve">37 MCCOMBE ST </t>
  </si>
  <si>
    <t>U317720958</t>
  </si>
  <si>
    <t>00:13:50:05:ff:4d:a9:97</t>
  </si>
  <si>
    <t>U31E0MSQ64</t>
  </si>
  <si>
    <t>00:13:50:05:ff:4d:a9:98</t>
  </si>
  <si>
    <t>38 CAHILL STREET</t>
  </si>
  <si>
    <t>U318099018</t>
  </si>
  <si>
    <t>00:13:50:05:ff:4d:a9:9b</t>
  </si>
  <si>
    <t>135 DAVID STREET</t>
  </si>
  <si>
    <t>U31E0G9Y49</t>
  </si>
  <si>
    <t>00:13:50:05:ff:4d:a9:a1</t>
  </si>
  <si>
    <t>FY 3/ 1368 HEATHERTON ROAD</t>
  </si>
  <si>
    <t>U31E0NZLVU</t>
  </si>
  <si>
    <t>00:13:50:05:ff:4d:a9:ae</t>
  </si>
  <si>
    <t>5 QUALITY DRIVE</t>
  </si>
  <si>
    <t>U317401001</t>
  </si>
  <si>
    <t>00:13:50:05:ff:4d:a9:b1</t>
  </si>
  <si>
    <t>6 KIMBERLY ROAD</t>
  </si>
  <si>
    <t>00:13:50:05:ff:4d:a9:b2</t>
  </si>
  <si>
    <t xml:space="preserve">2 SUGAR GUM CT </t>
  </si>
  <si>
    <t>U31E0L6BXD</t>
  </si>
  <si>
    <t>00:13:50:05:ff:4d:a9:b3</t>
  </si>
  <si>
    <t>2/3 HANDLEY CRESCENT</t>
  </si>
  <si>
    <t>00:13:50:05:ff:4d:a9:b4</t>
  </si>
  <si>
    <t xml:space="preserve">F 5 57 CARAAR CREEK LANE </t>
  </si>
  <si>
    <t>MORNINGTON</t>
  </si>
  <si>
    <t>U31E0TG6KB</t>
  </si>
  <si>
    <t>00:13:50:05:ff:4d:a9:b5</t>
  </si>
  <si>
    <t>25 HYDRIVE CLOSE</t>
  </si>
  <si>
    <t>00:13:50:05:ff:4d:a9:b6</t>
  </si>
  <si>
    <t xml:space="preserve">260R CRANBOURNE RD </t>
  </si>
  <si>
    <t>00:13:50:05:ff:4d:a9:b7</t>
  </si>
  <si>
    <t xml:space="preserve">14-16 REDWOOD DR </t>
  </si>
  <si>
    <t>NOTTING HILL</t>
  </si>
  <si>
    <t>U31E0KH1Z2</t>
  </si>
  <si>
    <t>00:13:50:05:ff:4d:a9:b8</t>
  </si>
  <si>
    <t>23 EGAN ROAD</t>
  </si>
  <si>
    <t>U318286173</t>
  </si>
  <si>
    <t>00:13:50:05:ff:4d:a9:b9</t>
  </si>
  <si>
    <t>58 EDISON ROAD</t>
  </si>
  <si>
    <t>00:13:50:05:ff:4d:a9:bb</t>
  </si>
  <si>
    <t xml:space="preserve">24 GRENVILLE ST </t>
  </si>
  <si>
    <t>U31E0CG73V</t>
  </si>
  <si>
    <t>00:13:50:05:ff:4d:a9:bc</t>
  </si>
  <si>
    <t>300 HAMMOND ROAD</t>
  </si>
  <si>
    <t>U317742117</t>
  </si>
  <si>
    <t>00:13:50:05:ff:4d:a9:be</t>
  </si>
  <si>
    <t>FY/ 59 CAHILL STREET</t>
  </si>
  <si>
    <t>00:13:50:05:ff:4d:a9:bf</t>
  </si>
  <si>
    <t xml:space="preserve">409-411 SOUTH RD </t>
  </si>
  <si>
    <t>BRIGHTON EAST</t>
  </si>
  <si>
    <t>U317400992</t>
  </si>
  <si>
    <t>00:13:50:05:ff:4d:a9:c9</t>
  </si>
  <si>
    <t>10 ELLIOTT ROAD</t>
  </si>
  <si>
    <t>00:13:50:05:ff:4d:a9:cb</t>
  </si>
  <si>
    <t xml:space="preserve">F 5 228-30 BAY ST </t>
  </si>
  <si>
    <t>U317389524</t>
  </si>
  <si>
    <t>00:13:50:05:ff:4d:a9:cc</t>
  </si>
  <si>
    <t>7 ABBOTTS ROAD</t>
  </si>
  <si>
    <t>U317818645</t>
  </si>
  <si>
    <t>00:13:50:05:ff:4d:a9:dc</t>
  </si>
  <si>
    <t>12 ARKWRIGHT DRIVE</t>
  </si>
  <si>
    <t>VEEE0GYAMF</t>
  </si>
  <si>
    <t>00:13:50:05:ff:4d:a9:dd</t>
  </si>
  <si>
    <t xml:space="preserve">4 MARGARET ST </t>
  </si>
  <si>
    <t>00:13:50:05:ff:4d:a9:df</t>
  </si>
  <si>
    <t xml:space="preserve">659 WHITEHORSE RD </t>
  </si>
  <si>
    <t>MONT ALBERT</t>
  </si>
  <si>
    <t>U31E0X91KB</t>
  </si>
  <si>
    <t>00:13:50:05:ff:4d:a9:e7</t>
  </si>
  <si>
    <t>U317711607</t>
  </si>
  <si>
    <t>00:13:50:05:ff:4d:a9:e8</t>
  </si>
  <si>
    <t>13 AUSCO PLACE</t>
  </si>
  <si>
    <t>U31E0QLBAR</t>
  </si>
  <si>
    <t>00:13:50:05:ff:4d:a9:ec</t>
  </si>
  <si>
    <t>24 MCCRAE STREET</t>
  </si>
  <si>
    <t>00:13:50:05:ff:4d:a9:ed</t>
  </si>
  <si>
    <t xml:space="preserve">600 DUNNS CREEK RD </t>
  </si>
  <si>
    <t>U317699675</t>
  </si>
  <si>
    <t>00:13:50:05:ff:4d:a9:f0</t>
  </si>
  <si>
    <t>69 VENTURA PLACE</t>
  </si>
  <si>
    <t>00:13:50:05:ff:4d:a9:f1</t>
  </si>
  <si>
    <t xml:space="preserve">55 LEXTON RD </t>
  </si>
  <si>
    <t>BOX HILL NORTH</t>
  </si>
  <si>
    <t>U317793843</t>
  </si>
  <si>
    <t>00:13:50:05:ff:4d:a9:f3</t>
  </si>
  <si>
    <t>80 ARKWRIGHT DRIVE</t>
  </si>
  <si>
    <t>00:13:50:05:ff:4d:a9:f4</t>
  </si>
  <si>
    <t xml:space="preserve">16 AEGEAN CT </t>
  </si>
  <si>
    <t>U31E0GZT8D</t>
  </si>
  <si>
    <t>00:13:50:05:ff:4d:a9:f8</t>
  </si>
  <si>
    <t>2 CENTRE KIRKHAM ROAD</t>
  </si>
  <si>
    <t>U31E0EUL4S</t>
  </si>
  <si>
    <t>00:13:50:05:ff:4d:a9:fa</t>
  </si>
  <si>
    <t>170 GLADSTONE ROAD</t>
  </si>
  <si>
    <t>00:13:50:05:ff:4d:a9:fb</t>
  </si>
  <si>
    <t xml:space="preserve">78-80 BEACH ST </t>
  </si>
  <si>
    <t>00:13:50:05:ff:4d:a9:fe</t>
  </si>
  <si>
    <t xml:space="preserve">41-43 EDISON RD </t>
  </si>
  <si>
    <t>U31E0EXN6Q</t>
  </si>
  <si>
    <t>00:13:50:05:ff:4d:aa:2c</t>
  </si>
  <si>
    <t>11 CAHILL STREET</t>
  </si>
  <si>
    <t>00:13:50:05:ff:4d:aa:2f</t>
  </si>
  <si>
    <t xml:space="preserve">Inc Car wash 983 DONCASTER RD </t>
  </si>
  <si>
    <t>DONCASTER EAST</t>
  </si>
  <si>
    <t>00:13:50:05:ff:4d:aa:30</t>
  </si>
  <si>
    <t xml:space="preserve">133 GRAYDENS RD </t>
  </si>
  <si>
    <t>TUERONG</t>
  </si>
  <si>
    <t>00:13:50:05:ff:4d:aa:32</t>
  </si>
  <si>
    <t xml:space="preserve">256 WICKHAM RD </t>
  </si>
  <si>
    <t>U317717559</t>
  </si>
  <si>
    <t>00:13:50:05:ff:4d:aa:3b</t>
  </si>
  <si>
    <t>525 HAMMOND ROAD</t>
  </si>
  <si>
    <t>00:13:50:05:ff:4d:aa:3d</t>
  </si>
  <si>
    <t xml:space="preserve">26 MCDOWELL ST </t>
  </si>
  <si>
    <t>U31E0RCFQF</t>
  </si>
  <si>
    <t>00:13:50:05:ff:4d:aa:3f</t>
  </si>
  <si>
    <t>127 FRANKSTON-DANDENONG ROAD</t>
  </si>
  <si>
    <t>U317107186</t>
  </si>
  <si>
    <t>00:13:50:05:ff:4d:aa:59</t>
  </si>
  <si>
    <t>80 GREENS ROAD</t>
  </si>
  <si>
    <t>VEEE0GG2N7</t>
  </si>
  <si>
    <t>00:13:50:05:ff:4d:aa:5b</t>
  </si>
  <si>
    <t>250 Whitehorse Rd Nunawading</t>
  </si>
  <si>
    <t>Nunawading</t>
  </si>
  <si>
    <t>U317710526</t>
  </si>
  <si>
    <t>00:13:50:05:ff:4d:aa:5c</t>
  </si>
  <si>
    <t>18 CYBER LOOP</t>
  </si>
  <si>
    <t>U317715934</t>
  </si>
  <si>
    <t>00:13:50:05:ff:4d:aa:5d</t>
  </si>
  <si>
    <t>48 CYBER LOOP</t>
  </si>
  <si>
    <t>U317389442</t>
  </si>
  <si>
    <t>00:13:50:05:ff:4d:aa:5e</t>
  </si>
  <si>
    <t>21 FOWLER ROAD</t>
  </si>
  <si>
    <t>00:13:50:05:ff:4d:aa:6e</t>
  </si>
  <si>
    <t xml:space="preserve">2233 POINT NEPEAN RD </t>
  </si>
  <si>
    <t>RYE</t>
  </si>
  <si>
    <t>U31E01HHH6</t>
  </si>
  <si>
    <t>00:13:50:05:ff:4d:aa:71</t>
  </si>
  <si>
    <t>421 HAMMOND ROAD</t>
  </si>
  <si>
    <t>00:13:50:05:ff:4d:aa:72</t>
  </si>
  <si>
    <t xml:space="preserve">145A COCHRANE ST </t>
  </si>
  <si>
    <t>00:13:50:05:ff:4d:aa:74</t>
  </si>
  <si>
    <t xml:space="preserve">26 UNION RD </t>
  </si>
  <si>
    <t>LANGWARRIN</t>
  </si>
  <si>
    <t>00:13:50:05:ff:4d:aa:76</t>
  </si>
  <si>
    <t xml:space="preserve">FL 8 17 YAZAKI WAY </t>
  </si>
  <si>
    <t>CARRUM DOWNS</t>
  </si>
  <si>
    <t>U317401093</t>
  </si>
  <si>
    <t>00:13:50:05:ff:4d:aa:7d</t>
  </si>
  <si>
    <t>28 DINGLEY AVENUE</t>
  </si>
  <si>
    <t>U31E028ZCP</t>
  </si>
  <si>
    <t>00:13:50:05:ff:4d:aa:81</t>
  </si>
  <si>
    <t>80 FRANKSTON-DANDENONG ROAD</t>
  </si>
  <si>
    <t>00:13:50:05:ff:4d:aa:8f</t>
  </si>
  <si>
    <t xml:space="preserve">83-95 CAPITAL AVE </t>
  </si>
  <si>
    <t>GLEN WAVERLEY</t>
  </si>
  <si>
    <t>00:13:50:05:ff:4d:aa:90</t>
  </si>
  <si>
    <t xml:space="preserve">685 NORTH RD </t>
  </si>
  <si>
    <t>CRANBOURNE SOUTH</t>
  </si>
  <si>
    <t>U317723387</t>
  </si>
  <si>
    <t>00:13:50:05:ff:4d:aa:91</t>
  </si>
  <si>
    <t>60 GREENS ROAD</t>
  </si>
  <si>
    <t>00:13:50:05:ff:4d:aa:92</t>
  </si>
  <si>
    <t xml:space="preserve">5 TAYLOR AVE </t>
  </si>
  <si>
    <t>ASPENDALE</t>
  </si>
  <si>
    <t>00:13:50:05:ff:4d:aa:97</t>
  </si>
  <si>
    <t xml:space="preserve">314 HAMMOND RD </t>
  </si>
  <si>
    <t>U317818870</t>
  </si>
  <si>
    <t>00:13:50:05:ff:4d:aa:98</t>
  </si>
  <si>
    <t>50 JAYCO DRIVE</t>
  </si>
  <si>
    <t>00:13:50:05:ff:4d:aa:9b</t>
  </si>
  <si>
    <t xml:space="preserve">6 RANFURLIE CRES </t>
  </si>
  <si>
    <t>00:13:50:05:ff:4d:aa:9c</t>
  </si>
  <si>
    <t xml:space="preserve">45 BRUNEL RD </t>
  </si>
  <si>
    <t>00:13:50:05:ff:4d:aa:9d</t>
  </si>
  <si>
    <t xml:space="preserve">680-682 HIGHBURY RD </t>
  </si>
  <si>
    <t>00:13:50:05:ff:4d:aa:a0</t>
  </si>
  <si>
    <t xml:space="preserve">78-80 HERALD ST </t>
  </si>
  <si>
    <t>U31E0M4DL0</t>
  </si>
  <si>
    <t>00:13:50:05:ff:4d:aa:a1</t>
  </si>
  <si>
    <t>51 NATHAN ROAD</t>
  </si>
  <si>
    <t>00:13:50:05:ff:4d:aa:a8</t>
  </si>
  <si>
    <t xml:space="preserve">352-356 HUNTINGDALE RD </t>
  </si>
  <si>
    <t>U31E0V4Y1Y</t>
  </si>
  <si>
    <t>00:13:50:05:ff:4d:aa:a9</t>
  </si>
  <si>
    <t>3 ABBOTTS ROAD</t>
  </si>
  <si>
    <t>U317105002</t>
  </si>
  <si>
    <t>00:13:50:05:ff:4d:aa:ac</t>
  </si>
  <si>
    <t>93 ORDISH ROAD</t>
  </si>
  <si>
    <t>U317721226</t>
  </si>
  <si>
    <t>00:13:50:05:ff:4d:aa:e0</t>
  </si>
  <si>
    <t>VEEE0VC0RE</t>
  </si>
  <si>
    <t>00:13:50:05:ff:4d:aa:e4</t>
  </si>
  <si>
    <t>1259 Ferntree Gully Road</t>
  </si>
  <si>
    <t>U317770355</t>
  </si>
  <si>
    <t>00:13:50:05:ff:4d:aa:eb</t>
  </si>
  <si>
    <t>157 LONSDALE STREET</t>
  </si>
  <si>
    <t>00:13:50:05:ff:4d:aa:ec</t>
  </si>
  <si>
    <t xml:space="preserve">25 OCEAN VIEW AVE </t>
  </si>
  <si>
    <t>RED HILL SOUTH</t>
  </si>
  <si>
    <t>U31E0FFCMK</t>
  </si>
  <si>
    <t>00:13:50:05:ff:4d:aa:ed</t>
  </si>
  <si>
    <t>7 BERENDS DRIVE</t>
  </si>
  <si>
    <t>00:13:50:05:ff:4d:aa:ef</t>
  </si>
  <si>
    <t xml:space="preserve">64 BLACK ST </t>
  </si>
  <si>
    <t>00:13:50:05:ff:4d:aa:f2</t>
  </si>
  <si>
    <t xml:space="preserve">25-27 PACIFIC DR </t>
  </si>
  <si>
    <t>U317681013</t>
  </si>
  <si>
    <t>00:13:50:05:ff:4d:aa:f5</t>
  </si>
  <si>
    <t>22 Mickle Street</t>
  </si>
  <si>
    <t>Dandenong  South</t>
  </si>
  <si>
    <t>00:13:50:05:ff:4d:aa:f6</t>
  </si>
  <si>
    <t>U317690232</t>
  </si>
  <si>
    <t>00:13:50:05:ff:4d:ab:05</t>
  </si>
  <si>
    <t>236 FERNSIDE DRIVE</t>
  </si>
  <si>
    <t>U317726831</t>
  </si>
  <si>
    <t>00:13:50:05:ff:4d:ab:0d</t>
  </si>
  <si>
    <t>FY 4 205 ABBOTTS ROAD</t>
  </si>
  <si>
    <t>00:13:50:05:ff:4d:ab:0e</t>
  </si>
  <si>
    <t xml:space="preserve">9-51 AMBROSE AVE </t>
  </si>
  <si>
    <t>U317681211</t>
  </si>
  <si>
    <t>00:13:50:05:ff:4d:ab:0f</t>
  </si>
  <si>
    <t>00:13:50:05:ff:4d:ab:14</t>
  </si>
  <si>
    <t xml:space="preserve">TNCY 5 754-768 PRINCES HWY </t>
  </si>
  <si>
    <t>SPRINGVALE</t>
  </si>
  <si>
    <t>00:13:50:05:ff:4d:ab:17</t>
  </si>
  <si>
    <t xml:space="preserve">15-49 LYONS ST </t>
  </si>
  <si>
    <t>VEEE0QP7SV</t>
  </si>
  <si>
    <t>00:13:50:05:ff:4d:ab:18</t>
  </si>
  <si>
    <t xml:space="preserve">F 6 2-4 SARTON RD </t>
  </si>
  <si>
    <t>U317425937</t>
  </si>
  <si>
    <t>00:13:50:05:ff:4d:ab:1d</t>
  </si>
  <si>
    <t>1 ABBOTTS ROAD</t>
  </si>
  <si>
    <t>00:13:50:05:ff:4d:ab:1e</t>
  </si>
  <si>
    <t xml:space="preserve">89 LETCON DR </t>
  </si>
  <si>
    <t>U317818646</t>
  </si>
  <si>
    <t>00:13:50:05:ff:4d:ab:1f</t>
  </si>
  <si>
    <t>00:13:50:05:ff:4d:ab:21</t>
  </si>
  <si>
    <t xml:space="preserve">F 6 125 ROOKS RD </t>
  </si>
  <si>
    <t>00:13:50:05:ff:4d:ab:22</t>
  </si>
  <si>
    <t xml:space="preserve">87 LETCON DR </t>
  </si>
  <si>
    <t>00:13:50:05:ff:4d:ab:23</t>
  </si>
  <si>
    <t xml:space="preserve">15 MARTHA COVE BVDE </t>
  </si>
  <si>
    <t>SAFETY BEACH</t>
  </si>
  <si>
    <t>U317770354</t>
  </si>
  <si>
    <t>00:13:50:05:ff:4d:ab:24</t>
  </si>
  <si>
    <t>00:13:50:05:ff:4d:ab:25</t>
  </si>
  <si>
    <t xml:space="preserve">1408-1412 NEPEAN HWY </t>
  </si>
  <si>
    <t>MOUNT ELIZA</t>
  </si>
  <si>
    <t>U317658149</t>
  </si>
  <si>
    <t>00:13:50:05:ff:4d:ab:29</t>
  </si>
  <si>
    <t>49 KITCHEN ROAD</t>
  </si>
  <si>
    <t>U318297326</t>
  </si>
  <si>
    <t>00:13:50:05:ff:4d:ab:30</t>
  </si>
  <si>
    <t>10 DANA COURT</t>
  </si>
  <si>
    <t>U317731280</t>
  </si>
  <si>
    <t>00:13:50:05:ff:4d:ab:31</t>
  </si>
  <si>
    <t>4/273 FRANKSTON-DANDENONG ROAD</t>
  </si>
  <si>
    <t>00:13:50:05:ff:4d:ab:32</t>
  </si>
  <si>
    <t xml:space="preserve">261 MUSK CREEK RD </t>
  </si>
  <si>
    <t>FLINDERS</t>
  </si>
  <si>
    <t>U317815981</t>
  </si>
  <si>
    <t>00:13:50:05:ff:4d:ab:33</t>
  </si>
  <si>
    <t>469 FRANKSTON-DANDENONG ROAD</t>
  </si>
  <si>
    <t>00:13:50:05:ff:4d:ab:34</t>
  </si>
  <si>
    <t xml:space="preserve">695 WARRIGAL RD </t>
  </si>
  <si>
    <t>00:13:50:05:ff:4d:ab:36</t>
  </si>
  <si>
    <t xml:space="preserve">u3 has inverter 83 HILLCREST RD </t>
  </si>
  <si>
    <t>U31E0PXV40</t>
  </si>
  <si>
    <t>00:13:50:05:ff:4d:ab:37</t>
  </si>
  <si>
    <t>190 CLEELAND STREET</t>
  </si>
  <si>
    <t>U317745024</t>
  </si>
  <si>
    <t>00:13:50:05:ff:4d:ab:38</t>
  </si>
  <si>
    <t>45 VENTURE COURT</t>
  </si>
  <si>
    <t>U31E0FG9NQ</t>
  </si>
  <si>
    <t>00:13:50:05:ff:4d:ab:39</t>
  </si>
  <si>
    <t>260-270 FRANKSTON-DANDENONG ROAD</t>
  </si>
  <si>
    <t>U31E05MC9G</t>
  </si>
  <si>
    <t>00:13:50:05:ff:4d:ab:3a</t>
  </si>
  <si>
    <t>U318191118</t>
  </si>
  <si>
    <t>00:13:50:05:ff:4d:ab:3b</t>
  </si>
  <si>
    <t>82 LOGIS BOULEVARD</t>
  </si>
  <si>
    <t>U317621006</t>
  </si>
  <si>
    <t>00:13:50:05:ff:4d:ab:3c</t>
  </si>
  <si>
    <t>47 STEPHEN ROAD</t>
  </si>
  <si>
    <t>U317426181</t>
  </si>
  <si>
    <t>00:13:50:05:ff:4d:ab:40</t>
  </si>
  <si>
    <t>FY 20 CAHILL STREET</t>
  </si>
  <si>
    <t>U317808618</t>
  </si>
  <si>
    <t>00:13:50:05:ff:4d:ab:47</t>
  </si>
  <si>
    <t>FY 2 13 ADVANTAGE DRIVE</t>
  </si>
  <si>
    <t>00:13:50:05:ff:4d:ab:48</t>
  </si>
  <si>
    <t xml:space="preserve">8 ANCHOR PL </t>
  </si>
  <si>
    <t>00:13:50:05:ff:4d:ab:4a</t>
  </si>
  <si>
    <t xml:space="preserve">747 NEPEAN HWY </t>
  </si>
  <si>
    <t>00:13:50:05:ff:4d:ab:4b</t>
  </si>
  <si>
    <t xml:space="preserve">6 ROBERNA ST </t>
  </si>
  <si>
    <t>00:13:50:05:ff:4d:ab:4d</t>
  </si>
  <si>
    <t xml:space="preserve">1 HALCYON WALK </t>
  </si>
  <si>
    <t>00:13:50:05:ff:4d:ab:4e</t>
  </si>
  <si>
    <t xml:space="preserve">104 FOX DR </t>
  </si>
  <si>
    <t>00:13:50:05:ff:4d:ab:54</t>
  </si>
  <si>
    <t xml:space="preserve">POINT NEPEAN RD </t>
  </si>
  <si>
    <t>00:13:50:05:ff:4d:ab:55</t>
  </si>
  <si>
    <t xml:space="preserve">400 GLEN HUNTLY RD </t>
  </si>
  <si>
    <t>VEEE0V4SX7</t>
  </si>
  <si>
    <t>00:13:50:05:ff:4d:ab:59</t>
  </si>
  <si>
    <t>560 Clayton Rd Clayton South</t>
  </si>
  <si>
    <t>Clayton South</t>
  </si>
  <si>
    <t>00:13:50:05:ff:4d:ab:5a</t>
  </si>
  <si>
    <t xml:space="preserve">38-42 WESTALL RD </t>
  </si>
  <si>
    <t>00:13:50:05:ff:4d:ab:5d</t>
  </si>
  <si>
    <t>00:13:50:05:ff:4d:ab:60</t>
  </si>
  <si>
    <t xml:space="preserve">371 HAWTHORN RD </t>
  </si>
  <si>
    <t>CAULFIELD SOUTH</t>
  </si>
  <si>
    <t>00:13:50:05:ff:4d:ab:6c</t>
  </si>
  <si>
    <t xml:space="preserve">1P POINT NEPEAN RD </t>
  </si>
  <si>
    <t>MCCRAE</t>
  </si>
  <si>
    <t>00:13:50:05:ff:4d:ab:6d</t>
  </si>
  <si>
    <t xml:space="preserve">11 HOPETOUN PDE </t>
  </si>
  <si>
    <t>00:13:50:05:ff:4d:ab:6e</t>
  </si>
  <si>
    <t xml:space="preserve">1-7 GRANITO CT </t>
  </si>
  <si>
    <t>00:13:50:05:ff:4d:ab:6f</t>
  </si>
  <si>
    <t xml:space="preserve">22 BEYER RD </t>
  </si>
  <si>
    <t>00:13:50:05:ff:4d:ab:70</t>
  </si>
  <si>
    <t>U317771766</t>
  </si>
  <si>
    <t>00:13:50:05:ff:4d:ab:71</t>
  </si>
  <si>
    <t>00:13:50:05:ff:4d:ab:78</t>
  </si>
  <si>
    <t>U317729938</t>
  </si>
  <si>
    <t>00:13:50:05:ff:4d:ab:79</t>
  </si>
  <si>
    <t>5 FOWLER ROAD</t>
  </si>
  <si>
    <t>U31E0GF0GV</t>
  </si>
  <si>
    <t>00:13:50:05:ff:4d:ab:7a</t>
  </si>
  <si>
    <t>11 FRANKSTON-DANDENONG ROAD</t>
  </si>
  <si>
    <t>U318370078</t>
  </si>
  <si>
    <t>00:13:50:05:ff:4d:ab:7b</t>
  </si>
  <si>
    <t>34 EDISON ROAD</t>
  </si>
  <si>
    <t>U318191463</t>
  </si>
  <si>
    <t>00:13:50:05:ff:4d:ab:7c</t>
  </si>
  <si>
    <t>26 EVOLUTION DRIVE</t>
  </si>
  <si>
    <t>U317701474</t>
  </si>
  <si>
    <t>00:13:50:05:ff:4d:ab:7d</t>
  </si>
  <si>
    <t>49 LICOLA CRESCENT</t>
  </si>
  <si>
    <t>00:13:50:05:ff:4d:ab:7e</t>
  </si>
  <si>
    <t xml:space="preserve">30 BABBAGE DR </t>
  </si>
  <si>
    <t>00:13:50:05:ff:4d:ab:80</t>
  </si>
  <si>
    <t xml:space="preserve">8 HEYINGTON AVE </t>
  </si>
  <si>
    <t>U317425807</t>
  </si>
  <si>
    <t>00:13:50:05:ff:4d:ab:83</t>
  </si>
  <si>
    <t>10 JOHNSTON COURT</t>
  </si>
  <si>
    <t>00:13:50:05:ff:4d:ab:85</t>
  </si>
  <si>
    <t xml:space="preserve">111-113 GARDENVALE RD </t>
  </si>
  <si>
    <t>GARDENVALE</t>
  </si>
  <si>
    <t>U317701473</t>
  </si>
  <si>
    <t>00:13:50:05:ff:4d:ab:86</t>
  </si>
  <si>
    <t>41 LICOLA CRESCENT</t>
  </si>
  <si>
    <t>00:13:50:05:ff:4d:ab:87</t>
  </si>
  <si>
    <t xml:space="preserve">29 MANNINGHAM RD </t>
  </si>
  <si>
    <t>BULLEEN</t>
  </si>
  <si>
    <t>U317722321</t>
  </si>
  <si>
    <t>00:13:50:05:ff:4d:ab:88</t>
  </si>
  <si>
    <t>22 BENNET STREET</t>
  </si>
  <si>
    <t>00:13:50:05:ff:4d:ab:8b</t>
  </si>
  <si>
    <t xml:space="preserve">6-8 EDISON RD </t>
  </si>
  <si>
    <t>U31E0ZYK75</t>
  </si>
  <si>
    <t>00:13:50:05:ff:4d:ab:8c</t>
  </si>
  <si>
    <t>1-3 GLADSTONE ROAD</t>
  </si>
  <si>
    <t>00:13:50:05:ff:4d:ab:8d</t>
  </si>
  <si>
    <t xml:space="preserve">21 ELLINGWORTH PDE </t>
  </si>
  <si>
    <t>00:13:50:05:ff:4d:ab:8e</t>
  </si>
  <si>
    <t xml:space="preserve">1 GLOMAR CT </t>
  </si>
  <si>
    <t>00:13:50:05:ff:4d:ab:8f</t>
  </si>
  <si>
    <t xml:space="preserve">194-196 KARINGAL DR </t>
  </si>
  <si>
    <t>00:13:50:05:ff:4d:ab:90</t>
  </si>
  <si>
    <t xml:space="preserve">309 CHURCH RD </t>
  </si>
  <si>
    <t>U317779556</t>
  </si>
  <si>
    <t>00:13:50:05:ff:4d:ab:91</t>
  </si>
  <si>
    <t>208-218 ABBOTTS ROAD</t>
  </si>
  <si>
    <t>00:13:50:05:ff:4d:ab:92</t>
  </si>
  <si>
    <t xml:space="preserve">762-764 WHITEHORSE RD </t>
  </si>
  <si>
    <t>MITCHAM</t>
  </si>
  <si>
    <t>00:13:50:05:ff:4d:ab:93</t>
  </si>
  <si>
    <t xml:space="preserve">BEACH RD </t>
  </si>
  <si>
    <t>BLACK ROCK</t>
  </si>
  <si>
    <t>U317389475</t>
  </si>
  <si>
    <t>00:13:50:05:ff:4d:ab:94</t>
  </si>
  <si>
    <t>1/ 16 JOHNSTON COURT</t>
  </si>
  <si>
    <t>00:13:50:05:ff:4d:ab:96</t>
  </si>
  <si>
    <t xml:space="preserve">F 8 115 HALL RD </t>
  </si>
  <si>
    <t>00:13:50:05:ff:4d:ab:9d</t>
  </si>
  <si>
    <t xml:space="preserve">13 BAYPORT CT </t>
  </si>
  <si>
    <t>00:13:50:05:ff:4d:ab:a4</t>
  </si>
  <si>
    <t xml:space="preserve">105 GREENS RD </t>
  </si>
  <si>
    <t>U317403408</t>
  </si>
  <si>
    <t>00:13:50:05:ff:4d:ab:a5</t>
  </si>
  <si>
    <t>FY 1/ 3 HANDLEY CRESCENT</t>
  </si>
  <si>
    <t>00:13:50:05:ff:4d:ab:a6</t>
  </si>
  <si>
    <t xml:space="preserve">29 STEPHEN RD </t>
  </si>
  <si>
    <t>00:13:50:05:ff:4d:ab:a7</t>
  </si>
  <si>
    <t xml:space="preserve">515 MCCLELLAND DR </t>
  </si>
  <si>
    <t>00:13:50:05:ff:4d:ab:a8</t>
  </si>
  <si>
    <t xml:space="preserve">13 DENDY ST </t>
  </si>
  <si>
    <t>00:13:50:05:ff:4d:ab:a9</t>
  </si>
  <si>
    <t xml:space="preserve">533 FRANKSTON-DANDENONG RD </t>
  </si>
  <si>
    <t>00:13:50:05:ff:4d:ab:aa</t>
  </si>
  <si>
    <t xml:space="preserve">5 ALFRED ST </t>
  </si>
  <si>
    <t>BLACKBURN</t>
  </si>
  <si>
    <t>00:13:50:05:ff:4d:ab:af</t>
  </si>
  <si>
    <t xml:space="preserve">61N NOLAN ST </t>
  </si>
  <si>
    <t>00:13:50:05:ff:4d:ab:b0</t>
  </si>
  <si>
    <t xml:space="preserve">54-66 SMEATON AVE </t>
  </si>
  <si>
    <t>U318317259</t>
  </si>
  <si>
    <t>00:13:50:05:ff:4d:ab:b1</t>
  </si>
  <si>
    <t>1 ENDEAVOUR COURT</t>
  </si>
  <si>
    <t>U317389489</t>
  </si>
  <si>
    <t>00:13:50:05:ff:4d:ab:b2</t>
  </si>
  <si>
    <t>3 KITCHEN ROAD</t>
  </si>
  <si>
    <t>00:13:50:05:ff:4d:ab:b4</t>
  </si>
  <si>
    <t xml:space="preserve">SHOP 2089A 1239 NEPEAN HWY </t>
  </si>
  <si>
    <t>U317764191</t>
  </si>
  <si>
    <t>00:13:50:05:ff:4d:ab:b5</t>
  </si>
  <si>
    <t>112 HALLAM VALLEY ROAD</t>
  </si>
  <si>
    <t>VEEE0KZS3H</t>
  </si>
  <si>
    <t>00:13:50:05:ff:4d:ab:b6</t>
  </si>
  <si>
    <t xml:space="preserve">24 DE HAVILLAND RD </t>
  </si>
  <si>
    <t>MORDIALLOC</t>
  </si>
  <si>
    <t>U31E002998A</t>
  </si>
  <si>
    <t>00:13:50:05:ff:4d:ab:b8</t>
  </si>
  <si>
    <t>114 FRANKSTON-DANDENONG ROAD</t>
  </si>
  <si>
    <t>00:13:50:05:ff:4d:ab:b9</t>
  </si>
  <si>
    <t xml:space="preserve">57 JAMIESON WAY </t>
  </si>
  <si>
    <t>U317744666</t>
  </si>
  <si>
    <t>00:13:50:05:ff:4d:ab:ba</t>
  </si>
  <si>
    <t>18 DEANS COURT</t>
  </si>
  <si>
    <t>U317767700</t>
  </si>
  <si>
    <t>00:13:50:05:ff:4d:ab:bb</t>
  </si>
  <si>
    <t>92 PRINCES HIGHWAY</t>
  </si>
  <si>
    <t>U318440139</t>
  </si>
  <si>
    <t>00:13:50:05:ff:4d:ab:bc</t>
  </si>
  <si>
    <t>2 HARTNETT WAY</t>
  </si>
  <si>
    <t>U317638563</t>
  </si>
  <si>
    <t>00:13:50:05:ff:4d:ab:bd</t>
  </si>
  <si>
    <t>35 COMMERCIAL DRIVE</t>
  </si>
  <si>
    <t>U317708978</t>
  </si>
  <si>
    <t>00:13:50:05:ff:4d:ab:be</t>
  </si>
  <si>
    <t>2/426 SOUTH GIPPSLAND HIGHWAY</t>
  </si>
  <si>
    <t>U317710868</t>
  </si>
  <si>
    <t>00:13:50:05:ff:4d:ab:bf</t>
  </si>
  <si>
    <t>330 HAMMOND ROAD</t>
  </si>
  <si>
    <t>U317389508</t>
  </si>
  <si>
    <t>00:13:50:05:ff:4d:ab:c0</t>
  </si>
  <si>
    <t>25 HEALEY ROAD</t>
  </si>
  <si>
    <t>00:13:50:05:ff:4d:ab:c1</t>
  </si>
  <si>
    <t xml:space="preserve">F 15 3 MALE ST </t>
  </si>
  <si>
    <t>00:13:50:05:ff:4d:ab:c2</t>
  </si>
  <si>
    <t xml:space="preserve">U 2 Reprofiling Diamond Products 47 MACBETH ST </t>
  </si>
  <si>
    <t>U318323246</t>
  </si>
  <si>
    <t>00:13:50:05:ff:4d:ab:c3</t>
  </si>
  <si>
    <t>1430-1444 HEATHERTON ROAD</t>
  </si>
  <si>
    <t>U31E0DNEY9</t>
  </si>
  <si>
    <t>00:13:50:05:ff:4d:ab:c4</t>
  </si>
  <si>
    <t>297 LONSDALE STREET</t>
  </si>
  <si>
    <t>U317753459</t>
  </si>
  <si>
    <t>00:13:50:05:ff:4d:ab:c5</t>
  </si>
  <si>
    <t>27 BAMWINE COURT</t>
  </si>
  <si>
    <t>00:13:50:05:ff:4d:ab:c6</t>
  </si>
  <si>
    <t xml:space="preserve">31-43 VENTURE CT </t>
  </si>
  <si>
    <t>U318291004</t>
  </si>
  <si>
    <t>00:13:50:05:ff:4d:ab:c7</t>
  </si>
  <si>
    <t>LOT42 22 BRINDLEY STREET</t>
  </si>
  <si>
    <t>U31E0F1XEA</t>
  </si>
  <si>
    <t>00:13:50:05:ff:4d:ab:c8</t>
  </si>
  <si>
    <t>5 ABBOTTS ROAD</t>
  </si>
  <si>
    <t>U317716963</t>
  </si>
  <si>
    <t>00:13:50:05:ff:4d:ab:c9</t>
  </si>
  <si>
    <t>11 DAVID STREET</t>
  </si>
  <si>
    <t>00:13:50:05:ff:4d:ab:ca</t>
  </si>
  <si>
    <t xml:space="preserve">25 BRODERICK RD </t>
  </si>
  <si>
    <t>U317401092</t>
  </si>
  <si>
    <t>00:13:50:05:ff:4d:ab:cd</t>
  </si>
  <si>
    <t>30 DINGLEY AVENUE</t>
  </si>
  <si>
    <t>U317771105</t>
  </si>
  <si>
    <t>00:13:50:05:ff:4d:ab:cf</t>
  </si>
  <si>
    <t>230 GREENS ROAD</t>
  </si>
  <si>
    <t>U317714283</t>
  </si>
  <si>
    <t>00:13:50:05:ff:4d:ab:d0</t>
  </si>
  <si>
    <t>15 GAINE ROAD</t>
  </si>
  <si>
    <t>00:13:50:05:ff:4d:ab:d1</t>
  </si>
  <si>
    <t xml:space="preserve">2-50 JJ TULLY DR </t>
  </si>
  <si>
    <t>U31E0DNK1B</t>
  </si>
  <si>
    <t>00:13:50:05:ff:4d:ab:d2</t>
  </si>
  <si>
    <t>14 HEALEY ROAD</t>
  </si>
  <si>
    <t>U31E08C4F3</t>
  </si>
  <si>
    <t>00:13:50:05:ff:4d:ab:d9</t>
  </si>
  <si>
    <t>16 KITCHEN ROAD</t>
  </si>
  <si>
    <t>00:13:50:05:ff:4d:ab:da</t>
  </si>
  <si>
    <t xml:space="preserve">368 NEPEAN HWY </t>
  </si>
  <si>
    <t>00:13:50:05:ff:4d:ab:db</t>
  </si>
  <si>
    <t xml:space="preserve">29 ELMA RD </t>
  </si>
  <si>
    <t>U31E00AE54</t>
  </si>
  <si>
    <t>00:13:50:05:ff:4d:ab:dc</t>
  </si>
  <si>
    <t>16 EGAN ROAD</t>
  </si>
  <si>
    <t>U317818627</t>
  </si>
  <si>
    <t>00:13:50:05:ff:4d:ab:dd</t>
  </si>
  <si>
    <t>45 DAVID STREET</t>
  </si>
  <si>
    <t>U318318409</t>
  </si>
  <si>
    <t>00:13:50:05:ff:4d:ab:de</t>
  </si>
  <si>
    <t>146 ATLAS BOULEVARD</t>
  </si>
  <si>
    <t>00:13:50:05:ff:4d:ab:df</t>
  </si>
  <si>
    <t xml:space="preserve">42-44 PALM BEACH DR </t>
  </si>
  <si>
    <t>00:13:50:05:ff:4d:ab:e0</t>
  </si>
  <si>
    <t xml:space="preserve">F 1 125 ROOKS RD </t>
  </si>
  <si>
    <t>VEEE0A5YHU</t>
  </si>
  <si>
    <t>00:13:50:05:ff:4d:ab:e5</t>
  </si>
  <si>
    <t xml:space="preserve">31 LEVANSWELL RD </t>
  </si>
  <si>
    <t>00:13:50:05:ff:4d:ab:e7</t>
  </si>
  <si>
    <t xml:space="preserve">FY 1 211 GREENS RD </t>
  </si>
  <si>
    <t>00:13:50:05:ff:4d:ab:e8</t>
  </si>
  <si>
    <t xml:space="preserve">87 FINCH ST </t>
  </si>
  <si>
    <t>MALVERN EAST</t>
  </si>
  <si>
    <t>U31E002998</t>
  </si>
  <si>
    <t>00:13:50:05:ff:4d:ab:e9</t>
  </si>
  <si>
    <t>U317619971</t>
  </si>
  <si>
    <t>00:13:50:05:ff:4d:ab:ea</t>
  </si>
  <si>
    <t>521 HAMMOND ROAD</t>
  </si>
  <si>
    <t>00:13:50:05:ff:4d:ab:eb</t>
  </si>
  <si>
    <t xml:space="preserve">60 AQUEDUCT RD </t>
  </si>
  <si>
    <t>00:13:50:05:ff:4d:ab:ed</t>
  </si>
  <si>
    <t xml:space="preserve">4 KIMBERLY RD </t>
  </si>
  <si>
    <t>U317683890</t>
  </si>
  <si>
    <t>00:13:50:05:ff:4d:ab:ee</t>
  </si>
  <si>
    <t>00:13:50:05:ff:4d:ab:ef</t>
  </si>
  <si>
    <t xml:space="preserve">408-410 BURWOOD HWY </t>
  </si>
  <si>
    <t>VERMONT SOUTH</t>
  </si>
  <si>
    <t>00:13:50:05:ff:4d:ab:f0</t>
  </si>
  <si>
    <t xml:space="preserve">17 STATION ST </t>
  </si>
  <si>
    <t>MALVERN</t>
  </si>
  <si>
    <t>00:13:50:05:ff:4d:ab:f1</t>
  </si>
  <si>
    <t xml:space="preserve">240 TUCKS RD </t>
  </si>
  <si>
    <t>U317788597</t>
  </si>
  <si>
    <t>00:13:50:05:ff:4d:ab:f2</t>
  </si>
  <si>
    <t>29 KILKENNY COURT</t>
  </si>
  <si>
    <t>U318276729A</t>
  </si>
  <si>
    <t>00:13:50:05:ff:4d:ab:f4</t>
  </si>
  <si>
    <t>8A KITCHEN ROAD</t>
  </si>
  <si>
    <t>U318286169</t>
  </si>
  <si>
    <t>00:13:50:05:ff:4d:ab:f5</t>
  </si>
  <si>
    <t>15 CARROLL AVENUE</t>
  </si>
  <si>
    <t>U31E0U5DLA</t>
  </si>
  <si>
    <t>00:13:50:05:ff:4d:ab:fd</t>
  </si>
  <si>
    <t>447 HAMMOND ROAD</t>
  </si>
  <si>
    <t>00:13:50:05:ff:4d:ab:ff</t>
  </si>
  <si>
    <t xml:space="preserve">F 1 26 BOILEAU ST </t>
  </si>
  <si>
    <t>00:13:50:05:ff:4d:ac:03</t>
  </si>
  <si>
    <t xml:space="preserve">68-70 PACIFIC DR </t>
  </si>
  <si>
    <t>U317621337</t>
  </si>
  <si>
    <t>00:13:50:05:ff:4d:ac:06</t>
  </si>
  <si>
    <t>8 22 DUNN CRESCENT</t>
  </si>
  <si>
    <t>U317692215</t>
  </si>
  <si>
    <t>00:13:50:05:ff:4d:ac:08</t>
  </si>
  <si>
    <t>80 VENTURA PLACE</t>
  </si>
  <si>
    <t>00:13:50:05:ff:4d:ac:09</t>
  </si>
  <si>
    <t xml:space="preserve">12-1536 ANTHONY ST </t>
  </si>
  <si>
    <t>U317769559</t>
  </si>
  <si>
    <t>00:13:50:05:ff:4d:ac:0b</t>
  </si>
  <si>
    <t>322 HAMMOND ROAD</t>
  </si>
  <si>
    <t>U317818740</t>
  </si>
  <si>
    <t>00:13:50:05:ff:4d:ac:0c</t>
  </si>
  <si>
    <t>186 PRINCES HIGHWAY</t>
  </si>
  <si>
    <t>U31E0PWG6Z</t>
  </si>
  <si>
    <t>00:13:50:05:ff:4d:ac:0d</t>
  </si>
  <si>
    <t>49 ROBINSON STREET</t>
  </si>
  <si>
    <t>00:13:50:05:ff:4d:ac:0e</t>
  </si>
  <si>
    <t xml:space="preserve">32 NEPEAN HWY </t>
  </si>
  <si>
    <t>00:13:50:05:ff:4d:ac:10</t>
  </si>
  <si>
    <t xml:space="preserve">37 THE CORSO  </t>
  </si>
  <si>
    <t>PARKDALE</t>
  </si>
  <si>
    <t>U317426228</t>
  </si>
  <si>
    <t>00:13:50:05:ff:4d:ac:17</t>
  </si>
  <si>
    <t>86A ORDISH ROAD</t>
  </si>
  <si>
    <t>U317797711</t>
  </si>
  <si>
    <t>00:13:50:05:ff:4d:ac:1a</t>
  </si>
  <si>
    <t>42 ARKWRIGHT DRIVE</t>
  </si>
  <si>
    <t>00:13:50:05:ff:4d:ac:1b</t>
  </si>
  <si>
    <t xml:space="preserve">25 SURREY DR </t>
  </si>
  <si>
    <t>U317757366</t>
  </si>
  <si>
    <t>00:13:50:05:ff:4d:ac:1c</t>
  </si>
  <si>
    <t>117 CLEELAND STREET</t>
  </si>
  <si>
    <t>00:13:50:05:ff:4d:ac:1d</t>
  </si>
  <si>
    <t xml:space="preserve">12 WOODLANDS RD </t>
  </si>
  <si>
    <t>00:13:50:05:ff:4d:ac:1e</t>
  </si>
  <si>
    <t xml:space="preserve">33-37 MANNINGHAM RD </t>
  </si>
  <si>
    <t>00:13:50:05:ff:4d:ac:20</t>
  </si>
  <si>
    <t>00:13:50:05:ff:4d:ac:21</t>
  </si>
  <si>
    <t xml:space="preserve">959-973 HEATHERTON RD </t>
  </si>
  <si>
    <t>U317706704</t>
  </si>
  <si>
    <t>00:13:50:05:ff:4d:ac:22</t>
  </si>
  <si>
    <t>230 HAMMOND ROAD</t>
  </si>
  <si>
    <t>U317715945</t>
  </si>
  <si>
    <t>00:13:50:05:ff:4d:ac:23</t>
  </si>
  <si>
    <t>132 BANGHOLME ROAD</t>
  </si>
  <si>
    <t>U317733058</t>
  </si>
  <si>
    <t>00:13:50:05:ff:4d:ac:24</t>
  </si>
  <si>
    <t>77 LICOLA CRESCENT</t>
  </si>
  <si>
    <t>00:13:50:05:ff:4d:ac:25</t>
  </si>
  <si>
    <t xml:space="preserve">329-331 SPRINGVALE RD </t>
  </si>
  <si>
    <t>U317817917</t>
  </si>
  <si>
    <t>00:13:50:05:ff:4d:ac:26</t>
  </si>
  <si>
    <t>31 DARBY WAY</t>
  </si>
  <si>
    <t>00:13:50:05:ff:4d:ac:28</t>
  </si>
  <si>
    <t xml:space="preserve">Factories 6-10 78 CAMBRIA RD </t>
  </si>
  <si>
    <t>U317389550</t>
  </si>
  <si>
    <t>00:13:50:05:ff:4d:ac:29</t>
  </si>
  <si>
    <t>4 BUNGALEEN COURT</t>
  </si>
  <si>
    <t>U317403499</t>
  </si>
  <si>
    <t>00:13:50:05:ff:4d:ac:2a</t>
  </si>
  <si>
    <t>6 DINGLEY AVENUE</t>
  </si>
  <si>
    <t>U31E0QXQVX</t>
  </si>
  <si>
    <t>00:13:50:05:ff:4d:ac:2b</t>
  </si>
  <si>
    <t>22 ELLIOTT ROAD</t>
  </si>
  <si>
    <t>U31E06211V</t>
  </si>
  <si>
    <t>00:13:50:05:ff:4d:ac:2c</t>
  </si>
  <si>
    <t>9 HEALEY ROAD</t>
  </si>
  <si>
    <t>00:13:50:05:ff:4d:ac:2d</t>
  </si>
  <si>
    <t xml:space="preserve">HSE 39A 39 MAIN ST </t>
  </si>
  <si>
    <t>00:13:50:05:ff:4d:ac:2e</t>
  </si>
  <si>
    <t xml:space="preserve">F 1 44-48 ROBINSON ST </t>
  </si>
  <si>
    <t>00:13:50:05:ff:4d:ac:2f</t>
  </si>
  <si>
    <t xml:space="preserve">438-440 SPRINGVALE RD </t>
  </si>
  <si>
    <t>U317724907</t>
  </si>
  <si>
    <t>00:13:50:05:ff:4d:ac:30</t>
  </si>
  <si>
    <t>105 DAVID STREET</t>
  </si>
  <si>
    <t>U318280164</t>
  </si>
  <si>
    <t>00:13:50:05:ff:4d:ac:31</t>
  </si>
  <si>
    <t>1464 HEATHERTON ROAD</t>
  </si>
  <si>
    <t>U317758884</t>
  </si>
  <si>
    <t>00:13:50:05:ff:4d:ac:32</t>
  </si>
  <si>
    <t>244 GREENS ROAD</t>
  </si>
  <si>
    <t>00:13:50:05:ff:4d:ac:33</t>
  </si>
  <si>
    <t xml:space="preserve">F 2 191-195 GREENS RD </t>
  </si>
  <si>
    <t>00:13:50:05:ff:4d:ac:34</t>
  </si>
  <si>
    <t xml:space="preserve">30-32 KILKENNY CT </t>
  </si>
  <si>
    <t>00:13:50:05:ff:4d:ac:35</t>
  </si>
  <si>
    <t xml:space="preserve">41 DALMORE DR </t>
  </si>
  <si>
    <t>U318270274</t>
  </si>
  <si>
    <t>00:13:50:05:ff:4d:ac:36</t>
  </si>
  <si>
    <t>9 COLEMANS ROAD</t>
  </si>
  <si>
    <t>00:13:50:05:ff:4d:ac:37</t>
  </si>
  <si>
    <t xml:space="preserve">APT 601 LV 6 495 GLEN HUNTLY RD </t>
  </si>
  <si>
    <t>U31E0ABNPM</t>
  </si>
  <si>
    <t>00:13:50:05:ff:4d:ac:38</t>
  </si>
  <si>
    <t>860 FRANKSTON-DANDENONG ROAD</t>
  </si>
  <si>
    <t>U31E0AP5KF</t>
  </si>
  <si>
    <t>00:13:50:05:ff:4d:ac:39</t>
  </si>
  <si>
    <t>331 GLADSTONE ROAD</t>
  </si>
  <si>
    <t>00:13:50:05:ff:4d:ac:3a</t>
  </si>
  <si>
    <t xml:space="preserve">451-461 HAMPTON ST </t>
  </si>
  <si>
    <t>U31E0NR138</t>
  </si>
  <si>
    <t>00:13:50:05:ff:4d:ac:3b</t>
  </si>
  <si>
    <t>34 LANGHORNE STREET</t>
  </si>
  <si>
    <t>U318276729</t>
  </si>
  <si>
    <t>00:13:50:05:ff:4d:ac:3c</t>
  </si>
  <si>
    <t>00:13:50:05:ff:4d:ac:41</t>
  </si>
  <si>
    <t xml:space="preserve">F 1 101 WELLS ST </t>
  </si>
  <si>
    <t>U317630584</t>
  </si>
  <si>
    <t>00:13:50:05:ff:4d:ac:42</t>
  </si>
  <si>
    <t>145 CLEELAND STREET</t>
  </si>
  <si>
    <t>U317704961</t>
  </si>
  <si>
    <t>00:13:50:05:ff:4d:ac:43</t>
  </si>
  <si>
    <t>FY 1 205 ABBOTTS ROAD</t>
  </si>
  <si>
    <t>U317717366</t>
  </si>
  <si>
    <t>00:13:50:05:ff:4d:ac:44</t>
  </si>
  <si>
    <t>22 BAMWINE COURT</t>
  </si>
  <si>
    <t>U31E0VAGQL</t>
  </si>
  <si>
    <t>00:13:50:05:ff:4d:ac:45</t>
  </si>
  <si>
    <t>45 BANGHOLME ROAD</t>
  </si>
  <si>
    <t>U317812124</t>
  </si>
  <si>
    <t>00:13:50:05:ff:4d:ac:47</t>
  </si>
  <si>
    <t>SITE 36 32 ARKWRIGHT DRIVE</t>
  </si>
  <si>
    <t>U31E0L4ACY</t>
  </si>
  <si>
    <t>00:13:50:05:ff:4d:ac:48</t>
  </si>
  <si>
    <t>1 15 BRYANTS ROAD</t>
  </si>
  <si>
    <t>U317657934</t>
  </si>
  <si>
    <t>00:13:50:05:ff:4d:ac:49</t>
  </si>
  <si>
    <t>165 CLEELAND STREET</t>
  </si>
  <si>
    <t>00:13:50:05:ff:4d:ac:4a</t>
  </si>
  <si>
    <t xml:space="preserve">WACHTER RESERVE 194 BLOOMFIELD RD </t>
  </si>
  <si>
    <t>00:13:50:05:ff:4d:ac:4b</t>
  </si>
  <si>
    <t xml:space="preserve">U 2 4 FUTURA RD </t>
  </si>
  <si>
    <t>00:13:50:05:ff:4d:ac:4c</t>
  </si>
  <si>
    <t xml:space="preserve">50 RAILWAY PDE </t>
  </si>
  <si>
    <t>U31E0KBWFV</t>
  </si>
  <si>
    <t>00:13:50:05:ff:4d:ac:4d</t>
  </si>
  <si>
    <t>253 HAMMOND ROAD</t>
  </si>
  <si>
    <t>U317685824</t>
  </si>
  <si>
    <t>00:13:50:05:ff:4d:ac:50</t>
  </si>
  <si>
    <t>60 GAINE ROAD</t>
  </si>
  <si>
    <t>U31E00FYAF</t>
  </si>
  <si>
    <t>00:13:50:05:ff:4d:ac:51</t>
  </si>
  <si>
    <t>181 FRANKSTON-DANDENONG ROAD</t>
  </si>
  <si>
    <t>U317672458</t>
  </si>
  <si>
    <t>00:13:50:05:ff:4d:ac:53</t>
  </si>
  <si>
    <t>20 KIMBERLY ROAD</t>
  </si>
  <si>
    <t>U31E0W0ZZV</t>
  </si>
  <si>
    <t>00:13:50:05:ff:4d:ac:56</t>
  </si>
  <si>
    <t>21 COMMERCIAL DRIVE</t>
  </si>
  <si>
    <t>U31E0SR103</t>
  </si>
  <si>
    <t>00:13:50:05:ff:4d:ac:57</t>
  </si>
  <si>
    <t>324 FRANKSTON-DANDENONG ROAD</t>
  </si>
  <si>
    <t>00:13:50:05:ff:4d:ac:58</t>
  </si>
  <si>
    <t xml:space="preserve">1254-1258 GLEN HUNTLY RD </t>
  </si>
  <si>
    <t>00:13:50:05:ff:4d:ac:59</t>
  </si>
  <si>
    <t xml:space="preserve">1 PIER RD </t>
  </si>
  <si>
    <t>00:13:50:05:ff:4d:ac:5a</t>
  </si>
  <si>
    <t xml:space="preserve">363-369 WARRIGAL RD </t>
  </si>
  <si>
    <t>00:13:50:05:ff:4d:ac:5b</t>
  </si>
  <si>
    <t xml:space="preserve">16 INDUSTRIAL DR </t>
  </si>
  <si>
    <t>U31E0XDMCA</t>
  </si>
  <si>
    <t>00:13:50:05:ff:4d:ac:5c</t>
  </si>
  <si>
    <t>51 GAINE ROAD</t>
  </si>
  <si>
    <t>U317457666</t>
  </si>
  <si>
    <t>00:13:50:05:ff:4d:ac:5d</t>
  </si>
  <si>
    <t>89 CARLTON ROAD</t>
  </si>
  <si>
    <t>00:13:50:05:ff:4d:ac:5e</t>
  </si>
  <si>
    <t xml:space="preserve">F 6 19 KOORNANG RD </t>
  </si>
  <si>
    <t>U317727114</t>
  </si>
  <si>
    <t>00:13:50:05:ff:4d:ac:5f</t>
  </si>
  <si>
    <t>00:13:50:05:ff:4d:ac:62</t>
  </si>
  <si>
    <t xml:space="preserve">25-29 NISSAN DR </t>
  </si>
  <si>
    <t>00:13:50:05:ff:4d:ac:63</t>
  </si>
  <si>
    <t xml:space="preserve">1 NAXOS WAY </t>
  </si>
  <si>
    <t>00:13:50:05:ff:4d:ac:67</t>
  </si>
  <si>
    <t xml:space="preserve">F 2 211 GREENS RD </t>
  </si>
  <si>
    <t>U317818775</t>
  </si>
  <si>
    <t>00:13:50:05:ff:4d:ac:69</t>
  </si>
  <si>
    <t>189 DISCOVERY ROAD</t>
  </si>
  <si>
    <t>U31E04RB6B</t>
  </si>
  <si>
    <t>00:13:50:05:ff:4d:ac:6a</t>
  </si>
  <si>
    <t>10 BUNGALEEN COURT</t>
  </si>
  <si>
    <t>U31E0RZLHG</t>
  </si>
  <si>
    <t>00:13:50:05:ff:4d:ac:6b</t>
  </si>
  <si>
    <t>13 CAHILL STREET</t>
  </si>
  <si>
    <t>U31E0C0T4S</t>
  </si>
  <si>
    <t>00:13:50:05:ff:4d:ac:6c</t>
  </si>
  <si>
    <t>1480 HEATHERTON ROAD</t>
  </si>
  <si>
    <t>U318430130</t>
  </si>
  <si>
    <t>00:13:50:05:ff:4d:ac:6d</t>
  </si>
  <si>
    <t>117 BANGHOLME ROAD</t>
  </si>
  <si>
    <t>U31E0AWCBH</t>
  </si>
  <si>
    <t>00:13:50:05:ff:4d:ac:6e</t>
  </si>
  <si>
    <t>515 HAMMOND ROAD</t>
  </si>
  <si>
    <t>00:13:50:05:ff:4d:ac:70</t>
  </si>
  <si>
    <t xml:space="preserve">F 2 533 FRANKSTON-DANDENONG RD </t>
  </si>
  <si>
    <t>U317769965</t>
  </si>
  <si>
    <t>00:13:50:05:ff:4d:ac:71</t>
  </si>
  <si>
    <t>37 LETCON DRIVE</t>
  </si>
  <si>
    <t>U318299232</t>
  </si>
  <si>
    <t>00:13:50:05:ff:4d:ac:72</t>
  </si>
  <si>
    <t>34 EVOLUTION DRIVE</t>
  </si>
  <si>
    <t>U31E0VKP9S</t>
  </si>
  <si>
    <t>00:13:50:05:ff:4d:ac:73</t>
  </si>
  <si>
    <t>40 FOSTER STREET</t>
  </si>
  <si>
    <t>U31E0RPU7H</t>
  </si>
  <si>
    <t>00:13:50:05:ff:4d:ac:74</t>
  </si>
  <si>
    <t>FCTY 2/ 1 MONTEREY ROAD</t>
  </si>
  <si>
    <t>U318125217</t>
  </si>
  <si>
    <t>00:13:50:05:ff:4d:ac:75</t>
  </si>
  <si>
    <t>TNCY 2/215 GREENS ROAD</t>
  </si>
  <si>
    <t>U317401069</t>
  </si>
  <si>
    <t>00:13:50:05:ff:4d:ac:76</t>
  </si>
  <si>
    <t>20 BROOKLYN AVENUE</t>
  </si>
  <si>
    <t>U318266021</t>
  </si>
  <si>
    <t>00:13:50:05:ff:4d:ac:77</t>
  </si>
  <si>
    <t>10 EVOLUTION DRIVE</t>
  </si>
  <si>
    <t>00:13:50:05:ff:4d:ac:78</t>
  </si>
  <si>
    <t xml:space="preserve">25 SINNOTT ST </t>
  </si>
  <si>
    <t>BURWOOD</t>
  </si>
  <si>
    <t>U317737230</t>
  </si>
  <si>
    <t>00:13:50:05:ff:4d:ac:79</t>
  </si>
  <si>
    <t>6 ADVANTAGE DRIVE</t>
  </si>
  <si>
    <t>U31E0LEFLA</t>
  </si>
  <si>
    <t>00:13:50:05:ff:4d:ac:7a</t>
  </si>
  <si>
    <t>7 GLADSTONE ROAD</t>
  </si>
  <si>
    <t>U317389479</t>
  </si>
  <si>
    <t>00:13:50:05:ff:4d:ac:7b</t>
  </si>
  <si>
    <t>FCTY 1/ 1 MONTEREY ROAD</t>
  </si>
  <si>
    <t>00:13:50:05:ff:4d:ac:7c</t>
  </si>
  <si>
    <t xml:space="preserve">902 STATION ST </t>
  </si>
  <si>
    <t>U317771765</t>
  </si>
  <si>
    <t>00:13:50:05:ff:4d:ac:7d</t>
  </si>
  <si>
    <t>U31E0ZN43A</t>
  </si>
  <si>
    <t>00:13:50:05:ff:4d:ac:7e</t>
  </si>
  <si>
    <t>311 LONSDALE STREET</t>
  </si>
  <si>
    <t>U317666449</t>
  </si>
  <si>
    <t>00:13:50:05:ff:4d:ac:7f</t>
  </si>
  <si>
    <t>7 FOWLER ROAD</t>
  </si>
  <si>
    <t>U317735950</t>
  </si>
  <si>
    <t>00:13:50:05:ff:4d:ac:80</t>
  </si>
  <si>
    <t>00:13:50:05:ff:4d:ac:81</t>
  </si>
  <si>
    <t xml:space="preserve">20 SPINK ST </t>
  </si>
  <si>
    <t>00:13:50:05:ff:4d:ac:82</t>
  </si>
  <si>
    <t xml:space="preserve"> P5 111 CRANBOURNE RD </t>
  </si>
  <si>
    <t>U317403469</t>
  </si>
  <si>
    <t>00:13:50:05:ff:4d:ac:83</t>
  </si>
  <si>
    <t>13-15 EGAN ROAD</t>
  </si>
  <si>
    <t>U31E0W6VBG</t>
  </si>
  <si>
    <t>00:13:50:05:ff:4d:ac:84</t>
  </si>
  <si>
    <t>39 CLOW STREET</t>
  </si>
  <si>
    <t>00:13:50:05:ff:4d:ac:85</t>
  </si>
  <si>
    <t xml:space="preserve">14 CAMIRA ST </t>
  </si>
  <si>
    <t>U31E0PLR6D</t>
  </si>
  <si>
    <t>00:13:50:05:ff:4d:ac:86</t>
  </si>
  <si>
    <t>2 FOWLER ROAD</t>
  </si>
  <si>
    <t>00:13:50:05:ff:4d:ac:87</t>
  </si>
  <si>
    <t xml:space="preserve">SOUTHLAND 1239 NEPEAN HWY </t>
  </si>
  <si>
    <t>U31E0F0AF2</t>
  </si>
  <si>
    <t>00:13:50:05:ff:4d:ac:88</t>
  </si>
  <si>
    <t>14 COMMERCIAL DRIVE</t>
  </si>
  <si>
    <t>00:13:50:05:ff:4d:ac:89</t>
  </si>
  <si>
    <t xml:space="preserve">12 BAYPORT CT </t>
  </si>
  <si>
    <t>U317211198</t>
  </si>
  <si>
    <t>00:13:50:05:ff:4d:ac:8a</t>
  </si>
  <si>
    <t>32 GAINE ROAD</t>
  </si>
  <si>
    <t>00:13:50:05:ff:4d:ac:8b</t>
  </si>
  <si>
    <t xml:space="preserve">79-83 BALACLAVA RD </t>
  </si>
  <si>
    <t>CAULFIELD NORTH</t>
  </si>
  <si>
    <t>00:13:50:05:ff:4d:ac:8c</t>
  </si>
  <si>
    <t xml:space="preserve">260 KOOYONG RD </t>
  </si>
  <si>
    <t>CAULFIELD</t>
  </si>
  <si>
    <t>00:13:50:05:ff:4d:ac:8d</t>
  </si>
  <si>
    <t xml:space="preserve">149 DISCOVERY RD </t>
  </si>
  <si>
    <t>00:13:50:05:ff:4d:ac:8f</t>
  </si>
  <si>
    <t xml:space="preserve">230-232 FRANKSTON-DANDENONG RD </t>
  </si>
  <si>
    <t>00:13:50:05:ff:4d:ac:90</t>
  </si>
  <si>
    <t xml:space="preserve">45 MEMORIAL DR </t>
  </si>
  <si>
    <t>U317682402</t>
  </si>
  <si>
    <t>00:13:50:05:ff:4d:ac:91</t>
  </si>
  <si>
    <t>1 LICOLA CRESCENT</t>
  </si>
  <si>
    <t>00:13:50:05:ff:4d:ac:94</t>
  </si>
  <si>
    <t xml:space="preserve">16 PLEASANT VIEW CRES </t>
  </si>
  <si>
    <t>U317815133</t>
  </si>
  <si>
    <t>00:13:50:05:ff:4d:ac:95</t>
  </si>
  <si>
    <t>1 EDISON ROAD</t>
  </si>
  <si>
    <t>00:13:50:05:ff:4d:ac:99</t>
  </si>
  <si>
    <t xml:space="preserve">42 WATERLOO PL </t>
  </si>
  <si>
    <t>00:13:50:05:ff:4d:ac:9a</t>
  </si>
  <si>
    <t>U31E0TZQ5Y</t>
  </si>
  <si>
    <t>00:13:50:05:ff:4d:ac:a0</t>
  </si>
  <si>
    <t>132-140 FRANKSTON DANDENONG ROAD</t>
  </si>
  <si>
    <t>U31E0KX1ZS</t>
  </si>
  <si>
    <t>00:13:50:05:ff:4d:ac:a1</t>
  </si>
  <si>
    <t>00:13:50:05:ff:4d:ac:a2</t>
  </si>
  <si>
    <t xml:space="preserve">3B EAST RD </t>
  </si>
  <si>
    <t>PEARCEDALE</t>
  </si>
  <si>
    <t>00:13:50:05:ff:4d:ac:a3</t>
  </si>
  <si>
    <t xml:space="preserve">33-37 GRANITO CT </t>
  </si>
  <si>
    <t>00:13:50:05:ff:4d:ac:a4</t>
  </si>
  <si>
    <t xml:space="preserve">1 PLOWMAN PL </t>
  </si>
  <si>
    <t>U317818556</t>
  </si>
  <si>
    <t>00:13:50:05:ff:4d:ac:a6</t>
  </si>
  <si>
    <t>15 IMAGINE WAY</t>
  </si>
  <si>
    <t>U317704403</t>
  </si>
  <si>
    <t>00:13:50:05:ff:4d:ac:a7</t>
  </si>
  <si>
    <t>105 FRANKSTON-DANDENONG ROAD</t>
  </si>
  <si>
    <t>00:13:50:05:ff:4d:ac:a9</t>
  </si>
  <si>
    <t>VEEE05AAUK</t>
  </si>
  <si>
    <t>00:13:50:05:ff:50:cb:cd</t>
  </si>
  <si>
    <t>883 Wellington Road Rowville</t>
  </si>
  <si>
    <t>Rowville</t>
  </si>
  <si>
    <t>00:13:50:05:ff:50:cb:ce</t>
  </si>
  <si>
    <t>25 Colemans Road</t>
  </si>
  <si>
    <t>Carrum Downs</t>
  </si>
  <si>
    <t>VEEE0FEKHX</t>
  </si>
  <si>
    <t>00:13:50:05:ff:50:cb:cf</t>
  </si>
  <si>
    <t>783 SPRINGVALE ROAD MULGRAVE</t>
  </si>
  <si>
    <t>00:13:50:05:ff:50:cb:d0</t>
  </si>
  <si>
    <t xml:space="preserve">515 MAIN ST </t>
  </si>
  <si>
    <t>00:13:50:05:ff:50:cb:d4</t>
  </si>
  <si>
    <t xml:space="preserve">9 OCEAN ST </t>
  </si>
  <si>
    <t>00:13:50:05:ff:50:cb:d5</t>
  </si>
  <si>
    <t xml:space="preserve">TNCY 2 L 4 18 WELLINGTON RD </t>
  </si>
  <si>
    <t>00:13:50:05:ff:50:cb:d8</t>
  </si>
  <si>
    <t xml:space="preserve">227-239 WELLS RD </t>
  </si>
  <si>
    <t>CHELSEA HEIGHTS</t>
  </si>
  <si>
    <t>00:13:50:05:ff:50:cb:da</t>
  </si>
  <si>
    <t xml:space="preserve">TNCY 1 L 6 18 WELLINGTON RD </t>
  </si>
  <si>
    <t>00:13:50:05:ff:50:cb:dd</t>
  </si>
  <si>
    <t xml:space="preserve">TNCY 2 L 6 18 WELLINGTON RD </t>
  </si>
  <si>
    <t>00:13:50:05:ff:50:cb:df</t>
  </si>
  <si>
    <t xml:space="preserve">FY FY 54 BRIDGE RD </t>
  </si>
  <si>
    <t>00:13:50:05:ff:50:cb:e1</t>
  </si>
  <si>
    <t xml:space="preserve">998 CENTRE RD </t>
  </si>
  <si>
    <t>00:13:50:05:ff:50:cb:e2</t>
  </si>
  <si>
    <t>32 CROMPTON WAY</t>
  </si>
  <si>
    <t>00:13:50:05:ff:50:cb:e4</t>
  </si>
  <si>
    <t xml:space="preserve">256 HUTTON RD </t>
  </si>
  <si>
    <t>00:13:50:05:ff:50:cb:e6</t>
  </si>
  <si>
    <t xml:space="preserve">F Clinic1 18 WELLINGTON RD </t>
  </si>
  <si>
    <t>U31E0UQ6Q8</t>
  </si>
  <si>
    <t>00:13:50:05:ff:50:cb:e7</t>
  </si>
  <si>
    <t>EN 182 BURWOOD HIGHWAY</t>
  </si>
  <si>
    <t>00:13:50:05:ff:50:cb:ea</t>
  </si>
  <si>
    <t xml:space="preserve">248 CHELTENHAM RD </t>
  </si>
  <si>
    <t>00:13:50:05:ff:50:cb:eb</t>
  </si>
  <si>
    <t xml:space="preserve">150 LORD SOMERS RD </t>
  </si>
  <si>
    <t>SOMERS</t>
  </si>
  <si>
    <t>00:13:50:05:ff:50:cb:ec</t>
  </si>
  <si>
    <t xml:space="preserve">3 CHESTER ST </t>
  </si>
  <si>
    <t>BENTLEIGH EAST</t>
  </si>
  <si>
    <t>00:13:50:05:ff:50:cb:ed</t>
  </si>
  <si>
    <t xml:space="preserve">Comm tower 1375 NEPEAN HWY </t>
  </si>
  <si>
    <t>00:13:50:05:ff:50:cb:ee</t>
  </si>
  <si>
    <t>116-118 DANDENONG RD W</t>
  </si>
  <si>
    <t>00:13:50:05:ff:50:cb:ef</t>
  </si>
  <si>
    <t xml:space="preserve">9 AEGEAN CT </t>
  </si>
  <si>
    <t>00:13:50:05:ff:50:cb:f0</t>
  </si>
  <si>
    <t xml:space="preserve">55 GLENVALE CRES </t>
  </si>
  <si>
    <t>U317669748</t>
  </si>
  <si>
    <t>00:13:50:05:ff:50:cb:f1</t>
  </si>
  <si>
    <t>38 GILBY ROAD MOUNT</t>
  </si>
  <si>
    <t>00:13:50:05:ff:50:cb:f3</t>
  </si>
  <si>
    <t xml:space="preserve">1-5 BOGONG AVE </t>
  </si>
  <si>
    <t>00:13:50:05:ff:50:cb:f5</t>
  </si>
  <si>
    <t>00:13:50:05:ff:50:cb:fb</t>
  </si>
  <si>
    <t xml:space="preserve">F 7 Formerly #65-75 61 MORNINGTON-TYABB RD </t>
  </si>
  <si>
    <t>00:13:50:05:ff:50:cc:00</t>
  </si>
  <si>
    <t xml:space="preserve">FY 1 12-16 GOVAN ST </t>
  </si>
  <si>
    <t>00:13:50:05:ff:50:cc:01</t>
  </si>
  <si>
    <t xml:space="preserve">11 ELDER ST </t>
  </si>
  <si>
    <t>CLARINDA</t>
  </si>
  <si>
    <t>00:13:50:05:ff:50:cc:03</t>
  </si>
  <si>
    <t xml:space="preserve">2124 FRANKSTON-FLINDERS RD </t>
  </si>
  <si>
    <t>HASTINGS</t>
  </si>
  <si>
    <t>00:13:50:05:ff:50:cc:08</t>
  </si>
  <si>
    <t xml:space="preserve">295 HIGH ST </t>
  </si>
  <si>
    <t>ASHBURTON</t>
  </si>
  <si>
    <t>00:13:50:05:ff:50:cc:09</t>
  </si>
  <si>
    <t xml:space="preserve">8 BIGNELL RD </t>
  </si>
  <si>
    <t>00:13:50:05:ff:50:cc:0b</t>
  </si>
  <si>
    <t xml:space="preserve">431 HAMPTON ST </t>
  </si>
  <si>
    <t>00:13:50:05:ff:50:cc:0d</t>
  </si>
  <si>
    <t xml:space="preserve">345 MYERS RD </t>
  </si>
  <si>
    <t>MERRICKS NORTH</t>
  </si>
  <si>
    <t>00:13:50:05:ff:50:cc:0e</t>
  </si>
  <si>
    <t xml:space="preserve">176-178 NEPEAN HWY </t>
  </si>
  <si>
    <t>00:13:50:05:ff:50:cc:13</t>
  </si>
  <si>
    <t xml:space="preserve">195 WALLACES RD </t>
  </si>
  <si>
    <t>00:13:50:05:ff:50:cc:15</t>
  </si>
  <si>
    <t xml:space="preserve">2 FERN ST </t>
  </si>
  <si>
    <t>00:13:50:05:ff:50:cc:16</t>
  </si>
  <si>
    <t xml:space="preserve">7 WELLINGTON ST </t>
  </si>
  <si>
    <t>00:13:50:05:ff:50:cc:17</t>
  </si>
  <si>
    <t xml:space="preserve">280 TRUEMANS RD </t>
  </si>
  <si>
    <t>FINGAL</t>
  </si>
  <si>
    <t>00:13:50:05:ff:50:cc:18</t>
  </si>
  <si>
    <t xml:space="preserve">23 NEWCOMEN RD </t>
  </si>
  <si>
    <t>00:13:50:05:ff:50:cc:19</t>
  </si>
  <si>
    <t xml:space="preserve">275 MAIN ST </t>
  </si>
  <si>
    <t>00:13:50:05:ff:50:cc:1b</t>
  </si>
  <si>
    <t xml:space="preserve">9 DANIEL DR </t>
  </si>
  <si>
    <t>00:13:50:05:ff:50:cc:1c</t>
  </si>
  <si>
    <t xml:space="preserve">23 LINACRE RD </t>
  </si>
  <si>
    <t>00:13:50:05:ff:50:cc:1e</t>
  </si>
  <si>
    <t xml:space="preserve">Pavilion 84-130 SHERWOOD AVE </t>
  </si>
  <si>
    <t>CHELSEA</t>
  </si>
  <si>
    <t>00:13:50:05:ff:50:cc:1f</t>
  </si>
  <si>
    <t>00:13:50:05:ff:50:cc:20</t>
  </si>
  <si>
    <t xml:space="preserve">26 TRADE PL </t>
  </si>
  <si>
    <t>VERMONT</t>
  </si>
  <si>
    <t>00:13:50:05:ff:50:cc:21</t>
  </si>
  <si>
    <t xml:space="preserve">109 VICTORIA ST </t>
  </si>
  <si>
    <t>00:13:50:05:ff:50:cc:22</t>
  </si>
  <si>
    <t xml:space="preserve">1A BANK ST </t>
  </si>
  <si>
    <t>00:13:50:05:ff:50:cc:23</t>
  </si>
  <si>
    <t>SHOP 7 17 ERAMOSA RD W</t>
  </si>
  <si>
    <t>00:13:50:05:ff:50:cc:24</t>
  </si>
  <si>
    <t xml:space="preserve">1725 STUMPY GULLY RD </t>
  </si>
  <si>
    <t>MOOROODUC</t>
  </si>
  <si>
    <t>00:13:50:05:ff:50:cc:26</t>
  </si>
  <si>
    <t xml:space="preserve">CLUB CLUB 1A ERICKSEN ST </t>
  </si>
  <si>
    <t>00:13:50:05:ff:50:cc:27</t>
  </si>
  <si>
    <t xml:space="preserve">31B MARCUS RD </t>
  </si>
  <si>
    <t>DINGLEY VILLAGE</t>
  </si>
  <si>
    <t>00:13:50:05:ff:50:cc:2a</t>
  </si>
  <si>
    <t xml:space="preserve">20 CORPORATE DR </t>
  </si>
  <si>
    <t>HEATHERTON</t>
  </si>
  <si>
    <t>00:13:50:05:ff:50:cc:2b</t>
  </si>
  <si>
    <t xml:space="preserve">27 HARDNER RD </t>
  </si>
  <si>
    <t>00:13:50:05:ff:50:cc:2c</t>
  </si>
  <si>
    <t xml:space="preserve">6 LATROBE DR </t>
  </si>
  <si>
    <t>00:13:50:05:ff:50:cc:2d</t>
  </si>
  <si>
    <t xml:space="preserve">9 EDGECOMBE CT </t>
  </si>
  <si>
    <t>00:13:50:05:ff:50:cc:2e</t>
  </si>
  <si>
    <t xml:space="preserve">105B-117 ROWANS RD </t>
  </si>
  <si>
    <t>00:13:50:05:ff:50:cc:31</t>
  </si>
  <si>
    <t xml:space="preserve">F Retail 18 WELLINGTON RD </t>
  </si>
  <si>
    <t>00:13:50:05:ff:50:cc:3d</t>
  </si>
  <si>
    <t xml:space="preserve"> P2 367 CLAYTON RD </t>
  </si>
  <si>
    <t>00:13:50:05:ff:50:cc:3e</t>
  </si>
  <si>
    <t xml:space="preserve">2 TAMBAR PL </t>
  </si>
  <si>
    <t>U31E0L0C93</t>
  </si>
  <si>
    <t>00:13:50:05:ff:50:cc:3f</t>
  </si>
  <si>
    <t>730 CANTERBURY ROAD</t>
  </si>
  <si>
    <t>SURREY HILLS</t>
  </si>
  <si>
    <t>00:13:50:05:ff:50:cc:40</t>
  </si>
  <si>
    <t xml:space="preserve">42 ROCCO DR </t>
  </si>
  <si>
    <t>00:13:50:05:ff:50:cc:41</t>
  </si>
  <si>
    <t xml:space="preserve">4 BARKER CT </t>
  </si>
  <si>
    <t>CAPE SCHANCK</t>
  </si>
  <si>
    <t>U31E015NNK</t>
  </si>
  <si>
    <t>00:13:50:05:ff:50:cc:42</t>
  </si>
  <si>
    <t>CTWR 8 FLINDERS STREET</t>
  </si>
  <si>
    <t>00:13:50:05:ff:50:cc:43</t>
  </si>
  <si>
    <t xml:space="preserve">12 HALL ST </t>
  </si>
  <si>
    <t>00:13:50:05:ff:50:cc:44</t>
  </si>
  <si>
    <t xml:space="preserve">28-32 KINGSWAY  </t>
  </si>
  <si>
    <t>00:13:50:05:ff:50:cc:45</t>
  </si>
  <si>
    <t xml:space="preserve">7 QUEEN ST </t>
  </si>
  <si>
    <t>U317171099</t>
  </si>
  <si>
    <t>00:13:50:05:ff:50:cc:46</t>
  </si>
  <si>
    <t>19 TUDOR STREET</t>
  </si>
  <si>
    <t>U317817476</t>
  </si>
  <si>
    <t>00:13:50:05:ff:50:cc:47</t>
  </si>
  <si>
    <t>116-118 THAMES STREET</t>
  </si>
  <si>
    <t>00:13:50:05:ff:50:cc:4a</t>
  </si>
  <si>
    <t xml:space="preserve">54-56 COOK ST </t>
  </si>
  <si>
    <t>00:13:50:05:ff:50:cc:4b</t>
  </si>
  <si>
    <t xml:space="preserve">54-56 LICOLA CRES </t>
  </si>
  <si>
    <t>00:13:50:05:ff:50:cc:4c</t>
  </si>
  <si>
    <t xml:space="preserve">14-16 MERITON PL </t>
  </si>
  <si>
    <t>CLAYTON SOUTH</t>
  </si>
  <si>
    <t>00:13:50:05:ff:50:cc:4d</t>
  </si>
  <si>
    <t>00:13:50:05:ff:50:cc:4e</t>
  </si>
  <si>
    <t xml:space="preserve">14 PAYNE ST </t>
  </si>
  <si>
    <t>00:13:50:05:ff:50:cc:4f</t>
  </si>
  <si>
    <t xml:space="preserve">29 FULTON ST </t>
  </si>
  <si>
    <t>00:13:50:05:ff:50:cc:50</t>
  </si>
  <si>
    <t xml:space="preserve">TNCY 1 L 4 18 WELLINGTON RD </t>
  </si>
  <si>
    <t>VEEE0K47H1</t>
  </si>
  <si>
    <t>00:13:50:05:ff:50:cc:51</t>
  </si>
  <si>
    <t xml:space="preserve">401-403 NEPEAN HWY </t>
  </si>
  <si>
    <t>00:13:50:05:ff:50:cc:52</t>
  </si>
  <si>
    <t xml:space="preserve">F Clinic2 18 WELLINGTON RD </t>
  </si>
  <si>
    <t>00:13:50:05:ff:50:cc:53</t>
  </si>
  <si>
    <t xml:space="preserve">1633 MALVERN RD </t>
  </si>
  <si>
    <t>00:13:50:05:ff:50:cc:54</t>
  </si>
  <si>
    <t xml:space="preserve">105A-117 ROWANS RD </t>
  </si>
  <si>
    <t>00:13:50:05:ff:50:cc:55</t>
  </si>
  <si>
    <t xml:space="preserve">26 CENTURY DR </t>
  </si>
  <si>
    <t>00:13:50:05:ff:50:cc:56</t>
  </si>
  <si>
    <t xml:space="preserve">16-18 BASS CT </t>
  </si>
  <si>
    <t>00:13:50:05:ff:50:cc:57</t>
  </si>
  <si>
    <t xml:space="preserve">456 DONCASTER RD </t>
  </si>
  <si>
    <t>00:13:50:05:ff:50:cc:58</t>
  </si>
  <si>
    <t xml:space="preserve">2122 FRANKSTON-FLINDERS RD </t>
  </si>
  <si>
    <t>00:13:50:05:ff:50:cc:5a</t>
  </si>
  <si>
    <t xml:space="preserve">26 NICHOLAS DR </t>
  </si>
  <si>
    <t>00:13:50:05:ff:50:cc:63</t>
  </si>
  <si>
    <t xml:space="preserve">22 ASTER AVE </t>
  </si>
  <si>
    <t>U318373943</t>
  </si>
  <si>
    <t>00:13:50:05:ff:50:cc:65</t>
  </si>
  <si>
    <t>SUITE 3 116-118 THAMES STREET</t>
  </si>
  <si>
    <t>00:13:50:05:ff:50:cc:66</t>
  </si>
  <si>
    <t xml:space="preserve">1540 STUMPY GULLY RD </t>
  </si>
  <si>
    <t>00:13:50:05:ff:50:cc:67</t>
  </si>
  <si>
    <t xml:space="preserve">35-41 DALGETY ST </t>
  </si>
  <si>
    <t>OAKLEIGH</t>
  </si>
  <si>
    <t>00:13:50:05:ff:50:cc:77</t>
  </si>
  <si>
    <t xml:space="preserve">363 HIGH ST </t>
  </si>
  <si>
    <t>00:13:50:05:ff:50:cc:7c</t>
  </si>
  <si>
    <t xml:space="preserve">37 TAUNTON ST </t>
  </si>
  <si>
    <t>00:13:50:05:ff:50:cc:7e</t>
  </si>
  <si>
    <t xml:space="preserve">15 REDWOOD DR </t>
  </si>
  <si>
    <t>00:13:50:05:ff:50:cc:82</t>
  </si>
  <si>
    <t xml:space="preserve">46 INDUSTRIAL DR </t>
  </si>
  <si>
    <t>00:13:50:05:ff:50:cc:83</t>
  </si>
  <si>
    <t xml:space="preserve">2 BERENDS DR </t>
  </si>
  <si>
    <t>00:13:50:05:ff:50:cc:85</t>
  </si>
  <si>
    <t xml:space="preserve">F 4B Bldg 1 &amp; 2 + P/L 970 NEPEAN HWY </t>
  </si>
  <si>
    <t>00:13:50:05:ff:50:cc:87</t>
  </si>
  <si>
    <t xml:space="preserve">293 MEAKINS RD </t>
  </si>
  <si>
    <t>00:13:50:05:ff:50:cc:88</t>
  </si>
  <si>
    <t xml:space="preserve">203 LYREBIRD DR </t>
  </si>
  <si>
    <t>00:13:50:05:ff:50:cc:89</t>
  </si>
  <si>
    <t xml:space="preserve">F 11 43-63 PRINCES HWY </t>
  </si>
  <si>
    <t>00:13:50:05:ff:50:cc:8b</t>
  </si>
  <si>
    <t xml:space="preserve">11 ROSELLA RD </t>
  </si>
  <si>
    <t>00:13:50:05:ff:50:cc:8c</t>
  </si>
  <si>
    <t>KMART Shop 45/100 Hall Rd</t>
  </si>
  <si>
    <t>00:13:50:05:ff:50:cc:8d</t>
  </si>
  <si>
    <t xml:space="preserve">4 KINGSTON TOWN CL </t>
  </si>
  <si>
    <t>00:13:50:05:ff:50:cc:8e</t>
  </si>
  <si>
    <t xml:space="preserve">23 TASMAN CT </t>
  </si>
  <si>
    <t>00:13:50:05:ff:50:cc:8f</t>
  </si>
  <si>
    <t xml:space="preserve">64-68 GEDDES ST </t>
  </si>
  <si>
    <t>00:13:50:05:ff:50:cc:92</t>
  </si>
  <si>
    <t xml:space="preserve">Unit 2 has inverter 39 LAKEWOOD BVDE </t>
  </si>
  <si>
    <t>00135005FF0293E2</t>
  </si>
  <si>
    <t>00L6aC3V02</t>
  </si>
  <si>
    <t>00135005FF0293E3</t>
  </si>
  <si>
    <t>00135005FF0293E4</t>
  </si>
  <si>
    <t>00135005FF0293E5</t>
  </si>
  <si>
    <t>00135005FF0293F8</t>
  </si>
  <si>
    <t>00L6aC4V02</t>
  </si>
  <si>
    <t>00135005FF0293FB</t>
  </si>
  <si>
    <t>00135005FF0293FD</t>
  </si>
  <si>
    <t>00135005FF02940B</t>
  </si>
  <si>
    <t>00135005FF029428</t>
  </si>
  <si>
    <t>00135005FF029438</t>
  </si>
  <si>
    <t>00135005FF029439</t>
  </si>
  <si>
    <t>00135005FF02943A</t>
  </si>
  <si>
    <t>00135005FF02943D</t>
  </si>
  <si>
    <t>00135005FF029443</t>
  </si>
  <si>
    <t>00135005FF02944A</t>
  </si>
  <si>
    <t>00135005FF02944D</t>
  </si>
  <si>
    <t>00135005FF029461</t>
  </si>
  <si>
    <t>00135005FF029466</t>
  </si>
  <si>
    <t>00135005FF029467</t>
  </si>
  <si>
    <t>00135005FF02946B</t>
  </si>
  <si>
    <t>00135005FF029476</t>
  </si>
  <si>
    <t>00135005FF029477</t>
  </si>
  <si>
    <t>00135005FF02947B</t>
  </si>
  <si>
    <t>00135005FF029481</t>
  </si>
  <si>
    <t>00135005FF029486</t>
  </si>
  <si>
    <t>00135005FF029488</t>
  </si>
  <si>
    <t>00135005FF029489</t>
  </si>
  <si>
    <t>00135005FF02948A</t>
  </si>
  <si>
    <t>00135005FF0294A7</t>
  </si>
  <si>
    <t>00135005FF0294AF</t>
  </si>
  <si>
    <t>00135005FF0294BE</t>
  </si>
  <si>
    <t>00135005FF0294C5</t>
  </si>
  <si>
    <t>00135005FF0294C7</t>
  </si>
  <si>
    <t>00135005FF0294C9</t>
  </si>
  <si>
    <t>00135005FF0294CE</t>
  </si>
  <si>
    <t>00135005FF0294DE</t>
  </si>
  <si>
    <t>00135005FF0294DF</t>
  </si>
  <si>
    <t>00135005FF0294F6</t>
  </si>
  <si>
    <t>00135005FF0294FD</t>
  </si>
  <si>
    <t>00135005FF029500</t>
  </si>
  <si>
    <t>00135005FF029515</t>
  </si>
  <si>
    <t>00135005FF02951B</t>
  </si>
  <si>
    <t>00135005FF02951F</t>
  </si>
  <si>
    <t>00135005FF029523</t>
  </si>
  <si>
    <t>00135005FF0298C4</t>
  </si>
  <si>
    <t>00135005FF361A9B</t>
  </si>
  <si>
    <t>00135005FF361ABB</t>
  </si>
  <si>
    <t>00135005FF361C96</t>
  </si>
  <si>
    <t>00135005FF39BDE3</t>
  </si>
  <si>
    <t>00135005FF39BE34</t>
  </si>
  <si>
    <t>00135005FF39BFC0</t>
  </si>
  <si>
    <t>00135005FF39BFDD</t>
  </si>
  <si>
    <t>00135005FF39BFF2</t>
  </si>
  <si>
    <t>00135005FF39C0A7</t>
  </si>
  <si>
    <t>00135005FF39C0D3</t>
  </si>
  <si>
    <t>00135005FF39C0DC</t>
  </si>
  <si>
    <t>00135005FF39C31B</t>
  </si>
  <si>
    <t>00135005FF39C32F</t>
  </si>
  <si>
    <t>00135005FF4DA8E5</t>
  </si>
  <si>
    <t>00135005FF4DA8EE</t>
  </si>
  <si>
    <t>00135005FF4DA8F4</t>
  </si>
  <si>
    <t>00135005FF4DA8F5</t>
  </si>
  <si>
    <t>00135005FF4DA8F7</t>
  </si>
  <si>
    <t>00135005FF4DA8F8</t>
  </si>
  <si>
    <t>00135005FF4DA8FA</t>
  </si>
  <si>
    <t>00135005FF4DA8FB</t>
  </si>
  <si>
    <t>00135005FF4DA8FC</t>
  </si>
  <si>
    <t>00135005FF4DA8FF</t>
  </si>
  <si>
    <t>00135005FF4DA902</t>
  </si>
  <si>
    <t>00135005FF4DA903</t>
  </si>
  <si>
    <t>00135005FF4DA905</t>
  </si>
  <si>
    <t>00135005FF4DA907</t>
  </si>
  <si>
    <t>00135005FF4DA908</t>
  </si>
  <si>
    <t>00135005FF4DA90E</t>
  </si>
  <si>
    <t>00135005FF4DA915</t>
  </si>
  <si>
    <t>00135005FF4DA916</t>
  </si>
  <si>
    <t>00135005FF4DA918</t>
  </si>
  <si>
    <t>00135005FF4DA919</t>
  </si>
  <si>
    <t>00135005FF4DA91A</t>
  </si>
  <si>
    <t>00135005FF4DA924</t>
  </si>
  <si>
    <t>00135005FF4DA94C</t>
  </si>
  <si>
    <t>00135005FF4DA94E</t>
  </si>
  <si>
    <t>00135005FF4DA94F</t>
  </si>
  <si>
    <t>00135005FF4DA954</t>
  </si>
  <si>
    <t>00135005FF4DA955</t>
  </si>
  <si>
    <t>00135005FF4DA956</t>
  </si>
  <si>
    <t>00135005FF4DA95D</t>
  </si>
  <si>
    <t>00135005FF4DA95E</t>
  </si>
  <si>
    <t>00135005FF4DA95F</t>
  </si>
  <si>
    <t>00135005FF4DA962</t>
  </si>
  <si>
    <t>00135005FF4DA968</t>
  </si>
  <si>
    <t>00135005FF4DA969</t>
  </si>
  <si>
    <t>00135005FF4DA96A</t>
  </si>
  <si>
    <t>00135005FF4DA977</t>
  </si>
  <si>
    <t>00135005FF4DA97B</t>
  </si>
  <si>
    <t>00135005FF4DA980</t>
  </si>
  <si>
    <t>00135005FF4DA996</t>
  </si>
  <si>
    <t>00135005FF4DA997</t>
  </si>
  <si>
    <t>00135005FF4DA998</t>
  </si>
  <si>
    <t>00135005FF4DA99B</t>
  </si>
  <si>
    <t>00135005FF4DA9A1</t>
  </si>
  <si>
    <t>00135005FF4DA9AE</t>
  </si>
  <si>
    <t>00135005FF4DA9B1</t>
  </si>
  <si>
    <t>00135005FF4DA9B2</t>
  </si>
  <si>
    <t>00135005FF4DA9B3</t>
  </si>
  <si>
    <t>00135005FF4DA9B4</t>
  </si>
  <si>
    <t>00135005FF4DA9B5</t>
  </si>
  <si>
    <t>00135005FF4DA9B6</t>
  </si>
  <si>
    <t>00135005FF4DA9B7</t>
  </si>
  <si>
    <t>00135005FF4DA9B8</t>
  </si>
  <si>
    <t>00135005FF4DA9B9</t>
  </si>
  <si>
    <t>00135005FF4DA9BB</t>
  </si>
  <si>
    <t>00135005FF4DA9BC</t>
  </si>
  <si>
    <t>00135005FF4DA9BE</t>
  </si>
  <si>
    <t>00135005FF4DA9BF</t>
  </si>
  <si>
    <t>00135005FF4DA9C9</t>
  </si>
  <si>
    <t>00135005FF4DA9CB</t>
  </si>
  <si>
    <t>00135005FF4DA9CC</t>
  </si>
  <si>
    <t>00135005FF4DA9DC</t>
  </si>
  <si>
    <t>00135005FF4DA9DD</t>
  </si>
  <si>
    <t>00135005FF4DA9DF</t>
  </si>
  <si>
    <t>00135005FF4DA9E7</t>
  </si>
  <si>
    <t>00135005FF4DA9E8</t>
  </si>
  <si>
    <t>00135005FF4DA9EC</t>
  </si>
  <si>
    <t>00135005FF4DA9ED</t>
  </si>
  <si>
    <t>00135005FF4DA9F0</t>
  </si>
  <si>
    <t>00135005FF4DA9F1</t>
  </si>
  <si>
    <t>00135005FF4DA9F3</t>
  </si>
  <si>
    <t>00135005FF4DA9F4</t>
  </si>
  <si>
    <t>00135005FF4DA9F8</t>
  </si>
  <si>
    <t>00135005FF4DA9FA</t>
  </si>
  <si>
    <t>00135005FF4DA9FB</t>
  </si>
  <si>
    <t>00135005FF4DA9FE</t>
  </si>
  <si>
    <t>00135005FF4DAA2C</t>
  </si>
  <si>
    <t>00135005FF4DAA2F</t>
  </si>
  <si>
    <t>00135005FF4DAA30</t>
  </si>
  <si>
    <t>00135005FF4DAA32</t>
  </si>
  <si>
    <t>00L6aC4V03</t>
  </si>
  <si>
    <t>00135005FF4DAA3B</t>
  </si>
  <si>
    <t>00135005FF4DAA3D</t>
  </si>
  <si>
    <t>00135005FF4DAA3F</t>
  </si>
  <si>
    <t>00135005FF4DAA59</t>
  </si>
  <si>
    <t>00135005FF4DAA5B</t>
  </si>
  <si>
    <t>00135005FF4DAA5C</t>
  </si>
  <si>
    <t>00135005FF4DAA5D</t>
  </si>
  <si>
    <t>00135005FF4DAA5E</t>
  </si>
  <si>
    <t>00135005FF4DAA6E</t>
  </si>
  <si>
    <t>00135005FF4DAA71</t>
  </si>
  <si>
    <t>00135005FF4DAA72</t>
  </si>
  <si>
    <t>00135005FF4DAA74</t>
  </si>
  <si>
    <t>00135005FF4DAA76</t>
  </si>
  <si>
    <t>00135005FF4DAA7D</t>
  </si>
  <si>
    <t>00135005FF4DAA81</t>
  </si>
  <si>
    <t>00135005FF4DAA8F</t>
  </si>
  <si>
    <t>00135005FF4DAA90</t>
  </si>
  <si>
    <t>00135005FF4DAA91</t>
  </si>
  <si>
    <t>00135005FF4DAA92</t>
  </si>
  <si>
    <t>00135005FF4DAA97</t>
  </si>
  <si>
    <t>00135005FF4DAA98</t>
  </si>
  <si>
    <t>00135005FF4DAA9B</t>
  </si>
  <si>
    <t>00135005FF4DAA9C</t>
  </si>
  <si>
    <t>00135005FF4DAA9D</t>
  </si>
  <si>
    <t>00135005FF4DAAA0</t>
  </si>
  <si>
    <t>00135005FF4DAAA1</t>
  </si>
  <si>
    <t>00135005FF4DAAA8</t>
  </si>
  <si>
    <t>00135005FF4DAAA9</t>
  </si>
  <si>
    <t>00135005FF4DAAAC</t>
  </si>
  <si>
    <t>00135005FF4DAAE0</t>
  </si>
  <si>
    <t>00135005FF4DAAE4</t>
  </si>
  <si>
    <t>00135005FF4DAAEB</t>
  </si>
  <si>
    <t>00135005FF4DAAEC</t>
  </si>
  <si>
    <t>00135005FF4DAAED</t>
  </si>
  <si>
    <t>00135005FF4DAAEF</t>
  </si>
  <si>
    <t>00135005FF4DAAF2</t>
  </si>
  <si>
    <t>00135005FF4DAAF5</t>
  </si>
  <si>
    <t>00135005FF4DAAF6</t>
  </si>
  <si>
    <t>00135005FF4DAB05</t>
  </si>
  <si>
    <t>00135005FF4DAB0D</t>
  </si>
  <si>
    <t>00135005FF4DAB0E</t>
  </si>
  <si>
    <t>00135005FF4DAB0F</t>
  </si>
  <si>
    <t>00135005FF4DAB14</t>
  </si>
  <si>
    <t>00135005FF4DAB17</t>
  </si>
  <si>
    <t>00135005FF4DAB18</t>
  </si>
  <si>
    <t>00135005FF4DAB1D</t>
  </si>
  <si>
    <t>00135005FF4DAB1E</t>
  </si>
  <si>
    <t>00135005FF4DAB1F</t>
  </si>
  <si>
    <t>00135005FF4DAB21</t>
  </si>
  <si>
    <t>00135005FF4DAB22</t>
  </si>
  <si>
    <t>00135005FF4DAB23</t>
  </si>
  <si>
    <t>00135005FF4DAB24</t>
  </si>
  <si>
    <t>00135005FF4DAB25</t>
  </si>
  <si>
    <t>00135005FF4DAB29</t>
  </si>
  <si>
    <t>00135005FF4DAB30</t>
  </si>
  <si>
    <t>00135005FF4DAB31</t>
  </si>
  <si>
    <t>00135005FF4DAB32</t>
  </si>
  <si>
    <t>00135005FF4DAB33</t>
  </si>
  <si>
    <t>00135005FF4DAB34</t>
  </si>
  <si>
    <t>00135005FF4DAB36</t>
  </si>
  <si>
    <t>00135005FF4DAB37</t>
  </si>
  <si>
    <t>00135005FF4DAB38</t>
  </si>
  <si>
    <t>00135005FF4DAB39</t>
  </si>
  <si>
    <t>00135005FF4DAB3A</t>
  </si>
  <si>
    <t>00135005FF4DAB3B</t>
  </si>
  <si>
    <t>00135005FF4DAB3C</t>
  </si>
  <si>
    <t>00135005FF4DAB40</t>
  </si>
  <si>
    <t>00135005FF4DAB47</t>
  </si>
  <si>
    <t>00135005FF4DAB48</t>
  </si>
  <si>
    <t>00135005FF4DAB4A</t>
  </si>
  <si>
    <t>00135005FF4DAB4B</t>
  </si>
  <si>
    <t>00135005FF4DAB4D</t>
  </si>
  <si>
    <t>00135005FF4DAB4E</t>
  </si>
  <si>
    <t>00135005FF4DAB54</t>
  </si>
  <si>
    <t>00135005FF4DAB55</t>
  </si>
  <si>
    <t>00135005FF4DAB59</t>
  </si>
  <si>
    <t>00135005FF4DAB5A</t>
  </si>
  <si>
    <t>00135005FF4DAB5D</t>
  </si>
  <si>
    <t>00135005FF4DAB60</t>
  </si>
  <si>
    <t>00135005FF4DAB6C</t>
  </si>
  <si>
    <t>00135005FF4DAB6D</t>
  </si>
  <si>
    <t>00135005FF4DAB6E</t>
  </si>
  <si>
    <t>00135005FF4DAB6F</t>
  </si>
  <si>
    <t>00135005FF4DAB70</t>
  </si>
  <si>
    <t>00135005FF4DAB71</t>
  </si>
  <si>
    <t>00135005FF4DAB78</t>
  </si>
  <si>
    <t>00135005FF4DAB79</t>
  </si>
  <si>
    <t>00135005FF4DAB7A</t>
  </si>
  <si>
    <t>00135005FF4DAB7B</t>
  </si>
  <si>
    <t>00135005FF4DAB7C</t>
  </si>
  <si>
    <t>00135005FF4DAB7D</t>
  </si>
  <si>
    <t>00135005FF4DAB7E</t>
  </si>
  <si>
    <t>00135005FF4DAB80</t>
  </si>
  <si>
    <t>00135005FF4DAB83</t>
  </si>
  <si>
    <t>00135005FF4DAB85</t>
  </si>
  <si>
    <t>00135005FF4DAB86</t>
  </si>
  <si>
    <t>00135005FF4DAB87</t>
  </si>
  <si>
    <t>00135005FF4DAB88</t>
  </si>
  <si>
    <t>00135005FF4DAB8B</t>
  </si>
  <si>
    <t>00135005FF4DAB8C</t>
  </si>
  <si>
    <t>00135005FF4DAB8D</t>
  </si>
  <si>
    <t>00135005FF4DAB8E</t>
  </si>
  <si>
    <t>00135005FF4DAB8F</t>
  </si>
  <si>
    <t>00135005FF4DAB90</t>
  </si>
  <si>
    <t>00135005FF4DAB91</t>
  </si>
  <si>
    <t>00135005FF4DAB92</t>
  </si>
  <si>
    <t>00135005FF4DAB93</t>
  </si>
  <si>
    <t>00135005FF4DAB94</t>
  </si>
  <si>
    <t>00135005FF4DAB96</t>
  </si>
  <si>
    <t>00135005FF4DAB9D</t>
  </si>
  <si>
    <t>00135005FF4DABA4</t>
  </si>
  <si>
    <t>00135005FF4DABA5</t>
  </si>
  <si>
    <t>00135005FF4DABA6</t>
  </si>
  <si>
    <t>00135005FF4DABA7</t>
  </si>
  <si>
    <t>00135005FF4DABA8</t>
  </si>
  <si>
    <t>00135005FF4DABA9</t>
  </si>
  <si>
    <t>00135005FF4DABAA</t>
  </si>
  <si>
    <t>00135005FF4DABAF</t>
  </si>
  <si>
    <t>00135005FF4DABB0</t>
  </si>
  <si>
    <t>00135005FF4DABB1</t>
  </si>
  <si>
    <t>00135005FF4DABB2</t>
  </si>
  <si>
    <t>00135005FF4DABB4</t>
  </si>
  <si>
    <t>00135005FF4DABB5</t>
  </si>
  <si>
    <t>00135005FF4DABB6</t>
  </si>
  <si>
    <t>00135005FF4DABB8</t>
  </si>
  <si>
    <t>00135005FF4DABB9</t>
  </si>
  <si>
    <t>00135005FF4DABBA</t>
  </si>
  <si>
    <t>00135005FF4DABBB</t>
  </si>
  <si>
    <t>00135005FF4DABBC</t>
  </si>
  <si>
    <t>00135005FF4DABBD</t>
  </si>
  <si>
    <t>00135005FF4DABBE</t>
  </si>
  <si>
    <t>00135005FF4DABBF</t>
  </si>
  <si>
    <t>00135005FF4DABC0</t>
  </si>
  <si>
    <t>00135005FF4DABC1</t>
  </si>
  <si>
    <t>00135005FF4DABC2</t>
  </si>
  <si>
    <t>00135005FF4DABC3</t>
  </si>
  <si>
    <t>00135005FF4DABC4</t>
  </si>
  <si>
    <t>00135005FF4DABC5</t>
  </si>
  <si>
    <t>00135005FF4DABC6</t>
  </si>
  <si>
    <t>00135005FF4DABC7</t>
  </si>
  <si>
    <t>00135005FF4DABC8</t>
  </si>
  <si>
    <t>00135005FF4DABC9</t>
  </si>
  <si>
    <t>00135005FF4DABCA</t>
  </si>
  <si>
    <t>00135005FF4DABCD</t>
  </si>
  <si>
    <t>00135005FF4DABCF</t>
  </si>
  <si>
    <t>00135005FF4DABD0</t>
  </si>
  <si>
    <t>00135005FF4DABD1</t>
  </si>
  <si>
    <t>00135005FF4DABD2</t>
  </si>
  <si>
    <t>00135005FF4DABD9</t>
  </si>
  <si>
    <t>00135005FF4DABDA</t>
  </si>
  <si>
    <t>00135005FF4DABDB</t>
  </si>
  <si>
    <t>00135005FF4DABDC</t>
  </si>
  <si>
    <t>00135005FF4DABDD</t>
  </si>
  <si>
    <t>00135005FF4DABDE</t>
  </si>
  <si>
    <t>00135005FF4DABDF</t>
  </si>
  <si>
    <t>00135005FF4DABE0</t>
  </si>
  <si>
    <t>00135005FF4DABE5</t>
  </si>
  <si>
    <t>00135005FF4DABE7</t>
  </si>
  <si>
    <t>00135005FF4DABE8</t>
  </si>
  <si>
    <t>00135005FF4DABE9</t>
  </si>
  <si>
    <t>00135005FF4DABEA</t>
  </si>
  <si>
    <t>00135005FF4DABEB</t>
  </si>
  <si>
    <t>00135005FF4DABED</t>
  </si>
  <si>
    <t>00135005FF4DABEE</t>
  </si>
  <si>
    <t>00135005FF4DABEF</t>
  </si>
  <si>
    <t>00135005FF4DABF0</t>
  </si>
  <si>
    <t>00135005FF4DABF1</t>
  </si>
  <si>
    <t>00135005FF4DABF2</t>
  </si>
  <si>
    <t>00135005FF4DABF4</t>
  </si>
  <si>
    <t>00135005FF4DABF5</t>
  </si>
  <si>
    <t>00135005FF4DABFD</t>
  </si>
  <si>
    <t>00135005FF4DABFF</t>
  </si>
  <si>
    <t>00135005FF4DAC03</t>
  </si>
  <si>
    <t>00135005FF4DAC06</t>
  </si>
  <si>
    <t>00135005FF4DAC08</t>
  </si>
  <si>
    <t>00135005FF4DAC09</t>
  </si>
  <si>
    <t>00135005FF4DAC0B</t>
  </si>
  <si>
    <t>00135005FF4DAC0C</t>
  </si>
  <si>
    <t>00135005FF4DAC0D</t>
  </si>
  <si>
    <t>00135005FF4DAC0E</t>
  </si>
  <si>
    <t>00135005FF4DAC10</t>
  </si>
  <si>
    <t>00135005FF4DAC17</t>
  </si>
  <si>
    <t>00135005FF4DAC1A</t>
  </si>
  <si>
    <t>00135005FF4DAC1B</t>
  </si>
  <si>
    <t>00135005FF4DAC1C</t>
  </si>
  <si>
    <t>00135005FF4DAC1D</t>
  </si>
  <si>
    <t>00135005FF4DAC1E</t>
  </si>
  <si>
    <t>00135005FF4DAC20</t>
  </si>
  <si>
    <t>00135005FF4DAC21</t>
  </si>
  <si>
    <t>00135005FF4DAC22</t>
  </si>
  <si>
    <t>00135005FF4DAC23</t>
  </si>
  <si>
    <t>00135005FF4DAC24</t>
  </si>
  <si>
    <t>00135005FF4DAC25</t>
  </si>
  <si>
    <t>00135005FF4DAC26</t>
  </si>
  <si>
    <t>00135005FF4DAC28</t>
  </si>
  <si>
    <t>00135005FF4DAC29</t>
  </si>
  <si>
    <t>00135005FF4DAC2A</t>
  </si>
  <si>
    <t>00135005FF4DAC2B</t>
  </si>
  <si>
    <t>00135005FF4DAC2C</t>
  </si>
  <si>
    <t>00135005FF4DAC2D</t>
  </si>
  <si>
    <t>00135005FF4DAC2E</t>
  </si>
  <si>
    <t>00135005FF4DAC2F</t>
  </si>
  <si>
    <t>00135005FF4DAC30</t>
  </si>
  <si>
    <t>00135005FF4DAC31</t>
  </si>
  <si>
    <t>00135005FF4DAC32</t>
  </si>
  <si>
    <t>00135005FF4DAC33</t>
  </si>
  <si>
    <t>00135005FF4DAC34</t>
  </si>
  <si>
    <t>00135005FF4DAC35</t>
  </si>
  <si>
    <t>00135005FF4DAC36</t>
  </si>
  <si>
    <t>00135005FF4DAC37</t>
  </si>
  <si>
    <t>00135005FF4DAC38</t>
  </si>
  <si>
    <t>00135005FF4DAC39</t>
  </si>
  <si>
    <t>00135005FF4DAC3A</t>
  </si>
  <si>
    <t>00135005FF4DAC3B</t>
  </si>
  <si>
    <t>00135005FF4DAC3C</t>
  </si>
  <si>
    <t>00135005FF4DAC41</t>
  </si>
  <si>
    <t>00135005FF4DAC42</t>
  </si>
  <si>
    <t>00135005FF4DAC43</t>
  </si>
  <si>
    <t>00135005FF4DAC44</t>
  </si>
  <si>
    <t>00135005FF4DAC45</t>
  </si>
  <si>
    <t>00135005FF4DAC47</t>
  </si>
  <si>
    <t>00135005FF4DAC48</t>
  </si>
  <si>
    <t>00135005FF4DAC49</t>
  </si>
  <si>
    <t>00135005FF4DAC4A</t>
  </si>
  <si>
    <t>00135005FF4DAC4B</t>
  </si>
  <si>
    <t>00135005FF4DAC4C</t>
  </si>
  <si>
    <t>00135005FF4DAC4D</t>
  </si>
  <si>
    <t>00135005FF4DAC50</t>
  </si>
  <si>
    <t>00135005FF4DAC51</t>
  </si>
  <si>
    <t>00135005FF4DAC53</t>
  </si>
  <si>
    <t>00135005FF4DAC56</t>
  </si>
  <si>
    <t>00135005FF4DAC57</t>
  </si>
  <si>
    <t>00135005FF4DAC58</t>
  </si>
  <si>
    <t>00135005FF4DAC59</t>
  </si>
  <si>
    <t>00135005FF4DAC5A</t>
  </si>
  <si>
    <t>00135005FF4DAC5B</t>
  </si>
  <si>
    <t>00135005FF4DAC5C</t>
  </si>
  <si>
    <t>00135005FF4DAC5D</t>
  </si>
  <si>
    <t>00135005FF4DAC5E</t>
  </si>
  <si>
    <t>00135005FF4DAC5F</t>
  </si>
  <si>
    <t>00135005FF4DAC62</t>
  </si>
  <si>
    <t>00135005FF4DAC63</t>
  </si>
  <si>
    <t>00135005FF4DAC67</t>
  </si>
  <si>
    <t>00135005FF4DAC69</t>
  </si>
  <si>
    <t>00135005FF4DAC6A</t>
  </si>
  <si>
    <t>00135005FF4DAC6B</t>
  </si>
  <si>
    <t>00135005FF4DAC6C</t>
  </si>
  <si>
    <t>00135005FF4DAC6D</t>
  </si>
  <si>
    <t>00135005FF4DAC6E</t>
  </si>
  <si>
    <t>00135005FF4DAC70</t>
  </si>
  <si>
    <t>00135005FF4DAC71</t>
  </si>
  <si>
    <t>00135005FF4DAC72</t>
  </si>
  <si>
    <t>00135005FF4DAC73</t>
  </si>
  <si>
    <t>00135005FF4DAC74</t>
  </si>
  <si>
    <t>00135005FF4DAC75</t>
  </si>
  <si>
    <t>00135005FF4DAC76</t>
  </si>
  <si>
    <t>00135005FF4DAC77</t>
  </si>
  <si>
    <t>00135005FF4DAC78</t>
  </si>
  <si>
    <t>00135005FF4DAC79</t>
  </si>
  <si>
    <t>00135005FF4DAC7A</t>
  </si>
  <si>
    <t>00135005FF4DAC7B</t>
  </si>
  <si>
    <t>00135005FF4DAC7C</t>
  </si>
  <si>
    <t>00135005FF4DAC7D</t>
  </si>
  <si>
    <t>00135005FF4DAC7E</t>
  </si>
  <si>
    <t>00135005FF4DAC7F</t>
  </si>
  <si>
    <t>00135005FF4DAC80</t>
  </si>
  <si>
    <t>00135005FF4DAC81</t>
  </si>
  <si>
    <t>00135005FF4DAC82</t>
  </si>
  <si>
    <t>00135005FF4DAC83</t>
  </si>
  <si>
    <t>00135005FF4DAC84</t>
  </si>
  <si>
    <t>00135005FF4DAC85</t>
  </si>
  <si>
    <t>00135005FF4DAC86</t>
  </si>
  <si>
    <t>00135005FF4DAC87</t>
  </si>
  <si>
    <t>00135005FF4DAC88</t>
  </si>
  <si>
    <t>00135005FF4DAC89</t>
  </si>
  <si>
    <t>00135005FF4DAC8A</t>
  </si>
  <si>
    <t>00135005FF4DAC8B</t>
  </si>
  <si>
    <t>00135005FF4DAC8C</t>
  </si>
  <si>
    <t>00135005FF4DAC8D</t>
  </si>
  <si>
    <t>00135005FF4DAC8F</t>
  </si>
  <si>
    <t>00135005FF4DAC90</t>
  </si>
  <si>
    <t>00135005FF4DAC91</t>
  </si>
  <si>
    <t>00135005FF4DAC94</t>
  </si>
  <si>
    <t>00135005FF4DAC95</t>
  </si>
  <si>
    <t>00135005FF4DAC99</t>
  </si>
  <si>
    <t>00135005FF4DAC9A</t>
  </si>
  <si>
    <t>00135005FF4DACA0</t>
  </si>
  <si>
    <t>00135005FF4DACA1</t>
  </si>
  <si>
    <t>00135005FF4DACA2</t>
  </si>
  <si>
    <t>00135005FF4DACA3</t>
  </si>
  <si>
    <t>00135005FF4DACA4</t>
  </si>
  <si>
    <t>00135005FF4DACA6</t>
  </si>
  <si>
    <t>00135005FF4DACA7</t>
  </si>
  <si>
    <t>00135005FF4DACA9</t>
  </si>
  <si>
    <t>00135005FF50CBCD</t>
  </si>
  <si>
    <t>00135005FF50CBCE</t>
  </si>
  <si>
    <t>00135005FF50CBCF</t>
  </si>
  <si>
    <t>00135005FF50CBD0</t>
  </si>
  <si>
    <t>00135005FF50CBD4</t>
  </si>
  <si>
    <t>00135005FF50CBD5</t>
  </si>
  <si>
    <t>00L6aC3V03</t>
  </si>
  <si>
    <t>00135005FF50CBD8</t>
  </si>
  <si>
    <t>00135005FF50CBDA</t>
  </si>
  <si>
    <t>00135005FF50CBDD</t>
  </si>
  <si>
    <t>00135005FF50CBDF</t>
  </si>
  <si>
    <t>00135005FF50CBE1</t>
  </si>
  <si>
    <t>00135005FF50CBE2</t>
  </si>
  <si>
    <t>00135005FF50CBE4</t>
  </si>
  <si>
    <t>00135005FF50CBE6</t>
  </si>
  <si>
    <t>00135005FF50CBE7</t>
  </si>
  <si>
    <t>00135005FF50CBEA</t>
  </si>
  <si>
    <t>00135005FF50CBEB</t>
  </si>
  <si>
    <t>00135005FF50CBEC</t>
  </si>
  <si>
    <t>00135005FF50CBED</t>
  </si>
  <si>
    <t>00135005FF50CBEE</t>
  </si>
  <si>
    <t>00135005FF50CBEF</t>
  </si>
  <si>
    <t>00135005FF50CBF0</t>
  </si>
  <si>
    <t>00135005FF50CBF1</t>
  </si>
  <si>
    <t>00135005FF50CBF3</t>
  </si>
  <si>
    <t>00135005FF50CBF5</t>
  </si>
  <si>
    <t>00135005FF50CBFB</t>
  </si>
  <si>
    <t>00135005FF50CC00</t>
  </si>
  <si>
    <t>00135005FF50CC01</t>
  </si>
  <si>
    <t>00135005FF50CC03</t>
  </si>
  <si>
    <t>00135005FF50CC08</t>
  </si>
  <si>
    <t>00135005FF50CC09</t>
  </si>
  <si>
    <t>00135005FF50CC0B</t>
  </si>
  <si>
    <t>00135005FF50CC0D</t>
  </si>
  <si>
    <t>00135005FF50CC0E</t>
  </si>
  <si>
    <t>00135005FF50CC13</t>
  </si>
  <si>
    <t>00135005FF50CC15</t>
  </si>
  <si>
    <t>00135005FF50CC16</t>
  </si>
  <si>
    <t>00135005FF50CC17</t>
  </si>
  <si>
    <t>00135005FF50CC18</t>
  </si>
  <si>
    <t>00135005FF50CC19</t>
  </si>
  <si>
    <t>00135005FF50CC1B</t>
  </si>
  <si>
    <t>00135005FF50CC1C</t>
  </si>
  <si>
    <t>00135005FF50CC1E</t>
  </si>
  <si>
    <t>00135005FF50CC1F</t>
  </si>
  <si>
    <t>00135005FF50CC20</t>
  </si>
  <si>
    <t>00135005FF50CC21</t>
  </si>
  <si>
    <t>00135005FF50CC22</t>
  </si>
  <si>
    <t>00135005FF50CC23</t>
  </si>
  <si>
    <t>00135005FF50CC24</t>
  </si>
  <si>
    <t>00135005FF50CC26</t>
  </si>
  <si>
    <t>00135005FF50CC27</t>
  </si>
  <si>
    <t>00135005FF50CC2A</t>
  </si>
  <si>
    <t>00135005FF50CC2B</t>
  </si>
  <si>
    <t>00135005FF50CC2C</t>
  </si>
  <si>
    <t>00135005FF50CC2D</t>
  </si>
  <si>
    <t>00135005FF50CC2E</t>
  </si>
  <si>
    <t>00135005FF50CC31</t>
  </si>
  <si>
    <t>00135005FF50CC3D</t>
  </si>
  <si>
    <t>00135005FF50CC3E</t>
  </si>
  <si>
    <t>00135005FF50CC3F</t>
  </si>
  <si>
    <t>00135005FF50CC40</t>
  </si>
  <si>
    <t>00135005FF50CC41</t>
  </si>
  <si>
    <t>00135005FF50CC42</t>
  </si>
  <si>
    <t>00135005FF50CC43</t>
  </si>
  <si>
    <t>00135005FF50CC44</t>
  </si>
  <si>
    <t>00135005FF50CC45</t>
  </si>
  <si>
    <t>00135005FF50CC46</t>
  </si>
  <si>
    <t>00135005FF50CC47</t>
  </si>
  <si>
    <t>00135005FF50CC4A</t>
  </si>
  <si>
    <t>00135005FF50CC4B</t>
  </si>
  <si>
    <t>00135005FF50CC4C</t>
  </si>
  <si>
    <t>00135005FF50CC4D</t>
  </si>
  <si>
    <t>00135005FF50CC4E</t>
  </si>
  <si>
    <t>00135005FF50CC4F</t>
  </si>
  <si>
    <t>00135005FF50CC50</t>
  </si>
  <si>
    <t>00135005FF50CC51</t>
  </si>
  <si>
    <t>00135005FF50CC52</t>
  </si>
  <si>
    <t>00135005FF50CC53</t>
  </si>
  <si>
    <t>00135005FF50CC54</t>
  </si>
  <si>
    <t>00135005FF50CC55</t>
  </si>
  <si>
    <t>00135005FF50CC56</t>
  </si>
  <si>
    <t>00135005FF50CC57</t>
  </si>
  <si>
    <t>00135005FF50CC58</t>
  </si>
  <si>
    <t>00135005FF50CC5A</t>
  </si>
  <si>
    <t>00135005FF50CC63</t>
  </si>
  <si>
    <t>00135005FF50CC65</t>
  </si>
  <si>
    <t>00135005FF50CC66</t>
  </si>
  <si>
    <t>00135005FF50CC67</t>
  </si>
  <si>
    <t>00135005FF50CC77</t>
  </si>
  <si>
    <t>00135005FF50CC7C</t>
  </si>
  <si>
    <t>00135005FF50CC7E</t>
  </si>
  <si>
    <t>00135005FF50CC82</t>
  </si>
  <si>
    <t>00135005FF50CC83</t>
  </si>
  <si>
    <t>00135005FF50CC85</t>
  </si>
  <si>
    <t>00135005FF50CC87</t>
  </si>
  <si>
    <t>00135005FF50CC88</t>
  </si>
  <si>
    <t>00135005FF50CC89</t>
  </si>
  <si>
    <t>00135005FF50CC8B</t>
  </si>
  <si>
    <t>00135005FF50CC8C</t>
  </si>
  <si>
    <t>00135005FF50CC8D</t>
  </si>
  <si>
    <t>00135005FF50CC8E</t>
  </si>
  <si>
    <t>00135005FF50CC8F</t>
  </si>
  <si>
    <t>00135005FF50CC92</t>
  </si>
  <si>
    <t xml:space="preserve">Pre Upgrade Interval reads </t>
  </si>
  <si>
    <t>Pilot - 15/04/2026</t>
  </si>
  <si>
    <t>Successful</t>
  </si>
  <si>
    <t>6.2.R62</t>
  </si>
  <si>
    <t>Post Upgrade Interval reads</t>
  </si>
  <si>
    <t>STAGE</t>
  </si>
  <si>
    <t>COMPLETED</t>
  </si>
  <si>
    <t>PILOT</t>
  </si>
  <si>
    <t>BVT - 20/04/2026</t>
  </si>
  <si>
    <t>00:13:50:05:ff:4d:ac:05</t>
  </si>
  <si>
    <t>BVT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</si>
</sst>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4" borderId="0"/>
    <xf numFmtId="0" fontId="26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7" fillId="40" borderId="0" applyNumberFormat="0" applyBorder="0" applyAlignment="0" applyProtection="0"/>
    <xf numFmtId="0" fontId="27" fillId="48" borderId="0" applyNumberFormat="0" applyBorder="0" applyAlignment="0" applyProtection="0"/>
    <xf numFmtId="0" fontId="26" fillId="41" borderId="0" applyNumberFormat="0" applyBorder="0" applyAlignment="0" applyProtection="0"/>
    <xf numFmtId="0" fontId="26" fillId="38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6" fillId="54" borderId="0" applyNumberFormat="0" applyBorder="0" applyAlignment="0" applyProtection="0"/>
    <xf numFmtId="0" fontId="28" fillId="52" borderId="0" applyNumberFormat="0" applyBorder="0" applyAlignment="0" applyProtection="0"/>
    <xf numFmtId="0" fontId="29" fillId="55" borderId="11" applyNumberFormat="0" applyAlignment="0" applyProtection="0"/>
    <xf numFmtId="0" fontId="30" fillId="47" borderId="12" applyNumberFormat="0" applyAlignment="0" applyProtection="0"/>
    <xf numFmtId="0" fontId="31" fillId="56" borderId="0" applyNumberFormat="0" applyBorder="0" applyAlignment="0" applyProtection="0"/>
    <xf numFmtId="0" fontId="31" fillId="57" borderId="0" applyNumberFormat="0" applyBorder="0" applyAlignment="0" applyProtection="0"/>
    <xf numFmtId="0" fontId="31" fillId="58" borderId="0" applyNumberFormat="0" applyBorder="0" applyAlignment="0" applyProtection="0"/>
    <xf numFmtId="0" fontId="27" fillId="45" borderId="0" applyNumberFormat="0" applyBorder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5" fillId="53" borderId="11" applyNumberFormat="0" applyAlignment="0" applyProtection="0"/>
    <xf numFmtId="0" fontId="36" fillId="0" borderId="16" applyNumberFormat="0" applyFill="0" applyAlignment="0" applyProtection="0"/>
    <xf numFmtId="0" fontId="36" fillId="53" borderId="0" applyNumberFormat="0" applyBorder="0" applyAlignment="0" applyProtection="0"/>
    <xf numFmtId="0" fontId="19" fillId="52" borderId="11" applyNumberFormat="0" applyFont="0" applyAlignment="0" applyProtection="0"/>
    <xf numFmtId="0" fontId="37" fillId="55" borderId="17" applyNumberFormat="0" applyAlignment="0" applyProtection="0"/>
    <xf numFmtId="4" fontId="19" fillId="59" borderId="11" applyNumberFormat="0" applyProtection="0">
      <alignment vertical="center"/>
    </xf>
    <xf numFmtId="4" fontId="40" fillId="60" borderId="11" applyNumberFormat="0" applyProtection="0">
      <alignment vertical="center"/>
    </xf>
    <xf numFmtId="4" fontId="19" fillId="60" borderId="11" applyNumberFormat="0" applyProtection="0">
      <alignment horizontal="left" vertical="center" indent="1"/>
    </xf>
    <xf numFmtId="0" fontId="23" fillId="59" borderId="18" applyNumberFormat="0" applyProtection="0">
      <alignment horizontal="left" vertical="top" indent="1"/>
    </xf>
    <xf numFmtId="4" fontId="19" fillId="61" borderId="11" applyNumberFormat="0" applyProtection="0">
      <alignment horizontal="left" vertical="center" indent="1"/>
    </xf>
    <xf numFmtId="4" fontId="19" fillId="62" borderId="11" applyNumberFormat="0" applyProtection="0">
      <alignment horizontal="right" vertical="center"/>
    </xf>
    <xf numFmtId="4" fontId="19" fillId="63" borderId="11" applyNumberFormat="0" applyProtection="0">
      <alignment horizontal="right" vertical="center"/>
    </xf>
    <xf numFmtId="4" fontId="19" fillId="64" borderId="19" applyNumberFormat="0" applyProtection="0">
      <alignment horizontal="right" vertical="center"/>
    </xf>
    <xf numFmtId="4" fontId="19" fillId="65" borderId="11" applyNumberFormat="0" applyProtection="0">
      <alignment horizontal="right" vertical="center"/>
    </xf>
    <xf numFmtId="4" fontId="19" fillId="66" borderId="11" applyNumberFormat="0" applyProtection="0">
      <alignment horizontal="right" vertical="center"/>
    </xf>
    <xf numFmtId="4" fontId="19" fillId="67" borderId="11" applyNumberFormat="0" applyProtection="0">
      <alignment horizontal="right" vertical="center"/>
    </xf>
    <xf numFmtId="4" fontId="19" fillId="68" borderId="11" applyNumberFormat="0" applyProtection="0">
      <alignment horizontal="right" vertical="center"/>
    </xf>
    <xf numFmtId="4" fontId="19" fillId="69" borderId="11" applyNumberFormat="0" applyProtection="0">
      <alignment horizontal="right" vertical="center"/>
    </xf>
    <xf numFmtId="4" fontId="19" fillId="70" borderId="11" applyNumberFormat="0" applyProtection="0">
      <alignment horizontal="right" vertical="center"/>
    </xf>
    <xf numFmtId="4" fontId="19" fillId="71" borderId="19" applyNumberFormat="0" applyProtection="0">
      <alignment horizontal="left" vertical="center" indent="1"/>
    </xf>
    <xf numFmtId="4" fontId="22" fillId="72" borderId="19" applyNumberFormat="0" applyProtection="0">
      <alignment horizontal="left" vertical="center" indent="1"/>
    </xf>
    <xf numFmtId="4" fontId="22" fillId="72" borderId="19" applyNumberFormat="0" applyProtection="0">
      <alignment horizontal="left" vertical="center" indent="1"/>
    </xf>
    <xf numFmtId="4" fontId="19" fillId="73" borderId="11" applyNumberFormat="0" applyProtection="0">
      <alignment horizontal="right" vertical="center"/>
    </xf>
    <xf numFmtId="4" fontId="19" fillId="74" borderId="19" applyNumberFormat="0" applyProtection="0">
      <alignment horizontal="left" vertical="center" indent="1"/>
    </xf>
    <xf numFmtId="4" fontId="19" fillId="73" borderId="19" applyNumberFormat="0" applyProtection="0">
      <alignment horizontal="left" vertical="center" indent="1"/>
    </xf>
    <xf numFmtId="0" fontId="19" fillId="75" borderId="11" applyNumberFormat="0" applyProtection="0">
      <alignment horizontal="left" vertical="center" indent="1"/>
    </xf>
    <xf numFmtId="0" fontId="19" fillId="72" borderId="18" applyNumberFormat="0" applyProtection="0">
      <alignment horizontal="left" vertical="top" indent="1"/>
    </xf>
    <xf numFmtId="0" fontId="19" fillId="76" borderId="11" applyNumberFormat="0" applyProtection="0">
      <alignment horizontal="left" vertical="center" indent="1"/>
    </xf>
    <xf numFmtId="0" fontId="19" fillId="73" borderId="18" applyNumberFormat="0" applyProtection="0">
      <alignment horizontal="left" vertical="top" indent="1"/>
    </xf>
    <xf numFmtId="0" fontId="19" fillId="77" borderId="11" applyNumberFormat="0" applyProtection="0">
      <alignment horizontal="left" vertical="center" indent="1"/>
    </xf>
    <xf numFmtId="0" fontId="19" fillId="77" borderId="18" applyNumberFormat="0" applyProtection="0">
      <alignment horizontal="left" vertical="top" indent="1"/>
    </xf>
    <xf numFmtId="0" fontId="19" fillId="74" borderId="11" applyNumberFormat="0" applyProtection="0">
      <alignment horizontal="left" vertical="center" indent="1"/>
    </xf>
    <xf numFmtId="0" fontId="19" fillId="74" borderId="18" applyNumberFormat="0" applyProtection="0">
      <alignment horizontal="left" vertical="top" indent="1"/>
    </xf>
    <xf numFmtId="0" fontId="19" fillId="78" borderId="20" applyNumberFormat="0">
      <protection locked="0"/>
    </xf>
    <xf numFmtId="0" fontId="20" fillId="72" borderId="21" applyBorder="0"/>
    <xf numFmtId="4" fontId="21" fillId="79" borderId="18" applyNumberFormat="0" applyProtection="0">
      <alignment vertical="center"/>
    </xf>
    <xf numFmtId="4" fontId="40" fillId="80" borderId="22" applyNumberFormat="0" applyProtection="0">
      <alignment vertical="center"/>
    </xf>
    <xf numFmtId="4" fontId="21" fillId="75" borderId="18" applyNumberFormat="0" applyProtection="0">
      <alignment horizontal="left" vertical="center" indent="1"/>
    </xf>
    <xf numFmtId="0" fontId="21" fillId="79" borderId="18" applyNumberFormat="0" applyProtection="0">
      <alignment horizontal="left" vertical="top" indent="1"/>
    </xf>
    <xf numFmtId="4" fontId="19" fillId="0" borderId="11" applyNumberFormat="0" applyProtection="0">
      <alignment horizontal="right" vertical="center"/>
    </xf>
    <xf numFmtId="4" fontId="40" fillId="81" borderId="11" applyNumberFormat="0" applyProtection="0">
      <alignment horizontal="right" vertical="center"/>
    </xf>
    <xf numFmtId="4" fontId="19" fillId="61" borderId="11" applyNumberFormat="0" applyProtection="0">
      <alignment horizontal="left" vertical="center" indent="1"/>
    </xf>
    <xf numFmtId="0" fontId="21" fillId="73" borderId="18" applyNumberFormat="0" applyProtection="0">
      <alignment horizontal="left" vertical="top" indent="1"/>
    </xf>
    <xf numFmtId="4" fontId="24" fillId="82" borderId="19" applyNumberFormat="0" applyProtection="0">
      <alignment horizontal="left" vertical="center" indent="1"/>
    </xf>
    <xf numFmtId="0" fontId="19" fillId="83" borderId="22"/>
    <xf numFmtId="4" fontId="25" fillId="78" borderId="11" applyNumberFormat="0" applyProtection="0">
      <alignment horizontal="right" vertical="center"/>
    </xf>
    <xf numFmtId="0" fontId="38" fillId="0" borderId="0" applyNumberFormat="0" applyFill="0" applyBorder="0" applyAlignment="0" applyProtection="0"/>
    <xf numFmtId="0" fontId="31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41" fillId="34" borderId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18" fillId="52" borderId="11" applyNumberFormat="0" applyFont="0" applyAlignment="0" applyProtection="0"/>
    <xf numFmtId="0" fontId="26" fillId="43" borderId="0" applyNumberFormat="0" applyBorder="0" applyAlignment="0" applyProtection="0"/>
    <xf numFmtId="4" fontId="18" fillId="59" borderId="11" applyNumberFormat="0" applyProtection="0">
      <alignment vertical="center"/>
    </xf>
    <xf numFmtId="4" fontId="18" fillId="60" borderId="11" applyNumberFormat="0" applyProtection="0">
      <alignment horizontal="left" vertical="center" indent="1"/>
    </xf>
    <xf numFmtId="4" fontId="18" fillId="61" borderId="11" applyNumberFormat="0" applyProtection="0">
      <alignment horizontal="left" vertical="center" indent="1"/>
    </xf>
    <xf numFmtId="4" fontId="18" fillId="62" borderId="11" applyNumberFormat="0" applyProtection="0">
      <alignment horizontal="right" vertical="center"/>
    </xf>
    <xf numFmtId="4" fontId="18" fillId="63" borderId="11" applyNumberFormat="0" applyProtection="0">
      <alignment horizontal="right" vertical="center"/>
    </xf>
    <xf numFmtId="4" fontId="18" fillId="64" borderId="19" applyNumberFormat="0" applyProtection="0">
      <alignment horizontal="right" vertical="center"/>
    </xf>
    <xf numFmtId="4" fontId="18" fillId="65" borderId="11" applyNumberFormat="0" applyProtection="0">
      <alignment horizontal="right" vertical="center"/>
    </xf>
    <xf numFmtId="4" fontId="18" fillId="66" borderId="11" applyNumberFormat="0" applyProtection="0">
      <alignment horizontal="right" vertical="center"/>
    </xf>
    <xf numFmtId="4" fontId="18" fillId="67" borderId="11" applyNumberFormat="0" applyProtection="0">
      <alignment horizontal="right" vertical="center"/>
    </xf>
    <xf numFmtId="4" fontId="18" fillId="68" borderId="11" applyNumberFormat="0" applyProtection="0">
      <alignment horizontal="right" vertical="center"/>
    </xf>
    <xf numFmtId="4" fontId="18" fillId="69" borderId="11" applyNumberFormat="0" applyProtection="0">
      <alignment horizontal="right" vertical="center"/>
    </xf>
    <xf numFmtId="4" fontId="18" fillId="70" borderId="11" applyNumberFormat="0" applyProtection="0">
      <alignment horizontal="right" vertical="center"/>
    </xf>
    <xf numFmtId="4" fontId="18" fillId="71" borderId="19" applyNumberFormat="0" applyProtection="0">
      <alignment horizontal="left" vertical="center" indent="1"/>
    </xf>
    <xf numFmtId="0" fontId="26" fillId="39" borderId="0" applyNumberFormat="0" applyBorder="0" applyAlignment="0" applyProtection="0"/>
    <xf numFmtId="4" fontId="18" fillId="73" borderId="11" applyNumberFormat="0" applyProtection="0">
      <alignment horizontal="right" vertical="center"/>
    </xf>
    <xf numFmtId="4" fontId="18" fillId="74" borderId="19" applyNumberFormat="0" applyProtection="0">
      <alignment horizontal="left" vertical="center" indent="1"/>
    </xf>
    <xf numFmtId="4" fontId="18" fillId="73" borderId="19" applyNumberFormat="0" applyProtection="0">
      <alignment horizontal="left" vertical="center" indent="1"/>
    </xf>
    <xf numFmtId="0" fontId="18" fillId="75" borderId="11" applyNumberFormat="0" applyProtection="0">
      <alignment horizontal="left" vertical="center" indent="1"/>
    </xf>
    <xf numFmtId="0" fontId="18" fillId="72" borderId="18" applyNumberFormat="0" applyProtection="0">
      <alignment horizontal="left" vertical="top" indent="1"/>
    </xf>
    <xf numFmtId="0" fontId="18" fillId="76" borderId="11" applyNumberFormat="0" applyProtection="0">
      <alignment horizontal="left" vertical="center" indent="1"/>
    </xf>
    <xf numFmtId="0" fontId="18" fillId="73" borderId="18" applyNumberFormat="0" applyProtection="0">
      <alignment horizontal="left" vertical="top" indent="1"/>
    </xf>
    <xf numFmtId="0" fontId="18" fillId="77" borderId="11" applyNumberFormat="0" applyProtection="0">
      <alignment horizontal="left" vertical="center" indent="1"/>
    </xf>
    <xf numFmtId="0" fontId="18" fillId="77" borderId="18" applyNumberFormat="0" applyProtection="0">
      <alignment horizontal="left" vertical="top" indent="1"/>
    </xf>
    <xf numFmtId="0" fontId="18" fillId="74" borderId="11" applyNumberFormat="0" applyProtection="0">
      <alignment horizontal="left" vertical="center" indent="1"/>
    </xf>
    <xf numFmtId="0" fontId="18" fillId="74" borderId="18" applyNumberFormat="0" applyProtection="0">
      <alignment horizontal="left" vertical="top" indent="1"/>
    </xf>
    <xf numFmtId="0" fontId="18" fillId="78" borderId="20" applyNumberFormat="0">
      <protection locked="0"/>
    </xf>
    <xf numFmtId="0" fontId="26" fillId="35" borderId="0" applyNumberFormat="0" applyBorder="0" applyAlignment="0" applyProtection="0"/>
    <xf numFmtId="4" fontId="18" fillId="0" borderId="11" applyNumberFormat="0" applyProtection="0">
      <alignment horizontal="right" vertical="center"/>
    </xf>
    <xf numFmtId="4" fontId="18" fillId="61" borderId="11" applyNumberFormat="0" applyProtection="0">
      <alignment horizontal="left" vertical="center" indent="1"/>
    </xf>
    <xf numFmtId="0" fontId="18" fillId="83" borderId="22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42" fillId="34" borderId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5" borderId="0" applyNumberFormat="0" applyBorder="0" applyAlignment="0" applyProtection="0"/>
    <xf numFmtId="0" fontId="26" fillId="38" borderId="0" applyNumberFormat="0" applyBorder="0" applyAlignment="0" applyProtection="0"/>
    <xf numFmtId="0" fontId="26" fillId="43" borderId="0" applyNumberFormat="0" applyBorder="0" applyAlignment="0" applyProtection="0"/>
    <xf numFmtId="0" fontId="26" fillId="51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35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9" fillId="61" borderId="10" xfId="87" quotePrefix="1" applyNumberFormat="1" applyBorder="1" applyAlignment="1">
      <alignment horizontal="center" vertical="center"/>
    </xf>
    <xf numFmtId="0" fontId="18" fillId="61" borderId="10" xfId="87" quotePrefix="1" applyNumberFormat="1" applyFont="1" applyBorder="1" applyAlignment="1">
      <alignment horizontal="center" vertical="center"/>
    </xf>
    <xf numFmtId="0" fontId="18" fillId="61" borderId="10" xfId="87" quotePrefix="1" applyNumberFormat="1" applyFont="1" applyBorder="1">
      <alignment horizontal="left" vertical="center" indent="1"/>
    </xf>
    <xf numFmtId="0" fontId="0" fillId="33" borderId="0" xfId="0" applyFill="1"/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14" fontId="0" fillId="0" borderId="0" xfId="0" applyNumberFormat="1"/>
    <xf numFmtId="14" fontId="0" fillId="33" borderId="0" xfId="0" applyNumberFormat="1" applyFill="1"/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2" xfId="0" applyBorder="1" applyAlignment="1">
      <alignment horizontal="left"/>
    </xf>
    <xf numFmtId="0" fontId="16" fillId="0" borderId="22" xfId="0" applyFont="1" applyBorder="1" applyAlignment="1">
      <alignment horizontal="left"/>
    </xf>
    <xf numFmtId="0" fontId="0" fillId="84" borderId="0" xfId="0" applyFill="1" applyAlignment="1">
      <alignment horizontal="left"/>
    </xf>
    <xf numFmtId="0" fontId="0" fillId="84" borderId="0" xfId="0" applyFill="1"/>
    <xf numFmtId="0" fontId="0" fillId="33" borderId="24" xfId="0" applyFill="1" applyBorder="1" applyAlignment="1">
      <alignment horizontal="center"/>
    </xf>
    <xf numFmtId="0" fontId="18" fillId="61" borderId="25" xfId="87" quotePrefix="1" applyNumberFormat="1" applyFont="1" applyBorder="1" applyAlignment="1">
      <alignment horizontal="center" vertical="center" wrapText="1"/>
    </xf>
    <xf numFmtId="0" fontId="19" fillId="61" borderId="27" xfId="87" quotePrefix="1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/>
    <xf numFmtId="0" fontId="0" fillId="0" borderId="22" xfId="0" applyBorder="1"/>
    <xf numFmtId="0" fontId="0" fillId="85" borderId="0" xfId="0" applyFill="1"/>
    <xf numFmtId="0" fontId="0" fillId="85" borderId="0" xfId="0" applyFill="1" applyAlignment="1">
      <alignment horizontal="left"/>
    </xf>
  </cellXfs>
  <cellStyles count="2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1 - 20%" xfId="44" xr:uid="{44F3858E-AF40-49BE-82F5-2D445600BFB3}"/>
    <cellStyle name="Accent1 - 40%" xfId="45" xr:uid="{37936258-FEE3-41EA-8B15-BA92E5FB6567}"/>
    <cellStyle name="Accent1 - 60%" xfId="46" xr:uid="{FB808DA1-7CC4-455B-9041-AAA5622E2C9F}"/>
    <cellStyle name="Accent1 10" xfId="217" xr:uid="{13D5556D-DBAB-4FA6-B233-6436ED8032EF}"/>
    <cellStyle name="Accent1 11" xfId="219" xr:uid="{7F009DEA-830A-4776-9FD1-8DF90CEC46A3}"/>
    <cellStyle name="Accent1 12" xfId="221" xr:uid="{6E8E5ECC-3D37-4B1E-A41E-000C6879B3DE}"/>
    <cellStyle name="Accent1 13" xfId="223" xr:uid="{0B301AFB-1857-4F03-8789-15F7AAFD743C}"/>
    <cellStyle name="Accent1 14" xfId="224" xr:uid="{AB13C4AD-3E06-4B31-98AA-DCBD18124B67}"/>
    <cellStyle name="Accent1 15" xfId="241" xr:uid="{26E9FB5F-D119-462F-B0AF-82D4126CB20D}"/>
    <cellStyle name="Accent1 16" xfId="230" xr:uid="{32372F72-1FF4-4D2B-AA9E-DA164BED96A9}"/>
    <cellStyle name="Accent1 17" xfId="242" xr:uid="{78821A38-583B-463A-902B-D53C41C89455}"/>
    <cellStyle name="Accent1 18" xfId="248" xr:uid="{A2F079B5-C559-4AB1-9C3D-A737C6952B1E}"/>
    <cellStyle name="Accent1 19" xfId="263" xr:uid="{05982E0B-39FF-4946-89FF-701559B4941A}"/>
    <cellStyle name="Accent1 2" xfId="43" xr:uid="{31EC639D-B764-4E36-8639-4A86FC5D380E}"/>
    <cellStyle name="Accent1 20" xfId="265" xr:uid="{F3523ED9-2D91-4445-BD4E-1B09D7C836EB}"/>
    <cellStyle name="Accent1 3" xfId="127" xr:uid="{C58AA275-32F9-4F3A-96E0-EC51A67551B6}"/>
    <cellStyle name="Accent1 4" xfId="134" xr:uid="{271EA577-981F-49B8-907F-8C2036E952F5}"/>
    <cellStyle name="Accent1 5" xfId="171" xr:uid="{83438022-BEC8-47B4-801E-AD64688ACC3B}"/>
    <cellStyle name="Accent1 6" xfId="180" xr:uid="{6EC569EA-719A-4D9B-8CEB-709379F326C4}"/>
    <cellStyle name="Accent1 7" xfId="182" xr:uid="{85672D72-E6D3-426B-BCED-9B3F3A4EBDDD}"/>
    <cellStyle name="Accent1 8" xfId="206" xr:uid="{38D7F1F5-5D5F-4D9B-AE19-CA8EA840F656}"/>
    <cellStyle name="Accent1 9" xfId="186" xr:uid="{1AA60FB0-E33A-4745-8DF4-3B59CA5F9F04}"/>
    <cellStyle name="Accent2" xfId="22" builtinId="33" customBuiltin="1"/>
    <cellStyle name="Accent2 - 20%" xfId="48" xr:uid="{96731BC3-81FF-475B-9124-03B9B2A48F62}"/>
    <cellStyle name="Accent2 - 40%" xfId="49" xr:uid="{D67F74D7-6C55-4A61-BF75-48288524B341}"/>
    <cellStyle name="Accent2 - 60%" xfId="50" xr:uid="{DFC1E883-3B17-4B32-8846-502CC8B39F51}"/>
    <cellStyle name="Accent2 10" xfId="216" xr:uid="{A0CD56E2-0D82-4F10-A267-BE65C95AAE50}"/>
    <cellStyle name="Accent2 11" xfId="218" xr:uid="{5300EC02-D399-457B-A948-E42561123E93}"/>
    <cellStyle name="Accent2 12" xfId="220" xr:uid="{B68576BF-80A7-47B8-8AF1-089D1E52BFF0}"/>
    <cellStyle name="Accent2 13" xfId="222" xr:uid="{6B352EB8-22B6-45C5-9277-DF6A0E1C0B7B}"/>
    <cellStyle name="Accent2 14" xfId="225" xr:uid="{8004CE8D-4006-44A3-AF3C-F27C585430FE}"/>
    <cellStyle name="Accent2 15" xfId="240" xr:uid="{5200B2C2-BF8D-4AC1-948F-5F735B6A91D0}"/>
    <cellStyle name="Accent2 16" xfId="231" xr:uid="{9BD31B21-2EED-4092-86B3-7121EE617133}"/>
    <cellStyle name="Accent2 17" xfId="243" xr:uid="{911619F7-DBFF-4147-A26B-3D409720CEEF}"/>
    <cellStyle name="Accent2 18" xfId="250" xr:uid="{89E3259A-19A9-4F9F-A389-B9F866FF33C0}"/>
    <cellStyle name="Accent2 19" xfId="262" xr:uid="{FEB40820-0A09-4912-99D7-AC71F0B70F24}"/>
    <cellStyle name="Accent2 2" xfId="47" xr:uid="{30D99861-A4C3-490F-BC79-FABABE49C7E2}"/>
    <cellStyle name="Accent2 20" xfId="264" xr:uid="{12C984D7-7404-4AA9-9314-7915AAE83105}"/>
    <cellStyle name="Accent2 3" xfId="128" xr:uid="{52D75F7B-8933-4B99-B8E8-F1B81F01B526}"/>
    <cellStyle name="Accent2 4" xfId="135" xr:uid="{D10B82EE-A032-46CB-A95A-55B99F4B2235}"/>
    <cellStyle name="Accent2 5" xfId="158" xr:uid="{D45639F4-1322-4E05-A91A-05780FE145AA}"/>
    <cellStyle name="Accent2 6" xfId="179" xr:uid="{7379AE52-081C-44FE-BF4F-42C355FFA5C7}"/>
    <cellStyle name="Accent2 7" xfId="183" xr:uid="{A5A4B2E2-1ECA-43AD-B2C0-FDDB9C762DB7}"/>
    <cellStyle name="Accent2 8" xfId="205" xr:uid="{124D02BB-3C7D-4747-8519-3BEF778A7A02}"/>
    <cellStyle name="Accent2 9" xfId="190" xr:uid="{E0723C70-0A8A-4195-A0EC-4888DE69C19C}"/>
    <cellStyle name="Accent3" xfId="26" builtinId="37" customBuiltin="1"/>
    <cellStyle name="Accent3 - 20%" xfId="52" xr:uid="{7CEBBF46-15A5-4F63-A0A4-BAD03D669470}"/>
    <cellStyle name="Accent3 - 40%" xfId="53" xr:uid="{44468456-A209-450D-9060-75DC832DDF8B}"/>
    <cellStyle name="Accent3 - 60%" xfId="54" xr:uid="{B1661C81-9386-4CB9-824A-CBF1551388E2}"/>
    <cellStyle name="Accent3 10" xfId="214" xr:uid="{BDF2966D-4FC2-44A0-8DF3-4C34B9743BB3}"/>
    <cellStyle name="Accent3 11" xfId="191" xr:uid="{F4EC5FC4-0E6F-44B4-A0B8-27A29D487480}"/>
    <cellStyle name="Accent3 12" xfId="215" xr:uid="{E12FA767-C6F8-4C18-B082-60C76E44C855}"/>
    <cellStyle name="Accent3 13" xfId="188" xr:uid="{03FDEC8B-3BCC-4E24-AB9E-DE35995D7A7E}"/>
    <cellStyle name="Accent3 14" xfId="226" xr:uid="{02C771FC-20C0-41EA-ACEF-4908192C76E2}"/>
    <cellStyle name="Accent3 15" xfId="239" xr:uid="{65627747-1649-4515-BE83-76DF5A3B048A}"/>
    <cellStyle name="Accent3 16" xfId="232" xr:uid="{F495A6B2-8057-4B04-9F5E-6B4A8EC78DED}"/>
    <cellStyle name="Accent3 17" xfId="244" xr:uid="{18CC24CF-5E11-4C49-904A-48E0EB647863}"/>
    <cellStyle name="Accent3 18" xfId="252" xr:uid="{35155A66-6173-4BD5-987B-36FEDF2A2A64}"/>
    <cellStyle name="Accent3 19" xfId="261" xr:uid="{D68C154B-CC69-4E8A-A908-28FCAA40F375}"/>
    <cellStyle name="Accent3 2" xfId="51" xr:uid="{80F48296-E4D0-4194-BD69-0821E214DFB6}"/>
    <cellStyle name="Accent3 20" xfId="249" xr:uid="{3C7529E4-FEC9-42A0-9864-4753BC652CD9}"/>
    <cellStyle name="Accent3 3" xfId="129" xr:uid="{99C3F8EC-5EA4-47C1-A655-B413DCF10EC2}"/>
    <cellStyle name="Accent3 4" xfId="136" xr:uid="{9695C25C-60AA-4059-90C9-E6A7D7CF6D35}"/>
    <cellStyle name="Accent3 5" xfId="144" xr:uid="{732E75D7-3830-44B1-8D74-8FAE4CCEF20C}"/>
    <cellStyle name="Accent3 6" xfId="178" xr:uid="{01BCC731-A36D-4069-AA7C-7BBE82381A88}"/>
    <cellStyle name="Accent3 7" xfId="184" xr:uid="{73A93E3C-0628-4011-AF6A-3CBF0F56AE43}"/>
    <cellStyle name="Accent3 8" xfId="204" xr:uid="{5B2EC025-4A10-48C7-91C1-42F3647C67CF}"/>
    <cellStyle name="Accent3 9" xfId="193" xr:uid="{90D60D37-340C-4423-B878-8E4D7314814F}"/>
    <cellStyle name="Accent4" xfId="30" builtinId="41" customBuiltin="1"/>
    <cellStyle name="Accent4 - 20%" xfId="56" xr:uid="{CB42290C-BBC7-4DE0-BE6D-D9E6BB8AC6B9}"/>
    <cellStyle name="Accent4 - 40%" xfId="57" xr:uid="{332FA587-07E1-4F4B-8F30-DE4D0B158955}"/>
    <cellStyle name="Accent4 - 60%" xfId="58" xr:uid="{98035BA9-5C33-4F25-B4E6-3BC00E35DE5C}"/>
    <cellStyle name="Accent4 10" xfId="212" xr:uid="{20D95ECD-5B09-41FC-9573-528B5B5BC9BE}"/>
    <cellStyle name="Accent4 11" xfId="194" xr:uid="{DA8ED887-67A5-4503-B97C-5A124C96DA58}"/>
    <cellStyle name="Accent4 12" xfId="213" xr:uid="{40EAB15C-7A99-4044-9BF9-6C58468A2E29}"/>
    <cellStyle name="Accent4 13" xfId="192" xr:uid="{5649CB67-836D-4F21-ABB1-BCEBA0F5CDD0}"/>
    <cellStyle name="Accent4 14" xfId="227" xr:uid="{4E5BB61E-8F96-498C-AE86-D4F3BBAD9344}"/>
    <cellStyle name="Accent4 15" xfId="238" xr:uid="{22CB26F3-CFFA-4660-87EC-8DFD349DA80A}"/>
    <cellStyle name="Accent4 16" xfId="233" xr:uid="{80737392-92E2-46C8-8655-EE35ED4748B0}"/>
    <cellStyle name="Accent4 17" xfId="245" xr:uid="{1EBF14AF-934E-4240-9FCC-82E3D4451C36}"/>
    <cellStyle name="Accent4 18" xfId="253" xr:uid="{A1DD51A1-7AD1-4D0B-A7D2-9C6044EB1EFC}"/>
    <cellStyle name="Accent4 19" xfId="260" xr:uid="{A5192AE6-46E1-4BBF-BF52-D9092F58CE3B}"/>
    <cellStyle name="Accent4 2" xfId="55" xr:uid="{EE23FDE3-D404-4A1B-B8C6-09E6B83F89DF}"/>
    <cellStyle name="Accent4 20" xfId="251" xr:uid="{FAB520C5-EBC0-4D59-9A8D-0FA404AC7CA7}"/>
    <cellStyle name="Accent4 3" xfId="130" xr:uid="{533A0915-BE7C-421E-8351-E5B17F649CD9}"/>
    <cellStyle name="Accent4 4" xfId="137" xr:uid="{9A122BBD-B4B5-4506-A05F-7A8B5C87942F}"/>
    <cellStyle name="Accent4 5" xfId="142" xr:uid="{662ACE2A-A603-459E-97A1-6285502AA5DA}"/>
    <cellStyle name="Accent4 6" xfId="177" xr:uid="{E1F7A423-CD8D-4991-8219-06CAB0EA5840}"/>
    <cellStyle name="Accent4 7" xfId="185" xr:uid="{8D8B6914-D36E-469F-844E-2B22E4EF26A3}"/>
    <cellStyle name="Accent4 8" xfId="203" xr:uid="{86C27781-B477-446D-B239-4B52306CEA85}"/>
    <cellStyle name="Accent4 9" xfId="195" xr:uid="{92500AD1-05D7-4072-B135-DA2A194EC134}"/>
    <cellStyle name="Accent5" xfId="34" builtinId="45" customBuiltin="1"/>
    <cellStyle name="Accent5 - 20%" xfId="60" xr:uid="{EDB12B69-16B0-43A4-92C4-58410F9792CC}"/>
    <cellStyle name="Accent5 - 40%" xfId="61" xr:uid="{6626640F-77E7-4125-A403-9ED020CE2D14}"/>
    <cellStyle name="Accent5 - 60%" xfId="62" xr:uid="{99AC2F80-B51A-4D35-A10A-3B43E436609C}"/>
    <cellStyle name="Accent5 10" xfId="210" xr:uid="{10C3FEB6-1EFA-45F4-BBD4-DF2B4EAC8973}"/>
    <cellStyle name="Accent5 11" xfId="197" xr:uid="{D7108D50-71CD-4D81-8B41-59D814E6C1E1}"/>
    <cellStyle name="Accent5 12" xfId="211" xr:uid="{42F8509A-9275-4EFA-9B10-7595D26860CD}"/>
    <cellStyle name="Accent5 13" xfId="196" xr:uid="{822530CC-92D1-4657-90BB-BE8845C6D9ED}"/>
    <cellStyle name="Accent5 14" xfId="228" xr:uid="{E405AFE1-22CA-42CA-8F1C-9862E32FA8EA}"/>
    <cellStyle name="Accent5 15" xfId="237" xr:uid="{CCF7D4D1-F3B9-4812-B903-0BE068CE34CA}"/>
    <cellStyle name="Accent5 16" xfId="234" xr:uid="{D0018344-AC66-4973-8389-5C6914C30F16}"/>
    <cellStyle name="Accent5 17" xfId="246" xr:uid="{17BFC7C2-87F1-40F6-A991-2A8F68AC3FA1}"/>
    <cellStyle name="Accent5 18" xfId="255" xr:uid="{70730A71-A283-4B1A-8D88-1BA94FB0B283}"/>
    <cellStyle name="Accent5 19" xfId="259" xr:uid="{04B08D5E-997B-4B51-9087-864E86810013}"/>
    <cellStyle name="Accent5 2" xfId="59" xr:uid="{4FAD5104-BB5D-4665-B0C5-9A28D7267629}"/>
    <cellStyle name="Accent5 20" xfId="254" xr:uid="{6C6657ED-D611-44DB-9D7A-A7ED947CF88E}"/>
    <cellStyle name="Accent5 3" xfId="131" xr:uid="{4C31C900-C706-4C30-9B46-4DA187A38232}"/>
    <cellStyle name="Accent5 4" xfId="138" xr:uid="{ECDDE224-5FBC-4DBB-AFDE-73F3F8441B6C}"/>
    <cellStyle name="Accent5 5" xfId="141" xr:uid="{43A756B6-8DB2-45E5-ADB7-0E6185284115}"/>
    <cellStyle name="Accent5 6" xfId="176" xr:uid="{4935FDCF-D1A6-4FA4-873B-287A641BD744}"/>
    <cellStyle name="Accent5 7" xfId="187" xr:uid="{BCE5BB5A-5068-4111-92AA-EE494E75C5AB}"/>
    <cellStyle name="Accent5 8" xfId="202" xr:uid="{5B75A269-8BFC-4F95-85D8-B5729AC8049C}"/>
    <cellStyle name="Accent5 9" xfId="198" xr:uid="{6597D4BB-A68B-4E52-A777-CA8278F5C1C6}"/>
    <cellStyle name="Accent6" xfId="38" builtinId="49" customBuiltin="1"/>
    <cellStyle name="Accent6 - 20%" xfId="64" xr:uid="{572167CA-676B-45E8-A018-AB9F04713159}"/>
    <cellStyle name="Accent6 - 40%" xfId="65" xr:uid="{A3FF0E3A-0EA0-42DD-A1D7-8ED82807D0E9}"/>
    <cellStyle name="Accent6 - 60%" xfId="66" xr:uid="{ECF78F0B-C6BF-46C2-BB29-E3EA23D363A0}"/>
    <cellStyle name="Accent6 10" xfId="209" xr:uid="{40CF3A7E-1640-4558-B929-8ADCE27E2D40}"/>
    <cellStyle name="Accent6 11" xfId="200" xr:uid="{A57D7753-6629-44EC-AD5E-CB6CFDC52693}"/>
    <cellStyle name="Accent6 12" xfId="208" xr:uid="{7E86C66B-13F4-492B-A4CF-6E4F7A025D42}"/>
    <cellStyle name="Accent6 13" xfId="207" xr:uid="{DAA6A602-6F60-4527-A7AC-D1457B40BB41}"/>
    <cellStyle name="Accent6 14" xfId="229" xr:uid="{E0E20483-024C-43DF-ADAB-2D0E8AD60D4E}"/>
    <cellStyle name="Accent6 15" xfId="236" xr:uid="{8650F922-AC82-42F4-A91F-C0FEAA4F2DD5}"/>
    <cellStyle name="Accent6 16" xfId="235" xr:uid="{54E67BE4-4156-4E2E-8C3A-DD94BAA60C10}"/>
    <cellStyle name="Accent6 17" xfId="247" xr:uid="{6A0A68A1-F8D3-4B0F-B5E0-34F5FEEC7E18}"/>
    <cellStyle name="Accent6 18" xfId="257" xr:uid="{CCFF3355-3D02-48D5-8D77-A86AA563790D}"/>
    <cellStyle name="Accent6 19" xfId="258" xr:uid="{EE868795-91C5-4DBE-ABF3-81CDED0BE85F}"/>
    <cellStyle name="Accent6 2" xfId="63" xr:uid="{A83DD72B-E0D2-48EC-ACB7-8AD110A73387}"/>
    <cellStyle name="Accent6 20" xfId="256" xr:uid="{8E80701F-646F-4550-94D8-4C4C2C962673}"/>
    <cellStyle name="Accent6 3" xfId="132" xr:uid="{987D2C72-CF0F-4A3A-91B0-41A7B0748E35}"/>
    <cellStyle name="Accent6 4" xfId="139" xr:uid="{73D1842F-6AF9-45B3-9322-9CFF34754688}"/>
    <cellStyle name="Accent6 5" xfId="140" xr:uid="{02D64E48-CEBB-4547-9B40-A9F8B1DE98DC}"/>
    <cellStyle name="Accent6 6" xfId="175" xr:uid="{8DA98FF5-490D-4C59-8EAC-45FE2B2C3D50}"/>
    <cellStyle name="Accent6 7" xfId="189" xr:uid="{CFECDB61-0AA1-47ED-AD4A-D6BBE9152604}"/>
    <cellStyle name="Accent6 8" xfId="201" xr:uid="{D29DBDA7-24C7-420B-860A-0F062710E94C}"/>
    <cellStyle name="Accent6 9" xfId="199" xr:uid="{ABE83190-E50B-4271-9807-63C554304D27}"/>
    <cellStyle name="Bad" xfId="7" builtinId="27" customBuiltin="1"/>
    <cellStyle name="Bad 2" xfId="67" xr:uid="{51CDE7E3-1C8D-44A4-AF41-7770E1C2EBDB}"/>
    <cellStyle name="Calculation" xfId="11" builtinId="22" customBuiltin="1"/>
    <cellStyle name="Calculation 2" xfId="68" xr:uid="{54A6E18B-4FE4-4BAB-989B-40F8D7007B23}"/>
    <cellStyle name="Check Cell" xfId="13" builtinId="23" customBuiltin="1"/>
    <cellStyle name="Check Cell 2" xfId="69" xr:uid="{CF5FDA63-2EA1-4D15-B1FA-A21455976F33}"/>
    <cellStyle name="Emphasis 1" xfId="70" xr:uid="{FCE844A9-BBF3-43A8-871A-EFF8C1ACF70B}"/>
    <cellStyle name="Emphasis 2" xfId="71" xr:uid="{086BA11F-2560-4AF5-BB0E-1A9B9C736FB0}"/>
    <cellStyle name="Emphasis 3" xfId="72" xr:uid="{533B2971-CA35-4587-8DC0-7C79589A8C11}"/>
    <cellStyle name="Explanatory Text" xfId="16" builtinId="53" customBuiltin="1"/>
    <cellStyle name="Good" xfId="6" builtinId="26" customBuiltin="1"/>
    <cellStyle name="Good 2" xfId="73" xr:uid="{B0DF3D8F-E6D3-4C9D-9DA3-1F2A8117D430}"/>
    <cellStyle name="Heading 1" xfId="2" builtinId="16" customBuiltin="1"/>
    <cellStyle name="Heading 1 2" xfId="74" xr:uid="{CE0D1144-7C4C-4E3B-8AA5-703D5C2C31ED}"/>
    <cellStyle name="Heading 2" xfId="3" builtinId="17" customBuiltin="1"/>
    <cellStyle name="Heading 2 2" xfId="75" xr:uid="{613E3E10-E14F-4482-9A18-BD5FDD9B7910}"/>
    <cellStyle name="Heading 3" xfId="4" builtinId="18" customBuiltin="1"/>
    <cellStyle name="Heading 3 2" xfId="76" xr:uid="{106D3582-661C-4B1D-B897-A01BB921B14A}"/>
    <cellStyle name="Heading 4" xfId="5" builtinId="19" customBuiltin="1"/>
    <cellStyle name="Heading 4 2" xfId="77" xr:uid="{F073B8B2-C1BC-4202-9CAB-EA530977D756}"/>
    <cellStyle name="Input" xfId="9" builtinId="20" customBuiltin="1"/>
    <cellStyle name="Input 2" xfId="78" xr:uid="{620D2A0E-16E8-48AE-A472-FAC5267B60DC}"/>
    <cellStyle name="Linked Cell" xfId="12" builtinId="24" customBuiltin="1"/>
    <cellStyle name="Linked Cell 2" xfId="79" xr:uid="{9D60330E-CD6A-4D7F-9D87-0FED0B4F09A6}"/>
    <cellStyle name="Neutral" xfId="8" builtinId="28" customBuiltin="1"/>
    <cellStyle name="Neutral 2" xfId="80" xr:uid="{14733E2A-AC6D-4A89-A8C6-D89527BE2538}"/>
    <cellStyle name="Normal" xfId="0" builtinId="0"/>
    <cellStyle name="Normal 2" xfId="42" xr:uid="{E85346C7-5982-4845-BAE0-F38137DF2A5A}"/>
    <cellStyle name="Normal 3" xfId="133" xr:uid="{52911B52-ABC8-4538-B9F7-86D66E0CA13E}"/>
    <cellStyle name="Normal 4" xfId="181" xr:uid="{64DD572D-F31B-4A6F-A4CA-E32277DBADBC}"/>
    <cellStyle name="Note" xfId="15" builtinId="10" customBuiltin="1"/>
    <cellStyle name="Note 2" xfId="81" xr:uid="{43C459FF-9456-43A0-9C8A-9BCB47F3F8C2}"/>
    <cellStyle name="Note 3" xfId="143" xr:uid="{E562B8C1-9657-437B-A2AE-A066FEE8CB39}"/>
    <cellStyle name="Output" xfId="10" builtinId="21" customBuiltin="1"/>
    <cellStyle name="Output 2" xfId="82" xr:uid="{D1661D6F-5BA9-4604-A4A4-DDD75B761CD1}"/>
    <cellStyle name="SAPBEXaggData" xfId="83" xr:uid="{5963CED0-FB1B-416C-BF69-0E1139E8385E}"/>
    <cellStyle name="SAPBEXaggData 2" xfId="145" xr:uid="{49284B69-9D85-4967-89FF-599D562B8D28}"/>
    <cellStyle name="SAPBEXaggDataEmph" xfId="84" xr:uid="{1AE96E00-AECB-43E6-91AC-07E4E417A0F3}"/>
    <cellStyle name="SAPBEXaggItem" xfId="85" xr:uid="{BCA82B7C-97F9-435D-9486-AB61A8F89E24}"/>
    <cellStyle name="SAPBEXaggItem 2" xfId="146" xr:uid="{E09FB557-5D04-4227-B5FE-E47EC0843887}"/>
    <cellStyle name="SAPBEXaggItemX" xfId="86" xr:uid="{DB2EDB5E-7D10-4C26-AAEB-E7E01C168C34}"/>
    <cellStyle name="SAPBEXchaText" xfId="87" xr:uid="{30AE8A77-F829-4B07-BBB1-15099C0D986C}"/>
    <cellStyle name="SAPBEXchaText 2" xfId="147" xr:uid="{76DEB8B2-E4DF-4C42-8909-7C739036F78A}"/>
    <cellStyle name="SAPBEXexcBad7" xfId="88" xr:uid="{8EFEEFBE-EF69-46BE-8778-362A89CD4C6E}"/>
    <cellStyle name="SAPBEXexcBad7 2" xfId="148" xr:uid="{2094777D-AD92-492B-9A65-228A7A104CC7}"/>
    <cellStyle name="SAPBEXexcBad8" xfId="89" xr:uid="{738E0E00-1E97-40A5-B376-D7540B4B0CF1}"/>
    <cellStyle name="SAPBEXexcBad8 2" xfId="149" xr:uid="{4FB3CA34-79B3-43B6-A27C-3C57A78EECD0}"/>
    <cellStyle name="SAPBEXexcBad9" xfId="90" xr:uid="{CEB01C8E-55A1-4BB4-9069-25060B2DA083}"/>
    <cellStyle name="SAPBEXexcBad9 2" xfId="150" xr:uid="{8FC6B905-09AC-4225-B67F-E45E8EB637D2}"/>
    <cellStyle name="SAPBEXexcCritical4" xfId="91" xr:uid="{5FDE812B-D963-4DE9-9C65-F35700C502C6}"/>
    <cellStyle name="SAPBEXexcCritical4 2" xfId="151" xr:uid="{48BDFEE8-FBAD-40D0-846C-6F65472A9485}"/>
    <cellStyle name="SAPBEXexcCritical5" xfId="92" xr:uid="{9E3E9193-1F79-4481-AB7F-A0B2D34CE719}"/>
    <cellStyle name="SAPBEXexcCritical5 2" xfId="152" xr:uid="{9219E40C-0D65-431C-BB95-324DAFE6D9BE}"/>
    <cellStyle name="SAPBEXexcCritical6" xfId="93" xr:uid="{BC68E00E-881C-4CDE-A4FE-B1DC1E2A6299}"/>
    <cellStyle name="SAPBEXexcCritical6 2" xfId="153" xr:uid="{3A81F11B-FCDA-47C8-A956-11329CBB84B8}"/>
    <cellStyle name="SAPBEXexcGood1" xfId="94" xr:uid="{9FA99AD6-A485-4F5C-8951-E3B88AA6EFC7}"/>
    <cellStyle name="SAPBEXexcGood1 2" xfId="154" xr:uid="{F06E0F8A-5667-4EE6-8BBB-1E0EC034FE5B}"/>
    <cellStyle name="SAPBEXexcGood2" xfId="95" xr:uid="{E02C6663-A641-4787-B429-4F10045F5B56}"/>
    <cellStyle name="SAPBEXexcGood2 2" xfId="155" xr:uid="{3E91020C-DA04-40F9-8876-086895EEC137}"/>
    <cellStyle name="SAPBEXexcGood3" xfId="96" xr:uid="{DA942863-7CF9-4CCD-9DE5-4E3CF31D2975}"/>
    <cellStyle name="SAPBEXexcGood3 2" xfId="156" xr:uid="{80C85434-A72A-47B4-913F-0CC07B4818A2}"/>
    <cellStyle name="SAPBEXfilterDrill" xfId="97" xr:uid="{36BFF39F-B809-4631-9AD6-84681979B0F7}"/>
    <cellStyle name="SAPBEXfilterDrill 2" xfId="157" xr:uid="{C08139B5-0D7E-49D4-8DF2-06C9F9B7A8DA}"/>
    <cellStyle name="SAPBEXfilterItem" xfId="98" xr:uid="{D1F27492-F219-4922-9E78-B444CBAF5EA3}"/>
    <cellStyle name="SAPBEXfilterText" xfId="99" xr:uid="{4C1797E9-8CEE-4CF1-8046-C3B0E92CB20F}"/>
    <cellStyle name="SAPBEXformats" xfId="100" xr:uid="{3CFAE5A5-D38C-4E21-93E1-AE3DA694D273}"/>
    <cellStyle name="SAPBEXformats 2" xfId="159" xr:uid="{14A66FDE-31B3-45DE-876E-151422F20D71}"/>
    <cellStyle name="SAPBEXheaderItem" xfId="101" xr:uid="{935D30E2-6E32-4B87-9E52-3F34AF538768}"/>
    <cellStyle name="SAPBEXheaderItem 2" xfId="160" xr:uid="{4684BEA2-E004-485E-84B8-CB50C88D77AF}"/>
    <cellStyle name="SAPBEXheaderText" xfId="102" xr:uid="{E16B20CC-9E5C-4663-8EE0-64AB3480A06C}"/>
    <cellStyle name="SAPBEXheaderText 2" xfId="161" xr:uid="{F2FD1740-EF11-45A8-B8C1-70596148D2FF}"/>
    <cellStyle name="SAPBEXHLevel0" xfId="103" xr:uid="{FF1995F3-832D-4AFF-BB28-4CA3AA4702F0}"/>
    <cellStyle name="SAPBEXHLevel0 2" xfId="162" xr:uid="{F3C598D0-F6A7-46F9-BEA1-A7A02144DE5B}"/>
    <cellStyle name="SAPBEXHLevel0X" xfId="104" xr:uid="{72B29857-A867-4DB9-9513-E1D1975721B6}"/>
    <cellStyle name="SAPBEXHLevel0X 2" xfId="163" xr:uid="{4E9D4F89-8E4E-40CB-A0CF-266AE4FB4DEA}"/>
    <cellStyle name="SAPBEXHLevel1" xfId="105" xr:uid="{FF302F65-2E9A-4BCE-B3E9-837777F78D4A}"/>
    <cellStyle name="SAPBEXHLevel1 2" xfId="164" xr:uid="{85983E3A-E079-498F-95F8-00621864F52A}"/>
    <cellStyle name="SAPBEXHLevel1X" xfId="106" xr:uid="{E505B308-AC47-4269-BCA9-FD0647D786D2}"/>
    <cellStyle name="SAPBEXHLevel1X 2" xfId="165" xr:uid="{61E804D7-1299-4F36-B8DE-0D41D67E5FF0}"/>
    <cellStyle name="SAPBEXHLevel2" xfId="107" xr:uid="{F7E8DB35-B5A4-4D80-9FE2-629B0C3F0D7C}"/>
    <cellStyle name="SAPBEXHLevel2 2" xfId="166" xr:uid="{EE7F502D-EECD-4DF0-B2E4-3164FC25C876}"/>
    <cellStyle name="SAPBEXHLevel2X" xfId="108" xr:uid="{EC1BE274-E6F5-4AFF-B522-38D6F9B61477}"/>
    <cellStyle name="SAPBEXHLevel2X 2" xfId="167" xr:uid="{174459EF-5AF1-4625-B685-37061AEB84A1}"/>
    <cellStyle name="SAPBEXHLevel3" xfId="109" xr:uid="{46F07CF7-D378-40FE-BC63-C70F857E2A67}"/>
    <cellStyle name="SAPBEXHLevel3 2" xfId="168" xr:uid="{873172D0-C806-4049-A83E-17F433803B04}"/>
    <cellStyle name="SAPBEXHLevel3X" xfId="110" xr:uid="{1ACB559D-3DE1-40EF-9986-4F17FA0032EC}"/>
    <cellStyle name="SAPBEXHLevel3X 2" xfId="169" xr:uid="{5B1E64BC-9CEF-46A9-A2D1-2C6154829008}"/>
    <cellStyle name="SAPBEXinputData" xfId="111" xr:uid="{3CD216D4-3EA2-40B6-888E-305BEE0C767A}"/>
    <cellStyle name="SAPBEXinputData 2" xfId="170" xr:uid="{62942F48-C21C-4EA2-9798-F05821E66C73}"/>
    <cellStyle name="SAPBEXItemHeader" xfId="112" xr:uid="{9D0AA566-5E29-48B6-8E67-16CECB445D7B}"/>
    <cellStyle name="SAPBEXresData" xfId="113" xr:uid="{A02A5D62-2B10-4198-975A-961F3DB1EC79}"/>
    <cellStyle name="SAPBEXresDataEmph" xfId="114" xr:uid="{FB671BA4-CE9C-4382-8006-286A08363570}"/>
    <cellStyle name="SAPBEXresItem" xfId="115" xr:uid="{EC7ACF6A-4B23-4AE0-B18C-11F09A8F67CF}"/>
    <cellStyle name="SAPBEXresItemX" xfId="116" xr:uid="{071BAF49-8B49-4B09-AC1F-8993FEF57B20}"/>
    <cellStyle name="SAPBEXstdData" xfId="117" xr:uid="{75C57331-99E2-4584-8747-A6A326C5906E}"/>
    <cellStyle name="SAPBEXstdData 2" xfId="172" xr:uid="{B3B9EB45-A73F-4918-B46C-9BD01B43ED59}"/>
    <cellStyle name="SAPBEXstdDataEmph" xfId="118" xr:uid="{CEE0D12A-26DE-4B6E-93A4-4148C69EC3DD}"/>
    <cellStyle name="SAPBEXstdItem" xfId="119" xr:uid="{5293B841-B1A0-4083-A60F-DF66BCB1F6BE}"/>
    <cellStyle name="SAPBEXstdItem 2" xfId="173" xr:uid="{821341BB-BAF5-490D-B0F7-1E1AA99EB918}"/>
    <cellStyle name="SAPBEXstdItemX" xfId="120" xr:uid="{D1FD680A-2065-417A-91DE-055699A3912B}"/>
    <cellStyle name="SAPBEXtitle" xfId="121" xr:uid="{342EC317-932E-40FD-BB62-713989E22B3A}"/>
    <cellStyle name="SAPBEXunassignedItem" xfId="122" xr:uid="{361D0A26-2D91-4C67-A323-9FDFC0F88ACC}"/>
    <cellStyle name="SAPBEXunassignedItem 2" xfId="174" xr:uid="{0BFE336E-CBA4-4948-B556-04FA920F9887}"/>
    <cellStyle name="SAPBEXundefined" xfId="123" xr:uid="{39783E9B-37C1-4CFE-ABB1-3ECCC74E69DB}"/>
    <cellStyle name="Sheet Title" xfId="124" xr:uid="{9EF7B36C-4DF8-4606-98CF-2561FFFA037B}"/>
    <cellStyle name="Title" xfId="1" builtinId="15" customBuiltin="1"/>
    <cellStyle name="Total" xfId="17" builtinId="25" customBuiltin="1"/>
    <cellStyle name="Total 2" xfId="125" xr:uid="{DD1D7330-5637-44DB-9908-664553BE94FF}"/>
    <cellStyle name="Warning Text" xfId="14" builtinId="11" customBuiltin="1"/>
    <cellStyle name="Warning Text 2" xfId="126" xr:uid="{02B95606-004D-4684-9DE7-BC79BBFE6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133350</xdr:rowOff>
    </xdr:from>
    <xdr:to>
      <xdr:col>11</xdr:col>
      <xdr:colOff>407393</xdr:colOff>
      <xdr:row>13</xdr:row>
      <xdr:rowOff>73320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639EF-9816-AB0C-DE28-94550E893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4325"/>
          <a:ext cx="7112993" cy="2111670"/>
        </a:xfrm>
        <a:prstGeom prst="rect">
          <a:avLst/>
        </a:prstGeom>
      </xdr:spPr>
    </xdr:pic>
    <xdr:clientData/>
  </xdr:twoCellAnchor>
  <xdr:twoCellAnchor editAs="oneCell">
    <xdr:from>
      <xdr:col>0</xdr:col>
      <xdr:colOff>130175</xdr:colOff>
      <xdr:row>15</xdr:row>
      <xdr:rowOff>104775</xdr:rowOff>
    </xdr:from>
    <xdr:to>
      <xdr:col>11</xdr:col>
      <xdr:colOff>521690</xdr:colOff>
      <xdr:row>45</xdr:row>
      <xdr:rowOff>57901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42A5E5-7CF9-2EA9-B145-0010F439E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75" y="2819400"/>
          <a:ext cx="7097115" cy="5382376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47</xdr:row>
      <xdr:rowOff>92688</xdr:rowOff>
    </xdr:from>
    <xdr:to>
      <xdr:col>11</xdr:col>
      <xdr:colOff>514350</xdr:colOff>
      <xdr:row>95</xdr:row>
      <xdr:rowOff>74159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F602443-8FDD-C666-66A9-323D37E8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8598513"/>
          <a:ext cx="6896100" cy="8668271"/>
        </a:xfrm>
        <a:prstGeom prst="rect">
          <a:avLst/>
        </a:prstGeom>
      </xdr:spPr>
    </xdr:pic>
    <xdr:clientData/>
  </xdr:twoCellAnchor>
  <xdr:twoCellAnchor editAs="oneCell">
    <xdr:from>
      <xdr:col>0</xdr:col>
      <xdr:colOff>406400</xdr:colOff>
      <xdr:row>98</xdr:row>
      <xdr:rowOff>59</xdr:rowOff>
    </xdr:from>
    <xdr:to>
      <xdr:col>11</xdr:col>
      <xdr:colOff>476250</xdr:colOff>
      <xdr:row>122</xdr:row>
      <xdr:rowOff>64155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C0CA4E0-7C01-9939-EA8B-0F2D136D1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6400" y="17735609"/>
          <a:ext cx="6775450" cy="44106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464466</xdr:colOff>
      <xdr:row>163</xdr:row>
      <xdr:rowOff>960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16542E-713D-783F-E473-4E3883228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2621875"/>
          <a:ext cx="6563641" cy="6878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11</xdr:col>
      <xdr:colOff>438150</xdr:colOff>
      <xdr:row>177</xdr:row>
      <xdr:rowOff>121627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019E4C-E766-177E-3AB8-7A991CFB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0041850"/>
          <a:ext cx="6534150" cy="2118702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181</xdr:row>
      <xdr:rowOff>55683</xdr:rowOff>
    </xdr:from>
    <xdr:to>
      <xdr:col>11</xdr:col>
      <xdr:colOff>349250</xdr:colOff>
      <xdr:row>222</xdr:row>
      <xdr:rowOff>159745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2B50883-765E-48D4-5F19-4D2F756E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075" y="32812158"/>
          <a:ext cx="6457950" cy="75272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11</xdr:col>
      <xdr:colOff>200904</xdr:colOff>
      <xdr:row>248</xdr:row>
      <xdr:rowOff>556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0D8069B-99DB-3405-2183-C90174354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0900350"/>
          <a:ext cx="6296904" cy="398200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250</xdr:row>
      <xdr:rowOff>179358</xdr:rowOff>
    </xdr:from>
    <xdr:to>
      <xdr:col>10</xdr:col>
      <xdr:colOff>596900</xdr:colOff>
      <xdr:row>292</xdr:row>
      <xdr:rowOff>134262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E034D3-C4B4-0253-C079-61564D482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8175" y="45423108"/>
          <a:ext cx="6057900" cy="755585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296</xdr:row>
      <xdr:rowOff>57149</xdr:rowOff>
    </xdr:from>
    <xdr:to>
      <xdr:col>10</xdr:col>
      <xdr:colOff>598122</xdr:colOff>
      <xdr:row>318</xdr:row>
      <xdr:rowOff>10154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3D3DB80-E98A-3299-0875-F77945E94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" y="53625749"/>
          <a:ext cx="6122622" cy="3934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DF48-02DB-47F3-A497-349C72263210}">
  <sheetPr>
    <pageSetUpPr fitToPage="1"/>
  </sheetPr>
  <dimension ref="A1:W535"/>
  <sheetViews>
    <sheetView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A6" sqref="A6"/>
    </sheetView>
  </sheetViews>
  <sheetFormatPr defaultColWidth="15" defaultRowHeight="14.5" x14ac:dyDescent="0.35"/>
  <cols>
    <col min="1" max="1" width="15.26953125" style="13" bestFit="1" customWidth="1"/>
    <col min="2" max="2" width="16.453125" style="13" bestFit="1" customWidth="1"/>
    <col min="3" max="3" width="13.81640625" style="13" bestFit="1" customWidth="1"/>
    <col min="4" max="4" width="20.81640625" bestFit="1" customWidth="1"/>
    <col min="5" max="5" width="20.1796875" bestFit="1" customWidth="1"/>
    <col min="6" max="6" width="11.453125" bestFit="1" customWidth="1"/>
    <col min="7" max="7" width="27.453125" bestFit="1" customWidth="1"/>
    <col min="8" max="8" width="19.1796875" bestFit="1" customWidth="1"/>
    <col min="9" max="9" width="39.453125" customWidth="1"/>
    <col min="10" max="10" width="19.1796875" bestFit="1" customWidth="1"/>
    <col min="11" max="11" width="19.453125" style="12" bestFit="1" customWidth="1"/>
    <col min="12" max="13" width="18.81640625" style="1" bestFit="1" customWidth="1"/>
    <col min="14" max="15" width="21" style="1" bestFit="1" customWidth="1"/>
    <col min="16" max="16" width="43.7265625" style="1" bestFit="1" customWidth="1"/>
    <col min="17" max="17" width="19.54296875" bestFit="1" customWidth="1"/>
    <col min="18" max="18" width="13.1796875" style="15" bestFit="1" customWidth="1"/>
    <col min="19" max="19" width="12.7265625" bestFit="1" customWidth="1"/>
    <col min="20" max="20" width="15.54296875" bestFit="1" customWidth="1"/>
    <col min="21" max="21" width="14" bestFit="1" customWidth="1"/>
  </cols>
  <sheetData>
    <row r="1" spans="1:23" x14ac:dyDescent="0.35">
      <c r="A1" s="14" t="s">
        <v>0</v>
      </c>
      <c r="B1" s="14" t="s">
        <v>24</v>
      </c>
      <c r="C1" s="14" t="s">
        <v>10</v>
      </c>
      <c r="D1" s="9" t="s">
        <v>13</v>
      </c>
      <c r="E1" s="9" t="s">
        <v>14</v>
      </c>
      <c r="F1" s="9" t="s">
        <v>25</v>
      </c>
      <c r="G1" s="9" t="s">
        <v>15</v>
      </c>
      <c r="H1" s="9" t="s">
        <v>16</v>
      </c>
      <c r="I1" s="9" t="s">
        <v>21</v>
      </c>
      <c r="J1" s="9" t="s">
        <v>4</v>
      </c>
      <c r="K1" s="11" t="s">
        <v>26</v>
      </c>
      <c r="L1" s="10" t="s">
        <v>6</v>
      </c>
      <c r="M1" s="10" t="s">
        <v>7</v>
      </c>
      <c r="N1" s="10" t="s">
        <v>8</v>
      </c>
      <c r="O1" s="10" t="s">
        <v>27</v>
      </c>
      <c r="P1" s="10" t="s">
        <v>28</v>
      </c>
      <c r="Q1" s="9" t="s">
        <v>17</v>
      </c>
      <c r="R1" s="16" t="s">
        <v>29</v>
      </c>
      <c r="S1" s="9" t="s">
        <v>18</v>
      </c>
      <c r="T1" s="9" t="s">
        <v>19</v>
      </c>
      <c r="U1" s="9" t="s">
        <v>20</v>
      </c>
      <c r="V1" s="9" t="s">
        <v>1942</v>
      </c>
      <c r="W1" s="10" t="s">
        <v>1941</v>
      </c>
    </row>
    <row r="2" spans="1:23" x14ac:dyDescent="0.35">
      <c r="A2" s="13">
        <v>5010948</v>
      </c>
      <c r="B2" s="13">
        <v>6408266116</v>
      </c>
      <c r="C2" s="13">
        <v>40778056</v>
      </c>
      <c r="D2" t="s">
        <v>30</v>
      </c>
      <c r="E2" t="s">
        <v>1398</v>
      </c>
      <c r="F2" t="s">
        <v>1399</v>
      </c>
      <c r="G2" t="s">
        <v>9</v>
      </c>
      <c r="H2" t="s">
        <v>9</v>
      </c>
      <c r="I2" t="s">
        <v>31</v>
      </c>
      <c r="J2" t="s">
        <v>32</v>
      </c>
      <c r="K2" s="12">
        <v>44890</v>
      </c>
      <c r="L2" s="1">
        <v>5</v>
      </c>
      <c r="M2" s="1">
        <v>4</v>
      </c>
      <c r="N2" s="1">
        <v>33</v>
      </c>
      <c r="O2" s="1">
        <v>24306</v>
      </c>
      <c r="P2" s="1" t="s">
        <v>33</v>
      </c>
      <c r="Q2" t="s">
        <v>34</v>
      </c>
      <c r="R2" s="15">
        <v>45001</v>
      </c>
      <c r="S2">
        <v>3175</v>
      </c>
      <c r="T2">
        <v>145.16872577999999</v>
      </c>
      <c r="U2">
        <v>-37.834151460000001</v>
      </c>
      <c r="V2" t="e">
        <f>VLOOKUP(A:A,'BVT (50)'!A:A,1,0)</f>
        <v>#N/A</v>
      </c>
    </row>
    <row r="3" spans="1:23" x14ac:dyDescent="0.35">
      <c r="A3" s="13">
        <v>5010953</v>
      </c>
      <c r="B3" s="13">
        <v>6407524265</v>
      </c>
      <c r="C3" s="13">
        <v>40654591</v>
      </c>
      <c r="D3" t="s">
        <v>35</v>
      </c>
      <c r="E3" t="s">
        <v>1400</v>
      </c>
      <c r="F3" t="s">
        <v>1399</v>
      </c>
      <c r="G3" t="s">
        <v>9</v>
      </c>
      <c r="H3" t="s">
        <v>9</v>
      </c>
      <c r="I3" t="s">
        <v>31</v>
      </c>
      <c r="J3" t="s">
        <v>32</v>
      </c>
      <c r="K3" s="12">
        <v>44890</v>
      </c>
      <c r="L3" s="1">
        <v>5</v>
      </c>
      <c r="M3" s="1">
        <v>4</v>
      </c>
      <c r="N3" s="1">
        <v>33</v>
      </c>
      <c r="O3" s="1">
        <v>24306</v>
      </c>
      <c r="P3" s="1" t="s">
        <v>36</v>
      </c>
      <c r="Q3" t="s">
        <v>37</v>
      </c>
      <c r="R3" s="15">
        <v>44918</v>
      </c>
      <c r="S3">
        <v>3175</v>
      </c>
      <c r="T3">
        <v>145.22032493</v>
      </c>
      <c r="U3">
        <v>-38.220039300000003</v>
      </c>
      <c r="V3" t="e">
        <f>VLOOKUP(A:A,'BVT (50)'!A:A,1,0)</f>
        <v>#N/A</v>
      </c>
    </row>
    <row r="4" spans="1:23" x14ac:dyDescent="0.35">
      <c r="A4" s="13">
        <v>5010967</v>
      </c>
      <c r="B4" s="13" t="s">
        <v>38</v>
      </c>
      <c r="C4" s="13" t="s">
        <v>38</v>
      </c>
      <c r="D4" t="s">
        <v>39</v>
      </c>
      <c r="E4" t="s">
        <v>1401</v>
      </c>
      <c r="F4" t="s">
        <v>1399</v>
      </c>
      <c r="G4" t="s">
        <v>9</v>
      </c>
      <c r="H4" t="s">
        <v>9</v>
      </c>
      <c r="I4" t="s">
        <v>31</v>
      </c>
      <c r="J4" t="s">
        <v>32</v>
      </c>
      <c r="K4" s="12">
        <v>44890</v>
      </c>
      <c r="L4" s="1">
        <v>5</v>
      </c>
      <c r="M4" s="1">
        <v>4</v>
      </c>
      <c r="N4" s="1">
        <v>33</v>
      </c>
      <c r="O4" s="1">
        <v>24306</v>
      </c>
      <c r="P4" s="1" t="s">
        <v>40</v>
      </c>
      <c r="Q4" t="s">
        <v>41</v>
      </c>
      <c r="R4" s="15">
        <v>0</v>
      </c>
      <c r="S4">
        <v>3170</v>
      </c>
      <c r="T4">
        <v>145.0362111</v>
      </c>
      <c r="U4">
        <v>-37.933532710000001</v>
      </c>
      <c r="V4" t="e">
        <f>VLOOKUP(A:A,'BVT (50)'!A:A,1,0)</f>
        <v>#N/A</v>
      </c>
    </row>
    <row r="5" spans="1:23" x14ac:dyDescent="0.35">
      <c r="A5" s="13">
        <v>5010961</v>
      </c>
      <c r="B5" s="13">
        <v>6408463012</v>
      </c>
      <c r="C5" s="13">
        <v>41062362</v>
      </c>
      <c r="D5" t="s">
        <v>42</v>
      </c>
      <c r="E5" t="s">
        <v>1402</v>
      </c>
      <c r="F5" t="s">
        <v>1399</v>
      </c>
      <c r="G5" t="s">
        <v>9</v>
      </c>
      <c r="H5" t="s">
        <v>9</v>
      </c>
      <c r="I5" t="s">
        <v>31</v>
      </c>
      <c r="J5" t="s">
        <v>32</v>
      </c>
      <c r="K5" s="12">
        <v>44890</v>
      </c>
      <c r="L5" s="1">
        <v>5</v>
      </c>
      <c r="M5" s="1">
        <v>4</v>
      </c>
      <c r="N5" s="1">
        <v>33</v>
      </c>
      <c r="O5" s="1">
        <v>24306</v>
      </c>
      <c r="P5" s="1" t="s">
        <v>43</v>
      </c>
      <c r="Q5" t="s">
        <v>44</v>
      </c>
      <c r="R5" s="15">
        <v>44944</v>
      </c>
      <c r="S5">
        <v>3107</v>
      </c>
      <c r="T5">
        <v>145.11873936999999</v>
      </c>
      <c r="U5">
        <v>-38.14586327</v>
      </c>
      <c r="V5" t="e">
        <f>VLOOKUP(A:A,'BVT (50)'!A:A,1,0)</f>
        <v>#N/A</v>
      </c>
    </row>
    <row r="6" spans="1:23" x14ac:dyDescent="0.35">
      <c r="A6" s="21">
        <v>5010956</v>
      </c>
      <c r="B6" s="13">
        <v>6407574131</v>
      </c>
      <c r="C6" s="13">
        <v>40448006</v>
      </c>
      <c r="D6" t="s">
        <v>45</v>
      </c>
      <c r="E6" t="s">
        <v>1403</v>
      </c>
      <c r="F6" t="s">
        <v>1404</v>
      </c>
      <c r="G6" t="s">
        <v>9</v>
      </c>
      <c r="H6" t="s">
        <v>9</v>
      </c>
      <c r="I6" t="s">
        <v>31</v>
      </c>
      <c r="J6" t="s">
        <v>32</v>
      </c>
      <c r="K6" s="12">
        <v>44890</v>
      </c>
      <c r="L6" s="1">
        <v>5</v>
      </c>
      <c r="M6" s="1">
        <v>4</v>
      </c>
      <c r="N6" s="1">
        <v>33</v>
      </c>
      <c r="O6" s="1">
        <v>24310</v>
      </c>
      <c r="P6" s="1" t="s">
        <v>46</v>
      </c>
      <c r="Q6" t="s">
        <v>37</v>
      </c>
      <c r="R6" s="15">
        <v>44963</v>
      </c>
      <c r="S6">
        <v>3175</v>
      </c>
      <c r="T6">
        <v>145.17428597</v>
      </c>
      <c r="U6">
        <v>-38.230969459999997</v>
      </c>
      <c r="V6" s="22">
        <f>VLOOKUP(A:A,'BVT (50)'!A:A,1,0)</f>
        <v>5010956</v>
      </c>
      <c r="W6" s="22" t="s">
        <v>1946</v>
      </c>
    </row>
    <row r="7" spans="1:23" x14ac:dyDescent="0.35">
      <c r="A7" s="21">
        <v>5010950</v>
      </c>
      <c r="B7" s="13">
        <v>6407686363</v>
      </c>
      <c r="C7" s="13">
        <v>40632241</v>
      </c>
      <c r="D7" t="s">
        <v>47</v>
      </c>
      <c r="E7" t="s">
        <v>1405</v>
      </c>
      <c r="F7" t="s">
        <v>1404</v>
      </c>
      <c r="G7" t="s">
        <v>9</v>
      </c>
      <c r="H7" t="s">
        <v>9</v>
      </c>
      <c r="I7" t="s">
        <v>31</v>
      </c>
      <c r="J7" t="s">
        <v>32</v>
      </c>
      <c r="K7" s="12">
        <v>44890</v>
      </c>
      <c r="L7" s="1">
        <v>5</v>
      </c>
      <c r="M7" s="1">
        <v>4</v>
      </c>
      <c r="N7" s="1">
        <v>33</v>
      </c>
      <c r="O7" s="1">
        <v>24310</v>
      </c>
      <c r="P7" s="1" t="s">
        <v>48</v>
      </c>
      <c r="Q7" t="s">
        <v>49</v>
      </c>
      <c r="R7" s="15">
        <v>44951</v>
      </c>
      <c r="S7">
        <v>3175</v>
      </c>
      <c r="T7">
        <v>145.05845356</v>
      </c>
      <c r="U7">
        <v>-37.902053330000001</v>
      </c>
      <c r="V7" s="22">
        <f>VLOOKUP(A:A,'BVT (50)'!A:A,1,0)</f>
        <v>5010950</v>
      </c>
      <c r="W7" s="22" t="s">
        <v>1946</v>
      </c>
    </row>
    <row r="8" spans="1:23" x14ac:dyDescent="0.35">
      <c r="A8" s="13">
        <v>5010927</v>
      </c>
      <c r="B8" s="13" t="s">
        <v>50</v>
      </c>
      <c r="C8" s="13" t="s">
        <v>50</v>
      </c>
      <c r="D8" t="s">
        <v>51</v>
      </c>
      <c r="E8" t="s">
        <v>1406</v>
      </c>
      <c r="F8" t="s">
        <v>1399</v>
      </c>
      <c r="G8" t="s">
        <v>9</v>
      </c>
      <c r="H8" t="s">
        <v>9</v>
      </c>
      <c r="I8" t="s">
        <v>31</v>
      </c>
      <c r="J8" t="s">
        <v>32</v>
      </c>
      <c r="K8" s="12">
        <v>44890</v>
      </c>
      <c r="L8" s="1">
        <v>5</v>
      </c>
      <c r="M8" s="1">
        <v>4</v>
      </c>
      <c r="N8" s="1">
        <v>33</v>
      </c>
      <c r="O8" s="1">
        <v>24306</v>
      </c>
      <c r="P8" s="1" t="s">
        <v>52</v>
      </c>
      <c r="Q8" t="s">
        <v>41</v>
      </c>
      <c r="R8" s="15">
        <v>0</v>
      </c>
      <c r="S8">
        <v>0</v>
      </c>
      <c r="T8">
        <v>145.07565579999999</v>
      </c>
      <c r="U8">
        <v>-37.948591260000001</v>
      </c>
      <c r="V8" t="e">
        <f>VLOOKUP(A:A,'BVT (50)'!A:A,1,0)</f>
        <v>#N/A</v>
      </c>
    </row>
    <row r="9" spans="1:23" x14ac:dyDescent="0.35">
      <c r="A9" s="21">
        <v>5010936</v>
      </c>
      <c r="B9" s="13">
        <v>6408441384</v>
      </c>
      <c r="C9" s="13">
        <v>41041205</v>
      </c>
      <c r="D9" t="s">
        <v>53</v>
      </c>
      <c r="E9" t="s">
        <v>1407</v>
      </c>
      <c r="F9" t="s">
        <v>1404</v>
      </c>
      <c r="G9" t="s">
        <v>9</v>
      </c>
      <c r="H9" t="s">
        <v>9</v>
      </c>
      <c r="I9" t="s">
        <v>31</v>
      </c>
      <c r="J9" t="s">
        <v>32</v>
      </c>
      <c r="K9" s="12">
        <v>44890</v>
      </c>
      <c r="L9" s="1">
        <v>5</v>
      </c>
      <c r="M9" s="1">
        <v>4</v>
      </c>
      <c r="N9" s="1">
        <v>33</v>
      </c>
      <c r="O9" s="1">
        <v>24310</v>
      </c>
      <c r="P9" s="1" t="s">
        <v>54</v>
      </c>
      <c r="Q9" t="s">
        <v>55</v>
      </c>
      <c r="R9" s="15">
        <v>45000</v>
      </c>
      <c r="S9">
        <v>3190</v>
      </c>
      <c r="T9">
        <v>145.03457632999999</v>
      </c>
      <c r="U9">
        <v>-37.954363290000003</v>
      </c>
      <c r="V9" s="22">
        <f>VLOOKUP(A:A,'BVT (50)'!A:A,1,0)</f>
        <v>5010936</v>
      </c>
      <c r="W9" s="22" t="s">
        <v>1946</v>
      </c>
    </row>
    <row r="10" spans="1:23" x14ac:dyDescent="0.35">
      <c r="A10" s="13">
        <v>5010949</v>
      </c>
      <c r="B10" s="13">
        <v>6408479113</v>
      </c>
      <c r="C10" s="13">
        <v>41076913</v>
      </c>
      <c r="D10" t="s">
        <v>56</v>
      </c>
      <c r="E10" t="s">
        <v>1408</v>
      </c>
      <c r="F10" t="s">
        <v>1399</v>
      </c>
      <c r="G10" t="s">
        <v>9</v>
      </c>
      <c r="H10" t="s">
        <v>9</v>
      </c>
      <c r="I10" t="s">
        <v>31</v>
      </c>
      <c r="J10" t="s">
        <v>32</v>
      </c>
      <c r="K10" s="12">
        <v>44890</v>
      </c>
      <c r="L10" s="1">
        <v>5</v>
      </c>
      <c r="M10" s="1">
        <v>4</v>
      </c>
      <c r="N10" s="1">
        <v>33</v>
      </c>
      <c r="O10" s="1">
        <v>24306</v>
      </c>
      <c r="P10" s="1" t="s">
        <v>57</v>
      </c>
      <c r="Q10" t="s">
        <v>58</v>
      </c>
      <c r="R10" s="15">
        <v>45119</v>
      </c>
      <c r="S10">
        <v>3175</v>
      </c>
      <c r="T10">
        <v>145.00238952999999</v>
      </c>
      <c r="U10">
        <v>-37.94034362</v>
      </c>
      <c r="V10" t="e">
        <f>VLOOKUP(A:A,'BVT (50)'!A:A,1,0)</f>
        <v>#N/A</v>
      </c>
    </row>
    <row r="11" spans="1:23" x14ac:dyDescent="0.35">
      <c r="A11" s="13">
        <v>5010941</v>
      </c>
      <c r="B11" s="13">
        <v>6408456028</v>
      </c>
      <c r="C11" s="13">
        <v>41056251</v>
      </c>
      <c r="D11" t="s">
        <v>59</v>
      </c>
      <c r="E11" t="s">
        <v>1409</v>
      </c>
      <c r="F11" t="s">
        <v>1399</v>
      </c>
      <c r="G11" t="s">
        <v>9</v>
      </c>
      <c r="H11" t="s">
        <v>9</v>
      </c>
      <c r="I11" t="s">
        <v>31</v>
      </c>
      <c r="J11" t="s">
        <v>32</v>
      </c>
      <c r="K11" s="12">
        <v>44890</v>
      </c>
      <c r="L11" s="1">
        <v>5</v>
      </c>
      <c r="M11" s="1">
        <v>4</v>
      </c>
      <c r="N11" s="1">
        <v>33</v>
      </c>
      <c r="O11" s="1">
        <v>24306</v>
      </c>
      <c r="P11" s="1" t="s">
        <v>60</v>
      </c>
      <c r="Q11" t="s">
        <v>61</v>
      </c>
      <c r="R11" s="15">
        <v>44963</v>
      </c>
      <c r="S11">
        <v>3190</v>
      </c>
      <c r="T11">
        <v>145.18621478</v>
      </c>
      <c r="U11">
        <v>-38.002784579999997</v>
      </c>
      <c r="V11" t="e">
        <f>VLOOKUP(A:A,'BVT (50)'!A:A,1,0)</f>
        <v>#N/A</v>
      </c>
    </row>
    <row r="12" spans="1:23" x14ac:dyDescent="0.35">
      <c r="A12" s="21">
        <v>5010973</v>
      </c>
      <c r="B12" s="13">
        <v>6407818698</v>
      </c>
      <c r="C12" s="13">
        <v>40675957</v>
      </c>
      <c r="D12" t="s">
        <v>62</v>
      </c>
      <c r="E12" t="s">
        <v>1410</v>
      </c>
      <c r="F12" t="s">
        <v>1399</v>
      </c>
      <c r="G12" t="s">
        <v>9</v>
      </c>
      <c r="H12" t="s">
        <v>9</v>
      </c>
      <c r="I12" t="s">
        <v>31</v>
      </c>
      <c r="J12" t="s">
        <v>32</v>
      </c>
      <c r="K12" s="12">
        <v>44890</v>
      </c>
      <c r="L12" s="1">
        <v>5</v>
      </c>
      <c r="M12" s="1">
        <v>4</v>
      </c>
      <c r="N12" s="1">
        <v>33</v>
      </c>
      <c r="O12" s="1">
        <v>24306</v>
      </c>
      <c r="P12" s="1" t="s">
        <v>63</v>
      </c>
      <c r="Q12" t="s">
        <v>64</v>
      </c>
      <c r="R12" s="15">
        <v>44964</v>
      </c>
      <c r="S12">
        <v>3170</v>
      </c>
      <c r="T12">
        <v>145.20031517999999</v>
      </c>
      <c r="U12">
        <v>-37.991275979999998</v>
      </c>
      <c r="V12" t="e">
        <f>VLOOKUP(A:A,'BVT (50)'!A:A,1,0)</f>
        <v>#N/A</v>
      </c>
    </row>
    <row r="13" spans="1:23" x14ac:dyDescent="0.35">
      <c r="A13" s="13">
        <v>5010931</v>
      </c>
      <c r="B13" s="13">
        <v>6408476691</v>
      </c>
      <c r="C13" s="13">
        <v>41075915</v>
      </c>
      <c r="D13" t="s">
        <v>65</v>
      </c>
      <c r="E13" t="s">
        <v>1411</v>
      </c>
      <c r="F13" t="s">
        <v>1399</v>
      </c>
      <c r="G13" t="s">
        <v>9</v>
      </c>
      <c r="H13" t="s">
        <v>9</v>
      </c>
      <c r="I13" t="s">
        <v>31</v>
      </c>
      <c r="J13" t="s">
        <v>32</v>
      </c>
      <c r="K13" s="12">
        <v>44890</v>
      </c>
      <c r="L13" s="1">
        <v>5</v>
      </c>
      <c r="M13" s="1">
        <v>4</v>
      </c>
      <c r="N13" s="1">
        <v>33</v>
      </c>
      <c r="O13" s="1">
        <v>24306</v>
      </c>
      <c r="P13" s="1" t="s">
        <v>66</v>
      </c>
      <c r="Q13" t="s">
        <v>67</v>
      </c>
      <c r="R13" s="15">
        <v>45270</v>
      </c>
      <c r="S13">
        <v>0</v>
      </c>
      <c r="T13">
        <v>145.11188283000001</v>
      </c>
      <c r="U13">
        <v>-37.780259450000003</v>
      </c>
      <c r="V13" t="e">
        <f>VLOOKUP(A:A,'BVT (50)'!A:A,1,0)</f>
        <v>#N/A</v>
      </c>
    </row>
    <row r="14" spans="1:23" x14ac:dyDescent="0.35">
      <c r="A14" s="13">
        <v>5010975</v>
      </c>
      <c r="B14" s="13">
        <v>6408460776</v>
      </c>
      <c r="C14" s="13">
        <v>41061812</v>
      </c>
      <c r="D14" t="s">
        <v>68</v>
      </c>
      <c r="E14" t="s">
        <v>1412</v>
      </c>
      <c r="F14" t="s">
        <v>1399</v>
      </c>
      <c r="G14" t="s">
        <v>9</v>
      </c>
      <c r="H14" t="s">
        <v>9</v>
      </c>
      <c r="I14" t="s">
        <v>31</v>
      </c>
      <c r="J14" t="s">
        <v>32</v>
      </c>
      <c r="K14" s="12">
        <v>44890</v>
      </c>
      <c r="L14" s="1">
        <v>5</v>
      </c>
      <c r="M14" s="1">
        <v>4</v>
      </c>
      <c r="N14" s="1">
        <v>33</v>
      </c>
      <c r="O14" s="1">
        <v>24306</v>
      </c>
      <c r="P14" s="1" t="s">
        <v>69</v>
      </c>
      <c r="Q14" t="s">
        <v>70</v>
      </c>
      <c r="R14" s="15">
        <v>44974</v>
      </c>
      <c r="S14">
        <v>3170</v>
      </c>
      <c r="T14">
        <v>144.99288713000001</v>
      </c>
      <c r="U14">
        <v>-37.869200820000003</v>
      </c>
      <c r="V14" t="e">
        <f>VLOOKUP(A:A,'BVT (50)'!A:A,1,0)</f>
        <v>#N/A</v>
      </c>
    </row>
    <row r="15" spans="1:23" x14ac:dyDescent="0.35">
      <c r="A15" s="21">
        <v>5010958</v>
      </c>
      <c r="B15" s="13">
        <v>6407604478</v>
      </c>
      <c r="C15" s="13">
        <v>41066582</v>
      </c>
      <c r="D15" t="s">
        <v>71</v>
      </c>
      <c r="E15" t="s">
        <v>1413</v>
      </c>
      <c r="F15" t="s">
        <v>1404</v>
      </c>
      <c r="G15" t="s">
        <v>9</v>
      </c>
      <c r="H15" t="s">
        <v>9</v>
      </c>
      <c r="I15" t="s">
        <v>31</v>
      </c>
      <c r="J15" t="s">
        <v>32</v>
      </c>
      <c r="K15" s="12">
        <v>44890</v>
      </c>
      <c r="L15" s="1">
        <v>5</v>
      </c>
      <c r="M15" s="1">
        <v>4</v>
      </c>
      <c r="N15" s="1">
        <v>33</v>
      </c>
      <c r="O15" s="1">
        <v>24310</v>
      </c>
      <c r="P15" s="1" t="s">
        <v>72</v>
      </c>
      <c r="Q15" t="s">
        <v>73</v>
      </c>
      <c r="R15" s="15">
        <v>44973</v>
      </c>
      <c r="S15">
        <v>3175</v>
      </c>
      <c r="T15">
        <v>144.91024413</v>
      </c>
      <c r="U15">
        <v>-38.379970540000002</v>
      </c>
      <c r="V15" s="22">
        <f>VLOOKUP(A:A,'BVT (50)'!A:A,1,0)</f>
        <v>5010958</v>
      </c>
      <c r="W15" s="22" t="s">
        <v>1946</v>
      </c>
    </row>
    <row r="16" spans="1:23" x14ac:dyDescent="0.35">
      <c r="A16" s="13">
        <v>5010947</v>
      </c>
      <c r="B16" s="13">
        <v>6408443112</v>
      </c>
      <c r="C16" s="13">
        <v>41040489</v>
      </c>
      <c r="D16" t="s">
        <v>74</v>
      </c>
      <c r="E16" t="s">
        <v>1414</v>
      </c>
      <c r="F16" t="s">
        <v>1399</v>
      </c>
      <c r="G16" t="s">
        <v>9</v>
      </c>
      <c r="H16" t="s">
        <v>9</v>
      </c>
      <c r="I16" t="s">
        <v>31</v>
      </c>
      <c r="J16" t="s">
        <v>32</v>
      </c>
      <c r="K16" s="12">
        <v>44890</v>
      </c>
      <c r="L16" s="1">
        <v>5</v>
      </c>
      <c r="M16" s="1">
        <v>4</v>
      </c>
      <c r="N16" s="1">
        <v>33</v>
      </c>
      <c r="O16" s="1">
        <v>24306</v>
      </c>
      <c r="P16" s="1" t="s">
        <v>75</v>
      </c>
      <c r="Q16" t="s">
        <v>76</v>
      </c>
      <c r="R16" s="15">
        <v>45124</v>
      </c>
      <c r="S16">
        <v>3175</v>
      </c>
      <c r="T16">
        <v>145.22547589000001</v>
      </c>
      <c r="U16">
        <v>-38.047133389999999</v>
      </c>
      <c r="V16" t="e">
        <f>VLOOKUP(A:A,'BVT (50)'!A:A,1,0)</f>
        <v>#N/A</v>
      </c>
    </row>
    <row r="17" spans="1:23" x14ac:dyDescent="0.35">
      <c r="A17" s="21">
        <v>5010940</v>
      </c>
      <c r="B17" s="13">
        <v>6408467185</v>
      </c>
      <c r="C17" s="13">
        <v>41066645</v>
      </c>
      <c r="D17" t="s">
        <v>77</v>
      </c>
      <c r="E17" t="s">
        <v>1415</v>
      </c>
      <c r="F17" t="s">
        <v>1399</v>
      </c>
      <c r="G17" t="s">
        <v>9</v>
      </c>
      <c r="H17" t="s">
        <v>9</v>
      </c>
      <c r="I17" t="s">
        <v>31</v>
      </c>
      <c r="J17" t="s">
        <v>32</v>
      </c>
      <c r="K17" s="12">
        <v>44890</v>
      </c>
      <c r="L17" s="1">
        <v>5</v>
      </c>
      <c r="M17" s="1">
        <v>4</v>
      </c>
      <c r="N17" s="1">
        <v>33</v>
      </c>
      <c r="O17" s="1">
        <v>24306</v>
      </c>
      <c r="P17" s="1" t="s">
        <v>78</v>
      </c>
      <c r="Q17" t="s">
        <v>79</v>
      </c>
      <c r="R17" s="15">
        <v>45020</v>
      </c>
      <c r="S17">
        <v>3190</v>
      </c>
      <c r="T17">
        <v>145.22299613999999</v>
      </c>
      <c r="U17">
        <v>-37.970812459999998</v>
      </c>
      <c r="V17" t="e">
        <f>VLOOKUP(A:A,'BVT (50)'!A:A,1,0)</f>
        <v>#N/A</v>
      </c>
    </row>
    <row r="18" spans="1:23" x14ac:dyDescent="0.35">
      <c r="A18" s="13">
        <v>5010962</v>
      </c>
      <c r="B18" s="13" t="s">
        <v>80</v>
      </c>
      <c r="C18" s="13" t="s">
        <v>80</v>
      </c>
      <c r="D18" t="s">
        <v>81</v>
      </c>
      <c r="E18" t="s">
        <v>1416</v>
      </c>
      <c r="F18" t="s">
        <v>1399</v>
      </c>
      <c r="G18" t="s">
        <v>9</v>
      </c>
      <c r="H18" t="s">
        <v>9</v>
      </c>
      <c r="I18" t="s">
        <v>31</v>
      </c>
      <c r="J18" t="s">
        <v>32</v>
      </c>
      <c r="K18" s="12">
        <v>44890</v>
      </c>
      <c r="L18" s="1">
        <v>5</v>
      </c>
      <c r="M18" s="1">
        <v>4</v>
      </c>
      <c r="N18" s="1">
        <v>33</v>
      </c>
      <c r="O18" s="1">
        <v>24306</v>
      </c>
      <c r="P18" s="1" t="s">
        <v>82</v>
      </c>
      <c r="Q18" t="s">
        <v>41</v>
      </c>
      <c r="R18" s="15">
        <v>0</v>
      </c>
      <c r="S18">
        <v>3107</v>
      </c>
      <c r="T18">
        <v>145.03783290000001</v>
      </c>
      <c r="U18">
        <v>-37.939222940000001</v>
      </c>
      <c r="V18" t="e">
        <f>VLOOKUP(A:A,'BVT (50)'!A:A,1,0)</f>
        <v>#N/A</v>
      </c>
    </row>
    <row r="19" spans="1:23" x14ac:dyDescent="0.35">
      <c r="A19" s="13">
        <v>5010972</v>
      </c>
      <c r="B19" s="13">
        <v>6407650778</v>
      </c>
      <c r="C19" s="13">
        <v>40678672</v>
      </c>
      <c r="D19" t="s">
        <v>83</v>
      </c>
      <c r="E19" t="s">
        <v>1417</v>
      </c>
      <c r="F19" t="s">
        <v>1399</v>
      </c>
      <c r="G19" t="s">
        <v>9</v>
      </c>
      <c r="H19" t="s">
        <v>9</v>
      </c>
      <c r="I19" t="s">
        <v>31</v>
      </c>
      <c r="J19" t="s">
        <v>32</v>
      </c>
      <c r="K19" s="12">
        <v>44890</v>
      </c>
      <c r="L19" s="1">
        <v>5</v>
      </c>
      <c r="M19" s="1">
        <v>4</v>
      </c>
      <c r="N19" s="1">
        <v>33</v>
      </c>
      <c r="O19" s="1">
        <v>24306</v>
      </c>
      <c r="P19" s="1" t="s">
        <v>84</v>
      </c>
      <c r="Q19" t="s">
        <v>85</v>
      </c>
      <c r="R19" s="15">
        <v>44953</v>
      </c>
      <c r="S19">
        <v>3170</v>
      </c>
      <c r="T19">
        <v>145.21894541</v>
      </c>
      <c r="U19">
        <v>-37.898652759999997</v>
      </c>
      <c r="V19" t="e">
        <f>VLOOKUP(A:A,'BVT (50)'!A:A,1,0)</f>
        <v>#N/A</v>
      </c>
    </row>
    <row r="20" spans="1:23" x14ac:dyDescent="0.35">
      <c r="A20" s="13">
        <v>5010959</v>
      </c>
      <c r="B20" s="13">
        <v>6408280169</v>
      </c>
      <c r="C20" s="13">
        <v>40790819</v>
      </c>
      <c r="D20" t="s">
        <v>86</v>
      </c>
      <c r="E20" t="s">
        <v>1418</v>
      </c>
      <c r="F20" t="s">
        <v>1399</v>
      </c>
      <c r="G20" t="s">
        <v>9</v>
      </c>
      <c r="H20" t="s">
        <v>9</v>
      </c>
      <c r="I20" t="s">
        <v>31</v>
      </c>
      <c r="J20" t="s">
        <v>32</v>
      </c>
      <c r="K20" s="12">
        <v>44890</v>
      </c>
      <c r="L20" s="1">
        <v>5</v>
      </c>
      <c r="M20" s="1">
        <v>4</v>
      </c>
      <c r="N20" s="1">
        <v>33</v>
      </c>
      <c r="O20" s="1">
        <v>24306</v>
      </c>
      <c r="P20" s="1" t="s">
        <v>87</v>
      </c>
      <c r="Q20" t="s">
        <v>88</v>
      </c>
      <c r="R20" s="15">
        <v>44945</v>
      </c>
      <c r="S20">
        <v>3172</v>
      </c>
      <c r="T20">
        <v>145.14479961999999</v>
      </c>
      <c r="U20">
        <v>-37.96166581</v>
      </c>
      <c r="V20" t="e">
        <f>VLOOKUP(A:A,'BVT (50)'!A:A,1,0)</f>
        <v>#N/A</v>
      </c>
    </row>
    <row r="21" spans="1:23" x14ac:dyDescent="0.35">
      <c r="A21" s="13">
        <v>5010968</v>
      </c>
      <c r="B21" s="13">
        <v>6408461039</v>
      </c>
      <c r="C21" s="13">
        <v>41061630</v>
      </c>
      <c r="D21" t="s">
        <v>89</v>
      </c>
      <c r="E21" t="s">
        <v>1419</v>
      </c>
      <c r="F21" t="s">
        <v>1399</v>
      </c>
      <c r="G21" t="s">
        <v>9</v>
      </c>
      <c r="H21" t="s">
        <v>9</v>
      </c>
      <c r="I21" t="s">
        <v>31</v>
      </c>
      <c r="J21" t="s">
        <v>32</v>
      </c>
      <c r="K21" s="12">
        <v>44890</v>
      </c>
      <c r="L21" s="1">
        <v>5</v>
      </c>
      <c r="M21" s="1">
        <v>4</v>
      </c>
      <c r="N21" s="1">
        <v>33</v>
      </c>
      <c r="O21" s="1">
        <v>24306</v>
      </c>
      <c r="P21" s="1" t="s">
        <v>90</v>
      </c>
      <c r="Q21" t="s">
        <v>91</v>
      </c>
      <c r="R21" s="15">
        <v>44951</v>
      </c>
      <c r="S21">
        <v>3170</v>
      </c>
      <c r="T21">
        <v>145.05500491000001</v>
      </c>
      <c r="U21">
        <v>-37.957930869999998</v>
      </c>
      <c r="V21" t="e">
        <f>VLOOKUP(A:A,'BVT (50)'!A:A,1,0)</f>
        <v>#N/A</v>
      </c>
    </row>
    <row r="22" spans="1:23" x14ac:dyDescent="0.35">
      <c r="A22" s="13">
        <v>5010957</v>
      </c>
      <c r="B22" s="13">
        <v>6408314304</v>
      </c>
      <c r="C22" s="13">
        <v>40813705</v>
      </c>
      <c r="D22" t="s">
        <v>92</v>
      </c>
      <c r="E22" t="s">
        <v>1420</v>
      </c>
      <c r="F22" t="s">
        <v>1399</v>
      </c>
      <c r="G22" t="s">
        <v>9</v>
      </c>
      <c r="H22" t="s">
        <v>9</v>
      </c>
      <c r="I22" t="s">
        <v>31</v>
      </c>
      <c r="J22" t="s">
        <v>32</v>
      </c>
      <c r="K22" s="12">
        <v>44890</v>
      </c>
      <c r="L22" s="1">
        <v>5</v>
      </c>
      <c r="M22" s="1">
        <v>4</v>
      </c>
      <c r="N22" s="1">
        <v>33</v>
      </c>
      <c r="O22" s="1">
        <v>24306</v>
      </c>
      <c r="P22" s="1" t="s">
        <v>93</v>
      </c>
      <c r="Q22" t="s">
        <v>94</v>
      </c>
      <c r="R22" s="15">
        <v>44957</v>
      </c>
      <c r="S22">
        <v>3175</v>
      </c>
      <c r="T22">
        <v>145.02346301</v>
      </c>
      <c r="U22">
        <v>-38.322957049999999</v>
      </c>
      <c r="V22" t="e">
        <f>VLOOKUP(A:A,'BVT (50)'!A:A,1,0)</f>
        <v>#N/A</v>
      </c>
    </row>
    <row r="23" spans="1:23" x14ac:dyDescent="0.35">
      <c r="A23" s="13">
        <v>5010926</v>
      </c>
      <c r="B23" s="13">
        <v>6408470533</v>
      </c>
      <c r="C23" s="13">
        <v>41072732</v>
      </c>
      <c r="D23" t="s">
        <v>95</v>
      </c>
      <c r="E23" t="s">
        <v>1421</v>
      </c>
      <c r="F23" t="s">
        <v>1399</v>
      </c>
      <c r="G23" t="s">
        <v>9</v>
      </c>
      <c r="H23" t="s">
        <v>9</v>
      </c>
      <c r="I23" t="s">
        <v>31</v>
      </c>
      <c r="J23" t="s">
        <v>32</v>
      </c>
      <c r="K23" s="12">
        <v>44890</v>
      </c>
      <c r="L23" s="1">
        <v>5</v>
      </c>
      <c r="M23" s="1">
        <v>4</v>
      </c>
      <c r="N23" s="1">
        <v>33</v>
      </c>
      <c r="O23" s="1">
        <v>24306</v>
      </c>
      <c r="P23" s="1" t="s">
        <v>96</v>
      </c>
      <c r="Q23" t="s">
        <v>97</v>
      </c>
      <c r="R23" s="15">
        <v>45270</v>
      </c>
      <c r="S23" t="e">
        <v>#N/A</v>
      </c>
      <c r="T23">
        <v>145.10034683999999</v>
      </c>
      <c r="U23">
        <v>-37.770961229999997</v>
      </c>
      <c r="V23" t="e">
        <f>VLOOKUP(A:A,'BVT (50)'!A:A,1,0)</f>
        <v>#N/A</v>
      </c>
    </row>
    <row r="24" spans="1:23" x14ac:dyDescent="0.35">
      <c r="A24" s="21">
        <v>5010969</v>
      </c>
      <c r="B24" s="13">
        <v>6407171344</v>
      </c>
      <c r="C24" s="13">
        <v>40672558</v>
      </c>
      <c r="D24" t="s">
        <v>98</v>
      </c>
      <c r="E24" t="s">
        <v>1422</v>
      </c>
      <c r="F24" t="s">
        <v>1399</v>
      </c>
      <c r="G24" t="s">
        <v>9</v>
      </c>
      <c r="H24" t="s">
        <v>9</v>
      </c>
      <c r="I24" t="s">
        <v>31</v>
      </c>
      <c r="J24" t="s">
        <v>32</v>
      </c>
      <c r="K24" s="12">
        <v>44890</v>
      </c>
      <c r="L24" s="1">
        <v>5</v>
      </c>
      <c r="M24" s="1">
        <v>4</v>
      </c>
      <c r="N24" s="1">
        <v>33</v>
      </c>
      <c r="O24" s="1">
        <v>24306</v>
      </c>
      <c r="P24" s="1" t="s">
        <v>99</v>
      </c>
      <c r="Q24" t="s">
        <v>100</v>
      </c>
      <c r="R24" s="15">
        <v>44963</v>
      </c>
      <c r="S24">
        <v>3170</v>
      </c>
      <c r="T24">
        <v>145.16609032</v>
      </c>
      <c r="U24">
        <v>-37.857486389999998</v>
      </c>
      <c r="V24" t="e">
        <f>VLOOKUP(A:A,'BVT (50)'!A:A,1,0)</f>
        <v>#N/A</v>
      </c>
    </row>
    <row r="25" spans="1:23" x14ac:dyDescent="0.35">
      <c r="A25" s="13">
        <v>5010945</v>
      </c>
      <c r="B25" s="13">
        <v>6407651513</v>
      </c>
      <c r="C25" s="13">
        <v>40670962</v>
      </c>
      <c r="D25" t="s">
        <v>101</v>
      </c>
      <c r="E25" t="s">
        <v>1423</v>
      </c>
      <c r="F25" t="s">
        <v>1399</v>
      </c>
      <c r="G25" t="s">
        <v>9</v>
      </c>
      <c r="H25" t="s">
        <v>9</v>
      </c>
      <c r="I25" t="s">
        <v>31</v>
      </c>
      <c r="J25" t="s">
        <v>32</v>
      </c>
      <c r="K25" s="12">
        <v>44890</v>
      </c>
      <c r="L25" s="1">
        <v>5</v>
      </c>
      <c r="M25" s="1">
        <v>4</v>
      </c>
      <c r="N25" s="1">
        <v>33</v>
      </c>
      <c r="O25" s="1">
        <v>24306</v>
      </c>
      <c r="P25" s="1" t="s">
        <v>102</v>
      </c>
      <c r="Q25" t="s">
        <v>103</v>
      </c>
      <c r="R25" s="15">
        <v>44945</v>
      </c>
      <c r="S25">
        <v>3190</v>
      </c>
      <c r="T25">
        <v>145.14275594</v>
      </c>
      <c r="U25">
        <v>-38.068189099999998</v>
      </c>
      <c r="V25" t="e">
        <f>VLOOKUP(A:A,'BVT (50)'!A:A,1,0)</f>
        <v>#N/A</v>
      </c>
    </row>
    <row r="26" spans="1:23" x14ac:dyDescent="0.35">
      <c r="A26" s="30">
        <v>5010963</v>
      </c>
      <c r="B26" s="13">
        <v>6408065508</v>
      </c>
      <c r="C26" s="13">
        <v>40406676</v>
      </c>
      <c r="D26" t="s">
        <v>104</v>
      </c>
      <c r="E26" t="s">
        <v>1424</v>
      </c>
      <c r="F26" t="s">
        <v>1404</v>
      </c>
      <c r="G26" t="s">
        <v>9</v>
      </c>
      <c r="H26" t="s">
        <v>9</v>
      </c>
      <c r="I26" t="s">
        <v>31</v>
      </c>
      <c r="J26" t="s">
        <v>32</v>
      </c>
      <c r="K26" s="12">
        <v>44890</v>
      </c>
      <c r="L26" s="1">
        <v>5</v>
      </c>
      <c r="M26" s="1">
        <v>4</v>
      </c>
      <c r="N26" s="1">
        <v>33</v>
      </c>
      <c r="O26" s="1">
        <v>24310</v>
      </c>
      <c r="P26" s="1" t="s">
        <v>105</v>
      </c>
      <c r="Q26" t="s">
        <v>106</v>
      </c>
      <c r="R26" s="15">
        <v>44991</v>
      </c>
      <c r="S26">
        <v>3107</v>
      </c>
      <c r="T26">
        <v>145.20030349999999</v>
      </c>
      <c r="U26">
        <v>-37.920275750000002</v>
      </c>
      <c r="V26" s="29">
        <f>VLOOKUP(A:A,'Pilot (10)'!A:A,1,0)</f>
        <v>5010963</v>
      </c>
      <c r="W26" s="29" t="s">
        <v>1943</v>
      </c>
    </row>
    <row r="27" spans="1:23" x14ac:dyDescent="0.35">
      <c r="A27" s="13">
        <v>5010933</v>
      </c>
      <c r="B27" s="13">
        <v>6407387774</v>
      </c>
      <c r="C27" s="13">
        <v>41066118</v>
      </c>
      <c r="D27" t="s">
        <v>107</v>
      </c>
      <c r="E27" t="s">
        <v>1425</v>
      </c>
      <c r="F27" t="s">
        <v>1399</v>
      </c>
      <c r="G27" t="s">
        <v>9</v>
      </c>
      <c r="H27" t="s">
        <v>9</v>
      </c>
      <c r="I27" t="s">
        <v>31</v>
      </c>
      <c r="J27" t="s">
        <v>32</v>
      </c>
      <c r="K27" s="12">
        <v>44890</v>
      </c>
      <c r="L27" s="1">
        <v>5</v>
      </c>
      <c r="M27" s="1">
        <v>4</v>
      </c>
      <c r="N27" s="1">
        <v>33</v>
      </c>
      <c r="O27" s="1">
        <v>24306</v>
      </c>
      <c r="P27" s="1" t="s">
        <v>108</v>
      </c>
      <c r="Q27" t="s">
        <v>91</v>
      </c>
      <c r="R27" s="15">
        <v>44949</v>
      </c>
      <c r="S27">
        <v>0</v>
      </c>
      <c r="T27">
        <v>145.07161941999999</v>
      </c>
      <c r="U27">
        <v>-37.952735650000001</v>
      </c>
      <c r="V27" t="e">
        <f>VLOOKUP(A:A,'BVT (50)'!A:A,1,0)</f>
        <v>#N/A</v>
      </c>
    </row>
    <row r="28" spans="1:23" x14ac:dyDescent="0.35">
      <c r="A28" s="21">
        <v>5010952</v>
      </c>
      <c r="B28" s="13">
        <v>6407136308</v>
      </c>
      <c r="C28" s="13">
        <v>40732908</v>
      </c>
      <c r="D28" t="s">
        <v>109</v>
      </c>
      <c r="E28" t="s">
        <v>1426</v>
      </c>
      <c r="F28" t="s">
        <v>1404</v>
      </c>
      <c r="G28" t="s">
        <v>9</v>
      </c>
      <c r="H28" t="s">
        <v>9</v>
      </c>
      <c r="I28" t="s">
        <v>31</v>
      </c>
      <c r="J28" t="s">
        <v>32</v>
      </c>
      <c r="K28" s="12">
        <v>44890</v>
      </c>
      <c r="L28" s="1">
        <v>5</v>
      </c>
      <c r="M28" s="1">
        <v>4</v>
      </c>
      <c r="N28" s="1">
        <v>33</v>
      </c>
      <c r="O28" s="1">
        <v>24310</v>
      </c>
      <c r="P28" s="1" t="s">
        <v>110</v>
      </c>
      <c r="Q28" t="s">
        <v>111</v>
      </c>
      <c r="R28" s="15">
        <v>44965</v>
      </c>
      <c r="S28">
        <v>3175</v>
      </c>
      <c r="T28">
        <v>145.17238499000001</v>
      </c>
      <c r="U28">
        <v>-37.81994941</v>
      </c>
      <c r="V28" s="22">
        <f>VLOOKUP(A:A,'BVT (50)'!A:A,1,0)</f>
        <v>5010952</v>
      </c>
      <c r="W28" s="22" t="s">
        <v>1946</v>
      </c>
    </row>
    <row r="29" spans="1:23" x14ac:dyDescent="0.35">
      <c r="A29" s="13">
        <v>5010938</v>
      </c>
      <c r="B29" s="13" t="s">
        <v>112</v>
      </c>
      <c r="C29" s="13">
        <v>41123370</v>
      </c>
      <c r="D29" t="s">
        <v>113</v>
      </c>
      <c r="E29" t="s">
        <v>1427</v>
      </c>
      <c r="F29" t="s">
        <v>23</v>
      </c>
      <c r="G29" t="s">
        <v>9</v>
      </c>
      <c r="H29" t="s">
        <v>9</v>
      </c>
      <c r="I29" t="s">
        <v>31</v>
      </c>
      <c r="J29" t="s">
        <v>32</v>
      </c>
      <c r="K29" s="12">
        <v>44890</v>
      </c>
      <c r="L29" s="1">
        <v>5</v>
      </c>
      <c r="M29" s="1">
        <v>4</v>
      </c>
      <c r="N29" s="1">
        <v>33</v>
      </c>
      <c r="O29" s="1">
        <v>28300</v>
      </c>
      <c r="P29" s="1" t="s">
        <v>114</v>
      </c>
      <c r="Q29" t="s">
        <v>115</v>
      </c>
      <c r="R29" s="15">
        <v>45898</v>
      </c>
      <c r="S29">
        <v>3190</v>
      </c>
      <c r="T29">
        <v>0</v>
      </c>
      <c r="U29">
        <v>0</v>
      </c>
      <c r="V29" t="e">
        <f>VLOOKUP(A:A,'BVT (50)'!A:A,1,0)</f>
        <v>#N/A</v>
      </c>
    </row>
    <row r="30" spans="1:23" x14ac:dyDescent="0.35">
      <c r="A30" s="13">
        <v>5010934</v>
      </c>
      <c r="B30" s="13">
        <v>6407285664</v>
      </c>
      <c r="C30" s="13">
        <v>40549882</v>
      </c>
      <c r="D30" t="s">
        <v>116</v>
      </c>
      <c r="E30" t="s">
        <v>1428</v>
      </c>
      <c r="F30" t="s">
        <v>1399</v>
      </c>
      <c r="G30" t="s">
        <v>9</v>
      </c>
      <c r="H30" t="s">
        <v>9</v>
      </c>
      <c r="I30" t="s">
        <v>31</v>
      </c>
      <c r="J30" t="s">
        <v>32</v>
      </c>
      <c r="K30" s="12">
        <v>44890</v>
      </c>
      <c r="L30" s="1">
        <v>5</v>
      </c>
      <c r="M30" s="1">
        <v>4</v>
      </c>
      <c r="N30" s="1">
        <v>33</v>
      </c>
      <c r="O30" s="1">
        <v>24306</v>
      </c>
      <c r="P30" s="1" t="s">
        <v>117</v>
      </c>
      <c r="Q30" t="s">
        <v>118</v>
      </c>
      <c r="R30" s="15">
        <v>44999</v>
      </c>
      <c r="S30">
        <v>0</v>
      </c>
      <c r="T30">
        <v>144.9897034</v>
      </c>
      <c r="U30">
        <v>-37.870691379999997</v>
      </c>
      <c r="V30" t="e">
        <f>VLOOKUP(A:A,'BVT (50)'!A:A,1,0)</f>
        <v>#N/A</v>
      </c>
    </row>
    <row r="31" spans="1:23" x14ac:dyDescent="0.35">
      <c r="A31" s="21">
        <v>5010960</v>
      </c>
      <c r="B31" s="13" t="s">
        <v>119</v>
      </c>
      <c r="C31" s="13">
        <v>40676472</v>
      </c>
      <c r="D31" t="s">
        <v>120</v>
      </c>
      <c r="E31" t="s">
        <v>1429</v>
      </c>
      <c r="F31" t="s">
        <v>1399</v>
      </c>
      <c r="G31" t="s">
        <v>9</v>
      </c>
      <c r="H31" t="s">
        <v>9</v>
      </c>
      <c r="I31" t="s">
        <v>31</v>
      </c>
      <c r="J31" t="s">
        <v>32</v>
      </c>
      <c r="K31" s="12">
        <v>44890</v>
      </c>
      <c r="L31" s="1">
        <v>5</v>
      </c>
      <c r="M31" s="1">
        <v>4</v>
      </c>
      <c r="N31" s="1">
        <v>33</v>
      </c>
      <c r="O31" s="1">
        <v>24306</v>
      </c>
      <c r="P31" s="1" t="s">
        <v>121</v>
      </c>
      <c r="Q31" t="s">
        <v>64</v>
      </c>
      <c r="R31" s="15">
        <v>44937</v>
      </c>
      <c r="S31">
        <v>3107</v>
      </c>
      <c r="T31">
        <v>145.19738785999999</v>
      </c>
      <c r="U31">
        <v>-37.992931409999997</v>
      </c>
      <c r="V31" s="22" t="e">
        <f>VLOOKUP(A:A,'BVT (50)'!A:A,1,0)</f>
        <v>#N/A</v>
      </c>
      <c r="W31" s="22"/>
    </row>
    <row r="32" spans="1:23" x14ac:dyDescent="0.35">
      <c r="A32" s="13">
        <v>5010966</v>
      </c>
      <c r="B32" s="13" t="s">
        <v>122</v>
      </c>
      <c r="C32" s="13" t="s">
        <v>122</v>
      </c>
      <c r="D32" t="s">
        <v>123</v>
      </c>
      <c r="E32" t="s">
        <v>1430</v>
      </c>
      <c r="F32" t="s">
        <v>1399</v>
      </c>
      <c r="G32" t="s">
        <v>9</v>
      </c>
      <c r="H32" t="s">
        <v>9</v>
      </c>
      <c r="I32" t="s">
        <v>31</v>
      </c>
      <c r="J32" t="s">
        <v>32</v>
      </c>
      <c r="K32" s="12">
        <v>44890</v>
      </c>
      <c r="L32" s="1">
        <v>5</v>
      </c>
      <c r="M32" s="1">
        <v>4</v>
      </c>
      <c r="N32" s="1">
        <v>33</v>
      </c>
      <c r="O32" s="1">
        <v>24306</v>
      </c>
      <c r="P32" s="1" t="s">
        <v>22</v>
      </c>
      <c r="Q32" t="s">
        <v>124</v>
      </c>
      <c r="R32" s="15">
        <v>0</v>
      </c>
      <c r="S32">
        <v>0</v>
      </c>
      <c r="T32">
        <v>145.101687</v>
      </c>
      <c r="U32">
        <v>-37.972386530000001</v>
      </c>
      <c r="V32" t="e">
        <f>VLOOKUP(A:A,'BVT (50)'!A:A,1,0)</f>
        <v>#N/A</v>
      </c>
    </row>
    <row r="33" spans="1:23" x14ac:dyDescent="0.35">
      <c r="A33" s="13">
        <v>5010932</v>
      </c>
      <c r="B33" s="13">
        <v>6408460836</v>
      </c>
      <c r="C33" s="13">
        <v>41061924</v>
      </c>
      <c r="D33" t="s">
        <v>125</v>
      </c>
      <c r="E33" t="s">
        <v>1431</v>
      </c>
      <c r="F33" t="s">
        <v>1399</v>
      </c>
      <c r="G33" t="s">
        <v>9</v>
      </c>
      <c r="H33" t="s">
        <v>9</v>
      </c>
      <c r="I33" t="s">
        <v>31</v>
      </c>
      <c r="J33" t="s">
        <v>32</v>
      </c>
      <c r="K33" s="12">
        <v>44890</v>
      </c>
      <c r="L33" s="1">
        <v>5</v>
      </c>
      <c r="M33" s="1">
        <v>4</v>
      </c>
      <c r="N33" s="1">
        <v>33</v>
      </c>
      <c r="O33" s="1">
        <v>24306</v>
      </c>
      <c r="P33" s="1" t="s">
        <v>60</v>
      </c>
      <c r="Q33" t="s">
        <v>61</v>
      </c>
      <c r="R33" s="15">
        <v>44963</v>
      </c>
      <c r="S33">
        <v>0</v>
      </c>
      <c r="T33">
        <v>145.18473105999999</v>
      </c>
      <c r="U33">
        <v>-38.00182539</v>
      </c>
      <c r="V33" t="e">
        <f>VLOOKUP(A:A,'BVT (50)'!A:A,1,0)</f>
        <v>#N/A</v>
      </c>
    </row>
    <row r="34" spans="1:23" x14ac:dyDescent="0.35">
      <c r="A34" s="13">
        <v>5010935</v>
      </c>
      <c r="B34" s="13">
        <v>6407512054</v>
      </c>
      <c r="C34" s="13">
        <v>40787158</v>
      </c>
      <c r="D34" t="s">
        <v>126</v>
      </c>
      <c r="E34" t="s">
        <v>1432</v>
      </c>
      <c r="F34" t="s">
        <v>1399</v>
      </c>
      <c r="G34" t="s">
        <v>9</v>
      </c>
      <c r="H34" t="s">
        <v>9</v>
      </c>
      <c r="I34" t="s">
        <v>31</v>
      </c>
      <c r="J34" t="s">
        <v>32</v>
      </c>
      <c r="K34" s="12">
        <v>44890</v>
      </c>
      <c r="L34" s="1">
        <v>5</v>
      </c>
      <c r="M34" s="1">
        <v>4</v>
      </c>
      <c r="N34" s="1">
        <v>33</v>
      </c>
      <c r="O34" s="1">
        <v>24902</v>
      </c>
      <c r="P34" s="1" t="s">
        <v>127</v>
      </c>
      <c r="Q34" t="s">
        <v>44</v>
      </c>
      <c r="R34" s="15">
        <v>44981</v>
      </c>
      <c r="S34">
        <v>0</v>
      </c>
      <c r="T34">
        <v>145.12338635</v>
      </c>
      <c r="U34">
        <v>-38.136695609999997</v>
      </c>
      <c r="V34" t="e">
        <f>VLOOKUP(A:A,'BVT (50)'!A:A,1,0)</f>
        <v>#N/A</v>
      </c>
    </row>
    <row r="35" spans="1:23" x14ac:dyDescent="0.35">
      <c r="A35" s="21">
        <v>5010943</v>
      </c>
      <c r="B35" s="13">
        <v>6408463137</v>
      </c>
      <c r="C35" s="13">
        <v>41062632</v>
      </c>
      <c r="D35" t="s">
        <v>128</v>
      </c>
      <c r="E35" t="s">
        <v>1433</v>
      </c>
      <c r="F35" t="s">
        <v>1404</v>
      </c>
      <c r="G35" t="s">
        <v>9</v>
      </c>
      <c r="H35" t="s">
        <v>9</v>
      </c>
      <c r="I35" t="s">
        <v>31</v>
      </c>
      <c r="J35" t="s">
        <v>32</v>
      </c>
      <c r="K35" s="12">
        <v>44890</v>
      </c>
      <c r="L35" s="1">
        <v>5</v>
      </c>
      <c r="M35" s="1">
        <v>4</v>
      </c>
      <c r="N35" s="1">
        <v>33</v>
      </c>
      <c r="O35" s="1">
        <v>24310</v>
      </c>
      <c r="P35" s="1" t="s">
        <v>129</v>
      </c>
      <c r="Q35" t="s">
        <v>130</v>
      </c>
      <c r="R35" s="15">
        <v>44944</v>
      </c>
      <c r="S35">
        <v>3190</v>
      </c>
      <c r="T35">
        <v>145.01065635</v>
      </c>
      <c r="U35">
        <v>-37.880433179999997</v>
      </c>
      <c r="V35" s="22">
        <f>VLOOKUP(A:A,'BVT (50)'!A:A,1,0)</f>
        <v>5010943</v>
      </c>
      <c r="W35" s="22" t="s">
        <v>1946</v>
      </c>
    </row>
    <row r="36" spans="1:23" x14ac:dyDescent="0.35">
      <c r="A36" s="13">
        <v>5010946</v>
      </c>
      <c r="B36" s="13">
        <v>6407476920</v>
      </c>
      <c r="C36" s="13">
        <v>40624837</v>
      </c>
      <c r="D36" t="s">
        <v>131</v>
      </c>
      <c r="E36" t="s">
        <v>1434</v>
      </c>
      <c r="F36" t="s">
        <v>1399</v>
      </c>
      <c r="G36" t="s">
        <v>9</v>
      </c>
      <c r="H36" t="s">
        <v>9</v>
      </c>
      <c r="I36" t="s">
        <v>31</v>
      </c>
      <c r="J36" t="s">
        <v>32</v>
      </c>
      <c r="K36" s="12">
        <v>44890</v>
      </c>
      <c r="L36" s="1">
        <v>5</v>
      </c>
      <c r="M36" s="1">
        <v>4</v>
      </c>
      <c r="N36" s="1">
        <v>33</v>
      </c>
      <c r="O36" s="1">
        <v>24306</v>
      </c>
      <c r="P36" s="1" t="s">
        <v>132</v>
      </c>
      <c r="Q36" t="s">
        <v>133</v>
      </c>
      <c r="R36" s="15">
        <v>45124</v>
      </c>
      <c r="S36">
        <v>3190</v>
      </c>
      <c r="T36">
        <v>145.15085895000001</v>
      </c>
      <c r="U36">
        <v>-37.910726109999999</v>
      </c>
      <c r="V36" t="e">
        <f>VLOOKUP(A:A,'BVT (50)'!A:A,1,0)</f>
        <v>#N/A</v>
      </c>
    </row>
    <row r="37" spans="1:23" x14ac:dyDescent="0.35">
      <c r="A37" s="21">
        <v>5010929</v>
      </c>
      <c r="B37" s="13">
        <v>6407621452</v>
      </c>
      <c r="C37" s="13">
        <v>40850049</v>
      </c>
      <c r="D37" t="s">
        <v>134</v>
      </c>
      <c r="E37" t="s">
        <v>1435</v>
      </c>
      <c r="F37" t="s">
        <v>1404</v>
      </c>
      <c r="G37" t="s">
        <v>9</v>
      </c>
      <c r="H37" t="s">
        <v>9</v>
      </c>
      <c r="I37" t="s">
        <v>31</v>
      </c>
      <c r="J37" t="s">
        <v>32</v>
      </c>
      <c r="K37" s="12">
        <v>44890</v>
      </c>
      <c r="L37" s="1">
        <v>5</v>
      </c>
      <c r="M37" s="1">
        <v>4</v>
      </c>
      <c r="N37" s="1">
        <v>33</v>
      </c>
      <c r="O37" s="1">
        <v>24310</v>
      </c>
      <c r="P37" s="1" t="s">
        <v>135</v>
      </c>
      <c r="Q37" t="s">
        <v>64</v>
      </c>
      <c r="R37" s="15">
        <v>45428</v>
      </c>
      <c r="S37">
        <v>0</v>
      </c>
      <c r="T37">
        <v>145.19907234999999</v>
      </c>
      <c r="U37">
        <v>-37.99516088</v>
      </c>
      <c r="V37" s="22">
        <f>VLOOKUP(A:A,'BVT (50)'!A:A,1,0)</f>
        <v>5010929</v>
      </c>
      <c r="W37" s="22" t="s">
        <v>1946</v>
      </c>
    </row>
    <row r="38" spans="1:23" x14ac:dyDescent="0.35">
      <c r="A38" s="21">
        <v>5010971</v>
      </c>
      <c r="B38" s="13">
        <v>6407818242</v>
      </c>
      <c r="C38" s="13">
        <v>40545525</v>
      </c>
      <c r="D38" t="s">
        <v>136</v>
      </c>
      <c r="E38" t="s">
        <v>1436</v>
      </c>
      <c r="F38" t="s">
        <v>1404</v>
      </c>
      <c r="G38" t="s">
        <v>9</v>
      </c>
      <c r="H38" t="s">
        <v>9</v>
      </c>
      <c r="I38" t="s">
        <v>31</v>
      </c>
      <c r="J38" t="s">
        <v>32</v>
      </c>
      <c r="K38" s="12">
        <v>44890</v>
      </c>
      <c r="L38" s="1">
        <v>5</v>
      </c>
      <c r="M38" s="1">
        <v>4</v>
      </c>
      <c r="N38" s="1">
        <v>33</v>
      </c>
      <c r="O38" s="1">
        <v>24310</v>
      </c>
      <c r="P38" s="1" t="s">
        <v>137</v>
      </c>
      <c r="Q38" t="s">
        <v>44</v>
      </c>
      <c r="R38" s="15">
        <v>44957</v>
      </c>
      <c r="S38">
        <v>3170</v>
      </c>
      <c r="T38">
        <v>145.15825183999999</v>
      </c>
      <c r="U38">
        <v>-38.175530000000002</v>
      </c>
      <c r="V38" s="22">
        <f>VLOOKUP(A:A,'BVT (50)'!A:A,1,0)</f>
        <v>5010971</v>
      </c>
      <c r="W38" s="22" t="s">
        <v>1946</v>
      </c>
    </row>
    <row r="39" spans="1:23" x14ac:dyDescent="0.35">
      <c r="A39" s="13">
        <v>5010954</v>
      </c>
      <c r="B39" s="13">
        <v>6407387968</v>
      </c>
      <c r="C39" s="13">
        <v>40682630</v>
      </c>
      <c r="D39" t="s">
        <v>138</v>
      </c>
      <c r="E39" t="s">
        <v>1437</v>
      </c>
      <c r="F39" t="s">
        <v>1399</v>
      </c>
      <c r="G39" t="s">
        <v>9</v>
      </c>
      <c r="H39" t="s">
        <v>9</v>
      </c>
      <c r="I39" t="s">
        <v>31</v>
      </c>
      <c r="J39" t="s">
        <v>32</v>
      </c>
      <c r="K39" s="12">
        <v>44890</v>
      </c>
      <c r="L39" s="1">
        <v>5</v>
      </c>
      <c r="M39" s="1">
        <v>4</v>
      </c>
      <c r="N39" s="1">
        <v>33</v>
      </c>
      <c r="O39" s="1">
        <v>24306</v>
      </c>
      <c r="P39" s="1" t="s">
        <v>139</v>
      </c>
      <c r="Q39" t="s">
        <v>41</v>
      </c>
      <c r="R39" s="15">
        <v>44918</v>
      </c>
      <c r="S39">
        <v>3175</v>
      </c>
      <c r="T39">
        <v>145.06144692999999</v>
      </c>
      <c r="U39">
        <v>-37.944430830000002</v>
      </c>
      <c r="V39" t="e">
        <f>VLOOKUP(A:A,'BVT (50)'!A:A,1,0)</f>
        <v>#N/A</v>
      </c>
    </row>
    <row r="40" spans="1:23" x14ac:dyDescent="0.35">
      <c r="A40" s="13">
        <v>5010944</v>
      </c>
      <c r="B40" s="13" t="s">
        <v>140</v>
      </c>
      <c r="C40" s="13">
        <v>41119926</v>
      </c>
      <c r="D40" t="s">
        <v>141</v>
      </c>
      <c r="E40" t="s">
        <v>1438</v>
      </c>
      <c r="F40" t="s">
        <v>23</v>
      </c>
      <c r="G40" t="s">
        <v>9</v>
      </c>
      <c r="H40" t="s">
        <v>9</v>
      </c>
      <c r="I40" t="s">
        <v>31</v>
      </c>
      <c r="J40" t="s">
        <v>32</v>
      </c>
      <c r="K40" s="12">
        <v>44890</v>
      </c>
      <c r="L40" s="1">
        <v>5</v>
      </c>
      <c r="M40" s="1">
        <v>4</v>
      </c>
      <c r="N40" s="1">
        <v>33</v>
      </c>
      <c r="O40" s="1">
        <v>28300</v>
      </c>
      <c r="P40" s="1" t="s">
        <v>142</v>
      </c>
      <c r="Q40" t="s">
        <v>143</v>
      </c>
      <c r="R40" s="15">
        <v>45826</v>
      </c>
      <c r="S40">
        <v>3190</v>
      </c>
      <c r="T40">
        <v>0</v>
      </c>
      <c r="U40">
        <v>0</v>
      </c>
      <c r="V40" t="e">
        <f>VLOOKUP(A:A,'BVT (50)'!A:A,1,0)</f>
        <v>#N/A</v>
      </c>
    </row>
    <row r="41" spans="1:23" x14ac:dyDescent="0.35">
      <c r="A41" s="13">
        <v>5010965</v>
      </c>
      <c r="B41" s="13" t="s">
        <v>144</v>
      </c>
      <c r="C41" s="13" t="s">
        <v>144</v>
      </c>
      <c r="D41" t="s">
        <v>145</v>
      </c>
      <c r="E41" t="s">
        <v>1439</v>
      </c>
      <c r="F41" t="s">
        <v>1399</v>
      </c>
      <c r="G41" t="s">
        <v>9</v>
      </c>
      <c r="H41" t="s">
        <v>9</v>
      </c>
      <c r="I41" t="s">
        <v>31</v>
      </c>
      <c r="J41" t="s">
        <v>32</v>
      </c>
      <c r="K41" s="12">
        <v>44890</v>
      </c>
      <c r="L41" s="1">
        <v>5</v>
      </c>
      <c r="M41" s="1">
        <v>4</v>
      </c>
      <c r="N41" s="1">
        <v>33</v>
      </c>
      <c r="O41" s="1">
        <v>24306</v>
      </c>
      <c r="P41" s="1" t="s">
        <v>146</v>
      </c>
      <c r="Q41" t="s">
        <v>41</v>
      </c>
      <c r="R41" s="15">
        <v>0</v>
      </c>
      <c r="S41">
        <v>3107</v>
      </c>
      <c r="T41">
        <v>145.05061130000001</v>
      </c>
      <c r="U41">
        <v>-37.937655190000001</v>
      </c>
      <c r="V41" t="e">
        <f>VLOOKUP(A:A,'BVT (50)'!A:A,1,0)</f>
        <v>#N/A</v>
      </c>
    </row>
    <row r="42" spans="1:23" x14ac:dyDescent="0.35">
      <c r="A42" s="13">
        <v>5010930</v>
      </c>
      <c r="B42" s="13">
        <v>6408292767</v>
      </c>
      <c r="C42" s="13">
        <v>41110676</v>
      </c>
      <c r="D42" t="s">
        <v>147</v>
      </c>
      <c r="E42" t="s">
        <v>1440</v>
      </c>
      <c r="F42" t="s">
        <v>23</v>
      </c>
      <c r="G42" t="s">
        <v>9</v>
      </c>
      <c r="H42" t="s">
        <v>9</v>
      </c>
      <c r="I42" t="s">
        <v>31</v>
      </c>
      <c r="J42" t="s">
        <v>32</v>
      </c>
      <c r="K42" s="12">
        <v>44890</v>
      </c>
      <c r="L42" s="1">
        <v>5</v>
      </c>
      <c r="M42" s="1">
        <v>4</v>
      </c>
      <c r="N42" s="1">
        <v>33</v>
      </c>
      <c r="O42" s="1">
        <v>28300</v>
      </c>
      <c r="P42" s="1" t="s">
        <v>148</v>
      </c>
      <c r="Q42" t="s">
        <v>41</v>
      </c>
      <c r="R42" s="15">
        <v>45586</v>
      </c>
      <c r="S42">
        <v>0</v>
      </c>
      <c r="T42">
        <v>0</v>
      </c>
      <c r="U42">
        <v>0</v>
      </c>
      <c r="V42" t="e">
        <f>VLOOKUP(A:A,'BVT (50)'!A:A,1,0)</f>
        <v>#N/A</v>
      </c>
    </row>
    <row r="43" spans="1:23" x14ac:dyDescent="0.35">
      <c r="A43" s="13">
        <v>5010964</v>
      </c>
      <c r="B43" s="13" t="s">
        <v>149</v>
      </c>
      <c r="C43" s="13" t="s">
        <v>149</v>
      </c>
      <c r="D43" t="s">
        <v>150</v>
      </c>
      <c r="E43" t="s">
        <v>1441</v>
      </c>
      <c r="F43" t="s">
        <v>1399</v>
      </c>
      <c r="G43" t="s">
        <v>9</v>
      </c>
      <c r="H43" t="s">
        <v>9</v>
      </c>
      <c r="I43" t="s">
        <v>31</v>
      </c>
      <c r="J43" t="s">
        <v>32</v>
      </c>
      <c r="K43" s="12">
        <v>44890</v>
      </c>
      <c r="L43" s="1">
        <v>5</v>
      </c>
      <c r="M43" s="1">
        <v>4</v>
      </c>
      <c r="N43" s="1">
        <v>33</v>
      </c>
      <c r="O43" s="1">
        <v>24306</v>
      </c>
      <c r="P43" s="1" t="s">
        <v>40</v>
      </c>
      <c r="Q43" t="s">
        <v>41</v>
      </c>
      <c r="R43" s="15">
        <v>0</v>
      </c>
      <c r="S43">
        <v>3107</v>
      </c>
      <c r="T43">
        <v>145.0362111</v>
      </c>
      <c r="U43">
        <v>-37.933532710000001</v>
      </c>
      <c r="V43" t="e">
        <f>VLOOKUP(A:A,'BVT (50)'!A:A,1,0)</f>
        <v>#N/A</v>
      </c>
    </row>
    <row r="44" spans="1:23" x14ac:dyDescent="0.35">
      <c r="A44" s="21">
        <v>5010970</v>
      </c>
      <c r="B44" s="13">
        <v>6407313302</v>
      </c>
      <c r="C44" s="13">
        <v>40556922</v>
      </c>
      <c r="D44" t="s">
        <v>151</v>
      </c>
      <c r="E44" t="s">
        <v>1442</v>
      </c>
      <c r="F44" t="s">
        <v>1399</v>
      </c>
      <c r="G44" t="s">
        <v>9</v>
      </c>
      <c r="H44" t="s">
        <v>9</v>
      </c>
      <c r="I44" t="s">
        <v>31</v>
      </c>
      <c r="J44" t="s">
        <v>32</v>
      </c>
      <c r="K44" s="12">
        <v>44890</v>
      </c>
      <c r="L44" s="1">
        <v>5</v>
      </c>
      <c r="M44" s="1">
        <v>4</v>
      </c>
      <c r="N44" s="1">
        <v>33</v>
      </c>
      <c r="O44" s="1">
        <v>24306</v>
      </c>
      <c r="P44" s="1" t="s">
        <v>152</v>
      </c>
      <c r="Q44" t="s">
        <v>153</v>
      </c>
      <c r="R44" s="15">
        <v>44980</v>
      </c>
      <c r="S44">
        <v>3170</v>
      </c>
      <c r="T44">
        <v>145.05019333000001</v>
      </c>
      <c r="U44">
        <v>-37.864247220000003</v>
      </c>
      <c r="V44" s="22" t="e">
        <f>VLOOKUP(A:A,'BVT (50)'!A:A,1,0)</f>
        <v>#N/A</v>
      </c>
      <c r="W44" s="22"/>
    </row>
    <row r="45" spans="1:23" x14ac:dyDescent="0.35">
      <c r="A45" s="21">
        <v>5010974</v>
      </c>
      <c r="B45" s="13">
        <v>6407671672</v>
      </c>
      <c r="C45" s="13">
        <v>40586544</v>
      </c>
      <c r="D45" t="s">
        <v>154</v>
      </c>
      <c r="E45" t="s">
        <v>1443</v>
      </c>
      <c r="F45" t="s">
        <v>1404</v>
      </c>
      <c r="G45" t="s">
        <v>9</v>
      </c>
      <c r="H45" t="s">
        <v>9</v>
      </c>
      <c r="I45" t="s">
        <v>31</v>
      </c>
      <c r="J45" t="s">
        <v>32</v>
      </c>
      <c r="K45" s="12">
        <v>44890</v>
      </c>
      <c r="L45" s="1">
        <v>5</v>
      </c>
      <c r="M45" s="1">
        <v>4</v>
      </c>
      <c r="N45" s="1">
        <v>33</v>
      </c>
      <c r="O45" s="1">
        <v>24310</v>
      </c>
      <c r="P45" s="1" t="s">
        <v>155</v>
      </c>
      <c r="Q45" t="s">
        <v>156</v>
      </c>
      <c r="R45" s="15">
        <v>44999</v>
      </c>
      <c r="S45">
        <v>3170</v>
      </c>
      <c r="T45">
        <v>145.03727842999999</v>
      </c>
      <c r="U45">
        <v>-38.447882200000002</v>
      </c>
      <c r="V45" s="22">
        <f>VLOOKUP(A:A,'BVT (50)'!A:A,1,0)</f>
        <v>5010974</v>
      </c>
      <c r="W45" s="22" t="s">
        <v>1946</v>
      </c>
    </row>
    <row r="46" spans="1:23" x14ac:dyDescent="0.35">
      <c r="A46" s="13">
        <v>5010937</v>
      </c>
      <c r="B46" s="13">
        <v>6407387689</v>
      </c>
      <c r="C46" s="13">
        <v>40699681</v>
      </c>
      <c r="D46" t="s">
        <v>157</v>
      </c>
      <c r="E46" t="s">
        <v>1444</v>
      </c>
      <c r="F46" t="s">
        <v>1399</v>
      </c>
      <c r="G46" t="s">
        <v>9</v>
      </c>
      <c r="H46" t="s">
        <v>9</v>
      </c>
      <c r="I46" t="s">
        <v>31</v>
      </c>
      <c r="J46" t="s">
        <v>32</v>
      </c>
      <c r="K46" s="12">
        <v>44890</v>
      </c>
      <c r="L46" s="1">
        <v>5</v>
      </c>
      <c r="M46" s="1">
        <v>4</v>
      </c>
      <c r="N46" s="1">
        <v>33</v>
      </c>
      <c r="O46" s="1">
        <v>24306</v>
      </c>
      <c r="P46" s="1" t="s">
        <v>158</v>
      </c>
      <c r="Q46" t="s">
        <v>41</v>
      </c>
      <c r="R46" s="15">
        <v>45033</v>
      </c>
      <c r="S46">
        <v>3190</v>
      </c>
      <c r="T46">
        <v>145.04257706999999</v>
      </c>
      <c r="U46">
        <v>-37.935935540000003</v>
      </c>
      <c r="V46" t="e">
        <f>VLOOKUP(A:A,'BVT (50)'!A:A,1,0)</f>
        <v>#N/A</v>
      </c>
    </row>
    <row r="47" spans="1:23" x14ac:dyDescent="0.35">
      <c r="A47" s="21">
        <v>5010441</v>
      </c>
      <c r="B47" s="13">
        <v>6407496335</v>
      </c>
      <c r="C47" s="13">
        <v>41062564</v>
      </c>
      <c r="D47" t="s">
        <v>159</v>
      </c>
      <c r="E47" t="s">
        <v>1445</v>
      </c>
      <c r="F47" t="s">
        <v>1404</v>
      </c>
      <c r="G47" t="s">
        <v>9</v>
      </c>
      <c r="H47" t="s">
        <v>9</v>
      </c>
      <c r="I47" t="s">
        <v>31</v>
      </c>
      <c r="J47" t="s">
        <v>32</v>
      </c>
      <c r="K47" s="12">
        <v>44772</v>
      </c>
      <c r="L47" s="1">
        <v>5</v>
      </c>
      <c r="M47" s="1">
        <v>4</v>
      </c>
      <c r="N47" s="1">
        <v>33</v>
      </c>
      <c r="O47" s="1">
        <v>24310</v>
      </c>
      <c r="P47" s="1" t="s">
        <v>160</v>
      </c>
      <c r="Q47" t="s">
        <v>161</v>
      </c>
      <c r="R47" s="15">
        <v>44907</v>
      </c>
      <c r="S47" t="e">
        <v>#N/A</v>
      </c>
      <c r="T47">
        <v>145.17576288999999</v>
      </c>
      <c r="U47">
        <v>-37.968103790000001</v>
      </c>
      <c r="V47" s="22">
        <f>VLOOKUP(A:A,'BVT (50)'!A:A,1,0)</f>
        <v>5010441</v>
      </c>
      <c r="W47" s="22" t="s">
        <v>1946</v>
      </c>
    </row>
    <row r="48" spans="1:23" x14ac:dyDescent="0.35">
      <c r="A48" s="13">
        <v>5010439</v>
      </c>
      <c r="B48" s="13">
        <v>6408499686</v>
      </c>
      <c r="C48" s="13">
        <v>41120187</v>
      </c>
      <c r="D48" t="s">
        <v>162</v>
      </c>
      <c r="E48" t="s">
        <v>1446</v>
      </c>
      <c r="F48" t="s">
        <v>23</v>
      </c>
      <c r="G48" t="s">
        <v>9</v>
      </c>
      <c r="H48" t="s">
        <v>9</v>
      </c>
      <c r="I48" t="s">
        <v>31</v>
      </c>
      <c r="J48" t="s">
        <v>32</v>
      </c>
      <c r="K48" s="12">
        <v>44772</v>
      </c>
      <c r="L48" s="1">
        <v>5</v>
      </c>
      <c r="M48" s="1">
        <v>4</v>
      </c>
      <c r="N48" s="1">
        <v>33</v>
      </c>
      <c r="O48" s="1">
        <v>28300</v>
      </c>
      <c r="P48" s="1" t="s">
        <v>163</v>
      </c>
      <c r="Q48" t="s">
        <v>164</v>
      </c>
      <c r="R48" s="15">
        <v>45826</v>
      </c>
      <c r="S48" t="e">
        <v>#N/A</v>
      </c>
      <c r="T48">
        <v>0</v>
      </c>
      <c r="U48">
        <v>0</v>
      </c>
      <c r="V48" t="e">
        <f>VLOOKUP(A:A,'BVT (50)'!A:A,1,0)</f>
        <v>#N/A</v>
      </c>
    </row>
    <row r="49" spans="1:23" x14ac:dyDescent="0.35">
      <c r="A49" s="13">
        <v>5010430</v>
      </c>
      <c r="B49" s="13">
        <v>6408456752</v>
      </c>
      <c r="C49" s="13">
        <v>41057807</v>
      </c>
      <c r="D49" t="s">
        <v>165</v>
      </c>
      <c r="E49" t="s">
        <v>1447</v>
      </c>
      <c r="F49" t="s">
        <v>1399</v>
      </c>
      <c r="G49" t="s">
        <v>9</v>
      </c>
      <c r="H49" t="s">
        <v>9</v>
      </c>
      <c r="I49" t="s">
        <v>31</v>
      </c>
      <c r="J49" t="s">
        <v>32</v>
      </c>
      <c r="K49" s="12">
        <v>44772</v>
      </c>
      <c r="L49" s="1">
        <v>5</v>
      </c>
      <c r="M49" s="1">
        <v>4</v>
      </c>
      <c r="N49" s="1">
        <v>33</v>
      </c>
      <c r="O49" s="1">
        <v>24902</v>
      </c>
      <c r="P49" s="1" t="s">
        <v>166</v>
      </c>
      <c r="Q49" t="s">
        <v>167</v>
      </c>
      <c r="R49" s="15">
        <v>44916</v>
      </c>
      <c r="S49" t="e">
        <v>#N/A</v>
      </c>
      <c r="T49">
        <v>144.74322229000001</v>
      </c>
      <c r="U49">
        <v>-38.344640380000001</v>
      </c>
      <c r="V49" t="e">
        <f>VLOOKUP(A:A,'BVT (50)'!A:A,1,0)</f>
        <v>#N/A</v>
      </c>
    </row>
    <row r="50" spans="1:23" x14ac:dyDescent="0.35">
      <c r="A50" s="21">
        <v>5010440</v>
      </c>
      <c r="B50" s="13">
        <v>6407170052</v>
      </c>
      <c r="C50" s="13">
        <v>41059953</v>
      </c>
      <c r="D50" t="s">
        <v>168</v>
      </c>
      <c r="E50" t="s">
        <v>1448</v>
      </c>
      <c r="F50" t="s">
        <v>1399</v>
      </c>
      <c r="G50" t="s">
        <v>9</v>
      </c>
      <c r="H50" t="s">
        <v>9</v>
      </c>
      <c r="I50" t="s">
        <v>31</v>
      </c>
      <c r="J50" t="s">
        <v>32</v>
      </c>
      <c r="K50" s="12">
        <v>44772</v>
      </c>
      <c r="L50" s="1">
        <v>5</v>
      </c>
      <c r="M50" s="1">
        <v>4</v>
      </c>
      <c r="N50" s="1">
        <v>33</v>
      </c>
      <c r="O50" s="1">
        <v>24306</v>
      </c>
      <c r="P50" s="1" t="s">
        <v>169</v>
      </c>
      <c r="Q50" t="s">
        <v>170</v>
      </c>
      <c r="R50" s="15">
        <v>44847</v>
      </c>
      <c r="S50" t="e">
        <v>#N/A</v>
      </c>
      <c r="T50">
        <v>145.12230907</v>
      </c>
      <c r="U50">
        <v>-37.819645270000002</v>
      </c>
      <c r="V50" s="22" t="e">
        <f>VLOOKUP(A:A,'BVT (50)'!A:A,1,0)</f>
        <v>#N/A</v>
      </c>
      <c r="W50" s="22"/>
    </row>
    <row r="51" spans="1:23" x14ac:dyDescent="0.35">
      <c r="A51" s="13">
        <v>5010428</v>
      </c>
      <c r="B51" s="13">
        <v>6408186056</v>
      </c>
      <c r="C51" s="13">
        <v>40726373</v>
      </c>
      <c r="D51" t="s">
        <v>171</v>
      </c>
      <c r="E51" t="s">
        <v>1449</v>
      </c>
      <c r="F51" t="s">
        <v>1399</v>
      </c>
      <c r="G51" t="s">
        <v>9</v>
      </c>
      <c r="H51" t="s">
        <v>9</v>
      </c>
      <c r="I51" t="s">
        <v>31</v>
      </c>
      <c r="J51" t="s">
        <v>32</v>
      </c>
      <c r="K51" s="12">
        <v>44772</v>
      </c>
      <c r="L51" s="1">
        <v>5</v>
      </c>
      <c r="M51" s="1">
        <v>4</v>
      </c>
      <c r="N51" s="1">
        <v>33</v>
      </c>
      <c r="O51" s="1">
        <v>24902</v>
      </c>
      <c r="P51" s="1" t="s">
        <v>172</v>
      </c>
      <c r="Q51" t="s">
        <v>161</v>
      </c>
      <c r="R51" s="15">
        <v>44805</v>
      </c>
      <c r="S51" t="e">
        <v>#N/A</v>
      </c>
      <c r="T51">
        <v>145.17525383</v>
      </c>
      <c r="U51">
        <v>-37.965061929999997</v>
      </c>
      <c r="V51" t="e">
        <f>VLOOKUP(A:A,'BVT (50)'!A:A,1,0)</f>
        <v>#N/A</v>
      </c>
    </row>
    <row r="52" spans="1:23" x14ac:dyDescent="0.35">
      <c r="A52" s="13">
        <v>5010435</v>
      </c>
      <c r="B52" s="13">
        <v>6408307409</v>
      </c>
      <c r="C52" s="13">
        <v>40810175</v>
      </c>
      <c r="D52" t="s">
        <v>173</v>
      </c>
      <c r="E52" t="s">
        <v>1450</v>
      </c>
      <c r="F52" t="s">
        <v>1399</v>
      </c>
      <c r="G52" t="s">
        <v>9</v>
      </c>
      <c r="H52" t="s">
        <v>9</v>
      </c>
      <c r="I52" t="s">
        <v>31</v>
      </c>
      <c r="J52" t="s">
        <v>32</v>
      </c>
      <c r="K52" s="12">
        <v>44772</v>
      </c>
      <c r="L52" s="1">
        <v>5</v>
      </c>
      <c r="M52" s="1">
        <v>4</v>
      </c>
      <c r="N52" s="1">
        <v>33</v>
      </c>
      <c r="O52" s="1">
        <v>24902</v>
      </c>
      <c r="P52" s="1" t="s">
        <v>174</v>
      </c>
      <c r="Q52" t="s">
        <v>175</v>
      </c>
      <c r="R52" s="15">
        <v>44915</v>
      </c>
      <c r="S52" t="e">
        <v>#N/A</v>
      </c>
      <c r="T52">
        <v>144.70570917000001</v>
      </c>
      <c r="U52">
        <v>-38.334518510000002</v>
      </c>
      <c r="V52" t="e">
        <f>VLOOKUP(A:A,'BVT (50)'!A:A,1,0)</f>
        <v>#N/A</v>
      </c>
    </row>
    <row r="53" spans="1:23" x14ac:dyDescent="0.35">
      <c r="A53" s="13">
        <v>5010427</v>
      </c>
      <c r="B53" s="13">
        <v>6408463233</v>
      </c>
      <c r="C53" s="13">
        <v>41062760</v>
      </c>
      <c r="D53" t="s">
        <v>176</v>
      </c>
      <c r="E53" t="s">
        <v>1451</v>
      </c>
      <c r="F53" t="s">
        <v>1399</v>
      </c>
      <c r="G53" t="s">
        <v>9</v>
      </c>
      <c r="H53" t="s">
        <v>9</v>
      </c>
      <c r="I53" t="s">
        <v>31</v>
      </c>
      <c r="J53" t="s">
        <v>32</v>
      </c>
      <c r="K53" s="12">
        <v>44772</v>
      </c>
      <c r="L53" s="1">
        <v>5</v>
      </c>
      <c r="M53" s="1">
        <v>4</v>
      </c>
      <c r="N53" s="1">
        <v>33</v>
      </c>
      <c r="O53" s="1">
        <v>24902</v>
      </c>
      <c r="P53" s="1" t="s">
        <v>177</v>
      </c>
      <c r="Q53" t="s">
        <v>76</v>
      </c>
      <c r="R53" s="15">
        <v>45000</v>
      </c>
      <c r="S53" t="e">
        <v>#N/A</v>
      </c>
      <c r="T53">
        <v>145.23577241999999</v>
      </c>
      <c r="U53">
        <v>-38.02237143</v>
      </c>
      <c r="V53" t="e">
        <f>VLOOKUP(A:A,'BVT (50)'!A:A,1,0)</f>
        <v>#N/A</v>
      </c>
    </row>
    <row r="54" spans="1:23" x14ac:dyDescent="0.35">
      <c r="A54" s="13">
        <v>5010426</v>
      </c>
      <c r="B54" s="13">
        <v>6408456281</v>
      </c>
      <c r="C54" s="13">
        <v>41056806</v>
      </c>
      <c r="D54" t="s">
        <v>178</v>
      </c>
      <c r="E54" t="s">
        <v>1452</v>
      </c>
      <c r="F54" t="s">
        <v>1399</v>
      </c>
      <c r="G54" t="s">
        <v>9</v>
      </c>
      <c r="H54" t="s">
        <v>9</v>
      </c>
      <c r="I54" t="s">
        <v>31</v>
      </c>
      <c r="J54" t="s">
        <v>32</v>
      </c>
      <c r="K54" s="12">
        <v>44772</v>
      </c>
      <c r="L54" s="1">
        <v>5</v>
      </c>
      <c r="M54" s="1">
        <v>4</v>
      </c>
      <c r="N54" s="1">
        <v>33</v>
      </c>
      <c r="O54" s="1">
        <v>24306</v>
      </c>
      <c r="P54" s="1" t="s">
        <v>179</v>
      </c>
      <c r="Q54" t="s">
        <v>49</v>
      </c>
      <c r="R54" s="15">
        <v>44917</v>
      </c>
      <c r="S54" t="e">
        <v>#N/A</v>
      </c>
      <c r="T54">
        <v>145.04710854999999</v>
      </c>
      <c r="U54">
        <v>-37.893706229999999</v>
      </c>
      <c r="V54" t="e">
        <f>VLOOKUP(A:A,'BVT (50)'!A:A,1,0)</f>
        <v>#N/A</v>
      </c>
    </row>
    <row r="55" spans="1:23" x14ac:dyDescent="0.35">
      <c r="A55" s="13">
        <v>5010436</v>
      </c>
      <c r="B55" s="13">
        <v>6407389462</v>
      </c>
      <c r="C55" s="13">
        <v>40681313</v>
      </c>
      <c r="D55" t="s">
        <v>180</v>
      </c>
      <c r="E55" t="s">
        <v>1453</v>
      </c>
      <c r="F55" t="s">
        <v>1399</v>
      </c>
      <c r="G55" t="s">
        <v>9</v>
      </c>
      <c r="H55" t="s">
        <v>9</v>
      </c>
      <c r="I55" t="s">
        <v>31</v>
      </c>
      <c r="J55" t="s">
        <v>32</v>
      </c>
      <c r="K55" s="12">
        <v>44772</v>
      </c>
      <c r="L55" s="1">
        <v>5</v>
      </c>
      <c r="M55" s="1">
        <v>4</v>
      </c>
      <c r="N55" s="1">
        <v>33</v>
      </c>
      <c r="O55" s="1">
        <v>24902</v>
      </c>
      <c r="P55" s="1" t="s">
        <v>181</v>
      </c>
      <c r="Q55" t="s">
        <v>76</v>
      </c>
      <c r="R55" s="15">
        <v>44825</v>
      </c>
      <c r="S55" t="e">
        <v>#N/A</v>
      </c>
      <c r="T55">
        <v>145.22835240000001</v>
      </c>
      <c r="U55">
        <v>-38.008230589999997</v>
      </c>
      <c r="V55" t="e">
        <f>VLOOKUP(A:A,'BVT (50)'!A:A,1,0)</f>
        <v>#N/A</v>
      </c>
    </row>
    <row r="56" spans="1:23" x14ac:dyDescent="0.35">
      <c r="A56" s="13">
        <v>5010433</v>
      </c>
      <c r="B56" s="13">
        <v>6408182233</v>
      </c>
      <c r="C56" s="13">
        <v>40724877</v>
      </c>
      <c r="D56" t="s">
        <v>182</v>
      </c>
      <c r="E56" t="s">
        <v>1454</v>
      </c>
      <c r="F56" t="s">
        <v>1399</v>
      </c>
      <c r="G56" t="s">
        <v>9</v>
      </c>
      <c r="H56" t="s">
        <v>9</v>
      </c>
      <c r="I56" t="s">
        <v>31</v>
      </c>
      <c r="J56" t="s">
        <v>32</v>
      </c>
      <c r="K56" s="12">
        <v>44772</v>
      </c>
      <c r="L56" s="1">
        <v>5</v>
      </c>
      <c r="M56" s="1">
        <v>4</v>
      </c>
      <c r="N56" s="1">
        <v>33</v>
      </c>
      <c r="O56" s="1">
        <v>24902</v>
      </c>
      <c r="P56" s="1" t="s">
        <v>183</v>
      </c>
      <c r="Q56" t="s">
        <v>76</v>
      </c>
      <c r="R56" s="15">
        <v>44802</v>
      </c>
      <c r="S56" t="e">
        <v>#N/A</v>
      </c>
      <c r="T56">
        <v>145.21804372</v>
      </c>
      <c r="U56">
        <v>-38.005940299999999</v>
      </c>
      <c r="V56" t="e">
        <f>VLOOKUP(A:A,'BVT (50)'!A:A,1,0)</f>
        <v>#N/A</v>
      </c>
    </row>
    <row r="57" spans="1:23" x14ac:dyDescent="0.35">
      <c r="A57" s="13">
        <v>5010438</v>
      </c>
      <c r="B57" s="13">
        <v>6408451489</v>
      </c>
      <c r="C57" s="13">
        <v>41052025</v>
      </c>
      <c r="D57" t="s">
        <v>184</v>
      </c>
      <c r="E57" t="s">
        <v>1455</v>
      </c>
      <c r="F57" t="s">
        <v>1399</v>
      </c>
      <c r="G57" t="s">
        <v>9</v>
      </c>
      <c r="H57" t="s">
        <v>9</v>
      </c>
      <c r="I57" t="s">
        <v>31</v>
      </c>
      <c r="J57" t="s">
        <v>32</v>
      </c>
      <c r="K57" s="12">
        <v>44772</v>
      </c>
      <c r="L57" s="1">
        <v>5</v>
      </c>
      <c r="M57" s="1">
        <v>4</v>
      </c>
      <c r="N57" s="1">
        <v>33</v>
      </c>
      <c r="O57" s="1">
        <v>24902</v>
      </c>
      <c r="P57" s="1" t="s">
        <v>185</v>
      </c>
      <c r="Q57" t="s">
        <v>67</v>
      </c>
      <c r="R57" s="15">
        <v>44803</v>
      </c>
      <c r="S57" t="e">
        <v>#N/A</v>
      </c>
      <c r="T57">
        <v>145.13842937000001</v>
      </c>
      <c r="U57">
        <v>-37.786148519999998</v>
      </c>
      <c r="V57" t="e">
        <f>VLOOKUP(A:A,'BVT (50)'!A:A,1,0)</f>
        <v>#N/A</v>
      </c>
    </row>
    <row r="58" spans="1:23" x14ac:dyDescent="0.35">
      <c r="A58" s="13">
        <v>5010429</v>
      </c>
      <c r="B58" s="13">
        <v>6407650640</v>
      </c>
      <c r="C58" s="13">
        <v>41049283</v>
      </c>
      <c r="D58" t="s">
        <v>186</v>
      </c>
      <c r="E58" t="s">
        <v>1456</v>
      </c>
      <c r="F58" t="s">
        <v>1399</v>
      </c>
      <c r="G58" t="s">
        <v>9</v>
      </c>
      <c r="H58" t="s">
        <v>9</v>
      </c>
      <c r="I58" t="s">
        <v>31</v>
      </c>
      <c r="J58" t="s">
        <v>32</v>
      </c>
      <c r="K58" s="12">
        <v>44772</v>
      </c>
      <c r="L58" s="1">
        <v>5</v>
      </c>
      <c r="M58" s="1">
        <v>4</v>
      </c>
      <c r="N58" s="1">
        <v>33</v>
      </c>
      <c r="O58" s="1">
        <v>24902</v>
      </c>
      <c r="P58" s="1" t="s">
        <v>187</v>
      </c>
      <c r="Q58" t="s">
        <v>188</v>
      </c>
      <c r="R58" s="15">
        <v>44805</v>
      </c>
      <c r="S58" t="e">
        <v>#N/A</v>
      </c>
      <c r="T58">
        <v>145.10962903000001</v>
      </c>
      <c r="U58">
        <v>-37.913541819999999</v>
      </c>
      <c r="V58" t="e">
        <f>VLOOKUP(A:A,'BVT (50)'!A:A,1,0)</f>
        <v>#N/A</v>
      </c>
    </row>
    <row r="59" spans="1:23" x14ac:dyDescent="0.35">
      <c r="A59" s="13">
        <v>5010442</v>
      </c>
      <c r="B59" s="13">
        <v>6408499686</v>
      </c>
      <c r="C59" s="13">
        <v>41120188</v>
      </c>
      <c r="D59" t="s">
        <v>189</v>
      </c>
      <c r="E59" t="s">
        <v>1457</v>
      </c>
      <c r="F59" t="s">
        <v>23</v>
      </c>
      <c r="G59" t="s">
        <v>9</v>
      </c>
      <c r="H59" t="s">
        <v>9</v>
      </c>
      <c r="I59" t="s">
        <v>31</v>
      </c>
      <c r="J59" t="s">
        <v>32</v>
      </c>
      <c r="K59" s="12">
        <v>44772</v>
      </c>
      <c r="L59" s="1">
        <v>5</v>
      </c>
      <c r="M59" s="1">
        <v>4</v>
      </c>
      <c r="N59" s="1">
        <v>33</v>
      </c>
      <c r="O59" s="1">
        <v>28300</v>
      </c>
      <c r="P59" s="1" t="s">
        <v>163</v>
      </c>
      <c r="Q59" t="s">
        <v>164</v>
      </c>
      <c r="R59" s="15">
        <v>45826</v>
      </c>
      <c r="S59" t="e">
        <v>#N/A</v>
      </c>
      <c r="T59">
        <v>0</v>
      </c>
      <c r="U59">
        <v>0</v>
      </c>
      <c r="V59" t="e">
        <f>VLOOKUP(A:A,'BVT (50)'!A:A,1,0)</f>
        <v>#N/A</v>
      </c>
    </row>
    <row r="60" spans="1:23" x14ac:dyDescent="0.35">
      <c r="A60" s="13">
        <v>5014365</v>
      </c>
      <c r="B60" s="13" t="s">
        <v>190</v>
      </c>
      <c r="C60" s="13" t="s">
        <v>190</v>
      </c>
      <c r="D60" t="s">
        <v>191</v>
      </c>
      <c r="E60" t="s">
        <v>1458</v>
      </c>
      <c r="F60" t="s">
        <v>1399</v>
      </c>
      <c r="G60" t="s">
        <v>9</v>
      </c>
      <c r="H60" t="s">
        <v>9</v>
      </c>
      <c r="I60" t="s">
        <v>31</v>
      </c>
      <c r="J60" t="s">
        <v>32</v>
      </c>
      <c r="K60" s="12">
        <v>44912</v>
      </c>
      <c r="L60" s="1">
        <v>5</v>
      </c>
      <c r="M60" s="1">
        <v>4</v>
      </c>
      <c r="N60" s="1">
        <v>33</v>
      </c>
      <c r="O60" s="1">
        <v>24306</v>
      </c>
      <c r="P60" s="1" t="s">
        <v>192</v>
      </c>
      <c r="Q60" t="s">
        <v>76</v>
      </c>
      <c r="R60" s="15">
        <v>0</v>
      </c>
      <c r="S60">
        <v>3939</v>
      </c>
      <c r="T60">
        <v>145.2229385</v>
      </c>
      <c r="U60">
        <v>-38.017571199999999</v>
      </c>
      <c r="V60" t="e">
        <f>VLOOKUP(A:A,'BVT (50)'!A:A,1,0)</f>
        <v>#N/A</v>
      </c>
    </row>
    <row r="61" spans="1:23" x14ac:dyDescent="0.35">
      <c r="A61" s="21">
        <v>5014159</v>
      </c>
      <c r="B61" s="13" t="s">
        <v>193</v>
      </c>
      <c r="C61" s="13" t="s">
        <v>193</v>
      </c>
      <c r="D61" t="s">
        <v>194</v>
      </c>
      <c r="E61" t="s">
        <v>1459</v>
      </c>
      <c r="F61" t="s">
        <v>1399</v>
      </c>
      <c r="G61" t="s">
        <v>9</v>
      </c>
      <c r="H61" t="s">
        <v>9</v>
      </c>
      <c r="I61" t="s">
        <v>31</v>
      </c>
      <c r="J61" t="s">
        <v>32</v>
      </c>
      <c r="K61" s="12">
        <v>44910</v>
      </c>
      <c r="L61" s="1">
        <v>5</v>
      </c>
      <c r="M61" s="1">
        <v>4</v>
      </c>
      <c r="N61" s="1">
        <v>33</v>
      </c>
      <c r="O61" s="1">
        <v>24306</v>
      </c>
      <c r="P61" s="1" t="s">
        <v>195</v>
      </c>
      <c r="Q61" t="s">
        <v>64</v>
      </c>
      <c r="R61" s="15">
        <v>0</v>
      </c>
      <c r="S61">
        <v>3170</v>
      </c>
      <c r="T61">
        <v>145.215236</v>
      </c>
      <c r="U61">
        <v>-37.987177989999999</v>
      </c>
      <c r="V61" s="22" t="e">
        <f>VLOOKUP(A:A,'BVT (50)'!A:A,1,0)</f>
        <v>#N/A</v>
      </c>
      <c r="W61" s="22"/>
    </row>
    <row r="62" spans="1:23" x14ac:dyDescent="0.35">
      <c r="A62" s="21">
        <v>5014512</v>
      </c>
      <c r="B62" s="13" t="s">
        <v>196</v>
      </c>
      <c r="C62" s="13" t="s">
        <v>196</v>
      </c>
      <c r="D62" t="s">
        <v>197</v>
      </c>
      <c r="E62" t="s">
        <v>1460</v>
      </c>
      <c r="F62" t="s">
        <v>1399</v>
      </c>
      <c r="G62" t="s">
        <v>9</v>
      </c>
      <c r="H62" t="s">
        <v>9</v>
      </c>
      <c r="I62" t="s">
        <v>31</v>
      </c>
      <c r="J62" t="s">
        <v>32</v>
      </c>
      <c r="K62" s="12">
        <v>44914</v>
      </c>
      <c r="L62" s="1">
        <v>5</v>
      </c>
      <c r="M62" s="1">
        <v>4</v>
      </c>
      <c r="N62" s="1">
        <v>33</v>
      </c>
      <c r="O62" s="1">
        <v>24306</v>
      </c>
      <c r="P62" s="1" t="s">
        <v>198</v>
      </c>
      <c r="Q62" t="s">
        <v>64</v>
      </c>
      <c r="R62" s="15">
        <v>0</v>
      </c>
      <c r="S62">
        <v>3939</v>
      </c>
      <c r="T62">
        <v>145.20363169999999</v>
      </c>
      <c r="U62">
        <v>-37.972223929999998</v>
      </c>
      <c r="V62" s="22" t="e">
        <f>VLOOKUP(A:A,'BVT (50)'!A:A,1,0)</f>
        <v>#N/A</v>
      </c>
      <c r="W62" s="22"/>
    </row>
    <row r="63" spans="1:23" x14ac:dyDescent="0.35">
      <c r="A63" s="13">
        <v>5014474</v>
      </c>
      <c r="B63" s="13" t="s">
        <v>199</v>
      </c>
      <c r="C63" s="13" t="s">
        <v>199</v>
      </c>
      <c r="D63" t="s">
        <v>200</v>
      </c>
      <c r="E63" t="s">
        <v>1461</v>
      </c>
      <c r="F63" t="s">
        <v>1399</v>
      </c>
      <c r="G63" t="s">
        <v>9</v>
      </c>
      <c r="H63" t="s">
        <v>9</v>
      </c>
      <c r="I63" t="s">
        <v>31</v>
      </c>
      <c r="J63" t="s">
        <v>32</v>
      </c>
      <c r="K63" s="12">
        <v>44912</v>
      </c>
      <c r="L63" s="1">
        <v>5</v>
      </c>
      <c r="M63" s="1">
        <v>4</v>
      </c>
      <c r="N63" s="1">
        <v>33</v>
      </c>
      <c r="O63" s="1">
        <v>24306</v>
      </c>
      <c r="P63" s="1" t="s">
        <v>201</v>
      </c>
      <c r="Q63" t="s">
        <v>76</v>
      </c>
      <c r="R63" s="15">
        <v>0</v>
      </c>
      <c r="S63">
        <v>3939</v>
      </c>
      <c r="T63">
        <v>0</v>
      </c>
      <c r="U63">
        <v>0</v>
      </c>
      <c r="V63" t="e">
        <f>VLOOKUP(A:A,'BVT (50)'!A:A,1,0)</f>
        <v>#N/A</v>
      </c>
    </row>
    <row r="64" spans="1:23" x14ac:dyDescent="0.35">
      <c r="A64" s="13">
        <v>5014296</v>
      </c>
      <c r="B64" s="13">
        <v>6407564518</v>
      </c>
      <c r="C64" s="13">
        <v>40679387</v>
      </c>
      <c r="D64" t="s">
        <v>202</v>
      </c>
      <c r="E64" t="s">
        <v>1462</v>
      </c>
      <c r="F64" t="s">
        <v>1399</v>
      </c>
      <c r="G64" t="s">
        <v>9</v>
      </c>
      <c r="H64" t="s">
        <v>9</v>
      </c>
      <c r="I64" t="s">
        <v>31</v>
      </c>
      <c r="J64" t="s">
        <v>32</v>
      </c>
      <c r="K64" s="12">
        <v>44911</v>
      </c>
      <c r="L64" s="1">
        <v>5</v>
      </c>
      <c r="M64" s="1">
        <v>4</v>
      </c>
      <c r="N64" s="1">
        <v>33</v>
      </c>
      <c r="O64" s="1">
        <v>24306</v>
      </c>
      <c r="P64" s="1" t="s">
        <v>203</v>
      </c>
      <c r="Q64" t="s">
        <v>204</v>
      </c>
      <c r="R64" s="15">
        <v>44971</v>
      </c>
      <c r="S64">
        <v>3939</v>
      </c>
      <c r="T64">
        <v>145.01316413000001</v>
      </c>
      <c r="U64">
        <v>-38.267588959999998</v>
      </c>
      <c r="V64" t="e">
        <f>VLOOKUP(A:A,'BVT (50)'!A:A,1,0)</f>
        <v>#N/A</v>
      </c>
    </row>
    <row r="65" spans="1:23" x14ac:dyDescent="0.35">
      <c r="A65" s="13">
        <v>5014315</v>
      </c>
      <c r="B65" s="13" t="s">
        <v>205</v>
      </c>
      <c r="C65" s="13" t="s">
        <v>205</v>
      </c>
      <c r="D65" t="s">
        <v>206</v>
      </c>
      <c r="E65" t="s">
        <v>1463</v>
      </c>
      <c r="F65" t="s">
        <v>1399</v>
      </c>
      <c r="G65" t="s">
        <v>9</v>
      </c>
      <c r="H65" t="s">
        <v>9</v>
      </c>
      <c r="I65" t="s">
        <v>31</v>
      </c>
      <c r="J65" t="s">
        <v>32</v>
      </c>
      <c r="K65" s="12">
        <v>44911</v>
      </c>
      <c r="L65" s="1">
        <v>5</v>
      </c>
      <c r="M65" s="1">
        <v>4</v>
      </c>
      <c r="N65" s="1">
        <v>33</v>
      </c>
      <c r="O65" s="1">
        <v>24306</v>
      </c>
      <c r="P65" s="1" t="s">
        <v>207</v>
      </c>
      <c r="Q65" t="s">
        <v>208</v>
      </c>
      <c r="R65" s="15">
        <v>0</v>
      </c>
      <c r="S65">
        <v>3939</v>
      </c>
      <c r="T65">
        <v>145.1933421</v>
      </c>
      <c r="U65">
        <v>-38.039471550000002</v>
      </c>
      <c r="V65" t="e">
        <f>VLOOKUP(A:A,'BVT (50)'!A:A,1,0)</f>
        <v>#N/A</v>
      </c>
    </row>
    <row r="66" spans="1:23" x14ac:dyDescent="0.35">
      <c r="A66" s="13">
        <v>5014328</v>
      </c>
      <c r="B66" s="13" t="s">
        <v>209</v>
      </c>
      <c r="C66" s="13" t="s">
        <v>209</v>
      </c>
      <c r="D66" t="s">
        <v>210</v>
      </c>
      <c r="E66" t="s">
        <v>1464</v>
      </c>
      <c r="F66" t="s">
        <v>1399</v>
      </c>
      <c r="G66" t="s">
        <v>9</v>
      </c>
      <c r="H66" t="s">
        <v>9</v>
      </c>
      <c r="I66" t="s">
        <v>31</v>
      </c>
      <c r="J66" t="s">
        <v>32</v>
      </c>
      <c r="K66" s="12">
        <v>44911</v>
      </c>
      <c r="L66" s="1">
        <v>5</v>
      </c>
      <c r="M66" s="1">
        <v>4</v>
      </c>
      <c r="N66" s="1">
        <v>33</v>
      </c>
      <c r="O66" s="1">
        <v>24306</v>
      </c>
      <c r="P66" s="1" t="s">
        <v>211</v>
      </c>
      <c r="Q66" t="s">
        <v>76</v>
      </c>
      <c r="R66" s="15">
        <v>0</v>
      </c>
      <c r="S66">
        <v>3939</v>
      </c>
      <c r="T66">
        <v>145.2019584</v>
      </c>
      <c r="U66">
        <v>-38.029812790000001</v>
      </c>
      <c r="V66" t="e">
        <f>VLOOKUP(A:A,'BVT (50)'!A:A,1,0)</f>
        <v>#N/A</v>
      </c>
    </row>
    <row r="67" spans="1:23" x14ac:dyDescent="0.35">
      <c r="A67" s="13">
        <v>5014336</v>
      </c>
      <c r="B67" s="13" t="s">
        <v>212</v>
      </c>
      <c r="C67" s="13" t="s">
        <v>212</v>
      </c>
      <c r="D67" t="s">
        <v>213</v>
      </c>
      <c r="E67" t="s">
        <v>1465</v>
      </c>
      <c r="F67" t="s">
        <v>1399</v>
      </c>
      <c r="G67" t="s">
        <v>9</v>
      </c>
      <c r="H67" t="s">
        <v>9</v>
      </c>
      <c r="I67" t="s">
        <v>31</v>
      </c>
      <c r="J67" t="s">
        <v>32</v>
      </c>
      <c r="K67" s="12">
        <v>44911</v>
      </c>
      <c r="L67" s="1">
        <v>5</v>
      </c>
      <c r="M67" s="1">
        <v>4</v>
      </c>
      <c r="N67" s="1">
        <v>33</v>
      </c>
      <c r="O67" s="1">
        <v>24306</v>
      </c>
      <c r="P67" s="1" t="s">
        <v>214</v>
      </c>
      <c r="Q67" t="s">
        <v>76</v>
      </c>
      <c r="R67" s="15">
        <v>0</v>
      </c>
      <c r="S67">
        <v>3939</v>
      </c>
      <c r="T67">
        <v>145.2368898</v>
      </c>
      <c r="U67">
        <v>-38.013208859999999</v>
      </c>
      <c r="V67" t="e">
        <f>VLOOKUP(A:A,'BVT (50)'!A:A,1,0)</f>
        <v>#N/A</v>
      </c>
    </row>
    <row r="68" spans="1:23" x14ac:dyDescent="0.35">
      <c r="A68" s="21">
        <v>5014369</v>
      </c>
      <c r="B68" s="13">
        <v>6408482020</v>
      </c>
      <c r="C68" s="13">
        <v>41079247</v>
      </c>
      <c r="D68" t="s">
        <v>215</v>
      </c>
      <c r="E68" t="s">
        <v>1466</v>
      </c>
      <c r="F68" t="s">
        <v>1399</v>
      </c>
      <c r="G68" t="s">
        <v>9</v>
      </c>
      <c r="H68" t="s">
        <v>9</v>
      </c>
      <c r="I68" t="s">
        <v>31</v>
      </c>
      <c r="J68" t="s">
        <v>32</v>
      </c>
      <c r="K68" s="12">
        <v>44912</v>
      </c>
      <c r="L68" s="1">
        <v>5</v>
      </c>
      <c r="M68" s="1">
        <v>4</v>
      </c>
      <c r="N68" s="1">
        <v>33</v>
      </c>
      <c r="O68" s="1">
        <v>24306</v>
      </c>
      <c r="P68" s="1" t="s">
        <v>216</v>
      </c>
      <c r="Q68" t="s">
        <v>217</v>
      </c>
      <c r="R68" s="15">
        <v>45239</v>
      </c>
      <c r="S68">
        <v>3939</v>
      </c>
      <c r="T68">
        <v>145.09298871999999</v>
      </c>
      <c r="U68">
        <v>-37.878579049999999</v>
      </c>
      <c r="V68" s="22" t="e">
        <f>VLOOKUP(A:A,'BVT (50)'!A:A,1,0)</f>
        <v>#N/A</v>
      </c>
      <c r="W68" s="22"/>
    </row>
    <row r="69" spans="1:23" x14ac:dyDescent="0.35">
      <c r="A69" s="13">
        <v>5014513</v>
      </c>
      <c r="B69" s="13" t="s">
        <v>218</v>
      </c>
      <c r="C69" s="13" t="s">
        <v>218</v>
      </c>
      <c r="D69" t="s">
        <v>219</v>
      </c>
      <c r="E69" t="s">
        <v>1467</v>
      </c>
      <c r="F69" t="s">
        <v>1399</v>
      </c>
      <c r="G69" t="s">
        <v>9</v>
      </c>
      <c r="H69" t="s">
        <v>9</v>
      </c>
      <c r="I69" t="s">
        <v>31</v>
      </c>
      <c r="J69" t="s">
        <v>32</v>
      </c>
      <c r="K69" s="12">
        <v>44914</v>
      </c>
      <c r="L69" s="1">
        <v>5</v>
      </c>
      <c r="M69" s="1">
        <v>4</v>
      </c>
      <c r="N69" s="1">
        <v>33</v>
      </c>
      <c r="O69" s="1">
        <v>24306</v>
      </c>
      <c r="P69" s="1" t="s">
        <v>220</v>
      </c>
      <c r="Q69" t="s">
        <v>76</v>
      </c>
      <c r="R69" s="15">
        <v>0</v>
      </c>
      <c r="S69">
        <v>3939</v>
      </c>
      <c r="T69">
        <v>145.21734040000001</v>
      </c>
      <c r="U69">
        <v>-38.002061449999999</v>
      </c>
      <c r="V69" t="e">
        <f>VLOOKUP(A:A,'BVT (50)'!A:A,1,0)</f>
        <v>#N/A</v>
      </c>
    </row>
    <row r="70" spans="1:23" x14ac:dyDescent="0.35">
      <c r="A70" s="13">
        <v>5014518</v>
      </c>
      <c r="B70" s="13">
        <v>6408483440</v>
      </c>
      <c r="C70" s="13">
        <v>41080657</v>
      </c>
      <c r="D70" t="s">
        <v>221</v>
      </c>
      <c r="E70" t="s">
        <v>1468</v>
      </c>
      <c r="F70" t="s">
        <v>1399</v>
      </c>
      <c r="G70" t="s">
        <v>9</v>
      </c>
      <c r="H70" t="s">
        <v>9</v>
      </c>
      <c r="I70" t="s">
        <v>31</v>
      </c>
      <c r="J70" t="s">
        <v>32</v>
      </c>
      <c r="K70" s="12">
        <v>44914</v>
      </c>
      <c r="L70" s="1">
        <v>5</v>
      </c>
      <c r="M70" s="1">
        <v>4</v>
      </c>
      <c r="N70" s="1">
        <v>33</v>
      </c>
      <c r="O70" s="1">
        <v>24306</v>
      </c>
      <c r="P70" s="1" t="s">
        <v>222</v>
      </c>
      <c r="Q70" t="s">
        <v>223</v>
      </c>
      <c r="R70" s="15">
        <v>45219</v>
      </c>
      <c r="S70">
        <v>3939</v>
      </c>
      <c r="T70">
        <v>144.99424876</v>
      </c>
      <c r="U70">
        <v>-37.909923020000001</v>
      </c>
      <c r="V70" t="e">
        <f>VLOOKUP(A:A,'BVT (50)'!A:A,1,0)</f>
        <v>#N/A</v>
      </c>
    </row>
    <row r="71" spans="1:23" x14ac:dyDescent="0.35">
      <c r="A71" s="13">
        <v>5014359</v>
      </c>
      <c r="B71" s="13" t="s">
        <v>224</v>
      </c>
      <c r="C71" s="13" t="s">
        <v>224</v>
      </c>
      <c r="D71" t="s">
        <v>225</v>
      </c>
      <c r="E71" t="s">
        <v>1469</v>
      </c>
      <c r="F71" t="s">
        <v>1399</v>
      </c>
      <c r="G71" t="s">
        <v>9</v>
      </c>
      <c r="H71" t="s">
        <v>9</v>
      </c>
      <c r="I71" t="s">
        <v>31</v>
      </c>
      <c r="J71" t="s">
        <v>32</v>
      </c>
      <c r="K71" s="12">
        <v>44912</v>
      </c>
      <c r="L71" s="1">
        <v>5</v>
      </c>
      <c r="M71" s="1">
        <v>4</v>
      </c>
      <c r="N71" s="1">
        <v>33</v>
      </c>
      <c r="O71" s="1">
        <v>24306</v>
      </c>
      <c r="P71" s="1" t="s">
        <v>226</v>
      </c>
      <c r="Q71" t="s">
        <v>76</v>
      </c>
      <c r="R71" s="15">
        <v>0</v>
      </c>
      <c r="S71">
        <v>3939</v>
      </c>
      <c r="T71">
        <v>145.19818029999999</v>
      </c>
      <c r="U71">
        <v>-38.026750270000001</v>
      </c>
      <c r="V71" t="e">
        <f>VLOOKUP(A:A,'BVT (50)'!A:A,1,0)</f>
        <v>#N/A</v>
      </c>
    </row>
    <row r="72" spans="1:23" x14ac:dyDescent="0.35">
      <c r="A72" s="13">
        <v>5014401</v>
      </c>
      <c r="B72" s="13" t="s">
        <v>227</v>
      </c>
      <c r="C72" s="13" t="s">
        <v>227</v>
      </c>
      <c r="D72" t="s">
        <v>228</v>
      </c>
      <c r="E72" t="s">
        <v>1470</v>
      </c>
      <c r="F72" t="s">
        <v>1399</v>
      </c>
      <c r="G72" t="s">
        <v>9</v>
      </c>
      <c r="H72" t="s">
        <v>9</v>
      </c>
      <c r="I72" t="s">
        <v>31</v>
      </c>
      <c r="J72" t="s">
        <v>32</v>
      </c>
      <c r="K72" s="12">
        <v>44912</v>
      </c>
      <c r="L72" s="1">
        <v>5</v>
      </c>
      <c r="M72" s="1">
        <v>4</v>
      </c>
      <c r="N72" s="1">
        <v>33</v>
      </c>
      <c r="O72" s="1">
        <v>24306</v>
      </c>
      <c r="P72" s="1" t="s">
        <v>229</v>
      </c>
      <c r="Q72" t="s">
        <v>76</v>
      </c>
      <c r="R72" s="15">
        <v>0</v>
      </c>
      <c r="S72">
        <v>3939</v>
      </c>
      <c r="T72">
        <v>145.22089779999999</v>
      </c>
      <c r="U72">
        <v>-38.029379419999998</v>
      </c>
      <c r="V72" t="e">
        <f>VLOOKUP(A:A,'BVT (50)'!A:A,1,0)</f>
        <v>#N/A</v>
      </c>
    </row>
    <row r="73" spans="1:23" x14ac:dyDescent="0.35">
      <c r="A73" s="13">
        <v>5014308</v>
      </c>
      <c r="B73" s="13" t="s">
        <v>230</v>
      </c>
      <c r="C73" s="13" t="s">
        <v>230</v>
      </c>
      <c r="D73" t="s">
        <v>231</v>
      </c>
      <c r="E73" t="s">
        <v>1471</v>
      </c>
      <c r="F73" t="s">
        <v>1399</v>
      </c>
      <c r="G73" t="s">
        <v>9</v>
      </c>
      <c r="H73" t="s">
        <v>9</v>
      </c>
      <c r="I73" t="s">
        <v>31</v>
      </c>
      <c r="J73" t="s">
        <v>32</v>
      </c>
      <c r="K73" s="12">
        <v>44912</v>
      </c>
      <c r="L73" s="1">
        <v>5</v>
      </c>
      <c r="M73" s="1">
        <v>4</v>
      </c>
      <c r="N73" s="1">
        <v>33</v>
      </c>
      <c r="O73" s="1">
        <v>24306</v>
      </c>
      <c r="P73" s="1" t="s">
        <v>232</v>
      </c>
      <c r="Q73" t="s">
        <v>76</v>
      </c>
      <c r="R73" s="15">
        <v>0</v>
      </c>
      <c r="S73">
        <v>3939</v>
      </c>
      <c r="T73">
        <v>145.22449689999999</v>
      </c>
      <c r="U73">
        <v>-38.029829700000001</v>
      </c>
      <c r="V73" t="e">
        <f>VLOOKUP(A:A,'BVT (50)'!A:A,1,0)</f>
        <v>#N/A</v>
      </c>
    </row>
    <row r="74" spans="1:23" x14ac:dyDescent="0.35">
      <c r="A74" s="13">
        <v>5014286</v>
      </c>
      <c r="B74" s="13">
        <v>6408473385</v>
      </c>
      <c r="C74" s="13">
        <v>41073656</v>
      </c>
      <c r="D74" t="s">
        <v>233</v>
      </c>
      <c r="E74" t="s">
        <v>1472</v>
      </c>
      <c r="F74" t="s">
        <v>1399</v>
      </c>
      <c r="G74" t="s">
        <v>9</v>
      </c>
      <c r="H74" t="s">
        <v>9</v>
      </c>
      <c r="I74" t="s">
        <v>31</v>
      </c>
      <c r="J74" t="s">
        <v>32</v>
      </c>
      <c r="K74" s="12">
        <v>44911</v>
      </c>
      <c r="L74" s="1">
        <v>5</v>
      </c>
      <c r="M74" s="1">
        <v>4</v>
      </c>
      <c r="N74" s="1">
        <v>33</v>
      </c>
      <c r="O74" s="1">
        <v>24306</v>
      </c>
      <c r="P74" s="1" t="s">
        <v>234</v>
      </c>
      <c r="Q74" t="s">
        <v>223</v>
      </c>
      <c r="R74" s="15">
        <v>45108</v>
      </c>
      <c r="S74">
        <v>3939</v>
      </c>
      <c r="T74">
        <v>144.99961103000001</v>
      </c>
      <c r="U74">
        <v>-37.916566070000002</v>
      </c>
      <c r="V74" t="e">
        <f>VLOOKUP(A:A,'BVT (50)'!A:A,1,0)</f>
        <v>#N/A</v>
      </c>
    </row>
    <row r="75" spans="1:23" x14ac:dyDescent="0.35">
      <c r="A75" s="13">
        <v>5014460</v>
      </c>
      <c r="B75" s="13" t="s">
        <v>235</v>
      </c>
      <c r="C75" s="13" t="s">
        <v>235</v>
      </c>
      <c r="D75" t="s">
        <v>236</v>
      </c>
      <c r="E75" t="s">
        <v>1473</v>
      </c>
      <c r="F75" t="s">
        <v>1399</v>
      </c>
      <c r="G75" t="s">
        <v>9</v>
      </c>
      <c r="H75" t="s">
        <v>9</v>
      </c>
      <c r="I75" t="s">
        <v>31</v>
      </c>
      <c r="J75" t="s">
        <v>32</v>
      </c>
      <c r="K75" s="12">
        <v>44912</v>
      </c>
      <c r="L75" s="1">
        <v>5</v>
      </c>
      <c r="M75" s="1">
        <v>4</v>
      </c>
      <c r="N75" s="1">
        <v>33</v>
      </c>
      <c r="O75" s="1">
        <v>24306</v>
      </c>
      <c r="P75" s="1" t="s">
        <v>237</v>
      </c>
      <c r="Q75" t="s">
        <v>76</v>
      </c>
      <c r="R75" s="15">
        <v>0</v>
      </c>
      <c r="S75">
        <v>3939</v>
      </c>
      <c r="T75">
        <v>145.21319729999999</v>
      </c>
      <c r="U75">
        <v>-38.02256663</v>
      </c>
      <c r="V75" t="e">
        <f>VLOOKUP(A:A,'BVT (50)'!A:A,1,0)</f>
        <v>#N/A</v>
      </c>
    </row>
    <row r="76" spans="1:23" x14ac:dyDescent="0.35">
      <c r="A76" s="13">
        <v>5014358</v>
      </c>
      <c r="B76" s="13" t="s">
        <v>238</v>
      </c>
      <c r="C76" s="13" t="s">
        <v>238</v>
      </c>
      <c r="D76" t="s">
        <v>239</v>
      </c>
      <c r="E76" t="s">
        <v>1474</v>
      </c>
      <c r="F76" t="s">
        <v>1399</v>
      </c>
      <c r="G76" t="s">
        <v>9</v>
      </c>
      <c r="H76" t="s">
        <v>9</v>
      </c>
      <c r="I76" t="s">
        <v>31</v>
      </c>
      <c r="J76" t="s">
        <v>32</v>
      </c>
      <c r="K76" s="12">
        <v>44912</v>
      </c>
      <c r="L76" s="1">
        <v>5</v>
      </c>
      <c r="M76" s="1">
        <v>4</v>
      </c>
      <c r="N76" s="1">
        <v>33</v>
      </c>
      <c r="O76" s="1">
        <v>24306</v>
      </c>
      <c r="P76" s="1" t="s">
        <v>240</v>
      </c>
      <c r="Q76" t="s">
        <v>76</v>
      </c>
      <c r="R76" s="15">
        <v>0</v>
      </c>
      <c r="S76">
        <v>3939</v>
      </c>
      <c r="T76">
        <v>145.20103180000001</v>
      </c>
      <c r="U76">
        <v>-38.019108260000003</v>
      </c>
      <c r="V76" t="e">
        <f>VLOOKUP(A:A,'BVT (50)'!A:A,1,0)</f>
        <v>#N/A</v>
      </c>
    </row>
    <row r="77" spans="1:23" x14ac:dyDescent="0.35">
      <c r="A77" s="13">
        <v>5014381</v>
      </c>
      <c r="B77" s="13" t="s">
        <v>241</v>
      </c>
      <c r="C77" s="13" t="s">
        <v>241</v>
      </c>
      <c r="D77" t="s">
        <v>242</v>
      </c>
      <c r="E77" t="s">
        <v>1475</v>
      </c>
      <c r="F77" t="s">
        <v>1399</v>
      </c>
      <c r="G77" t="s">
        <v>9</v>
      </c>
      <c r="H77" t="s">
        <v>9</v>
      </c>
      <c r="I77" t="s">
        <v>31</v>
      </c>
      <c r="J77" t="s">
        <v>32</v>
      </c>
      <c r="K77" s="12">
        <v>44912</v>
      </c>
      <c r="L77" s="1">
        <v>5</v>
      </c>
      <c r="M77" s="1">
        <v>4</v>
      </c>
      <c r="N77" s="1">
        <v>33</v>
      </c>
      <c r="O77" s="1">
        <v>24306</v>
      </c>
      <c r="P77" s="1" t="s">
        <v>243</v>
      </c>
      <c r="Q77" t="s">
        <v>76</v>
      </c>
      <c r="R77" s="15">
        <v>0</v>
      </c>
      <c r="S77">
        <v>3939</v>
      </c>
      <c r="T77">
        <v>145.22949919999999</v>
      </c>
      <c r="U77">
        <v>-38.004819220000002</v>
      </c>
      <c r="V77" t="e">
        <f>VLOOKUP(A:A,'BVT (50)'!A:A,1,0)</f>
        <v>#N/A</v>
      </c>
    </row>
    <row r="78" spans="1:23" x14ac:dyDescent="0.35">
      <c r="A78" s="13">
        <v>5014378</v>
      </c>
      <c r="B78" s="13" t="s">
        <v>244</v>
      </c>
      <c r="C78" s="13" t="s">
        <v>244</v>
      </c>
      <c r="D78" t="s">
        <v>245</v>
      </c>
      <c r="E78" t="s">
        <v>1476</v>
      </c>
      <c r="F78" t="s">
        <v>1399</v>
      </c>
      <c r="G78" t="s">
        <v>9</v>
      </c>
      <c r="H78" t="s">
        <v>9</v>
      </c>
      <c r="I78" t="s">
        <v>31</v>
      </c>
      <c r="J78" t="s">
        <v>32</v>
      </c>
      <c r="K78" s="12">
        <v>44912</v>
      </c>
      <c r="L78" s="1">
        <v>5</v>
      </c>
      <c r="M78" s="1">
        <v>4</v>
      </c>
      <c r="N78" s="1">
        <v>33</v>
      </c>
      <c r="O78" s="1">
        <v>24306</v>
      </c>
      <c r="P78" s="1" t="s">
        <v>246</v>
      </c>
      <c r="Q78" t="s">
        <v>64</v>
      </c>
      <c r="R78" s="15">
        <v>0</v>
      </c>
      <c r="S78">
        <v>3939</v>
      </c>
      <c r="T78">
        <v>145.19661980000001</v>
      </c>
      <c r="U78">
        <v>-37.990654489999997</v>
      </c>
      <c r="V78" t="e">
        <f>VLOOKUP(A:A,'BVT (50)'!A:A,1,0)</f>
        <v>#N/A</v>
      </c>
    </row>
    <row r="79" spans="1:23" x14ac:dyDescent="0.35">
      <c r="A79" s="13">
        <v>5014352</v>
      </c>
      <c r="B79" s="13" t="s">
        <v>247</v>
      </c>
      <c r="C79" s="13" t="s">
        <v>247</v>
      </c>
      <c r="D79" t="s">
        <v>248</v>
      </c>
      <c r="E79" t="s">
        <v>1477</v>
      </c>
      <c r="F79" t="s">
        <v>1399</v>
      </c>
      <c r="G79" t="s">
        <v>9</v>
      </c>
      <c r="H79" t="s">
        <v>9</v>
      </c>
      <c r="I79" t="s">
        <v>31</v>
      </c>
      <c r="J79" t="s">
        <v>32</v>
      </c>
      <c r="K79" s="12">
        <v>44912</v>
      </c>
      <c r="L79" s="1">
        <v>5</v>
      </c>
      <c r="M79" s="1">
        <v>4</v>
      </c>
      <c r="N79" s="1">
        <v>33</v>
      </c>
      <c r="O79" s="1">
        <v>24306</v>
      </c>
      <c r="P79" s="1" t="s">
        <v>249</v>
      </c>
      <c r="Q79" t="s">
        <v>64</v>
      </c>
      <c r="R79" s="15">
        <v>0</v>
      </c>
      <c r="S79">
        <v>3939</v>
      </c>
      <c r="T79">
        <v>145.21490990000001</v>
      </c>
      <c r="U79">
        <v>-37.98774452</v>
      </c>
      <c r="V79" t="e">
        <f>VLOOKUP(A:A,'BVT (50)'!A:A,1,0)</f>
        <v>#N/A</v>
      </c>
    </row>
    <row r="80" spans="1:23" x14ac:dyDescent="0.35">
      <c r="A80" s="21">
        <v>5014386</v>
      </c>
      <c r="B80" s="13">
        <v>6407810949</v>
      </c>
      <c r="C80" s="13">
        <v>40681467</v>
      </c>
      <c r="D80" t="s">
        <v>250</v>
      </c>
      <c r="E80" t="s">
        <v>1478</v>
      </c>
      <c r="F80" t="s">
        <v>1404</v>
      </c>
      <c r="G80" t="s">
        <v>9</v>
      </c>
      <c r="H80" t="s">
        <v>9</v>
      </c>
      <c r="I80" t="s">
        <v>31</v>
      </c>
      <c r="J80" t="s">
        <v>32</v>
      </c>
      <c r="K80" s="12">
        <v>44912</v>
      </c>
      <c r="L80" s="1">
        <v>5</v>
      </c>
      <c r="M80" s="1">
        <v>4</v>
      </c>
      <c r="N80" s="1">
        <v>33</v>
      </c>
      <c r="O80" s="1">
        <v>24310</v>
      </c>
      <c r="P80" s="1" t="s">
        <v>251</v>
      </c>
      <c r="Q80" t="s">
        <v>252</v>
      </c>
      <c r="R80" s="15">
        <v>45259</v>
      </c>
      <c r="S80">
        <v>3939</v>
      </c>
      <c r="T80">
        <v>145.15610144999999</v>
      </c>
      <c r="U80">
        <v>-37.908730390000002</v>
      </c>
      <c r="V80" s="22">
        <f>VLOOKUP(A:A,'BVT (50)'!A:A,1,0)</f>
        <v>5014386</v>
      </c>
      <c r="W80" s="22" t="s">
        <v>1946</v>
      </c>
    </row>
    <row r="81" spans="1:23" x14ac:dyDescent="0.35">
      <c r="A81" s="13">
        <v>5014488</v>
      </c>
      <c r="B81" s="13" t="s">
        <v>253</v>
      </c>
      <c r="C81" s="13" t="s">
        <v>253</v>
      </c>
      <c r="D81" t="s">
        <v>254</v>
      </c>
      <c r="E81" t="s">
        <v>1479</v>
      </c>
      <c r="F81" t="s">
        <v>1399</v>
      </c>
      <c r="G81" t="s">
        <v>9</v>
      </c>
      <c r="H81" t="s">
        <v>9</v>
      </c>
      <c r="I81" t="s">
        <v>31</v>
      </c>
      <c r="J81" t="s">
        <v>32</v>
      </c>
      <c r="K81" s="12">
        <v>44914</v>
      </c>
      <c r="L81" s="1">
        <v>5</v>
      </c>
      <c r="M81" s="1">
        <v>4</v>
      </c>
      <c r="N81" s="1">
        <v>33</v>
      </c>
      <c r="O81" s="1">
        <v>24306</v>
      </c>
      <c r="P81" s="1" t="s">
        <v>255</v>
      </c>
      <c r="Q81" t="s">
        <v>76</v>
      </c>
      <c r="R81" s="15">
        <v>0</v>
      </c>
      <c r="S81">
        <v>3939</v>
      </c>
      <c r="T81">
        <v>145.20122599999999</v>
      </c>
      <c r="U81">
        <v>-38.027076999999998</v>
      </c>
      <c r="V81" t="e">
        <f>VLOOKUP(A:A,'BVT (50)'!A:A,1,0)</f>
        <v>#N/A</v>
      </c>
    </row>
    <row r="82" spans="1:23" x14ac:dyDescent="0.35">
      <c r="A82" s="13">
        <v>5014154</v>
      </c>
      <c r="B82" s="13" t="s">
        <v>256</v>
      </c>
      <c r="C82" s="13" t="s">
        <v>256</v>
      </c>
      <c r="D82" t="s">
        <v>257</v>
      </c>
      <c r="E82" t="s">
        <v>1480</v>
      </c>
      <c r="F82" t="s">
        <v>1399</v>
      </c>
      <c r="G82" t="s">
        <v>9</v>
      </c>
      <c r="H82" t="s">
        <v>9</v>
      </c>
      <c r="I82" t="s">
        <v>31</v>
      </c>
      <c r="J82" t="s">
        <v>32</v>
      </c>
      <c r="K82" s="12">
        <v>44910</v>
      </c>
      <c r="L82" s="1">
        <v>5</v>
      </c>
      <c r="M82" s="1">
        <v>4</v>
      </c>
      <c r="N82" s="1">
        <v>33</v>
      </c>
      <c r="O82" s="1">
        <v>24306</v>
      </c>
      <c r="P82" s="1" t="s">
        <v>258</v>
      </c>
      <c r="Q82" t="s">
        <v>64</v>
      </c>
      <c r="R82" s="15">
        <v>0</v>
      </c>
      <c r="S82">
        <v>3170</v>
      </c>
      <c r="T82">
        <v>145.22272950000001</v>
      </c>
      <c r="U82">
        <v>-37.977388660000003</v>
      </c>
      <c r="V82" t="e">
        <f>VLOOKUP(A:A,'BVT (50)'!A:A,1,0)</f>
        <v>#N/A</v>
      </c>
    </row>
    <row r="83" spans="1:23" x14ac:dyDescent="0.35">
      <c r="A83" s="13">
        <v>5014221</v>
      </c>
      <c r="B83" s="13" t="s">
        <v>259</v>
      </c>
      <c r="C83" s="13" t="s">
        <v>259</v>
      </c>
      <c r="D83" t="s">
        <v>260</v>
      </c>
      <c r="E83" t="s">
        <v>1481</v>
      </c>
      <c r="F83" t="s">
        <v>1399</v>
      </c>
      <c r="G83" t="s">
        <v>9</v>
      </c>
      <c r="H83" t="s">
        <v>9</v>
      </c>
      <c r="I83" t="s">
        <v>31</v>
      </c>
      <c r="J83" t="s">
        <v>32</v>
      </c>
      <c r="K83" s="12">
        <v>44910</v>
      </c>
      <c r="L83" s="1">
        <v>5</v>
      </c>
      <c r="M83" s="1">
        <v>4</v>
      </c>
      <c r="N83" s="1">
        <v>33</v>
      </c>
      <c r="O83" s="1">
        <v>24306</v>
      </c>
      <c r="P83" s="1" t="s">
        <v>261</v>
      </c>
      <c r="Q83" t="s">
        <v>64</v>
      </c>
      <c r="R83" s="15">
        <v>0</v>
      </c>
      <c r="S83">
        <v>0</v>
      </c>
      <c r="T83">
        <v>145.20938599999999</v>
      </c>
      <c r="U83">
        <v>-37.981058199300001</v>
      </c>
      <c r="V83" t="e">
        <f>VLOOKUP(A:A,'BVT (50)'!A:A,1,0)</f>
        <v>#N/A</v>
      </c>
    </row>
    <row r="84" spans="1:23" x14ac:dyDescent="0.35">
      <c r="A84" s="21">
        <v>5014205</v>
      </c>
      <c r="B84" s="13">
        <v>6408270176</v>
      </c>
      <c r="C84" s="13">
        <v>40781921</v>
      </c>
      <c r="D84" t="s">
        <v>262</v>
      </c>
      <c r="E84" t="s">
        <v>1482</v>
      </c>
      <c r="F84" t="s">
        <v>1399</v>
      </c>
      <c r="G84" t="s">
        <v>9</v>
      </c>
      <c r="H84" t="s">
        <v>9</v>
      </c>
      <c r="I84" t="s">
        <v>31</v>
      </c>
      <c r="J84" t="s">
        <v>32</v>
      </c>
      <c r="K84" s="12">
        <v>44910</v>
      </c>
      <c r="L84" s="1">
        <v>5</v>
      </c>
      <c r="M84" s="1">
        <v>4</v>
      </c>
      <c r="N84" s="1">
        <v>33</v>
      </c>
      <c r="O84" s="1">
        <v>24306</v>
      </c>
      <c r="P84" s="1" t="s">
        <v>263</v>
      </c>
      <c r="Q84" t="s">
        <v>170</v>
      </c>
      <c r="R84" s="15">
        <v>45086</v>
      </c>
      <c r="S84">
        <v>3170</v>
      </c>
      <c r="T84">
        <v>145.12122769000001</v>
      </c>
      <c r="U84">
        <v>-37.815908999999998</v>
      </c>
      <c r="V84" s="22" t="e">
        <f>VLOOKUP(A:A,'BVT (50)'!A:A,1,0)</f>
        <v>#N/A</v>
      </c>
      <c r="W84" s="22"/>
    </row>
    <row r="85" spans="1:23" x14ac:dyDescent="0.35">
      <c r="A85" s="13">
        <v>5014305</v>
      </c>
      <c r="B85" s="13" t="s">
        <v>264</v>
      </c>
      <c r="C85" s="13" t="s">
        <v>264</v>
      </c>
      <c r="D85" t="s">
        <v>265</v>
      </c>
      <c r="E85" t="s">
        <v>1483</v>
      </c>
      <c r="F85" t="s">
        <v>1399</v>
      </c>
      <c r="G85" t="s">
        <v>9</v>
      </c>
      <c r="H85" t="s">
        <v>9</v>
      </c>
      <c r="I85" t="s">
        <v>31</v>
      </c>
      <c r="J85" t="s">
        <v>32</v>
      </c>
      <c r="K85" s="12">
        <v>44911</v>
      </c>
      <c r="L85" s="1">
        <v>5</v>
      </c>
      <c r="M85" s="1">
        <v>4</v>
      </c>
      <c r="N85" s="1">
        <v>33</v>
      </c>
      <c r="O85" s="1">
        <v>24306</v>
      </c>
      <c r="P85" s="1" t="s">
        <v>266</v>
      </c>
      <c r="Q85" t="s">
        <v>76</v>
      </c>
      <c r="R85" s="15">
        <v>0</v>
      </c>
      <c r="S85">
        <v>3939</v>
      </c>
      <c r="T85">
        <v>145.2417336</v>
      </c>
      <c r="U85">
        <v>-38.01139886</v>
      </c>
      <c r="V85" t="e">
        <f>VLOOKUP(A:A,'BVT (50)'!A:A,1,0)</f>
        <v>#N/A</v>
      </c>
    </row>
    <row r="86" spans="1:23" x14ac:dyDescent="0.35">
      <c r="A86" s="30">
        <v>5014273</v>
      </c>
      <c r="B86" s="13">
        <v>6407457147</v>
      </c>
      <c r="C86" s="13">
        <v>40742536</v>
      </c>
      <c r="D86" t="s">
        <v>267</v>
      </c>
      <c r="E86" t="s">
        <v>1484</v>
      </c>
      <c r="F86" t="s">
        <v>1399</v>
      </c>
      <c r="G86" t="s">
        <v>9</v>
      </c>
      <c r="H86" t="s">
        <v>9</v>
      </c>
      <c r="I86" t="s">
        <v>31</v>
      </c>
      <c r="J86" t="s">
        <v>32</v>
      </c>
      <c r="K86" s="12">
        <v>44911</v>
      </c>
      <c r="L86" s="1">
        <v>5</v>
      </c>
      <c r="M86" s="1">
        <v>4</v>
      </c>
      <c r="N86" s="1">
        <v>33</v>
      </c>
      <c r="O86" s="1">
        <v>24306</v>
      </c>
      <c r="P86" s="1" t="s">
        <v>268</v>
      </c>
      <c r="Q86" t="s">
        <v>269</v>
      </c>
      <c r="R86" s="15">
        <v>45133</v>
      </c>
      <c r="S86">
        <v>3939</v>
      </c>
      <c r="T86">
        <v>145.14063912</v>
      </c>
      <c r="U86">
        <v>-37.898882370000003</v>
      </c>
      <c r="V86" s="29">
        <f>VLOOKUP(A:A,'Pilot (10)'!A:A,1,0)</f>
        <v>5014273</v>
      </c>
      <c r="W86" s="29" t="s">
        <v>1943</v>
      </c>
    </row>
    <row r="87" spans="1:23" x14ac:dyDescent="0.35">
      <c r="A87" s="21">
        <v>5014504</v>
      </c>
      <c r="B87" s="13">
        <v>6408316930</v>
      </c>
      <c r="C87" s="13">
        <v>40821262</v>
      </c>
      <c r="D87" t="s">
        <v>270</v>
      </c>
      <c r="E87" t="s">
        <v>1485</v>
      </c>
      <c r="F87" t="s">
        <v>1404</v>
      </c>
      <c r="G87" t="s">
        <v>9</v>
      </c>
      <c r="H87" t="s">
        <v>9</v>
      </c>
      <c r="I87" t="s">
        <v>31</v>
      </c>
      <c r="J87" t="s">
        <v>32</v>
      </c>
      <c r="K87" s="12">
        <v>44914</v>
      </c>
      <c r="L87" s="1">
        <v>5</v>
      </c>
      <c r="M87" s="1">
        <v>4</v>
      </c>
      <c r="N87" s="1">
        <v>33</v>
      </c>
      <c r="O87" s="1">
        <v>24310</v>
      </c>
      <c r="P87" s="1" t="s">
        <v>271</v>
      </c>
      <c r="Q87" t="s">
        <v>111</v>
      </c>
      <c r="R87" s="15">
        <v>45161</v>
      </c>
      <c r="S87">
        <v>3939</v>
      </c>
      <c r="T87">
        <v>145.18741735</v>
      </c>
      <c r="U87">
        <v>-37.830199200000003</v>
      </c>
      <c r="V87" s="22">
        <f>VLOOKUP(A:A,'BVT (50)'!A:A,1,0)</f>
        <v>5014504</v>
      </c>
      <c r="W87" s="22" t="s">
        <v>1946</v>
      </c>
    </row>
    <row r="88" spans="1:23" x14ac:dyDescent="0.35">
      <c r="A88" s="13">
        <v>5014206</v>
      </c>
      <c r="B88" s="13">
        <v>6408450110</v>
      </c>
      <c r="C88" s="13">
        <v>41050314</v>
      </c>
      <c r="D88" t="s">
        <v>272</v>
      </c>
      <c r="E88" t="s">
        <v>1486</v>
      </c>
      <c r="F88" t="s">
        <v>1399</v>
      </c>
      <c r="G88" t="s">
        <v>9</v>
      </c>
      <c r="H88" t="s">
        <v>9</v>
      </c>
      <c r="I88" t="s">
        <v>31</v>
      </c>
      <c r="J88" t="s">
        <v>32</v>
      </c>
      <c r="K88" s="12">
        <v>44910</v>
      </c>
      <c r="L88" s="1">
        <v>5</v>
      </c>
      <c r="M88" s="1">
        <v>4</v>
      </c>
      <c r="N88" s="1">
        <v>33</v>
      </c>
      <c r="O88" s="1">
        <v>24306</v>
      </c>
      <c r="P88" s="1" t="s">
        <v>273</v>
      </c>
      <c r="Q88" t="s">
        <v>67</v>
      </c>
      <c r="R88" s="15">
        <v>45084</v>
      </c>
      <c r="S88">
        <v>3170</v>
      </c>
      <c r="T88">
        <v>145.12572545</v>
      </c>
      <c r="U88">
        <v>-37.790770680000001</v>
      </c>
      <c r="V88" t="e">
        <f>VLOOKUP(A:A,'BVT (50)'!A:A,1,0)</f>
        <v>#N/A</v>
      </c>
    </row>
    <row r="89" spans="1:23" x14ac:dyDescent="0.35">
      <c r="A89" s="13">
        <v>5014222</v>
      </c>
      <c r="B89" s="13" t="s">
        <v>274</v>
      </c>
      <c r="C89" s="13" t="s">
        <v>274</v>
      </c>
      <c r="D89" t="s">
        <v>275</v>
      </c>
      <c r="E89" t="s">
        <v>1487</v>
      </c>
      <c r="F89" t="s">
        <v>1399</v>
      </c>
      <c r="G89" t="s">
        <v>9</v>
      </c>
      <c r="H89" t="s">
        <v>9</v>
      </c>
      <c r="I89" t="s">
        <v>31</v>
      </c>
      <c r="J89" t="s">
        <v>32</v>
      </c>
      <c r="K89" s="12">
        <v>44910</v>
      </c>
      <c r="L89" s="1">
        <v>5</v>
      </c>
      <c r="M89" s="1">
        <v>4</v>
      </c>
      <c r="N89" s="1">
        <v>33</v>
      </c>
      <c r="O89" s="1">
        <v>24306</v>
      </c>
      <c r="P89" s="1" t="s">
        <v>276</v>
      </c>
      <c r="Q89" t="s">
        <v>76</v>
      </c>
      <c r="R89" s="15">
        <v>0</v>
      </c>
      <c r="S89">
        <v>0</v>
      </c>
      <c r="T89">
        <v>145.19836699999999</v>
      </c>
      <c r="U89">
        <v>-38.066062809999998</v>
      </c>
      <c r="V89" t="e">
        <f>VLOOKUP(A:A,'BVT (50)'!A:A,1,0)</f>
        <v>#N/A</v>
      </c>
    </row>
    <row r="90" spans="1:23" x14ac:dyDescent="0.35">
      <c r="A90" s="13">
        <v>5014345</v>
      </c>
      <c r="B90" s="13">
        <v>6407427898</v>
      </c>
      <c r="C90" s="13">
        <v>40682923</v>
      </c>
      <c r="D90" t="s">
        <v>277</v>
      </c>
      <c r="E90" t="s">
        <v>1488</v>
      </c>
      <c r="F90" t="s">
        <v>1399</v>
      </c>
      <c r="G90" t="s">
        <v>9</v>
      </c>
      <c r="H90" t="s">
        <v>9</v>
      </c>
      <c r="I90" t="s">
        <v>31</v>
      </c>
      <c r="J90" t="s">
        <v>32</v>
      </c>
      <c r="K90" s="12">
        <v>44912</v>
      </c>
      <c r="L90" s="1">
        <v>5</v>
      </c>
      <c r="M90" s="1">
        <v>4</v>
      </c>
      <c r="N90" s="1">
        <v>33</v>
      </c>
      <c r="O90" s="1">
        <v>24306</v>
      </c>
      <c r="P90" s="1" t="s">
        <v>278</v>
      </c>
      <c r="Q90" t="s">
        <v>279</v>
      </c>
      <c r="R90" s="15">
        <v>45244</v>
      </c>
      <c r="S90">
        <v>3939</v>
      </c>
      <c r="T90">
        <v>145.10851360000001</v>
      </c>
      <c r="U90">
        <v>-37.992292710000001</v>
      </c>
      <c r="V90" t="e">
        <f>VLOOKUP(A:A,'BVT (50)'!A:A,1,0)</f>
        <v>#N/A</v>
      </c>
    </row>
    <row r="91" spans="1:23" x14ac:dyDescent="0.35">
      <c r="A91" s="13">
        <v>5014494</v>
      </c>
      <c r="B91" s="13">
        <v>6407535122</v>
      </c>
      <c r="C91" s="13">
        <v>40747333</v>
      </c>
      <c r="D91" t="s">
        <v>280</v>
      </c>
      <c r="E91" t="s">
        <v>1489</v>
      </c>
      <c r="F91" t="s">
        <v>1399</v>
      </c>
      <c r="G91" t="s">
        <v>9</v>
      </c>
      <c r="H91" t="s">
        <v>9</v>
      </c>
      <c r="I91" t="s">
        <v>31</v>
      </c>
      <c r="J91" t="s">
        <v>32</v>
      </c>
      <c r="K91" s="12">
        <v>44914</v>
      </c>
      <c r="L91" s="1">
        <v>5</v>
      </c>
      <c r="M91" s="1">
        <v>4</v>
      </c>
      <c r="N91" s="1">
        <v>33</v>
      </c>
      <c r="O91" s="1">
        <v>24306</v>
      </c>
      <c r="P91" s="1" t="s">
        <v>281</v>
      </c>
      <c r="Q91" t="s">
        <v>282</v>
      </c>
      <c r="R91" s="15">
        <v>45252</v>
      </c>
      <c r="S91">
        <v>3939</v>
      </c>
      <c r="T91">
        <v>145.12892937999999</v>
      </c>
      <c r="U91">
        <v>-38.101966419999997</v>
      </c>
      <c r="V91" t="e">
        <f>VLOOKUP(A:A,'BVT (50)'!A:A,1,0)</f>
        <v>#N/A</v>
      </c>
    </row>
    <row r="92" spans="1:23" x14ac:dyDescent="0.35">
      <c r="A92" s="13">
        <v>5014390</v>
      </c>
      <c r="B92" s="13" t="s">
        <v>283</v>
      </c>
      <c r="C92" s="13" t="s">
        <v>283</v>
      </c>
      <c r="D92" t="s">
        <v>284</v>
      </c>
      <c r="E92" t="s">
        <v>1490</v>
      </c>
      <c r="F92" t="s">
        <v>1399</v>
      </c>
      <c r="G92" t="s">
        <v>9</v>
      </c>
      <c r="H92" t="s">
        <v>9</v>
      </c>
      <c r="I92" t="s">
        <v>31</v>
      </c>
      <c r="J92" t="s">
        <v>32</v>
      </c>
      <c r="K92" s="12">
        <v>44912</v>
      </c>
      <c r="L92" s="1">
        <v>5</v>
      </c>
      <c r="M92" s="1">
        <v>4</v>
      </c>
      <c r="N92" s="1">
        <v>33</v>
      </c>
      <c r="O92" s="1">
        <v>24306</v>
      </c>
      <c r="P92" s="1" t="s">
        <v>285</v>
      </c>
      <c r="Q92" t="s">
        <v>76</v>
      </c>
      <c r="R92" s="15">
        <v>0</v>
      </c>
      <c r="S92">
        <v>3939</v>
      </c>
      <c r="T92">
        <v>145.21021519999999</v>
      </c>
      <c r="U92">
        <v>-38.049444559999998</v>
      </c>
      <c r="V92" t="e">
        <f>VLOOKUP(A:A,'BVT (50)'!A:A,1,0)</f>
        <v>#N/A</v>
      </c>
    </row>
    <row r="93" spans="1:23" x14ac:dyDescent="0.35">
      <c r="A93" s="13">
        <v>5014480</v>
      </c>
      <c r="B93" s="13">
        <v>6407724907</v>
      </c>
      <c r="C93" s="13">
        <v>41121870</v>
      </c>
      <c r="D93" t="s">
        <v>286</v>
      </c>
      <c r="E93" t="s">
        <v>1491</v>
      </c>
      <c r="F93" t="s">
        <v>23</v>
      </c>
      <c r="G93" t="s">
        <v>9</v>
      </c>
      <c r="H93" t="s">
        <v>9</v>
      </c>
      <c r="I93" t="s">
        <v>31</v>
      </c>
      <c r="J93" t="s">
        <v>32</v>
      </c>
      <c r="K93" s="12">
        <v>44914</v>
      </c>
      <c r="L93" s="1">
        <v>5</v>
      </c>
      <c r="M93" s="1">
        <v>4</v>
      </c>
      <c r="N93" s="1">
        <v>33</v>
      </c>
      <c r="O93" s="1">
        <v>28300</v>
      </c>
      <c r="P93" s="1" t="s">
        <v>287</v>
      </c>
      <c r="Q93" t="s">
        <v>288</v>
      </c>
      <c r="R93" s="15">
        <v>45903</v>
      </c>
      <c r="S93">
        <v>3939</v>
      </c>
      <c r="T93">
        <v>0</v>
      </c>
      <c r="U93">
        <v>0</v>
      </c>
      <c r="V93" t="e">
        <f>VLOOKUP(A:A,'BVT (50)'!A:A,1,0)</f>
        <v>#N/A</v>
      </c>
    </row>
    <row r="94" spans="1:23" x14ac:dyDescent="0.35">
      <c r="A94" s="13">
        <v>5014150</v>
      </c>
      <c r="B94" s="13" t="s">
        <v>289</v>
      </c>
      <c r="C94" s="13" t="s">
        <v>289</v>
      </c>
      <c r="D94" t="s">
        <v>290</v>
      </c>
      <c r="E94" t="s">
        <v>1492</v>
      </c>
      <c r="F94" t="s">
        <v>1399</v>
      </c>
      <c r="G94" t="s">
        <v>9</v>
      </c>
      <c r="H94" t="s">
        <v>9</v>
      </c>
      <c r="I94" t="s">
        <v>31</v>
      </c>
      <c r="J94" t="s">
        <v>32</v>
      </c>
      <c r="K94" s="12">
        <v>44910</v>
      </c>
      <c r="L94" s="1">
        <v>5</v>
      </c>
      <c r="M94" s="1">
        <v>4</v>
      </c>
      <c r="N94" s="1">
        <v>33</v>
      </c>
      <c r="O94" s="1">
        <v>24306</v>
      </c>
      <c r="P94" s="1" t="s">
        <v>291</v>
      </c>
      <c r="Q94" t="s">
        <v>76</v>
      </c>
      <c r="R94" s="15">
        <v>0</v>
      </c>
      <c r="S94">
        <v>3170</v>
      </c>
      <c r="T94">
        <v>145.23882230000001</v>
      </c>
      <c r="U94">
        <v>-38.005080100000001</v>
      </c>
      <c r="V94" t="e">
        <f>VLOOKUP(A:A,'BVT (50)'!A:A,1,0)</f>
        <v>#N/A</v>
      </c>
    </row>
    <row r="95" spans="1:23" x14ac:dyDescent="0.35">
      <c r="A95" s="13">
        <v>5014412</v>
      </c>
      <c r="B95" s="13" t="s">
        <v>292</v>
      </c>
      <c r="C95" s="13" t="s">
        <v>292</v>
      </c>
      <c r="D95" t="s">
        <v>293</v>
      </c>
      <c r="E95" t="s">
        <v>1493</v>
      </c>
      <c r="F95" t="s">
        <v>1399</v>
      </c>
      <c r="G95" t="s">
        <v>9</v>
      </c>
      <c r="H95" t="s">
        <v>9</v>
      </c>
      <c r="I95" t="s">
        <v>31</v>
      </c>
      <c r="J95" t="s">
        <v>32</v>
      </c>
      <c r="K95" s="12">
        <v>44912</v>
      </c>
      <c r="L95" s="1">
        <v>5</v>
      </c>
      <c r="M95" s="1">
        <v>4</v>
      </c>
      <c r="N95" s="1">
        <v>33</v>
      </c>
      <c r="O95" s="1">
        <v>24306</v>
      </c>
      <c r="P95" s="1" t="s">
        <v>294</v>
      </c>
      <c r="Q95" t="s">
        <v>76</v>
      </c>
      <c r="R95" s="15">
        <v>0</v>
      </c>
      <c r="S95">
        <v>3939</v>
      </c>
      <c r="T95">
        <v>145.20872360000001</v>
      </c>
      <c r="U95">
        <v>-38.022968079999998</v>
      </c>
      <c r="V95" t="e">
        <f>VLOOKUP(A:A,'BVT (50)'!A:A,1,0)</f>
        <v>#N/A</v>
      </c>
    </row>
    <row r="96" spans="1:23" x14ac:dyDescent="0.35">
      <c r="A96" s="13">
        <v>5014168</v>
      </c>
      <c r="B96" s="13" t="s">
        <v>140</v>
      </c>
      <c r="C96" s="13">
        <v>41119934</v>
      </c>
      <c r="D96" t="s">
        <v>295</v>
      </c>
      <c r="E96" t="s">
        <v>1494</v>
      </c>
      <c r="F96" t="s">
        <v>23</v>
      </c>
      <c r="G96" t="s">
        <v>9</v>
      </c>
      <c r="H96" t="s">
        <v>9</v>
      </c>
      <c r="I96" t="s">
        <v>31</v>
      </c>
      <c r="J96" t="s">
        <v>32</v>
      </c>
      <c r="K96" s="12">
        <v>44910</v>
      </c>
      <c r="L96" s="1">
        <v>5</v>
      </c>
      <c r="M96" s="1">
        <v>4</v>
      </c>
      <c r="N96" s="1">
        <v>33</v>
      </c>
      <c r="O96" s="1">
        <v>28300</v>
      </c>
      <c r="P96" s="1" t="s">
        <v>142</v>
      </c>
      <c r="Q96" t="s">
        <v>143</v>
      </c>
      <c r="R96" s="15">
        <v>45826</v>
      </c>
      <c r="S96">
        <v>3170</v>
      </c>
      <c r="T96">
        <v>0</v>
      </c>
      <c r="U96">
        <v>0</v>
      </c>
      <c r="V96" t="e">
        <f>VLOOKUP(A:A,'BVT (50)'!A:A,1,0)</f>
        <v>#N/A</v>
      </c>
    </row>
    <row r="97" spans="1:23" x14ac:dyDescent="0.35">
      <c r="A97" s="13">
        <v>5014219</v>
      </c>
      <c r="B97" s="13">
        <v>6407206065</v>
      </c>
      <c r="C97" s="13">
        <v>40734993</v>
      </c>
      <c r="D97" t="s">
        <v>296</v>
      </c>
      <c r="E97" t="s">
        <v>1495</v>
      </c>
      <c r="F97" t="s">
        <v>1399</v>
      </c>
      <c r="G97" t="s">
        <v>9</v>
      </c>
      <c r="H97" t="s">
        <v>9</v>
      </c>
      <c r="I97" t="s">
        <v>31</v>
      </c>
      <c r="J97" t="s">
        <v>32</v>
      </c>
      <c r="K97" s="12">
        <v>44910</v>
      </c>
      <c r="L97" s="1">
        <v>5</v>
      </c>
      <c r="M97" s="1">
        <v>4</v>
      </c>
      <c r="N97" s="1">
        <v>33</v>
      </c>
      <c r="O97" s="1">
        <v>24306</v>
      </c>
      <c r="P97" s="1" t="s">
        <v>297</v>
      </c>
      <c r="Q97" t="s">
        <v>298</v>
      </c>
      <c r="R97" s="15">
        <v>45061</v>
      </c>
      <c r="S97">
        <v>0</v>
      </c>
      <c r="T97">
        <v>145.15425250999999</v>
      </c>
      <c r="U97">
        <v>-37.754487349999998</v>
      </c>
      <c r="V97" t="e">
        <f>VLOOKUP(A:A,'BVT (50)'!A:A,1,0)</f>
        <v>#N/A</v>
      </c>
    </row>
    <row r="98" spans="1:23" x14ac:dyDescent="0.35">
      <c r="A98" s="13">
        <v>5014520</v>
      </c>
      <c r="B98" s="13">
        <v>6408486548</v>
      </c>
      <c r="C98" s="13">
        <v>41082087</v>
      </c>
      <c r="D98" t="s">
        <v>299</v>
      </c>
      <c r="E98" t="s">
        <v>1496</v>
      </c>
      <c r="F98" t="s">
        <v>1399</v>
      </c>
      <c r="G98" t="s">
        <v>9</v>
      </c>
      <c r="H98" t="s">
        <v>9</v>
      </c>
      <c r="I98" t="s">
        <v>31</v>
      </c>
      <c r="J98" t="s">
        <v>32</v>
      </c>
      <c r="K98" s="12">
        <v>44914</v>
      </c>
      <c r="L98" s="1">
        <v>5</v>
      </c>
      <c r="M98" s="1">
        <v>4</v>
      </c>
      <c r="N98" s="1">
        <v>33</v>
      </c>
      <c r="O98" s="1">
        <v>24306</v>
      </c>
      <c r="P98" s="1" t="s">
        <v>300</v>
      </c>
      <c r="Q98" t="s">
        <v>73</v>
      </c>
      <c r="R98" s="15">
        <v>45210</v>
      </c>
      <c r="S98">
        <v>3939</v>
      </c>
      <c r="T98">
        <v>144.89130155999999</v>
      </c>
      <c r="U98">
        <v>-38.360186830000004</v>
      </c>
      <c r="V98" t="e">
        <f>VLOOKUP(A:A,'BVT (50)'!A:A,1,0)</f>
        <v>#N/A</v>
      </c>
    </row>
    <row r="99" spans="1:23" x14ac:dyDescent="0.35">
      <c r="A99" s="13">
        <v>5014514</v>
      </c>
      <c r="B99" s="13" t="s">
        <v>301</v>
      </c>
      <c r="C99" s="13" t="s">
        <v>301</v>
      </c>
      <c r="D99" t="s">
        <v>302</v>
      </c>
      <c r="E99" t="s">
        <v>1497</v>
      </c>
      <c r="F99" t="s">
        <v>1399</v>
      </c>
      <c r="G99" t="s">
        <v>9</v>
      </c>
      <c r="H99" t="s">
        <v>9</v>
      </c>
      <c r="I99" t="s">
        <v>31</v>
      </c>
      <c r="J99" t="s">
        <v>32</v>
      </c>
      <c r="K99" s="12">
        <v>44914</v>
      </c>
      <c r="L99" s="1">
        <v>5</v>
      </c>
      <c r="M99" s="1">
        <v>4</v>
      </c>
      <c r="N99" s="1">
        <v>33</v>
      </c>
      <c r="O99" s="1">
        <v>24306</v>
      </c>
      <c r="P99" s="1" t="s">
        <v>291</v>
      </c>
      <c r="Q99" t="s">
        <v>76</v>
      </c>
      <c r="R99" s="15">
        <v>0</v>
      </c>
      <c r="S99">
        <v>3939</v>
      </c>
      <c r="T99">
        <v>145.23897940000001</v>
      </c>
      <c r="U99">
        <v>-38.003116470000002</v>
      </c>
      <c r="V99" t="e">
        <f>VLOOKUP(A:A,'BVT (50)'!A:A,1,0)</f>
        <v>#N/A</v>
      </c>
    </row>
    <row r="100" spans="1:23" x14ac:dyDescent="0.35">
      <c r="A100" s="13">
        <v>5014507</v>
      </c>
      <c r="B100" s="13" t="s">
        <v>303</v>
      </c>
      <c r="C100" s="13" t="s">
        <v>303</v>
      </c>
      <c r="D100" t="s">
        <v>304</v>
      </c>
      <c r="E100" t="s">
        <v>1498</v>
      </c>
      <c r="F100" t="s">
        <v>1399</v>
      </c>
      <c r="G100" t="s">
        <v>9</v>
      </c>
      <c r="H100" t="s">
        <v>9</v>
      </c>
      <c r="I100" t="s">
        <v>31</v>
      </c>
      <c r="J100" t="s">
        <v>32</v>
      </c>
      <c r="K100" s="12">
        <v>44914</v>
      </c>
      <c r="L100" s="1">
        <v>5</v>
      </c>
      <c r="M100" s="1">
        <v>4</v>
      </c>
      <c r="N100" s="1">
        <v>33</v>
      </c>
      <c r="O100" s="1">
        <v>24306</v>
      </c>
      <c r="P100" s="1" t="s">
        <v>305</v>
      </c>
      <c r="Q100" t="s">
        <v>76</v>
      </c>
      <c r="R100" s="15">
        <v>0</v>
      </c>
      <c r="S100">
        <v>3939</v>
      </c>
      <c r="T100">
        <v>145.19533079999999</v>
      </c>
      <c r="U100">
        <v>-38.026594189999997</v>
      </c>
      <c r="V100" t="e">
        <f>VLOOKUP(A:A,'BVT (50)'!A:A,1,0)</f>
        <v>#N/A</v>
      </c>
    </row>
    <row r="101" spans="1:23" x14ac:dyDescent="0.35">
      <c r="A101" s="13">
        <v>5014425</v>
      </c>
      <c r="B101" s="13" t="s">
        <v>306</v>
      </c>
      <c r="C101" s="13" t="s">
        <v>306</v>
      </c>
      <c r="D101" t="s">
        <v>307</v>
      </c>
      <c r="E101" t="s">
        <v>1499</v>
      </c>
      <c r="F101" t="s">
        <v>1399</v>
      </c>
      <c r="G101" t="s">
        <v>9</v>
      </c>
      <c r="H101" t="s">
        <v>9</v>
      </c>
      <c r="I101" t="s">
        <v>31</v>
      </c>
      <c r="J101" t="s">
        <v>32</v>
      </c>
      <c r="K101" s="12">
        <v>44912</v>
      </c>
      <c r="L101" s="1">
        <v>5</v>
      </c>
      <c r="M101" s="1">
        <v>4</v>
      </c>
      <c r="N101" s="1">
        <v>33</v>
      </c>
      <c r="O101" s="1">
        <v>24306</v>
      </c>
      <c r="P101" s="1" t="s">
        <v>308</v>
      </c>
      <c r="Q101" t="s">
        <v>64</v>
      </c>
      <c r="R101" s="15">
        <v>0</v>
      </c>
      <c r="S101">
        <v>3939</v>
      </c>
      <c r="T101">
        <v>145.2219221</v>
      </c>
      <c r="U101">
        <v>-37.976598529999997</v>
      </c>
      <c r="V101" t="e">
        <f>VLOOKUP(A:A,'BVT (50)'!A:A,1,0)</f>
        <v>#N/A</v>
      </c>
    </row>
    <row r="102" spans="1:23" x14ac:dyDescent="0.35">
      <c r="A102" s="13">
        <v>5014262</v>
      </c>
      <c r="B102" s="13" t="s">
        <v>309</v>
      </c>
      <c r="C102" s="13" t="s">
        <v>309</v>
      </c>
      <c r="D102" t="s">
        <v>310</v>
      </c>
      <c r="E102" t="s">
        <v>1500</v>
      </c>
      <c r="F102" t="s">
        <v>1399</v>
      </c>
      <c r="G102" t="s">
        <v>9</v>
      </c>
      <c r="H102" t="s">
        <v>9</v>
      </c>
      <c r="I102" t="s">
        <v>31</v>
      </c>
      <c r="J102" t="s">
        <v>32</v>
      </c>
      <c r="K102" s="12">
        <v>44911</v>
      </c>
      <c r="L102" s="1">
        <v>5</v>
      </c>
      <c r="M102" s="1">
        <v>4</v>
      </c>
      <c r="N102" s="1">
        <v>33</v>
      </c>
      <c r="O102" s="1">
        <v>24306</v>
      </c>
      <c r="P102" s="1" t="s">
        <v>311</v>
      </c>
      <c r="Q102" t="s">
        <v>64</v>
      </c>
      <c r="R102" s="15">
        <v>0</v>
      </c>
      <c r="S102">
        <v>0</v>
      </c>
      <c r="T102">
        <v>145.1992022</v>
      </c>
      <c r="U102">
        <v>-37.96955956</v>
      </c>
      <c r="V102" t="e">
        <f>VLOOKUP(A:A,'BVT (50)'!A:A,1,0)</f>
        <v>#N/A</v>
      </c>
    </row>
    <row r="103" spans="1:23" x14ac:dyDescent="0.35">
      <c r="A103" s="13">
        <v>5014152</v>
      </c>
      <c r="B103" s="13" t="s">
        <v>312</v>
      </c>
      <c r="C103" s="13" t="s">
        <v>312</v>
      </c>
      <c r="D103" t="s">
        <v>313</v>
      </c>
      <c r="E103" t="s">
        <v>1501</v>
      </c>
      <c r="F103" t="s">
        <v>1399</v>
      </c>
      <c r="G103" t="s">
        <v>9</v>
      </c>
      <c r="H103" t="s">
        <v>9</v>
      </c>
      <c r="I103" t="s">
        <v>31</v>
      </c>
      <c r="J103" t="s">
        <v>32</v>
      </c>
      <c r="K103" s="12">
        <v>44910</v>
      </c>
      <c r="L103" s="1">
        <v>5</v>
      </c>
      <c r="M103" s="1">
        <v>4</v>
      </c>
      <c r="N103" s="1">
        <v>33</v>
      </c>
      <c r="O103" s="1">
        <v>24306</v>
      </c>
      <c r="P103" s="1" t="s">
        <v>314</v>
      </c>
      <c r="Q103" t="s">
        <v>76</v>
      </c>
      <c r="R103" s="15">
        <v>0</v>
      </c>
      <c r="S103">
        <v>3170</v>
      </c>
      <c r="T103">
        <v>145.2102002</v>
      </c>
      <c r="U103">
        <v>-38.026358969999997</v>
      </c>
      <c r="V103" t="e">
        <f>VLOOKUP(A:A,'BVT (50)'!A:A,1,0)</f>
        <v>#N/A</v>
      </c>
    </row>
    <row r="104" spans="1:23" x14ac:dyDescent="0.35">
      <c r="A104" s="13">
        <v>5014356</v>
      </c>
      <c r="B104" s="13" t="s">
        <v>315</v>
      </c>
      <c r="C104" s="13" t="s">
        <v>315</v>
      </c>
      <c r="D104" t="s">
        <v>316</v>
      </c>
      <c r="E104" t="s">
        <v>1502</v>
      </c>
      <c r="F104" t="s">
        <v>1399</v>
      </c>
      <c r="G104" t="s">
        <v>9</v>
      </c>
      <c r="H104" t="s">
        <v>9</v>
      </c>
      <c r="I104" t="s">
        <v>31</v>
      </c>
      <c r="J104" t="s">
        <v>32</v>
      </c>
      <c r="K104" s="12">
        <v>44912</v>
      </c>
      <c r="L104" s="1">
        <v>5</v>
      </c>
      <c r="M104" s="1">
        <v>4</v>
      </c>
      <c r="N104" s="1">
        <v>33</v>
      </c>
      <c r="O104" s="1">
        <v>24306</v>
      </c>
      <c r="P104" s="1" t="s">
        <v>317</v>
      </c>
      <c r="Q104" t="s">
        <v>76</v>
      </c>
      <c r="R104" s="15">
        <v>0</v>
      </c>
      <c r="S104">
        <v>3939</v>
      </c>
      <c r="T104">
        <v>145.20353320000001</v>
      </c>
      <c r="U104">
        <v>-38.031334950000002</v>
      </c>
      <c r="V104" t="e">
        <f>VLOOKUP(A:A,'BVT (50)'!A:A,1,0)</f>
        <v>#N/A</v>
      </c>
    </row>
    <row r="105" spans="1:23" x14ac:dyDescent="0.35">
      <c r="A105" s="13">
        <v>5014278</v>
      </c>
      <c r="B105" s="13">
        <v>6408405845</v>
      </c>
      <c r="C105" s="13">
        <v>40998674</v>
      </c>
      <c r="D105" t="s">
        <v>318</v>
      </c>
      <c r="E105" t="s">
        <v>1503</v>
      </c>
      <c r="F105" t="s">
        <v>1399</v>
      </c>
      <c r="G105" t="s">
        <v>9</v>
      </c>
      <c r="H105" t="s">
        <v>9</v>
      </c>
      <c r="I105" t="s">
        <v>31</v>
      </c>
      <c r="J105" t="s">
        <v>32</v>
      </c>
      <c r="K105" s="12">
        <v>44911</v>
      </c>
      <c r="L105" s="1">
        <v>5</v>
      </c>
      <c r="M105" s="1">
        <v>4</v>
      </c>
      <c r="N105" s="1">
        <v>33</v>
      </c>
      <c r="O105" s="1">
        <v>24306</v>
      </c>
      <c r="P105" s="1" t="s">
        <v>319</v>
      </c>
      <c r="Q105" t="s">
        <v>279</v>
      </c>
      <c r="R105" s="15">
        <v>45065</v>
      </c>
      <c r="S105">
        <v>3939</v>
      </c>
      <c r="T105">
        <v>145.11342422999999</v>
      </c>
      <c r="U105">
        <v>-38.011104840000002</v>
      </c>
      <c r="V105" t="e">
        <f>VLOOKUP(A:A,'BVT (50)'!A:A,1,0)</f>
        <v>#N/A</v>
      </c>
    </row>
    <row r="106" spans="1:23" x14ac:dyDescent="0.35">
      <c r="A106" s="13">
        <v>5014333</v>
      </c>
      <c r="B106" s="13" t="s">
        <v>320</v>
      </c>
      <c r="C106" s="13" t="s">
        <v>320</v>
      </c>
      <c r="D106" t="s">
        <v>321</v>
      </c>
      <c r="E106" t="s">
        <v>1504</v>
      </c>
      <c r="F106" t="s">
        <v>1399</v>
      </c>
      <c r="G106" t="s">
        <v>9</v>
      </c>
      <c r="H106" t="s">
        <v>9</v>
      </c>
      <c r="I106" t="s">
        <v>31</v>
      </c>
      <c r="J106" t="s">
        <v>32</v>
      </c>
      <c r="K106" s="12">
        <v>44911</v>
      </c>
      <c r="L106" s="1">
        <v>5</v>
      </c>
      <c r="M106" s="1">
        <v>4</v>
      </c>
      <c r="N106" s="1">
        <v>33</v>
      </c>
      <c r="O106" s="1">
        <v>24306</v>
      </c>
      <c r="P106" s="1" t="s">
        <v>322</v>
      </c>
      <c r="Q106" t="s">
        <v>64</v>
      </c>
      <c r="R106" s="15">
        <v>0</v>
      </c>
      <c r="S106">
        <v>3939</v>
      </c>
      <c r="T106">
        <v>145.19517329999999</v>
      </c>
      <c r="U106">
        <v>-37.992378420000001</v>
      </c>
      <c r="V106" t="e">
        <f>VLOOKUP(A:A,'BVT (50)'!A:A,1,0)</f>
        <v>#N/A</v>
      </c>
    </row>
    <row r="107" spans="1:23" x14ac:dyDescent="0.35">
      <c r="A107" s="13">
        <v>5014297</v>
      </c>
      <c r="B107" s="13">
        <v>6407818144</v>
      </c>
      <c r="C107" s="13">
        <v>40780748</v>
      </c>
      <c r="D107" t="s">
        <v>323</v>
      </c>
      <c r="E107" t="s">
        <v>1505</v>
      </c>
      <c r="F107" t="s">
        <v>1399</v>
      </c>
      <c r="G107" t="s">
        <v>9</v>
      </c>
      <c r="H107" t="s">
        <v>9</v>
      </c>
      <c r="I107" t="s">
        <v>31</v>
      </c>
      <c r="J107" t="s">
        <v>32</v>
      </c>
      <c r="K107" s="12">
        <v>44911</v>
      </c>
      <c r="L107" s="1">
        <v>5</v>
      </c>
      <c r="M107" s="1">
        <v>4</v>
      </c>
      <c r="N107" s="1">
        <v>33</v>
      </c>
      <c r="O107" s="1">
        <v>24306</v>
      </c>
      <c r="P107" s="1" t="s">
        <v>324</v>
      </c>
      <c r="Q107" t="s">
        <v>325</v>
      </c>
      <c r="R107" s="15">
        <v>44972</v>
      </c>
      <c r="S107">
        <v>3939</v>
      </c>
      <c r="T107">
        <v>145.05633847999999</v>
      </c>
      <c r="U107">
        <v>-38.206185210000001</v>
      </c>
      <c r="V107" t="e">
        <f>VLOOKUP(A:A,'BVT (50)'!A:A,1,0)</f>
        <v>#N/A</v>
      </c>
    </row>
    <row r="108" spans="1:23" x14ac:dyDescent="0.35">
      <c r="A108" s="13">
        <v>5014310</v>
      </c>
      <c r="B108" s="13" t="s">
        <v>326</v>
      </c>
      <c r="C108" s="13" t="s">
        <v>326</v>
      </c>
      <c r="D108" t="s">
        <v>327</v>
      </c>
      <c r="E108" t="s">
        <v>1506</v>
      </c>
      <c r="F108" t="s">
        <v>1399</v>
      </c>
      <c r="G108" t="s">
        <v>9</v>
      </c>
      <c r="H108" t="s">
        <v>9</v>
      </c>
      <c r="I108" t="s">
        <v>31</v>
      </c>
      <c r="J108" t="s">
        <v>32</v>
      </c>
      <c r="K108" s="12">
        <v>44912</v>
      </c>
      <c r="L108" s="1">
        <v>5</v>
      </c>
      <c r="M108" s="1">
        <v>4</v>
      </c>
      <c r="N108" s="1">
        <v>33</v>
      </c>
      <c r="O108" s="1">
        <v>24306</v>
      </c>
      <c r="P108" s="1" t="s">
        <v>328</v>
      </c>
      <c r="Q108" t="s">
        <v>76</v>
      </c>
      <c r="R108" s="15">
        <v>0</v>
      </c>
      <c r="S108">
        <v>3939</v>
      </c>
      <c r="T108">
        <v>145.23374100000001</v>
      </c>
      <c r="U108">
        <v>-38.029400680000002</v>
      </c>
      <c r="V108" t="e">
        <f>VLOOKUP(A:A,'BVT (50)'!A:A,1,0)</f>
        <v>#N/A</v>
      </c>
    </row>
    <row r="109" spans="1:23" x14ac:dyDescent="0.35">
      <c r="A109" s="13">
        <v>5014290</v>
      </c>
      <c r="B109" s="13">
        <v>6408459156</v>
      </c>
      <c r="C109" s="13">
        <v>41058729</v>
      </c>
      <c r="D109" t="s">
        <v>329</v>
      </c>
      <c r="E109" t="s">
        <v>1507</v>
      </c>
      <c r="F109" t="s">
        <v>1399</v>
      </c>
      <c r="G109" t="s">
        <v>9</v>
      </c>
      <c r="H109" t="s">
        <v>9</v>
      </c>
      <c r="I109" t="s">
        <v>31</v>
      </c>
      <c r="J109" t="s">
        <v>32</v>
      </c>
      <c r="K109" s="12">
        <v>44911</v>
      </c>
      <c r="L109" s="1">
        <v>5</v>
      </c>
      <c r="M109" s="1">
        <v>4</v>
      </c>
      <c r="N109" s="1">
        <v>33</v>
      </c>
      <c r="O109" s="1">
        <v>24306</v>
      </c>
      <c r="P109" s="1" t="s">
        <v>330</v>
      </c>
      <c r="Q109" t="s">
        <v>44</v>
      </c>
      <c r="R109" s="15">
        <v>45108</v>
      </c>
      <c r="S109">
        <v>3939</v>
      </c>
      <c r="T109">
        <v>145.16354625</v>
      </c>
      <c r="U109">
        <v>-38.148915780000003</v>
      </c>
      <c r="V109" t="e">
        <f>VLOOKUP(A:A,'BVT (50)'!A:A,1,0)</f>
        <v>#N/A</v>
      </c>
    </row>
    <row r="110" spans="1:23" x14ac:dyDescent="0.35">
      <c r="A110" s="30">
        <v>5014284</v>
      </c>
      <c r="B110" s="13">
        <v>6408470088</v>
      </c>
      <c r="C110" s="13">
        <v>41071758</v>
      </c>
      <c r="D110" t="s">
        <v>331</v>
      </c>
      <c r="E110" t="s">
        <v>1508</v>
      </c>
      <c r="F110" t="s">
        <v>1399</v>
      </c>
      <c r="G110" t="s">
        <v>9</v>
      </c>
      <c r="H110" t="s">
        <v>9</v>
      </c>
      <c r="I110" t="s">
        <v>31</v>
      </c>
      <c r="J110" t="s">
        <v>32</v>
      </c>
      <c r="K110" s="12">
        <v>44911</v>
      </c>
      <c r="L110" s="1">
        <v>5</v>
      </c>
      <c r="M110" s="1">
        <v>4</v>
      </c>
      <c r="N110" s="1">
        <v>33</v>
      </c>
      <c r="O110" s="1">
        <v>24306</v>
      </c>
      <c r="P110" s="1" t="s">
        <v>332</v>
      </c>
      <c r="Q110" t="s">
        <v>333</v>
      </c>
      <c r="R110" s="15">
        <v>45054</v>
      </c>
      <c r="S110">
        <v>3939</v>
      </c>
      <c r="T110">
        <v>145.13240239999999</v>
      </c>
      <c r="U110">
        <v>-37.904845309999999</v>
      </c>
      <c r="V110" s="29">
        <f>VLOOKUP(A:A,'Pilot (10)'!A:A,1,0)</f>
        <v>5014284</v>
      </c>
      <c r="W110" s="29" t="s">
        <v>1943</v>
      </c>
    </row>
    <row r="111" spans="1:23" x14ac:dyDescent="0.35">
      <c r="A111" s="13">
        <v>5014380</v>
      </c>
      <c r="B111" s="13" t="s">
        <v>334</v>
      </c>
      <c r="C111" s="13" t="s">
        <v>334</v>
      </c>
      <c r="D111" t="s">
        <v>335</v>
      </c>
      <c r="E111" t="s">
        <v>1509</v>
      </c>
      <c r="F111" t="s">
        <v>1399</v>
      </c>
      <c r="G111" t="s">
        <v>9</v>
      </c>
      <c r="H111" t="s">
        <v>9</v>
      </c>
      <c r="I111" t="s">
        <v>31</v>
      </c>
      <c r="J111" t="s">
        <v>32</v>
      </c>
      <c r="K111" s="12">
        <v>44912</v>
      </c>
      <c r="L111" s="1">
        <v>5</v>
      </c>
      <c r="M111" s="1">
        <v>4</v>
      </c>
      <c r="N111" s="1">
        <v>33</v>
      </c>
      <c r="O111" s="1">
        <v>24306</v>
      </c>
      <c r="P111" s="1" t="s">
        <v>336</v>
      </c>
      <c r="Q111" t="s">
        <v>64</v>
      </c>
      <c r="R111" s="15">
        <v>0</v>
      </c>
      <c r="S111">
        <v>3939</v>
      </c>
      <c r="T111">
        <v>145.19467599999999</v>
      </c>
      <c r="U111">
        <v>-37.993926199999997</v>
      </c>
      <c r="V111" t="e">
        <f>VLOOKUP(A:A,'BVT (50)'!A:A,1,0)</f>
        <v>#N/A</v>
      </c>
    </row>
    <row r="112" spans="1:23" x14ac:dyDescent="0.35">
      <c r="A112" s="13">
        <v>5014372</v>
      </c>
      <c r="B112" s="13" t="s">
        <v>337</v>
      </c>
      <c r="C112" s="13" t="s">
        <v>337</v>
      </c>
      <c r="D112" t="s">
        <v>338</v>
      </c>
      <c r="E112" t="s">
        <v>1510</v>
      </c>
      <c r="F112" t="s">
        <v>1399</v>
      </c>
      <c r="G112" t="s">
        <v>9</v>
      </c>
      <c r="H112" t="s">
        <v>9</v>
      </c>
      <c r="I112" t="s">
        <v>31</v>
      </c>
      <c r="J112" t="s">
        <v>32</v>
      </c>
      <c r="K112" s="12">
        <v>44912</v>
      </c>
      <c r="L112" s="1">
        <v>5</v>
      </c>
      <c r="M112" s="1">
        <v>4</v>
      </c>
      <c r="N112" s="1">
        <v>33</v>
      </c>
      <c r="O112" s="1">
        <v>24306</v>
      </c>
      <c r="P112" s="1" t="s">
        <v>339</v>
      </c>
      <c r="Q112" t="s">
        <v>76</v>
      </c>
      <c r="R112" s="15">
        <v>0</v>
      </c>
      <c r="S112">
        <v>3939</v>
      </c>
      <c r="T112">
        <v>145.22507529999999</v>
      </c>
      <c r="U112">
        <v>-38.043755969999999</v>
      </c>
      <c r="V112" t="e">
        <f>VLOOKUP(A:A,'BVT (50)'!A:A,1,0)</f>
        <v>#N/A</v>
      </c>
    </row>
    <row r="113" spans="1:23" x14ac:dyDescent="0.35">
      <c r="A113" s="13">
        <v>5014274</v>
      </c>
      <c r="B113" s="13">
        <v>6408467329</v>
      </c>
      <c r="C113" s="13">
        <v>41066978</v>
      </c>
      <c r="D113" t="s">
        <v>340</v>
      </c>
      <c r="E113" t="s">
        <v>1511</v>
      </c>
      <c r="F113" t="s">
        <v>1399</v>
      </c>
      <c r="G113" t="s">
        <v>9</v>
      </c>
      <c r="H113" t="s">
        <v>9</v>
      </c>
      <c r="I113" t="s">
        <v>31</v>
      </c>
      <c r="J113" t="s">
        <v>32</v>
      </c>
      <c r="K113" s="12">
        <v>44911</v>
      </c>
      <c r="L113" s="1">
        <v>5</v>
      </c>
      <c r="M113" s="1">
        <v>4</v>
      </c>
      <c r="N113" s="1">
        <v>33</v>
      </c>
      <c r="O113" s="1">
        <v>24306</v>
      </c>
      <c r="P113" s="1" t="s">
        <v>341</v>
      </c>
      <c r="Q113" t="s">
        <v>58</v>
      </c>
      <c r="R113" s="15">
        <v>45034</v>
      </c>
      <c r="S113">
        <v>3939</v>
      </c>
      <c r="T113">
        <v>145.00041356</v>
      </c>
      <c r="U113">
        <v>-37.935674040000002</v>
      </c>
      <c r="V113" t="e">
        <f>VLOOKUP(A:A,'BVT (50)'!A:A,1,0)</f>
        <v>#N/A</v>
      </c>
    </row>
    <row r="114" spans="1:23" x14ac:dyDescent="0.35">
      <c r="A114" s="13">
        <v>5014316</v>
      </c>
      <c r="B114" s="13" t="s">
        <v>342</v>
      </c>
      <c r="C114" s="13" t="s">
        <v>342</v>
      </c>
      <c r="D114" t="s">
        <v>343</v>
      </c>
      <c r="E114" t="s">
        <v>1512</v>
      </c>
      <c r="F114" t="s">
        <v>1399</v>
      </c>
      <c r="G114" t="s">
        <v>9</v>
      </c>
      <c r="H114" t="s">
        <v>9</v>
      </c>
      <c r="I114" t="s">
        <v>31</v>
      </c>
      <c r="J114" t="s">
        <v>32</v>
      </c>
      <c r="K114" s="12">
        <v>44911</v>
      </c>
      <c r="L114" s="1">
        <v>5</v>
      </c>
      <c r="M114" s="1">
        <v>4</v>
      </c>
      <c r="N114" s="1">
        <v>33</v>
      </c>
      <c r="O114" s="1">
        <v>24306</v>
      </c>
      <c r="P114" s="1" t="s">
        <v>344</v>
      </c>
      <c r="Q114" t="s">
        <v>76</v>
      </c>
      <c r="R114" s="15">
        <v>0</v>
      </c>
      <c r="S114">
        <v>3939</v>
      </c>
      <c r="T114">
        <v>145.2033429</v>
      </c>
      <c r="U114">
        <v>-38.022309780000001</v>
      </c>
      <c r="V114" t="e">
        <f>VLOOKUP(A:A,'BVT (50)'!A:A,1,0)</f>
        <v>#N/A</v>
      </c>
    </row>
    <row r="115" spans="1:23" x14ac:dyDescent="0.35">
      <c r="A115" s="13">
        <v>5014216</v>
      </c>
      <c r="B115" s="13" t="s">
        <v>345</v>
      </c>
      <c r="C115" s="13" t="s">
        <v>345</v>
      </c>
      <c r="D115" t="s">
        <v>346</v>
      </c>
      <c r="E115" t="s">
        <v>1513</v>
      </c>
      <c r="F115" t="s">
        <v>1399</v>
      </c>
      <c r="G115" t="s">
        <v>9</v>
      </c>
      <c r="H115" t="s">
        <v>9</v>
      </c>
      <c r="I115" t="s">
        <v>31</v>
      </c>
      <c r="J115" t="s">
        <v>32</v>
      </c>
      <c r="K115" s="12">
        <v>44910</v>
      </c>
      <c r="L115" s="1">
        <v>5</v>
      </c>
      <c r="M115" s="1">
        <v>4</v>
      </c>
      <c r="N115" s="1">
        <v>33</v>
      </c>
      <c r="O115" s="1">
        <v>24306</v>
      </c>
      <c r="P115" s="1" t="s">
        <v>347</v>
      </c>
      <c r="Q115" t="s">
        <v>76</v>
      </c>
      <c r="R115" s="15">
        <v>0</v>
      </c>
      <c r="S115">
        <v>0</v>
      </c>
      <c r="T115">
        <v>145.19563529999999</v>
      </c>
      <c r="U115">
        <v>-38.024928580000001</v>
      </c>
      <c r="V115" t="e">
        <f>VLOOKUP(A:A,'BVT (50)'!A:A,1,0)</f>
        <v>#N/A</v>
      </c>
    </row>
    <row r="116" spans="1:23" x14ac:dyDescent="0.35">
      <c r="A116" s="21">
        <v>5014226</v>
      </c>
      <c r="B116" s="13">
        <v>6408258435</v>
      </c>
      <c r="C116" s="13">
        <v>40776046</v>
      </c>
      <c r="D116" t="s">
        <v>348</v>
      </c>
      <c r="E116" t="s">
        <v>1514</v>
      </c>
      <c r="F116" t="s">
        <v>1404</v>
      </c>
      <c r="G116" t="s">
        <v>9</v>
      </c>
      <c r="H116" t="s">
        <v>9</v>
      </c>
      <c r="I116" t="s">
        <v>31</v>
      </c>
      <c r="J116" t="s">
        <v>32</v>
      </c>
      <c r="K116" s="12">
        <v>44910</v>
      </c>
      <c r="L116" s="1">
        <v>5</v>
      </c>
      <c r="M116" s="1">
        <v>4</v>
      </c>
      <c r="N116" s="1">
        <v>33</v>
      </c>
      <c r="O116" s="1">
        <v>24310</v>
      </c>
      <c r="P116" s="1" t="s">
        <v>349</v>
      </c>
      <c r="Q116" t="s">
        <v>350</v>
      </c>
      <c r="R116" s="15">
        <v>44981</v>
      </c>
      <c r="S116">
        <v>0</v>
      </c>
      <c r="T116">
        <v>145.0330519</v>
      </c>
      <c r="U116">
        <v>-37.932550740000003</v>
      </c>
      <c r="V116" s="22">
        <f>VLOOKUP(A:A,'BVT (50)'!A:A,1,0)</f>
        <v>5014226</v>
      </c>
      <c r="W116" s="22" t="s">
        <v>1946</v>
      </c>
    </row>
    <row r="117" spans="1:23" x14ac:dyDescent="0.35">
      <c r="A117" s="13">
        <v>5014411</v>
      </c>
      <c r="B117" s="13" t="s">
        <v>351</v>
      </c>
      <c r="C117" s="13" t="s">
        <v>351</v>
      </c>
      <c r="D117" t="s">
        <v>352</v>
      </c>
      <c r="E117" t="s">
        <v>1515</v>
      </c>
      <c r="F117" t="s">
        <v>1399</v>
      </c>
      <c r="G117" t="s">
        <v>9</v>
      </c>
      <c r="H117" t="s">
        <v>9</v>
      </c>
      <c r="I117" t="s">
        <v>31</v>
      </c>
      <c r="J117" t="s">
        <v>32</v>
      </c>
      <c r="K117" s="12">
        <v>44912</v>
      </c>
      <c r="L117" s="1">
        <v>5</v>
      </c>
      <c r="M117" s="1">
        <v>4</v>
      </c>
      <c r="N117" s="1">
        <v>33</v>
      </c>
      <c r="O117" s="1">
        <v>24306</v>
      </c>
      <c r="P117" s="1" t="s">
        <v>353</v>
      </c>
      <c r="Q117" t="s">
        <v>76</v>
      </c>
      <c r="R117" s="15">
        <v>0</v>
      </c>
      <c r="S117">
        <v>3939</v>
      </c>
      <c r="T117">
        <v>145.21119569999999</v>
      </c>
      <c r="U117">
        <v>-38.023710309999998</v>
      </c>
      <c r="V117" t="e">
        <f>VLOOKUP(A:A,'BVT (50)'!A:A,1,0)</f>
        <v>#N/A</v>
      </c>
    </row>
    <row r="118" spans="1:23" x14ac:dyDescent="0.35">
      <c r="A118" s="13">
        <v>5014192</v>
      </c>
      <c r="B118" s="13">
        <v>6407766046</v>
      </c>
      <c r="C118" s="13">
        <v>41041831</v>
      </c>
      <c r="D118" t="s">
        <v>354</v>
      </c>
      <c r="E118" t="s">
        <v>1516</v>
      </c>
      <c r="F118" t="s">
        <v>1399</v>
      </c>
      <c r="G118" t="s">
        <v>9</v>
      </c>
      <c r="H118" t="s">
        <v>9</v>
      </c>
      <c r="I118" t="s">
        <v>31</v>
      </c>
      <c r="J118" t="s">
        <v>32</v>
      </c>
      <c r="K118" s="12">
        <v>44910</v>
      </c>
      <c r="L118" s="1">
        <v>5</v>
      </c>
      <c r="M118" s="1">
        <v>4</v>
      </c>
      <c r="N118" s="1">
        <v>33</v>
      </c>
      <c r="O118" s="1">
        <v>24306</v>
      </c>
      <c r="P118" s="1" t="s">
        <v>355</v>
      </c>
      <c r="Q118" t="s">
        <v>223</v>
      </c>
      <c r="R118" s="15">
        <v>45072</v>
      </c>
      <c r="S118">
        <v>3170</v>
      </c>
      <c r="T118">
        <v>144.99970117000001</v>
      </c>
      <c r="U118">
        <v>-37.905438670000002</v>
      </c>
      <c r="V118" t="e">
        <f>VLOOKUP(A:A,'BVT (50)'!A:A,1,0)</f>
        <v>#N/A</v>
      </c>
    </row>
    <row r="119" spans="1:23" x14ac:dyDescent="0.35">
      <c r="A119" s="13">
        <v>5014153</v>
      </c>
      <c r="B119" s="13" t="s">
        <v>356</v>
      </c>
      <c r="C119" s="13" t="s">
        <v>356</v>
      </c>
      <c r="D119" t="s">
        <v>357</v>
      </c>
      <c r="E119" t="s">
        <v>1517</v>
      </c>
      <c r="F119" t="s">
        <v>1399</v>
      </c>
      <c r="G119" t="s">
        <v>9</v>
      </c>
      <c r="H119" t="s">
        <v>9</v>
      </c>
      <c r="I119" t="s">
        <v>31</v>
      </c>
      <c r="J119" t="s">
        <v>32</v>
      </c>
      <c r="K119" s="12">
        <v>44910</v>
      </c>
      <c r="L119" s="1">
        <v>5</v>
      </c>
      <c r="M119" s="1">
        <v>4</v>
      </c>
      <c r="N119" s="1">
        <v>33</v>
      </c>
      <c r="O119" s="1">
        <v>24306</v>
      </c>
      <c r="P119" s="1" t="s">
        <v>358</v>
      </c>
      <c r="Q119" t="s">
        <v>76</v>
      </c>
      <c r="R119" s="15">
        <v>0</v>
      </c>
      <c r="S119">
        <v>3170</v>
      </c>
      <c r="T119">
        <v>145.2154041</v>
      </c>
      <c r="U119">
        <v>-38.031911049999998</v>
      </c>
      <c r="V119" t="e">
        <f>VLOOKUP(A:A,'BVT (50)'!A:A,1,0)</f>
        <v>#N/A</v>
      </c>
    </row>
    <row r="120" spans="1:23" x14ac:dyDescent="0.35">
      <c r="A120" s="13">
        <v>5014533</v>
      </c>
      <c r="B120" s="13" t="s">
        <v>359</v>
      </c>
      <c r="C120" s="13" t="s">
        <v>359</v>
      </c>
      <c r="D120" t="s">
        <v>360</v>
      </c>
      <c r="E120" t="s">
        <v>1518</v>
      </c>
      <c r="F120" t="s">
        <v>1399</v>
      </c>
      <c r="G120" t="s">
        <v>9</v>
      </c>
      <c r="H120" t="s">
        <v>9</v>
      </c>
      <c r="I120" t="s">
        <v>31</v>
      </c>
      <c r="J120" t="s">
        <v>32</v>
      </c>
      <c r="K120" s="12">
        <v>44914</v>
      </c>
      <c r="L120" s="1">
        <v>5</v>
      </c>
      <c r="M120" s="1">
        <v>4</v>
      </c>
      <c r="N120" s="1">
        <v>33</v>
      </c>
      <c r="O120" s="1">
        <v>24306</v>
      </c>
      <c r="P120" s="1" t="s">
        <v>361</v>
      </c>
      <c r="Q120" t="s">
        <v>76</v>
      </c>
      <c r="R120" s="15">
        <v>0</v>
      </c>
      <c r="S120">
        <v>3939</v>
      </c>
      <c r="T120">
        <v>145.19130799999999</v>
      </c>
      <c r="U120">
        <v>-38.017881000000003</v>
      </c>
      <c r="V120" t="e">
        <f>VLOOKUP(A:A,'BVT (50)'!A:A,1,0)</f>
        <v>#N/A</v>
      </c>
    </row>
    <row r="121" spans="1:23" x14ac:dyDescent="0.35">
      <c r="A121" s="21">
        <v>5014500</v>
      </c>
      <c r="B121" s="13" t="s">
        <v>362</v>
      </c>
      <c r="C121" s="13">
        <v>40741983</v>
      </c>
      <c r="D121" t="s">
        <v>363</v>
      </c>
      <c r="E121" t="s">
        <v>1519</v>
      </c>
      <c r="F121" t="s">
        <v>1404</v>
      </c>
      <c r="G121" t="s">
        <v>9</v>
      </c>
      <c r="H121" t="s">
        <v>9</v>
      </c>
      <c r="I121" t="s">
        <v>31</v>
      </c>
      <c r="J121" t="s">
        <v>32</v>
      </c>
      <c r="K121" s="12">
        <v>44914</v>
      </c>
      <c r="L121" s="1">
        <v>5</v>
      </c>
      <c r="M121" s="1">
        <v>4</v>
      </c>
      <c r="N121" s="1">
        <v>33</v>
      </c>
      <c r="O121" s="1">
        <v>24310</v>
      </c>
      <c r="P121" s="1" t="s">
        <v>364</v>
      </c>
      <c r="Q121" t="s">
        <v>188</v>
      </c>
      <c r="R121" s="15">
        <v>45181</v>
      </c>
      <c r="S121">
        <v>3939</v>
      </c>
      <c r="T121">
        <v>145.11103600999999</v>
      </c>
      <c r="U121">
        <v>-37.916540949999998</v>
      </c>
      <c r="V121" s="22">
        <f>VLOOKUP(A:A,'BVT (50)'!A:A,1,0)</f>
        <v>5014500</v>
      </c>
      <c r="W121" s="22" t="s">
        <v>1946</v>
      </c>
    </row>
    <row r="122" spans="1:23" x14ac:dyDescent="0.35">
      <c r="A122" s="13">
        <v>5014523</v>
      </c>
      <c r="B122" s="13">
        <v>6408479140</v>
      </c>
      <c r="C122" s="13">
        <v>41076965</v>
      </c>
      <c r="D122" t="s">
        <v>365</v>
      </c>
      <c r="E122" t="s">
        <v>1520</v>
      </c>
      <c r="F122" t="s">
        <v>1399</v>
      </c>
      <c r="G122" t="s">
        <v>9</v>
      </c>
      <c r="H122" t="s">
        <v>9</v>
      </c>
      <c r="I122" t="s">
        <v>31</v>
      </c>
      <c r="J122" t="s">
        <v>32</v>
      </c>
      <c r="K122" s="12">
        <v>44914</v>
      </c>
      <c r="L122" s="1">
        <v>5</v>
      </c>
      <c r="M122" s="1">
        <v>4</v>
      </c>
      <c r="N122" s="1">
        <v>33</v>
      </c>
      <c r="O122" s="1">
        <v>24306</v>
      </c>
      <c r="P122" s="1" t="s">
        <v>366</v>
      </c>
      <c r="Q122" t="s">
        <v>367</v>
      </c>
      <c r="R122" s="15">
        <v>45167</v>
      </c>
      <c r="S122">
        <v>3939</v>
      </c>
      <c r="T122">
        <v>145.10369098999999</v>
      </c>
      <c r="U122">
        <v>-37.815342289999997</v>
      </c>
      <c r="V122" t="e">
        <f>VLOOKUP(A:A,'BVT (50)'!A:A,1,0)</f>
        <v>#N/A</v>
      </c>
    </row>
    <row r="123" spans="1:23" x14ac:dyDescent="0.35">
      <c r="A123" s="13">
        <v>5014163</v>
      </c>
      <c r="B123" s="13" t="s">
        <v>368</v>
      </c>
      <c r="C123" s="13" t="s">
        <v>368</v>
      </c>
      <c r="D123" t="s">
        <v>369</v>
      </c>
      <c r="E123" t="s">
        <v>1521</v>
      </c>
      <c r="F123" t="s">
        <v>1399</v>
      </c>
      <c r="G123" t="s">
        <v>9</v>
      </c>
      <c r="H123" t="s">
        <v>9</v>
      </c>
      <c r="I123" t="s">
        <v>31</v>
      </c>
      <c r="J123" t="s">
        <v>32</v>
      </c>
      <c r="K123" s="12">
        <v>44910</v>
      </c>
      <c r="L123" s="1">
        <v>5</v>
      </c>
      <c r="M123" s="1">
        <v>4</v>
      </c>
      <c r="N123" s="1">
        <v>33</v>
      </c>
      <c r="O123" s="1">
        <v>24306</v>
      </c>
      <c r="P123" s="1" t="s">
        <v>314</v>
      </c>
      <c r="Q123" t="s">
        <v>76</v>
      </c>
      <c r="R123" s="15">
        <v>0</v>
      </c>
      <c r="S123">
        <v>3170</v>
      </c>
      <c r="T123">
        <v>145.2102002</v>
      </c>
      <c r="U123">
        <v>-38.026358969999997</v>
      </c>
      <c r="V123" t="e">
        <f>VLOOKUP(A:A,'BVT (50)'!A:A,1,0)</f>
        <v>#N/A</v>
      </c>
    </row>
    <row r="124" spans="1:23" x14ac:dyDescent="0.35">
      <c r="A124" s="13">
        <v>5014134</v>
      </c>
      <c r="B124" s="13" t="s">
        <v>370</v>
      </c>
      <c r="C124" s="13" t="s">
        <v>370</v>
      </c>
      <c r="D124" t="s">
        <v>371</v>
      </c>
      <c r="E124" t="s">
        <v>1522</v>
      </c>
      <c r="F124" t="s">
        <v>1399</v>
      </c>
      <c r="G124" t="s">
        <v>9</v>
      </c>
      <c r="H124" t="s">
        <v>9</v>
      </c>
      <c r="I124" t="s">
        <v>31</v>
      </c>
      <c r="J124" t="s">
        <v>32</v>
      </c>
      <c r="K124" s="12">
        <v>44910</v>
      </c>
      <c r="L124" s="1">
        <v>5</v>
      </c>
      <c r="M124" s="1">
        <v>4</v>
      </c>
      <c r="N124" s="1">
        <v>33</v>
      </c>
      <c r="O124" s="1">
        <v>24306</v>
      </c>
      <c r="P124" s="1" t="s">
        <v>372</v>
      </c>
      <c r="Q124" t="s">
        <v>76</v>
      </c>
      <c r="R124" s="15">
        <v>0</v>
      </c>
      <c r="S124">
        <v>3170</v>
      </c>
      <c r="T124">
        <v>145.23608530000001</v>
      </c>
      <c r="U124">
        <v>-38.033357879999997</v>
      </c>
      <c r="V124" t="e">
        <f>VLOOKUP(A:A,'BVT (50)'!A:A,1,0)</f>
        <v>#N/A</v>
      </c>
    </row>
    <row r="125" spans="1:23" x14ac:dyDescent="0.35">
      <c r="A125" s="13">
        <v>5014155</v>
      </c>
      <c r="B125" s="13" t="s">
        <v>373</v>
      </c>
      <c r="C125" s="13" t="s">
        <v>373</v>
      </c>
      <c r="D125" t="s">
        <v>374</v>
      </c>
      <c r="E125" t="s">
        <v>1523</v>
      </c>
      <c r="F125" t="s">
        <v>1399</v>
      </c>
      <c r="G125" t="s">
        <v>9</v>
      </c>
      <c r="H125" t="s">
        <v>9</v>
      </c>
      <c r="I125" t="s">
        <v>31</v>
      </c>
      <c r="J125" t="s">
        <v>32</v>
      </c>
      <c r="K125" s="12">
        <v>44910</v>
      </c>
      <c r="L125" s="1">
        <v>5</v>
      </c>
      <c r="M125" s="1">
        <v>4</v>
      </c>
      <c r="N125" s="1">
        <v>33</v>
      </c>
      <c r="O125" s="1">
        <v>24306</v>
      </c>
      <c r="P125" s="1" t="s">
        <v>375</v>
      </c>
      <c r="Q125" t="s">
        <v>64</v>
      </c>
      <c r="R125" s="15">
        <v>0</v>
      </c>
      <c r="S125">
        <v>3170</v>
      </c>
      <c r="T125">
        <v>145.21557300000001</v>
      </c>
      <c r="U125">
        <v>-37.986377599999997</v>
      </c>
      <c r="V125" t="e">
        <f>VLOOKUP(A:A,'BVT (50)'!A:A,1,0)</f>
        <v>#N/A</v>
      </c>
    </row>
    <row r="126" spans="1:23" x14ac:dyDescent="0.35">
      <c r="A126" s="21">
        <v>5014184</v>
      </c>
      <c r="B126" s="13">
        <v>6408321559</v>
      </c>
      <c r="C126" s="13">
        <v>40821070</v>
      </c>
      <c r="D126" t="s">
        <v>376</v>
      </c>
      <c r="E126" t="s">
        <v>1524</v>
      </c>
      <c r="F126" t="s">
        <v>1404</v>
      </c>
      <c r="G126" t="s">
        <v>9</v>
      </c>
      <c r="H126" t="s">
        <v>9</v>
      </c>
      <c r="I126" t="s">
        <v>31</v>
      </c>
      <c r="J126" t="s">
        <v>32</v>
      </c>
      <c r="K126" s="12">
        <v>44910</v>
      </c>
      <c r="L126" s="1">
        <v>5</v>
      </c>
      <c r="M126" s="1">
        <v>4</v>
      </c>
      <c r="N126" s="1">
        <v>33</v>
      </c>
      <c r="O126" s="1">
        <v>24310</v>
      </c>
      <c r="P126" s="1" t="s">
        <v>377</v>
      </c>
      <c r="Q126" t="s">
        <v>94</v>
      </c>
      <c r="R126" s="15">
        <v>45146</v>
      </c>
      <c r="S126">
        <v>3170</v>
      </c>
      <c r="T126">
        <v>145.03020627999999</v>
      </c>
      <c r="U126">
        <v>-38.334122520000001</v>
      </c>
      <c r="V126" s="22">
        <f>VLOOKUP(A:A,'BVT (50)'!A:A,1,0)</f>
        <v>5014184</v>
      </c>
      <c r="W126" s="22" t="s">
        <v>1946</v>
      </c>
    </row>
    <row r="127" spans="1:23" x14ac:dyDescent="0.35">
      <c r="A127" s="13">
        <v>5014223</v>
      </c>
      <c r="B127" s="13" t="s">
        <v>378</v>
      </c>
      <c r="C127" s="13" t="s">
        <v>378</v>
      </c>
      <c r="D127" t="s">
        <v>379</v>
      </c>
      <c r="E127" t="s">
        <v>1525</v>
      </c>
      <c r="F127" t="s">
        <v>1399</v>
      </c>
      <c r="G127" t="s">
        <v>9</v>
      </c>
      <c r="H127" t="s">
        <v>9</v>
      </c>
      <c r="I127" t="s">
        <v>31</v>
      </c>
      <c r="J127" t="s">
        <v>32</v>
      </c>
      <c r="K127" s="12">
        <v>44910</v>
      </c>
      <c r="L127" s="1">
        <v>5</v>
      </c>
      <c r="M127" s="1">
        <v>4</v>
      </c>
      <c r="N127" s="1">
        <v>33</v>
      </c>
      <c r="O127" s="1">
        <v>24306</v>
      </c>
      <c r="P127" s="1" t="s">
        <v>380</v>
      </c>
      <c r="Q127" t="s">
        <v>76</v>
      </c>
      <c r="R127" s="15">
        <v>0</v>
      </c>
      <c r="S127">
        <v>0</v>
      </c>
      <c r="T127">
        <v>145.23284050000001</v>
      </c>
      <c r="U127">
        <v>-38.026588459999999</v>
      </c>
      <c r="V127" t="e">
        <f>VLOOKUP(A:A,'BVT (50)'!A:A,1,0)</f>
        <v>#N/A</v>
      </c>
    </row>
    <row r="128" spans="1:23" x14ac:dyDescent="0.35">
      <c r="A128" s="21">
        <v>5014207</v>
      </c>
      <c r="B128" s="13">
        <v>6407129411</v>
      </c>
      <c r="C128" s="13">
        <v>40734291</v>
      </c>
      <c r="D128" t="s">
        <v>381</v>
      </c>
      <c r="E128" t="s">
        <v>1526</v>
      </c>
      <c r="F128" t="s">
        <v>1404</v>
      </c>
      <c r="G128" t="s">
        <v>9</v>
      </c>
      <c r="H128" t="s">
        <v>9</v>
      </c>
      <c r="I128" t="s">
        <v>31</v>
      </c>
      <c r="J128" t="s">
        <v>32</v>
      </c>
      <c r="K128" s="12">
        <v>44910</v>
      </c>
      <c r="L128" s="1">
        <v>5</v>
      </c>
      <c r="M128" s="1">
        <v>4</v>
      </c>
      <c r="N128" s="1">
        <v>33</v>
      </c>
      <c r="O128" s="1">
        <v>24310</v>
      </c>
      <c r="P128" s="1" t="s">
        <v>382</v>
      </c>
      <c r="Q128" t="s">
        <v>383</v>
      </c>
      <c r="R128" s="15">
        <v>45084</v>
      </c>
      <c r="S128">
        <v>3129</v>
      </c>
      <c r="T128">
        <v>145.13740933</v>
      </c>
      <c r="U128">
        <v>-37.812101599999998</v>
      </c>
      <c r="V128" s="22">
        <f>VLOOKUP(A:A,'BVT (50)'!A:A,1,0)</f>
        <v>5014207</v>
      </c>
      <c r="W128" s="22" t="s">
        <v>1946</v>
      </c>
    </row>
    <row r="129" spans="1:23" x14ac:dyDescent="0.35">
      <c r="A129" s="13">
        <v>5014151</v>
      </c>
      <c r="B129" s="13" t="s">
        <v>384</v>
      </c>
      <c r="C129" s="13" t="s">
        <v>384</v>
      </c>
      <c r="D129" t="s">
        <v>385</v>
      </c>
      <c r="E129" t="s">
        <v>1527</v>
      </c>
      <c r="F129" t="s">
        <v>1399</v>
      </c>
      <c r="G129" t="s">
        <v>9</v>
      </c>
      <c r="H129" t="s">
        <v>9</v>
      </c>
      <c r="I129" t="s">
        <v>31</v>
      </c>
      <c r="J129" t="s">
        <v>32</v>
      </c>
      <c r="K129" s="12">
        <v>44910</v>
      </c>
      <c r="L129" s="1">
        <v>5</v>
      </c>
      <c r="M129" s="1">
        <v>4</v>
      </c>
      <c r="N129" s="1">
        <v>33</v>
      </c>
      <c r="O129" s="1">
        <v>24306</v>
      </c>
      <c r="P129" s="1" t="s">
        <v>386</v>
      </c>
      <c r="Q129" t="s">
        <v>76</v>
      </c>
      <c r="R129" s="15">
        <v>0</v>
      </c>
      <c r="S129">
        <v>3170</v>
      </c>
      <c r="T129">
        <v>145.19162180000001</v>
      </c>
      <c r="U129">
        <v>-38.016109110000002</v>
      </c>
      <c r="V129" t="e">
        <f>VLOOKUP(A:A,'BVT (50)'!A:A,1,0)</f>
        <v>#N/A</v>
      </c>
    </row>
    <row r="130" spans="1:23" x14ac:dyDescent="0.35">
      <c r="A130" s="13">
        <v>5014193</v>
      </c>
      <c r="B130" s="13">
        <v>6408468189</v>
      </c>
      <c r="C130" s="13">
        <v>41068841</v>
      </c>
      <c r="D130" t="s">
        <v>387</v>
      </c>
      <c r="E130" t="s">
        <v>1528</v>
      </c>
      <c r="F130" t="s">
        <v>1399</v>
      </c>
      <c r="G130" t="s">
        <v>9</v>
      </c>
      <c r="H130" t="s">
        <v>9</v>
      </c>
      <c r="I130" t="s">
        <v>31</v>
      </c>
      <c r="J130" t="s">
        <v>32</v>
      </c>
      <c r="K130" s="12">
        <v>44910</v>
      </c>
      <c r="L130" s="1">
        <v>5</v>
      </c>
      <c r="M130" s="1">
        <v>4</v>
      </c>
      <c r="N130" s="1">
        <v>33</v>
      </c>
      <c r="O130" s="1">
        <v>24306</v>
      </c>
      <c r="P130" s="1" t="s">
        <v>388</v>
      </c>
      <c r="Q130" t="s">
        <v>61</v>
      </c>
      <c r="R130" s="15">
        <v>45047</v>
      </c>
      <c r="S130">
        <v>3170</v>
      </c>
      <c r="T130">
        <v>145.18367391999999</v>
      </c>
      <c r="U130">
        <v>-38.02824261</v>
      </c>
      <c r="V130" t="e">
        <f>VLOOKUP(A:A,'BVT (50)'!A:A,1,0)</f>
        <v>#N/A</v>
      </c>
    </row>
    <row r="131" spans="1:23" x14ac:dyDescent="0.35">
      <c r="A131" s="13">
        <v>5014362</v>
      </c>
      <c r="B131" s="13" t="s">
        <v>389</v>
      </c>
      <c r="C131" s="13" t="s">
        <v>389</v>
      </c>
      <c r="D131" t="s">
        <v>390</v>
      </c>
      <c r="E131" t="s">
        <v>1529</v>
      </c>
      <c r="F131" t="s">
        <v>1399</v>
      </c>
      <c r="G131" t="s">
        <v>9</v>
      </c>
      <c r="H131" t="s">
        <v>9</v>
      </c>
      <c r="I131" t="s">
        <v>31</v>
      </c>
      <c r="J131" t="s">
        <v>32</v>
      </c>
      <c r="K131" s="12">
        <v>44912</v>
      </c>
      <c r="L131" s="1">
        <v>5</v>
      </c>
      <c r="M131" s="1">
        <v>4</v>
      </c>
      <c r="N131" s="1">
        <v>33</v>
      </c>
      <c r="O131" s="1">
        <v>24306</v>
      </c>
      <c r="P131" s="1" t="s">
        <v>391</v>
      </c>
      <c r="Q131" t="s">
        <v>64</v>
      </c>
      <c r="R131" s="15">
        <v>0</v>
      </c>
      <c r="S131">
        <v>3939</v>
      </c>
      <c r="T131">
        <v>145.19443179999999</v>
      </c>
      <c r="U131">
        <v>-37.997532649999997</v>
      </c>
      <c r="V131" t="e">
        <f>VLOOKUP(A:A,'BVT (50)'!A:A,1,0)</f>
        <v>#N/A</v>
      </c>
    </row>
    <row r="132" spans="1:23" x14ac:dyDescent="0.35">
      <c r="A132" s="13">
        <v>5014340</v>
      </c>
      <c r="B132" s="13" t="s">
        <v>392</v>
      </c>
      <c r="C132" s="13" t="s">
        <v>392</v>
      </c>
      <c r="D132" t="s">
        <v>393</v>
      </c>
      <c r="E132" t="s">
        <v>1530</v>
      </c>
      <c r="F132" t="s">
        <v>1399</v>
      </c>
      <c r="G132" t="s">
        <v>9</v>
      </c>
      <c r="H132" t="s">
        <v>9</v>
      </c>
      <c r="I132" t="s">
        <v>31</v>
      </c>
      <c r="J132" t="s">
        <v>32</v>
      </c>
      <c r="K132" s="12">
        <v>44911</v>
      </c>
      <c r="L132" s="1">
        <v>5</v>
      </c>
      <c r="M132" s="1">
        <v>4</v>
      </c>
      <c r="N132" s="1">
        <v>33</v>
      </c>
      <c r="O132" s="1">
        <v>24306</v>
      </c>
      <c r="P132" s="1" t="s">
        <v>394</v>
      </c>
      <c r="Q132" t="s">
        <v>79</v>
      </c>
      <c r="R132" s="15">
        <v>0</v>
      </c>
      <c r="S132">
        <v>3939</v>
      </c>
      <c r="T132">
        <v>145.2067562</v>
      </c>
      <c r="U132">
        <v>-37.957622440000002</v>
      </c>
      <c r="V132" t="e">
        <f>VLOOKUP(A:A,'BVT (50)'!A:A,1,0)</f>
        <v>#N/A</v>
      </c>
    </row>
    <row r="133" spans="1:23" x14ac:dyDescent="0.35">
      <c r="A133" s="13">
        <v>5014275</v>
      </c>
      <c r="B133" s="13">
        <v>6408444880</v>
      </c>
      <c r="C133" s="13">
        <v>41045010</v>
      </c>
      <c r="D133" t="s">
        <v>395</v>
      </c>
      <c r="E133" t="s">
        <v>1531</v>
      </c>
      <c r="F133" t="s">
        <v>1399</v>
      </c>
      <c r="G133" t="s">
        <v>9</v>
      </c>
      <c r="H133" t="s">
        <v>9</v>
      </c>
      <c r="I133" t="s">
        <v>31</v>
      </c>
      <c r="J133" t="s">
        <v>32</v>
      </c>
      <c r="K133" s="12">
        <v>44911</v>
      </c>
      <c r="L133" s="1">
        <v>5</v>
      </c>
      <c r="M133" s="1">
        <v>4</v>
      </c>
      <c r="N133" s="1">
        <v>33</v>
      </c>
      <c r="O133" s="1">
        <v>24306</v>
      </c>
      <c r="P133" s="1" t="s">
        <v>396</v>
      </c>
      <c r="Q133" t="s">
        <v>44</v>
      </c>
      <c r="R133" s="15">
        <v>45033</v>
      </c>
      <c r="S133">
        <v>3939</v>
      </c>
      <c r="T133">
        <v>145.13061662000001</v>
      </c>
      <c r="U133">
        <v>-38.142800309999998</v>
      </c>
      <c r="V133" t="e">
        <f>VLOOKUP(A:A,'BVT (50)'!A:A,1,0)</f>
        <v>#N/A</v>
      </c>
    </row>
    <row r="134" spans="1:23" x14ac:dyDescent="0.35">
      <c r="A134" s="13">
        <v>5014292</v>
      </c>
      <c r="B134" s="13">
        <v>6408117245</v>
      </c>
      <c r="C134" s="13">
        <v>40678920</v>
      </c>
      <c r="D134" t="s">
        <v>397</v>
      </c>
      <c r="E134" t="s">
        <v>1532</v>
      </c>
      <c r="F134" t="s">
        <v>1399</v>
      </c>
      <c r="G134" t="s">
        <v>9</v>
      </c>
      <c r="H134" t="s">
        <v>9</v>
      </c>
      <c r="I134" t="s">
        <v>31</v>
      </c>
      <c r="J134" t="s">
        <v>32</v>
      </c>
      <c r="K134" s="12">
        <v>44911</v>
      </c>
      <c r="L134" s="1">
        <v>5</v>
      </c>
      <c r="M134" s="1">
        <v>4</v>
      </c>
      <c r="N134" s="1">
        <v>33</v>
      </c>
      <c r="O134" s="1">
        <v>24306</v>
      </c>
      <c r="P134" s="1" t="s">
        <v>398</v>
      </c>
      <c r="Q134" t="s">
        <v>76</v>
      </c>
      <c r="R134" s="15">
        <v>45020</v>
      </c>
      <c r="S134">
        <v>3939</v>
      </c>
      <c r="T134">
        <v>145.22211465000001</v>
      </c>
      <c r="U134">
        <v>-38.043032310000001</v>
      </c>
      <c r="V134" t="e">
        <f>VLOOKUP(A:A,'BVT (50)'!A:A,1,0)</f>
        <v>#N/A</v>
      </c>
    </row>
    <row r="135" spans="1:23" x14ac:dyDescent="0.35">
      <c r="A135" s="13">
        <v>5014132</v>
      </c>
      <c r="B135" s="13" t="s">
        <v>399</v>
      </c>
      <c r="C135" s="13" t="s">
        <v>399</v>
      </c>
      <c r="D135" t="s">
        <v>400</v>
      </c>
      <c r="E135" t="s">
        <v>1533</v>
      </c>
      <c r="F135" t="s">
        <v>1399</v>
      </c>
      <c r="G135" t="s">
        <v>9</v>
      </c>
      <c r="H135" t="s">
        <v>9</v>
      </c>
      <c r="I135" t="s">
        <v>31</v>
      </c>
      <c r="J135" t="s">
        <v>32</v>
      </c>
      <c r="K135" s="12">
        <v>44910</v>
      </c>
      <c r="L135" s="1">
        <v>5</v>
      </c>
      <c r="M135" s="1">
        <v>4</v>
      </c>
      <c r="N135" s="1">
        <v>33</v>
      </c>
      <c r="O135" s="1">
        <v>24306</v>
      </c>
      <c r="P135" s="1" t="s">
        <v>401</v>
      </c>
      <c r="Q135" t="s">
        <v>76</v>
      </c>
      <c r="R135" s="15">
        <v>0</v>
      </c>
      <c r="S135">
        <v>3170</v>
      </c>
      <c r="T135">
        <v>145.20095000000001</v>
      </c>
      <c r="U135">
        <v>-38.026618999999997</v>
      </c>
      <c r="V135" t="e">
        <f>VLOOKUP(A:A,'BVT (50)'!A:A,1,0)</f>
        <v>#N/A</v>
      </c>
    </row>
    <row r="136" spans="1:23" x14ac:dyDescent="0.35">
      <c r="A136" s="13">
        <v>5014143</v>
      </c>
      <c r="B136" s="13">
        <v>6407658339</v>
      </c>
      <c r="C136" s="13">
        <v>40662006</v>
      </c>
      <c r="D136" t="s">
        <v>402</v>
      </c>
      <c r="E136" t="s">
        <v>1534</v>
      </c>
      <c r="F136" t="s">
        <v>1399</v>
      </c>
      <c r="G136" t="s">
        <v>9</v>
      </c>
      <c r="H136" t="s">
        <v>9</v>
      </c>
      <c r="I136" t="s">
        <v>31</v>
      </c>
      <c r="J136" t="s">
        <v>32</v>
      </c>
      <c r="K136" s="12">
        <v>44910</v>
      </c>
      <c r="L136" s="1">
        <v>5</v>
      </c>
      <c r="M136" s="1">
        <v>4</v>
      </c>
      <c r="N136" s="1">
        <v>33</v>
      </c>
      <c r="O136" s="1">
        <v>24306</v>
      </c>
      <c r="P136" s="1" t="s">
        <v>403</v>
      </c>
      <c r="Q136" t="s">
        <v>404</v>
      </c>
      <c r="R136" s="15">
        <v>45215</v>
      </c>
      <c r="S136">
        <v>3170</v>
      </c>
      <c r="T136">
        <v>145.15833119999999</v>
      </c>
      <c r="U136">
        <v>-37.788468539999997</v>
      </c>
      <c r="V136" t="e">
        <f>VLOOKUP(A:A,'BVT (50)'!A:A,1,0)</f>
        <v>#N/A</v>
      </c>
    </row>
    <row r="137" spans="1:23" x14ac:dyDescent="0.35">
      <c r="A137" s="21">
        <v>5014204</v>
      </c>
      <c r="B137" s="13">
        <v>6407580058</v>
      </c>
      <c r="C137" s="13">
        <v>40670573</v>
      </c>
      <c r="D137" t="s">
        <v>405</v>
      </c>
      <c r="E137" t="s">
        <v>1535</v>
      </c>
      <c r="F137" t="s">
        <v>1404</v>
      </c>
      <c r="G137" t="s">
        <v>9</v>
      </c>
      <c r="H137" t="s">
        <v>9</v>
      </c>
      <c r="I137" t="s">
        <v>31</v>
      </c>
      <c r="J137" t="s">
        <v>32</v>
      </c>
      <c r="K137" s="12">
        <v>44910</v>
      </c>
      <c r="L137" s="1">
        <v>5</v>
      </c>
      <c r="M137" s="1">
        <v>4</v>
      </c>
      <c r="N137" s="1">
        <v>33</v>
      </c>
      <c r="O137" s="1">
        <v>24310</v>
      </c>
      <c r="P137" s="1" t="s">
        <v>406</v>
      </c>
      <c r="Q137" t="s">
        <v>407</v>
      </c>
      <c r="R137" s="15">
        <v>45124</v>
      </c>
      <c r="S137">
        <v>3170</v>
      </c>
      <c r="T137">
        <v>145.12785271000001</v>
      </c>
      <c r="U137">
        <v>-38.285580269999997</v>
      </c>
      <c r="V137" s="22">
        <f>VLOOKUP(A:A,'BVT (50)'!A:A,1,0)</f>
        <v>5014204</v>
      </c>
      <c r="W137" s="22" t="s">
        <v>1946</v>
      </c>
    </row>
    <row r="138" spans="1:23" x14ac:dyDescent="0.35">
      <c r="A138" s="21">
        <v>5014211</v>
      </c>
      <c r="B138" s="13">
        <v>6407388098</v>
      </c>
      <c r="C138" s="13">
        <v>40676138</v>
      </c>
      <c r="D138" t="s">
        <v>408</v>
      </c>
      <c r="E138" t="s">
        <v>1536</v>
      </c>
      <c r="F138" t="s">
        <v>1537</v>
      </c>
      <c r="G138" t="s">
        <v>9</v>
      </c>
      <c r="H138" t="s">
        <v>9</v>
      </c>
      <c r="I138" t="s">
        <v>31</v>
      </c>
      <c r="J138" t="s">
        <v>32</v>
      </c>
      <c r="K138" s="12">
        <v>44910</v>
      </c>
      <c r="L138" s="1">
        <v>5</v>
      </c>
      <c r="M138" s="1">
        <v>4</v>
      </c>
      <c r="N138" s="1">
        <v>33</v>
      </c>
      <c r="O138" s="1">
        <v>25500</v>
      </c>
      <c r="P138" s="1" t="s">
        <v>409</v>
      </c>
      <c r="Q138" t="s">
        <v>55</v>
      </c>
      <c r="R138" s="15">
        <v>45062</v>
      </c>
      <c r="S138">
        <v>0</v>
      </c>
      <c r="T138">
        <v>145.05514147</v>
      </c>
      <c r="U138">
        <v>-37.947007650000003</v>
      </c>
      <c r="V138" s="22">
        <f>VLOOKUP(A:A,'BVT (50)'!A:A,1,0)</f>
        <v>5014211</v>
      </c>
      <c r="W138" s="22" t="s">
        <v>1946</v>
      </c>
    </row>
    <row r="139" spans="1:23" x14ac:dyDescent="0.35">
      <c r="A139" s="13">
        <v>5014162</v>
      </c>
      <c r="B139" s="13" t="s">
        <v>410</v>
      </c>
      <c r="C139" s="13" t="s">
        <v>410</v>
      </c>
      <c r="D139" t="s">
        <v>411</v>
      </c>
      <c r="E139" t="s">
        <v>1538</v>
      </c>
      <c r="F139" t="s">
        <v>1399</v>
      </c>
      <c r="G139" t="s">
        <v>9</v>
      </c>
      <c r="H139" t="s">
        <v>9</v>
      </c>
      <c r="I139" t="s">
        <v>31</v>
      </c>
      <c r="J139" t="s">
        <v>32</v>
      </c>
      <c r="K139" s="12">
        <v>44910</v>
      </c>
      <c r="L139" s="1">
        <v>5</v>
      </c>
      <c r="M139" s="1">
        <v>4</v>
      </c>
      <c r="N139" s="1">
        <v>33</v>
      </c>
      <c r="O139" s="1">
        <v>24306</v>
      </c>
      <c r="P139" s="1" t="s">
        <v>412</v>
      </c>
      <c r="Q139" t="s">
        <v>76</v>
      </c>
      <c r="R139" s="15">
        <v>0</v>
      </c>
      <c r="S139">
        <v>3170</v>
      </c>
      <c r="T139">
        <v>145.20134849999999</v>
      </c>
      <c r="U139">
        <v>-38.037720669999999</v>
      </c>
      <c r="V139" t="e">
        <f>VLOOKUP(A:A,'BVT (50)'!A:A,1,0)</f>
        <v>#N/A</v>
      </c>
    </row>
    <row r="140" spans="1:23" x14ac:dyDescent="0.35">
      <c r="A140" s="13">
        <v>5014142</v>
      </c>
      <c r="B140" s="13">
        <v>6408293289</v>
      </c>
      <c r="C140" s="13">
        <v>40801868</v>
      </c>
      <c r="D140" t="s">
        <v>413</v>
      </c>
      <c r="E140" t="s">
        <v>1539</v>
      </c>
      <c r="F140" t="s">
        <v>1399</v>
      </c>
      <c r="G140" t="s">
        <v>9</v>
      </c>
      <c r="H140" t="s">
        <v>9</v>
      </c>
      <c r="I140" t="s">
        <v>31</v>
      </c>
      <c r="J140" t="s">
        <v>32</v>
      </c>
      <c r="K140" s="12">
        <v>44910</v>
      </c>
      <c r="L140" s="1">
        <v>5</v>
      </c>
      <c r="M140" s="1">
        <v>4</v>
      </c>
      <c r="N140" s="1">
        <v>33</v>
      </c>
      <c r="O140" s="1">
        <v>24306</v>
      </c>
      <c r="P140" s="1" t="s">
        <v>414</v>
      </c>
      <c r="Q140" t="s">
        <v>73</v>
      </c>
      <c r="R140" s="15">
        <v>45229</v>
      </c>
      <c r="S140">
        <v>3170</v>
      </c>
      <c r="T140">
        <v>144.90667199999999</v>
      </c>
      <c r="U140">
        <v>-38.356571189999997</v>
      </c>
      <c r="V140" t="e">
        <f>VLOOKUP(A:A,'BVT (50)'!A:A,1,0)</f>
        <v>#N/A</v>
      </c>
    </row>
    <row r="141" spans="1:23" x14ac:dyDescent="0.35">
      <c r="A141" s="13">
        <v>5014161</v>
      </c>
      <c r="B141" s="13" t="s">
        <v>415</v>
      </c>
      <c r="C141" s="13" t="s">
        <v>415</v>
      </c>
      <c r="D141" t="s">
        <v>416</v>
      </c>
      <c r="E141" t="s">
        <v>1540</v>
      </c>
      <c r="F141" t="s">
        <v>1399</v>
      </c>
      <c r="G141" t="s">
        <v>9</v>
      </c>
      <c r="H141" t="s">
        <v>9</v>
      </c>
      <c r="I141" t="s">
        <v>31</v>
      </c>
      <c r="J141" t="s">
        <v>32</v>
      </c>
      <c r="K141" s="12">
        <v>44910</v>
      </c>
      <c r="L141" s="1">
        <v>5</v>
      </c>
      <c r="M141" s="1">
        <v>4</v>
      </c>
      <c r="N141" s="1">
        <v>33</v>
      </c>
      <c r="O141" s="1">
        <v>24306</v>
      </c>
      <c r="P141" s="1" t="s">
        <v>417</v>
      </c>
      <c r="Q141" t="s">
        <v>76</v>
      </c>
      <c r="R141" s="15">
        <v>0</v>
      </c>
      <c r="S141">
        <v>3170</v>
      </c>
      <c r="T141">
        <v>145.21607549999999</v>
      </c>
      <c r="U141">
        <v>-38.012754520000001</v>
      </c>
      <c r="V141" t="e">
        <f>VLOOKUP(A:A,'BVT (50)'!A:A,1,0)</f>
        <v>#N/A</v>
      </c>
    </row>
    <row r="142" spans="1:23" x14ac:dyDescent="0.35">
      <c r="A142" s="13">
        <v>5014318</v>
      </c>
      <c r="B142" s="13" t="s">
        <v>418</v>
      </c>
      <c r="C142" s="13" t="s">
        <v>418</v>
      </c>
      <c r="D142" t="s">
        <v>419</v>
      </c>
      <c r="E142" t="s">
        <v>1541</v>
      </c>
      <c r="F142" t="s">
        <v>1399</v>
      </c>
      <c r="G142" t="s">
        <v>9</v>
      </c>
      <c r="H142" t="s">
        <v>9</v>
      </c>
      <c r="I142" t="s">
        <v>31</v>
      </c>
      <c r="J142" t="s">
        <v>32</v>
      </c>
      <c r="K142" s="12">
        <v>44911</v>
      </c>
      <c r="L142" s="1">
        <v>5</v>
      </c>
      <c r="M142" s="1">
        <v>4</v>
      </c>
      <c r="N142" s="1">
        <v>33</v>
      </c>
      <c r="O142" s="1">
        <v>24306</v>
      </c>
      <c r="P142" s="1" t="s">
        <v>420</v>
      </c>
      <c r="Q142" t="s">
        <v>76</v>
      </c>
      <c r="R142" s="15">
        <v>0</v>
      </c>
      <c r="S142">
        <v>3939</v>
      </c>
      <c r="T142">
        <v>145.22886629999999</v>
      </c>
      <c r="U142">
        <v>-38.016837019999997</v>
      </c>
      <c r="V142" t="e">
        <f>VLOOKUP(A:A,'BVT (50)'!A:A,1,0)</f>
        <v>#N/A</v>
      </c>
    </row>
    <row r="143" spans="1:23" x14ac:dyDescent="0.35">
      <c r="A143" s="13">
        <v>5014166</v>
      </c>
      <c r="B143" s="13" t="s">
        <v>421</v>
      </c>
      <c r="C143" s="13">
        <v>41114869</v>
      </c>
      <c r="D143" t="s">
        <v>422</v>
      </c>
      <c r="E143" t="s">
        <v>1542</v>
      </c>
      <c r="F143" t="s">
        <v>23</v>
      </c>
      <c r="G143" t="s">
        <v>9</v>
      </c>
      <c r="H143" t="s">
        <v>9</v>
      </c>
      <c r="I143" t="s">
        <v>31</v>
      </c>
      <c r="J143" t="s">
        <v>32</v>
      </c>
      <c r="K143" s="12">
        <v>44910</v>
      </c>
      <c r="L143" s="1">
        <v>5</v>
      </c>
      <c r="M143" s="1">
        <v>4</v>
      </c>
      <c r="N143" s="1">
        <v>33</v>
      </c>
      <c r="O143" s="1">
        <v>28300</v>
      </c>
      <c r="P143" s="1" t="s">
        <v>423</v>
      </c>
      <c r="Q143" t="s">
        <v>424</v>
      </c>
      <c r="R143" s="15">
        <v>45203</v>
      </c>
      <c r="S143">
        <v>3170</v>
      </c>
      <c r="T143">
        <v>145.16653127000001</v>
      </c>
      <c r="U143">
        <v>-37.819179699999999</v>
      </c>
      <c r="V143" t="e">
        <f>VLOOKUP(A:A,'BVT (50)'!A:A,1,0)</f>
        <v>#N/A</v>
      </c>
    </row>
    <row r="144" spans="1:23" x14ac:dyDescent="0.35">
      <c r="A144" s="13">
        <v>5014364</v>
      </c>
      <c r="B144" s="13" t="s">
        <v>425</v>
      </c>
      <c r="C144" s="13" t="s">
        <v>425</v>
      </c>
      <c r="D144" t="s">
        <v>426</v>
      </c>
      <c r="E144" t="s">
        <v>1543</v>
      </c>
      <c r="F144" t="s">
        <v>1399</v>
      </c>
      <c r="G144" t="s">
        <v>9</v>
      </c>
      <c r="H144" t="s">
        <v>9</v>
      </c>
      <c r="I144" t="s">
        <v>31</v>
      </c>
      <c r="J144" t="s">
        <v>32</v>
      </c>
      <c r="K144" s="12">
        <v>44912</v>
      </c>
      <c r="L144" s="1">
        <v>5</v>
      </c>
      <c r="M144" s="1">
        <v>4</v>
      </c>
      <c r="N144" s="1">
        <v>33</v>
      </c>
      <c r="O144" s="1">
        <v>24306</v>
      </c>
      <c r="P144" s="1" t="s">
        <v>427</v>
      </c>
      <c r="Q144" t="s">
        <v>76</v>
      </c>
      <c r="R144" s="15">
        <v>0</v>
      </c>
      <c r="S144">
        <v>3939</v>
      </c>
      <c r="T144">
        <v>145.236414</v>
      </c>
      <c r="U144">
        <v>-38.021185000000003</v>
      </c>
      <c r="V144" t="e">
        <f>VLOOKUP(A:A,'BVT (50)'!A:A,1,0)</f>
        <v>#N/A</v>
      </c>
    </row>
    <row r="145" spans="1:23" x14ac:dyDescent="0.35">
      <c r="A145" s="13">
        <v>5014363</v>
      </c>
      <c r="B145" s="13" t="s">
        <v>428</v>
      </c>
      <c r="C145" s="13" t="s">
        <v>428</v>
      </c>
      <c r="D145" t="s">
        <v>429</v>
      </c>
      <c r="E145" t="s">
        <v>1544</v>
      </c>
      <c r="F145" t="s">
        <v>1399</v>
      </c>
      <c r="G145" t="s">
        <v>9</v>
      </c>
      <c r="H145" t="s">
        <v>9</v>
      </c>
      <c r="I145" t="s">
        <v>31</v>
      </c>
      <c r="J145" t="s">
        <v>32</v>
      </c>
      <c r="K145" s="12">
        <v>44912</v>
      </c>
      <c r="L145" s="1">
        <v>5</v>
      </c>
      <c r="M145" s="1">
        <v>4</v>
      </c>
      <c r="N145" s="1">
        <v>33</v>
      </c>
      <c r="O145" s="1">
        <v>24306</v>
      </c>
      <c r="P145" s="1" t="s">
        <v>430</v>
      </c>
      <c r="Q145" t="s">
        <v>76</v>
      </c>
      <c r="R145" s="15">
        <v>0</v>
      </c>
      <c r="S145">
        <v>3939</v>
      </c>
      <c r="T145">
        <v>145.23446369999999</v>
      </c>
      <c r="U145">
        <v>-38.02268342</v>
      </c>
      <c r="V145" t="e">
        <f>VLOOKUP(A:A,'BVT (50)'!A:A,1,0)</f>
        <v>#N/A</v>
      </c>
    </row>
    <row r="146" spans="1:23" x14ac:dyDescent="0.35">
      <c r="A146" s="13">
        <v>5014383</v>
      </c>
      <c r="B146" s="13" t="s">
        <v>431</v>
      </c>
      <c r="C146" s="13" t="s">
        <v>431</v>
      </c>
      <c r="D146" t="s">
        <v>432</v>
      </c>
      <c r="E146" t="s">
        <v>1545</v>
      </c>
      <c r="F146" t="s">
        <v>1399</v>
      </c>
      <c r="G146" t="s">
        <v>9</v>
      </c>
      <c r="H146" t="s">
        <v>9</v>
      </c>
      <c r="I146" t="s">
        <v>31</v>
      </c>
      <c r="J146" t="s">
        <v>32</v>
      </c>
      <c r="K146" s="12">
        <v>44912</v>
      </c>
      <c r="L146" s="1">
        <v>5</v>
      </c>
      <c r="M146" s="1">
        <v>4</v>
      </c>
      <c r="N146" s="1">
        <v>33</v>
      </c>
      <c r="O146" s="1">
        <v>24306</v>
      </c>
      <c r="P146" s="1" t="s">
        <v>433</v>
      </c>
      <c r="Q146" t="s">
        <v>76</v>
      </c>
      <c r="R146" s="15">
        <v>0</v>
      </c>
      <c r="S146">
        <v>3939</v>
      </c>
      <c r="T146">
        <v>145.23223830000001</v>
      </c>
      <c r="U146">
        <v>-38.00562549</v>
      </c>
      <c r="V146" t="e">
        <f>VLOOKUP(A:A,'BVT (50)'!A:A,1,0)</f>
        <v>#N/A</v>
      </c>
    </row>
    <row r="147" spans="1:23" x14ac:dyDescent="0.35">
      <c r="A147" s="13">
        <v>5014259</v>
      </c>
      <c r="B147" s="13">
        <v>6408459764</v>
      </c>
      <c r="C147" s="13">
        <v>41059986</v>
      </c>
      <c r="D147" t="s">
        <v>434</v>
      </c>
      <c r="E147" t="s">
        <v>1546</v>
      </c>
      <c r="F147" t="s">
        <v>1399</v>
      </c>
      <c r="G147" t="s">
        <v>9</v>
      </c>
      <c r="H147" t="s">
        <v>9</v>
      </c>
      <c r="I147" t="s">
        <v>31</v>
      </c>
      <c r="J147" t="s">
        <v>32</v>
      </c>
      <c r="K147" s="12">
        <v>44911</v>
      </c>
      <c r="L147" s="1">
        <v>5</v>
      </c>
      <c r="M147" s="1">
        <v>4</v>
      </c>
      <c r="N147" s="1">
        <v>33</v>
      </c>
      <c r="O147" s="1">
        <v>24306</v>
      </c>
      <c r="P147" s="1" t="s">
        <v>435</v>
      </c>
      <c r="Q147" t="s">
        <v>436</v>
      </c>
      <c r="R147" s="15">
        <v>45210</v>
      </c>
      <c r="S147">
        <v>0</v>
      </c>
      <c r="T147">
        <v>144.82737046</v>
      </c>
      <c r="U147">
        <v>-38.371372010000002</v>
      </c>
      <c r="V147" t="e">
        <f>VLOOKUP(A:A,'BVT (50)'!A:A,1,0)</f>
        <v>#N/A</v>
      </c>
    </row>
    <row r="148" spans="1:23" x14ac:dyDescent="0.35">
      <c r="A148" s="13">
        <v>5014319</v>
      </c>
      <c r="B148" s="13" t="s">
        <v>437</v>
      </c>
      <c r="C148" s="13" t="s">
        <v>437</v>
      </c>
      <c r="D148" t="s">
        <v>438</v>
      </c>
      <c r="E148" t="s">
        <v>1547</v>
      </c>
      <c r="F148" t="s">
        <v>1399</v>
      </c>
      <c r="G148" t="s">
        <v>9</v>
      </c>
      <c r="H148" t="s">
        <v>9</v>
      </c>
      <c r="I148" t="s">
        <v>31</v>
      </c>
      <c r="J148" t="s">
        <v>32</v>
      </c>
      <c r="K148" s="12">
        <v>44911</v>
      </c>
      <c r="L148" s="1">
        <v>5</v>
      </c>
      <c r="M148" s="1">
        <v>4</v>
      </c>
      <c r="N148" s="1">
        <v>33</v>
      </c>
      <c r="O148" s="1">
        <v>24306</v>
      </c>
      <c r="P148" s="1" t="s">
        <v>439</v>
      </c>
      <c r="Q148" t="s">
        <v>76</v>
      </c>
      <c r="R148" s="15">
        <v>0</v>
      </c>
      <c r="S148">
        <v>3939</v>
      </c>
      <c r="T148">
        <v>145.20401369999999</v>
      </c>
      <c r="U148">
        <v>-38.023330739999999</v>
      </c>
      <c r="V148" t="e">
        <f>VLOOKUP(A:A,'BVT (50)'!A:A,1,0)</f>
        <v>#N/A</v>
      </c>
    </row>
    <row r="149" spans="1:23" x14ac:dyDescent="0.35">
      <c r="A149" s="21">
        <v>5014213</v>
      </c>
      <c r="B149" s="13">
        <v>6408467530</v>
      </c>
      <c r="C149" s="13">
        <v>41067540</v>
      </c>
      <c r="D149" t="s">
        <v>440</v>
      </c>
      <c r="E149" t="s">
        <v>1548</v>
      </c>
      <c r="F149" t="s">
        <v>1404</v>
      </c>
      <c r="G149" t="s">
        <v>9</v>
      </c>
      <c r="H149" t="s">
        <v>9</v>
      </c>
      <c r="I149" t="s">
        <v>31</v>
      </c>
      <c r="J149" t="s">
        <v>32</v>
      </c>
      <c r="K149" s="12">
        <v>44910</v>
      </c>
      <c r="L149" s="1">
        <v>5</v>
      </c>
      <c r="M149" s="1">
        <v>4</v>
      </c>
      <c r="N149" s="1">
        <v>33</v>
      </c>
      <c r="O149" s="1">
        <v>24310</v>
      </c>
      <c r="P149" s="1" t="s">
        <v>441</v>
      </c>
      <c r="Q149" t="s">
        <v>223</v>
      </c>
      <c r="R149" s="15">
        <v>45083</v>
      </c>
      <c r="S149">
        <v>0</v>
      </c>
      <c r="T149">
        <v>145.00021658</v>
      </c>
      <c r="U149">
        <v>-37.891310949999998</v>
      </c>
      <c r="V149" s="22">
        <f>VLOOKUP(A:A,'BVT (50)'!A:A,1,0)</f>
        <v>5014213</v>
      </c>
      <c r="W149" s="22" t="s">
        <v>1946</v>
      </c>
    </row>
    <row r="150" spans="1:23" x14ac:dyDescent="0.35">
      <c r="A150" s="21">
        <v>5014241</v>
      </c>
      <c r="B150" s="13">
        <v>6408456955</v>
      </c>
      <c r="C150" s="13">
        <v>41058343</v>
      </c>
      <c r="D150" t="s">
        <v>442</v>
      </c>
      <c r="E150" t="s">
        <v>1549</v>
      </c>
      <c r="F150" t="s">
        <v>1404</v>
      </c>
      <c r="G150" t="s">
        <v>9</v>
      </c>
      <c r="H150" t="s">
        <v>9</v>
      </c>
      <c r="I150" t="s">
        <v>31</v>
      </c>
      <c r="J150" t="s">
        <v>32</v>
      </c>
      <c r="K150" s="12">
        <v>44911</v>
      </c>
      <c r="L150" s="1">
        <v>5</v>
      </c>
      <c r="M150" s="1">
        <v>4</v>
      </c>
      <c r="N150" s="1">
        <v>33</v>
      </c>
      <c r="O150" s="1">
        <v>24310</v>
      </c>
      <c r="P150" s="1" t="s">
        <v>443</v>
      </c>
      <c r="Q150" t="s">
        <v>444</v>
      </c>
      <c r="R150" s="15">
        <v>44993</v>
      </c>
      <c r="S150">
        <v>0</v>
      </c>
      <c r="T150">
        <v>145.19593166000001</v>
      </c>
      <c r="U150">
        <v>-38.152482999999997</v>
      </c>
      <c r="V150" s="22">
        <f>VLOOKUP(A:A,'BVT (50)'!A:A,1,0)</f>
        <v>5014241</v>
      </c>
      <c r="W150" s="22" t="s">
        <v>1946</v>
      </c>
    </row>
    <row r="151" spans="1:23" x14ac:dyDescent="0.35">
      <c r="A151" s="13">
        <v>5014256</v>
      </c>
      <c r="B151" s="13">
        <v>6408268184</v>
      </c>
      <c r="C151" s="13">
        <v>40780275</v>
      </c>
      <c r="D151" t="s">
        <v>445</v>
      </c>
      <c r="E151" t="s">
        <v>1550</v>
      </c>
      <c r="F151" t="s">
        <v>1399</v>
      </c>
      <c r="G151" t="s">
        <v>9</v>
      </c>
      <c r="H151" t="s">
        <v>9</v>
      </c>
      <c r="I151" t="s">
        <v>31</v>
      </c>
      <c r="J151" t="s">
        <v>32</v>
      </c>
      <c r="K151" s="12">
        <v>44911</v>
      </c>
      <c r="L151" s="1">
        <v>5</v>
      </c>
      <c r="M151" s="1">
        <v>4</v>
      </c>
      <c r="N151" s="1">
        <v>33</v>
      </c>
      <c r="O151" s="1">
        <v>24306</v>
      </c>
      <c r="P151" s="1" t="s">
        <v>446</v>
      </c>
      <c r="Q151" t="s">
        <v>447</v>
      </c>
      <c r="R151" s="15">
        <v>45070</v>
      </c>
      <c r="S151">
        <v>0</v>
      </c>
      <c r="T151">
        <v>145.16960753999999</v>
      </c>
      <c r="U151">
        <v>-38.09652483</v>
      </c>
      <c r="V151" t="e">
        <f>VLOOKUP(A:A,'BVT (50)'!A:A,1,0)</f>
        <v>#N/A</v>
      </c>
    </row>
    <row r="152" spans="1:23" x14ac:dyDescent="0.35">
      <c r="A152" s="13">
        <v>5014371</v>
      </c>
      <c r="B152" s="13" t="s">
        <v>448</v>
      </c>
      <c r="C152" s="13" t="s">
        <v>448</v>
      </c>
      <c r="D152" t="s">
        <v>449</v>
      </c>
      <c r="E152" t="s">
        <v>1551</v>
      </c>
      <c r="F152" t="s">
        <v>1399</v>
      </c>
      <c r="G152" t="s">
        <v>9</v>
      </c>
      <c r="H152" t="s">
        <v>9</v>
      </c>
      <c r="I152" t="s">
        <v>31</v>
      </c>
      <c r="J152" t="s">
        <v>32</v>
      </c>
      <c r="K152" s="12">
        <v>44912</v>
      </c>
      <c r="L152" s="1">
        <v>5</v>
      </c>
      <c r="M152" s="1">
        <v>4</v>
      </c>
      <c r="N152" s="1">
        <v>33</v>
      </c>
      <c r="O152" s="1">
        <v>24306</v>
      </c>
      <c r="P152" s="1" t="s">
        <v>450</v>
      </c>
      <c r="Q152" t="s">
        <v>64</v>
      </c>
      <c r="R152" s="15">
        <v>0</v>
      </c>
      <c r="S152">
        <v>3939</v>
      </c>
      <c r="T152">
        <v>145.19537800000001</v>
      </c>
      <c r="U152">
        <v>-37.994731080000001</v>
      </c>
      <c r="V152" t="e">
        <f>VLOOKUP(A:A,'BVT (50)'!A:A,1,0)</f>
        <v>#N/A</v>
      </c>
    </row>
    <row r="153" spans="1:23" x14ac:dyDescent="0.35">
      <c r="A153" s="13">
        <v>5014357</v>
      </c>
      <c r="B153" s="13" t="s">
        <v>451</v>
      </c>
      <c r="C153" s="13" t="s">
        <v>451</v>
      </c>
      <c r="D153" t="s">
        <v>452</v>
      </c>
      <c r="E153" t="s">
        <v>1552</v>
      </c>
      <c r="F153" t="s">
        <v>1399</v>
      </c>
      <c r="G153" t="s">
        <v>9</v>
      </c>
      <c r="H153" t="s">
        <v>9</v>
      </c>
      <c r="I153" t="s">
        <v>31</v>
      </c>
      <c r="J153" t="s">
        <v>32</v>
      </c>
      <c r="K153" s="12">
        <v>44912</v>
      </c>
      <c r="L153" s="1">
        <v>5</v>
      </c>
      <c r="M153" s="1">
        <v>4</v>
      </c>
      <c r="N153" s="1">
        <v>33</v>
      </c>
      <c r="O153" s="1">
        <v>24306</v>
      </c>
      <c r="P153" s="1" t="s">
        <v>453</v>
      </c>
      <c r="Q153" t="s">
        <v>76</v>
      </c>
      <c r="R153" s="15">
        <v>0</v>
      </c>
      <c r="S153">
        <v>3939</v>
      </c>
      <c r="T153">
        <v>145.2158211</v>
      </c>
      <c r="U153">
        <v>-38.00806523</v>
      </c>
      <c r="V153" t="e">
        <f>VLOOKUP(A:A,'BVT (50)'!A:A,1,0)</f>
        <v>#N/A</v>
      </c>
    </row>
    <row r="154" spans="1:23" x14ac:dyDescent="0.35">
      <c r="A154" s="30">
        <v>5014281</v>
      </c>
      <c r="B154" s="13">
        <v>6407466700</v>
      </c>
      <c r="C154" s="13">
        <v>40475811</v>
      </c>
      <c r="D154" t="s">
        <v>454</v>
      </c>
      <c r="E154" t="s">
        <v>1553</v>
      </c>
      <c r="F154" t="s">
        <v>1399</v>
      </c>
      <c r="G154" t="s">
        <v>9</v>
      </c>
      <c r="H154" t="s">
        <v>9</v>
      </c>
      <c r="I154" t="s">
        <v>31</v>
      </c>
      <c r="J154" t="s">
        <v>32</v>
      </c>
      <c r="K154" s="12">
        <v>44911</v>
      </c>
      <c r="L154" s="1">
        <v>5</v>
      </c>
      <c r="M154" s="1">
        <v>4</v>
      </c>
      <c r="N154" s="1">
        <v>33</v>
      </c>
      <c r="O154" s="1">
        <v>24306</v>
      </c>
      <c r="P154" s="1" t="s">
        <v>455</v>
      </c>
      <c r="Q154" t="s">
        <v>456</v>
      </c>
      <c r="R154" s="15">
        <v>45062</v>
      </c>
      <c r="S154">
        <v>3939</v>
      </c>
      <c r="T154">
        <v>145.18009355000001</v>
      </c>
      <c r="U154">
        <v>-37.871386569999999</v>
      </c>
      <c r="V154" s="29">
        <f>VLOOKUP(A:A,'Pilot (10)'!A:A,1,0)</f>
        <v>5014281</v>
      </c>
      <c r="W154" s="29" t="s">
        <v>1943</v>
      </c>
    </row>
    <row r="155" spans="1:23" x14ac:dyDescent="0.35">
      <c r="A155" s="13">
        <v>5014403</v>
      </c>
      <c r="B155" s="13">
        <v>6408483312</v>
      </c>
      <c r="C155" s="13">
        <v>41080468</v>
      </c>
      <c r="D155" t="s">
        <v>457</v>
      </c>
      <c r="E155" t="s">
        <v>1554</v>
      </c>
      <c r="F155" t="s">
        <v>1399</v>
      </c>
      <c r="G155" t="s">
        <v>9</v>
      </c>
      <c r="H155" t="s">
        <v>9</v>
      </c>
      <c r="I155" t="s">
        <v>31</v>
      </c>
      <c r="J155" t="s">
        <v>32</v>
      </c>
      <c r="K155" s="12">
        <v>44912</v>
      </c>
      <c r="L155" s="1">
        <v>5</v>
      </c>
      <c r="M155" s="1">
        <v>4</v>
      </c>
      <c r="N155" s="1">
        <v>33</v>
      </c>
      <c r="O155" s="1">
        <v>24306</v>
      </c>
      <c r="P155" s="1" t="s">
        <v>458</v>
      </c>
      <c r="Q155" t="s">
        <v>459</v>
      </c>
      <c r="R155" s="15">
        <v>45229</v>
      </c>
      <c r="S155">
        <v>3939</v>
      </c>
      <c r="T155">
        <v>145.24528384000001</v>
      </c>
      <c r="U155">
        <v>-38.17127893</v>
      </c>
      <c r="V155" t="e">
        <f>VLOOKUP(A:A,'BVT (50)'!A:A,1,0)</f>
        <v>#N/A</v>
      </c>
    </row>
    <row r="156" spans="1:23" x14ac:dyDescent="0.35">
      <c r="A156" s="13">
        <v>5014329</v>
      </c>
      <c r="B156" s="13" t="s">
        <v>460</v>
      </c>
      <c r="C156" s="13" t="s">
        <v>460</v>
      </c>
      <c r="D156" t="s">
        <v>461</v>
      </c>
      <c r="E156" t="s">
        <v>1555</v>
      </c>
      <c r="F156" t="s">
        <v>1399</v>
      </c>
      <c r="G156" t="s">
        <v>9</v>
      </c>
      <c r="H156" t="s">
        <v>9</v>
      </c>
      <c r="I156" t="s">
        <v>31</v>
      </c>
      <c r="J156" t="s">
        <v>32</v>
      </c>
      <c r="K156" s="12">
        <v>44911</v>
      </c>
      <c r="L156" s="1">
        <v>5</v>
      </c>
      <c r="M156" s="1">
        <v>4</v>
      </c>
      <c r="N156" s="1">
        <v>33</v>
      </c>
      <c r="O156" s="1">
        <v>24306</v>
      </c>
      <c r="P156" s="1" t="s">
        <v>462</v>
      </c>
      <c r="Q156" t="s">
        <v>76</v>
      </c>
      <c r="R156" s="15">
        <v>0</v>
      </c>
      <c r="S156">
        <v>3939</v>
      </c>
      <c r="T156">
        <v>145.2271825</v>
      </c>
      <c r="U156">
        <v>-38.017341969999997</v>
      </c>
      <c r="V156" t="e">
        <f>VLOOKUP(A:A,'BVT (50)'!A:A,1,0)</f>
        <v>#N/A</v>
      </c>
    </row>
    <row r="157" spans="1:23" x14ac:dyDescent="0.35">
      <c r="A157" s="13">
        <v>5014404</v>
      </c>
      <c r="B157" s="13">
        <v>6408486931</v>
      </c>
      <c r="C157" s="13">
        <v>41083184</v>
      </c>
      <c r="D157" t="s">
        <v>463</v>
      </c>
      <c r="E157" t="s">
        <v>1556</v>
      </c>
      <c r="F157" t="s">
        <v>1399</v>
      </c>
      <c r="G157" t="s">
        <v>9</v>
      </c>
      <c r="H157" t="s">
        <v>9</v>
      </c>
      <c r="I157" t="s">
        <v>31</v>
      </c>
      <c r="J157" t="s">
        <v>32</v>
      </c>
      <c r="K157" s="12">
        <v>44912</v>
      </c>
      <c r="L157" s="1">
        <v>5</v>
      </c>
      <c r="M157" s="1">
        <v>4</v>
      </c>
      <c r="N157" s="1">
        <v>33</v>
      </c>
      <c r="O157" s="1">
        <v>24306</v>
      </c>
      <c r="P157" s="1" t="s">
        <v>464</v>
      </c>
      <c r="Q157" t="s">
        <v>465</v>
      </c>
      <c r="R157" s="15">
        <v>45254</v>
      </c>
      <c r="S157">
        <v>3939</v>
      </c>
      <c r="T157">
        <v>145.10021606999999</v>
      </c>
      <c r="U157">
        <v>-38.02593074</v>
      </c>
      <c r="V157" t="e">
        <f>VLOOKUP(A:A,'BVT (50)'!A:A,1,0)</f>
        <v>#N/A</v>
      </c>
    </row>
    <row r="158" spans="1:23" x14ac:dyDescent="0.35">
      <c r="A158" s="13">
        <v>5014289</v>
      </c>
      <c r="B158" s="13">
        <v>6407426184</v>
      </c>
      <c r="C158" s="13">
        <v>40708912</v>
      </c>
      <c r="D158" t="s">
        <v>466</v>
      </c>
      <c r="E158" t="s">
        <v>1557</v>
      </c>
      <c r="F158" t="s">
        <v>1399</v>
      </c>
      <c r="G158" t="s">
        <v>9</v>
      </c>
      <c r="H158" t="s">
        <v>9</v>
      </c>
      <c r="I158" t="s">
        <v>31</v>
      </c>
      <c r="J158" t="s">
        <v>32</v>
      </c>
      <c r="K158" s="12">
        <v>44911</v>
      </c>
      <c r="L158" s="1">
        <v>5</v>
      </c>
      <c r="M158" s="1">
        <v>4</v>
      </c>
      <c r="N158" s="1">
        <v>33</v>
      </c>
      <c r="O158" s="1">
        <v>24306</v>
      </c>
      <c r="P158" s="1" t="s">
        <v>467</v>
      </c>
      <c r="Q158" t="s">
        <v>76</v>
      </c>
      <c r="R158" s="15">
        <v>45189</v>
      </c>
      <c r="S158">
        <v>3939</v>
      </c>
      <c r="T158">
        <v>145.20305894000001</v>
      </c>
      <c r="U158">
        <v>-38.025669450000002</v>
      </c>
      <c r="V158" t="e">
        <f>VLOOKUP(A:A,'BVT (50)'!A:A,1,0)</f>
        <v>#N/A</v>
      </c>
    </row>
    <row r="159" spans="1:23" x14ac:dyDescent="0.35">
      <c r="A159" s="13">
        <v>5014309</v>
      </c>
      <c r="B159" s="13" t="s">
        <v>468</v>
      </c>
      <c r="C159" s="13" t="s">
        <v>468</v>
      </c>
      <c r="D159" t="s">
        <v>469</v>
      </c>
      <c r="E159" t="s">
        <v>1558</v>
      </c>
      <c r="F159" t="s">
        <v>1399</v>
      </c>
      <c r="G159" t="s">
        <v>9</v>
      </c>
      <c r="H159" t="s">
        <v>9</v>
      </c>
      <c r="I159" t="s">
        <v>31</v>
      </c>
      <c r="J159" t="s">
        <v>32</v>
      </c>
      <c r="K159" s="12">
        <v>44911</v>
      </c>
      <c r="L159" s="1">
        <v>5</v>
      </c>
      <c r="M159" s="1">
        <v>4</v>
      </c>
      <c r="N159" s="1">
        <v>33</v>
      </c>
      <c r="O159" s="1">
        <v>24306</v>
      </c>
      <c r="P159" s="1" t="s">
        <v>470</v>
      </c>
      <c r="Q159" t="s">
        <v>76</v>
      </c>
      <c r="R159" s="15">
        <v>0</v>
      </c>
      <c r="S159">
        <v>3939</v>
      </c>
      <c r="T159">
        <v>145.2154989</v>
      </c>
      <c r="U159">
        <v>-38.049479830000003</v>
      </c>
      <c r="V159" t="e">
        <f>VLOOKUP(A:A,'BVT (50)'!A:A,1,0)</f>
        <v>#N/A</v>
      </c>
    </row>
    <row r="160" spans="1:23" x14ac:dyDescent="0.35">
      <c r="A160" s="21">
        <v>5014276</v>
      </c>
      <c r="B160" s="13">
        <v>6408434153</v>
      </c>
      <c r="C160" s="13">
        <v>41033426</v>
      </c>
      <c r="D160" t="s">
        <v>471</v>
      </c>
      <c r="E160" t="s">
        <v>1559</v>
      </c>
      <c r="F160" t="s">
        <v>1399</v>
      </c>
      <c r="G160" t="s">
        <v>9</v>
      </c>
      <c r="H160" t="s">
        <v>9</v>
      </c>
      <c r="I160" t="s">
        <v>31</v>
      </c>
      <c r="J160" t="s">
        <v>32</v>
      </c>
      <c r="K160" s="12">
        <v>44911</v>
      </c>
      <c r="L160" s="1">
        <v>5</v>
      </c>
      <c r="M160" s="1">
        <v>4</v>
      </c>
      <c r="N160" s="1">
        <v>33</v>
      </c>
      <c r="O160" s="1">
        <v>24306</v>
      </c>
      <c r="P160" s="1" t="s">
        <v>472</v>
      </c>
      <c r="Q160" t="s">
        <v>153</v>
      </c>
      <c r="R160" s="15">
        <v>45058</v>
      </c>
      <c r="S160">
        <v>3939</v>
      </c>
      <c r="T160">
        <v>145.05302082</v>
      </c>
      <c r="U160">
        <v>-37.860905580000001</v>
      </c>
      <c r="V160" s="22" t="e">
        <f>VLOOKUP(A:A,'BVT (50)'!A:A,1,0)</f>
        <v>#N/A</v>
      </c>
      <c r="W160" s="22"/>
    </row>
    <row r="161" spans="1:23" x14ac:dyDescent="0.35">
      <c r="A161" s="13">
        <v>5014187</v>
      </c>
      <c r="B161" s="13">
        <v>6407522087</v>
      </c>
      <c r="C161" s="13">
        <v>40746440</v>
      </c>
      <c r="D161" t="s">
        <v>473</v>
      </c>
      <c r="E161" t="s">
        <v>1560</v>
      </c>
      <c r="F161" t="s">
        <v>1399</v>
      </c>
      <c r="G161" t="s">
        <v>9</v>
      </c>
      <c r="H161" t="s">
        <v>9</v>
      </c>
      <c r="I161" t="s">
        <v>31</v>
      </c>
      <c r="J161" t="s">
        <v>32</v>
      </c>
      <c r="K161" s="12">
        <v>44910</v>
      </c>
      <c r="L161" s="1">
        <v>5</v>
      </c>
      <c r="M161" s="1">
        <v>4</v>
      </c>
      <c r="N161" s="1">
        <v>33</v>
      </c>
      <c r="O161" s="1">
        <v>24306</v>
      </c>
      <c r="P161" s="1" t="s">
        <v>474</v>
      </c>
      <c r="Q161" t="s">
        <v>282</v>
      </c>
      <c r="R161" s="15">
        <v>45128</v>
      </c>
      <c r="S161">
        <v>3170</v>
      </c>
      <c r="T161">
        <v>145.14519329999999</v>
      </c>
      <c r="U161">
        <v>-38.100971629999997</v>
      </c>
      <c r="V161" t="e">
        <f>VLOOKUP(A:A,'BVT (50)'!A:A,1,0)</f>
        <v>#N/A</v>
      </c>
    </row>
    <row r="162" spans="1:23" x14ac:dyDescent="0.35">
      <c r="A162" s="30">
        <v>5014271</v>
      </c>
      <c r="B162" s="13">
        <v>6408476327</v>
      </c>
      <c r="C162" s="13">
        <v>41075117</v>
      </c>
      <c r="D162" t="s">
        <v>475</v>
      </c>
      <c r="E162" t="s">
        <v>1561</v>
      </c>
      <c r="F162" t="s">
        <v>1404</v>
      </c>
      <c r="G162" t="s">
        <v>9</v>
      </c>
      <c r="H162" t="s">
        <v>9</v>
      </c>
      <c r="I162" t="s">
        <v>31</v>
      </c>
      <c r="J162" t="s">
        <v>32</v>
      </c>
      <c r="K162" s="12">
        <v>44911</v>
      </c>
      <c r="L162" s="1">
        <v>5</v>
      </c>
      <c r="M162" s="1">
        <v>4</v>
      </c>
      <c r="N162" s="1">
        <v>33</v>
      </c>
      <c r="O162" s="1">
        <v>24310</v>
      </c>
      <c r="P162" s="1" t="s">
        <v>476</v>
      </c>
      <c r="Q162" t="s">
        <v>456</v>
      </c>
      <c r="R162" s="15">
        <v>45176</v>
      </c>
      <c r="S162">
        <v>3939</v>
      </c>
      <c r="T162">
        <v>145.17130072</v>
      </c>
      <c r="U162">
        <v>-37.862447410000001</v>
      </c>
      <c r="V162" s="29">
        <f>VLOOKUP(A:A,'Pilot (10)'!A:A,1,0)</f>
        <v>5014271</v>
      </c>
      <c r="W162" s="29" t="s">
        <v>1943</v>
      </c>
    </row>
    <row r="163" spans="1:23" x14ac:dyDescent="0.35">
      <c r="A163" s="13">
        <v>5014229</v>
      </c>
      <c r="B163" s="13">
        <v>6407387817</v>
      </c>
      <c r="C163" s="13">
        <v>40677385</v>
      </c>
      <c r="D163" t="s">
        <v>477</v>
      </c>
      <c r="E163" t="s">
        <v>1562</v>
      </c>
      <c r="F163" t="s">
        <v>1399</v>
      </c>
      <c r="G163" t="s">
        <v>9</v>
      </c>
      <c r="H163" t="s">
        <v>9</v>
      </c>
      <c r="I163" t="s">
        <v>31</v>
      </c>
      <c r="J163" t="s">
        <v>32</v>
      </c>
      <c r="K163" s="12">
        <v>44911</v>
      </c>
      <c r="L163" s="1">
        <v>5</v>
      </c>
      <c r="M163" s="1">
        <v>4</v>
      </c>
      <c r="N163" s="1">
        <v>33</v>
      </c>
      <c r="O163" s="1">
        <v>24306</v>
      </c>
      <c r="P163" s="1" t="s">
        <v>478</v>
      </c>
      <c r="Q163" t="s">
        <v>91</v>
      </c>
      <c r="R163" s="15">
        <v>45114</v>
      </c>
      <c r="S163">
        <v>0</v>
      </c>
      <c r="T163">
        <v>145.07250665000001</v>
      </c>
      <c r="U163">
        <v>-37.95905054</v>
      </c>
      <c r="V163" t="e">
        <f>VLOOKUP(A:A,'BVT (50)'!A:A,1,0)</f>
        <v>#N/A</v>
      </c>
    </row>
    <row r="164" spans="1:23" x14ac:dyDescent="0.35">
      <c r="A164" s="13">
        <v>5014156</v>
      </c>
      <c r="B164" s="13" t="s">
        <v>479</v>
      </c>
      <c r="C164" s="13" t="s">
        <v>479</v>
      </c>
      <c r="D164" t="s">
        <v>480</v>
      </c>
      <c r="E164" t="s">
        <v>1563</v>
      </c>
      <c r="F164" t="s">
        <v>1399</v>
      </c>
      <c r="G164" t="s">
        <v>9</v>
      </c>
      <c r="H164" t="s">
        <v>9</v>
      </c>
      <c r="I164" t="s">
        <v>31</v>
      </c>
      <c r="J164" t="s">
        <v>32</v>
      </c>
      <c r="K164" s="12">
        <v>44910</v>
      </c>
      <c r="L164" s="1">
        <v>5</v>
      </c>
      <c r="M164" s="1">
        <v>4</v>
      </c>
      <c r="N164" s="1">
        <v>33</v>
      </c>
      <c r="O164" s="1">
        <v>24306</v>
      </c>
      <c r="P164" s="1" t="s">
        <v>481</v>
      </c>
      <c r="Q164" t="s">
        <v>76</v>
      </c>
      <c r="R164" s="15">
        <v>0</v>
      </c>
      <c r="S164">
        <v>3170</v>
      </c>
      <c r="T164">
        <v>145.2397234</v>
      </c>
      <c r="U164">
        <v>-38.009855989999998</v>
      </c>
      <c r="V164" t="e">
        <f>VLOOKUP(A:A,'BVT (50)'!A:A,1,0)</f>
        <v>#N/A</v>
      </c>
    </row>
    <row r="165" spans="1:23" x14ac:dyDescent="0.35">
      <c r="A165" s="13">
        <v>5014210</v>
      </c>
      <c r="B165" s="13">
        <v>6408470279</v>
      </c>
      <c r="C165" s="13">
        <v>41072207</v>
      </c>
      <c r="D165" t="s">
        <v>482</v>
      </c>
      <c r="E165" t="s">
        <v>1564</v>
      </c>
      <c r="F165" t="s">
        <v>1399</v>
      </c>
      <c r="G165" t="s">
        <v>9</v>
      </c>
      <c r="H165" t="s">
        <v>9</v>
      </c>
      <c r="I165" t="s">
        <v>31</v>
      </c>
      <c r="J165" t="s">
        <v>32</v>
      </c>
      <c r="K165" s="12">
        <v>44910</v>
      </c>
      <c r="L165" s="1">
        <v>5</v>
      </c>
      <c r="M165" s="1">
        <v>4</v>
      </c>
      <c r="N165" s="1">
        <v>33</v>
      </c>
      <c r="O165" s="1">
        <v>24306</v>
      </c>
      <c r="P165" s="1" t="s">
        <v>483</v>
      </c>
      <c r="Q165" t="s">
        <v>188</v>
      </c>
      <c r="R165" s="15">
        <v>45069</v>
      </c>
      <c r="S165">
        <v>0</v>
      </c>
      <c r="T165">
        <v>145.10346792000001</v>
      </c>
      <c r="U165">
        <v>-37.914868550000001</v>
      </c>
      <c r="V165" t="e">
        <f>VLOOKUP(A:A,'BVT (50)'!A:A,1,0)</f>
        <v>#N/A</v>
      </c>
    </row>
    <row r="166" spans="1:23" x14ac:dyDescent="0.35">
      <c r="A166" s="13">
        <v>5014135</v>
      </c>
      <c r="B166" s="13" t="s">
        <v>484</v>
      </c>
      <c r="C166" s="13" t="s">
        <v>484</v>
      </c>
      <c r="D166" t="s">
        <v>485</v>
      </c>
      <c r="E166" t="s">
        <v>1565</v>
      </c>
      <c r="F166" t="s">
        <v>1399</v>
      </c>
      <c r="G166" t="s">
        <v>9</v>
      </c>
      <c r="H166" t="s">
        <v>9</v>
      </c>
      <c r="I166" t="s">
        <v>31</v>
      </c>
      <c r="J166" t="s">
        <v>32</v>
      </c>
      <c r="K166" s="12">
        <v>44910</v>
      </c>
      <c r="L166" s="1">
        <v>5</v>
      </c>
      <c r="M166" s="1">
        <v>4</v>
      </c>
      <c r="N166" s="1">
        <v>33</v>
      </c>
      <c r="O166" s="1">
        <v>24306</v>
      </c>
      <c r="P166" s="1" t="s">
        <v>486</v>
      </c>
      <c r="Q166" t="s">
        <v>76</v>
      </c>
      <c r="R166" s="15">
        <v>0</v>
      </c>
      <c r="S166">
        <v>3170</v>
      </c>
      <c r="T166">
        <v>145.214044</v>
      </c>
      <c r="U166">
        <v>-38.031545999999999</v>
      </c>
      <c r="V166" t="e">
        <f>VLOOKUP(A:A,'BVT (50)'!A:A,1,0)</f>
        <v>#N/A</v>
      </c>
    </row>
    <row r="167" spans="1:23" x14ac:dyDescent="0.35">
      <c r="A167" s="13">
        <v>5014217</v>
      </c>
      <c r="B167" s="13" t="s">
        <v>487</v>
      </c>
      <c r="C167" s="13" t="s">
        <v>487</v>
      </c>
      <c r="D167" t="s">
        <v>488</v>
      </c>
      <c r="E167" t="s">
        <v>1566</v>
      </c>
      <c r="F167" t="s">
        <v>1399</v>
      </c>
      <c r="G167" t="s">
        <v>9</v>
      </c>
      <c r="H167" t="s">
        <v>9</v>
      </c>
      <c r="I167" t="s">
        <v>31</v>
      </c>
      <c r="J167" t="s">
        <v>32</v>
      </c>
      <c r="K167" s="12">
        <v>44910</v>
      </c>
      <c r="L167" s="1">
        <v>5</v>
      </c>
      <c r="M167" s="1">
        <v>4</v>
      </c>
      <c r="N167" s="1">
        <v>33</v>
      </c>
      <c r="O167" s="1">
        <v>24306</v>
      </c>
      <c r="P167" s="1" t="s">
        <v>489</v>
      </c>
      <c r="Q167" t="s">
        <v>76</v>
      </c>
      <c r="R167" s="15">
        <v>0</v>
      </c>
      <c r="S167">
        <v>0</v>
      </c>
      <c r="T167">
        <v>145.19291200000001</v>
      </c>
      <c r="U167">
        <v>-38.024087999999999</v>
      </c>
      <c r="V167" t="e">
        <f>VLOOKUP(A:A,'BVT (50)'!A:A,1,0)</f>
        <v>#N/A</v>
      </c>
    </row>
    <row r="168" spans="1:23" x14ac:dyDescent="0.35">
      <c r="A168" s="13">
        <v>5014511</v>
      </c>
      <c r="B168" s="13" t="s">
        <v>490</v>
      </c>
      <c r="C168" s="13" t="s">
        <v>490</v>
      </c>
      <c r="D168" t="s">
        <v>491</v>
      </c>
      <c r="E168" t="s">
        <v>1567</v>
      </c>
      <c r="F168" t="s">
        <v>1399</v>
      </c>
      <c r="G168" t="s">
        <v>9</v>
      </c>
      <c r="H168" t="s">
        <v>9</v>
      </c>
      <c r="I168" t="s">
        <v>31</v>
      </c>
      <c r="J168" t="s">
        <v>32</v>
      </c>
      <c r="K168" s="12">
        <v>44914</v>
      </c>
      <c r="L168" s="1">
        <v>5</v>
      </c>
      <c r="M168" s="1">
        <v>4</v>
      </c>
      <c r="N168" s="1">
        <v>33</v>
      </c>
      <c r="O168" s="1">
        <v>24306</v>
      </c>
      <c r="P168" s="1" t="s">
        <v>291</v>
      </c>
      <c r="Q168" t="s">
        <v>76</v>
      </c>
      <c r="R168" s="15">
        <v>0</v>
      </c>
      <c r="S168">
        <v>3939</v>
      </c>
      <c r="T168">
        <v>145.23897940000001</v>
      </c>
      <c r="U168">
        <v>-38.003116470000002</v>
      </c>
      <c r="V168" t="e">
        <f>VLOOKUP(A:A,'BVT (50)'!A:A,1,0)</f>
        <v>#N/A</v>
      </c>
    </row>
    <row r="169" spans="1:23" x14ac:dyDescent="0.35">
      <c r="A169" s="13">
        <v>5014277</v>
      </c>
      <c r="B169" s="13" t="s">
        <v>492</v>
      </c>
      <c r="C169" s="13">
        <v>41114972</v>
      </c>
      <c r="D169" t="s">
        <v>493</v>
      </c>
      <c r="E169" t="s">
        <v>1568</v>
      </c>
      <c r="F169" t="s">
        <v>23</v>
      </c>
      <c r="G169" t="s">
        <v>9</v>
      </c>
      <c r="H169" t="s">
        <v>9</v>
      </c>
      <c r="I169" t="s">
        <v>31</v>
      </c>
      <c r="J169" t="s">
        <v>32</v>
      </c>
      <c r="K169" s="12">
        <v>44911</v>
      </c>
      <c r="L169" s="1">
        <v>5</v>
      </c>
      <c r="M169" s="1">
        <v>4</v>
      </c>
      <c r="N169" s="1">
        <v>33</v>
      </c>
      <c r="O169" s="1">
        <v>28300</v>
      </c>
      <c r="P169" s="1" t="s">
        <v>494</v>
      </c>
      <c r="Q169">
        <v>0</v>
      </c>
      <c r="R169" s="15">
        <v>45063</v>
      </c>
      <c r="S169">
        <v>3939</v>
      </c>
      <c r="T169">
        <v>0</v>
      </c>
      <c r="U169">
        <v>0</v>
      </c>
      <c r="V169" t="e">
        <f>VLOOKUP(A:A,'BVT (50)'!A:A,1,0)</f>
        <v>#N/A</v>
      </c>
    </row>
    <row r="170" spans="1:23" x14ac:dyDescent="0.35">
      <c r="A170" s="13">
        <v>5014515</v>
      </c>
      <c r="B170" s="13" t="s">
        <v>495</v>
      </c>
      <c r="C170" s="13" t="s">
        <v>495</v>
      </c>
      <c r="D170" t="s">
        <v>496</v>
      </c>
      <c r="E170" t="s">
        <v>1569</v>
      </c>
      <c r="F170" t="s">
        <v>1399</v>
      </c>
      <c r="G170" t="s">
        <v>9</v>
      </c>
      <c r="H170" t="s">
        <v>9</v>
      </c>
      <c r="I170" t="s">
        <v>31</v>
      </c>
      <c r="J170" t="s">
        <v>32</v>
      </c>
      <c r="K170" s="12">
        <v>44914</v>
      </c>
      <c r="L170" s="1">
        <v>5</v>
      </c>
      <c r="M170" s="1">
        <v>4</v>
      </c>
      <c r="N170" s="1">
        <v>33</v>
      </c>
      <c r="O170" s="1">
        <v>24306</v>
      </c>
      <c r="P170" s="1" t="s">
        <v>497</v>
      </c>
      <c r="Q170" t="s">
        <v>64</v>
      </c>
      <c r="R170" s="15">
        <v>0</v>
      </c>
      <c r="S170">
        <v>3939</v>
      </c>
      <c r="T170">
        <v>145.2139391</v>
      </c>
      <c r="U170">
        <v>-37.990582289999999</v>
      </c>
      <c r="V170" t="e">
        <f>VLOOKUP(A:A,'BVT (50)'!A:A,1,0)</f>
        <v>#N/A</v>
      </c>
    </row>
    <row r="171" spans="1:23" x14ac:dyDescent="0.35">
      <c r="A171" s="13">
        <v>5014236</v>
      </c>
      <c r="B171" s="13">
        <v>6407596814</v>
      </c>
      <c r="C171" s="13">
        <v>40554907</v>
      </c>
      <c r="D171" t="s">
        <v>498</v>
      </c>
      <c r="E171" t="s">
        <v>1570</v>
      </c>
      <c r="F171" t="s">
        <v>1399</v>
      </c>
      <c r="G171" t="s">
        <v>9</v>
      </c>
      <c r="H171" t="s">
        <v>9</v>
      </c>
      <c r="I171" t="s">
        <v>31</v>
      </c>
      <c r="J171" t="s">
        <v>32</v>
      </c>
      <c r="K171" s="12">
        <v>44911</v>
      </c>
      <c r="L171" s="1">
        <v>5</v>
      </c>
      <c r="M171" s="1">
        <v>4</v>
      </c>
      <c r="N171" s="1">
        <v>33</v>
      </c>
      <c r="O171" s="1">
        <v>24306</v>
      </c>
      <c r="P171" s="1" t="s">
        <v>499</v>
      </c>
      <c r="Q171" t="s">
        <v>500</v>
      </c>
      <c r="R171" s="15">
        <v>44972</v>
      </c>
      <c r="S171">
        <v>0</v>
      </c>
      <c r="T171">
        <v>145.02698497</v>
      </c>
      <c r="U171">
        <v>-38.39945883</v>
      </c>
      <c r="V171" t="e">
        <f>VLOOKUP(A:A,'BVT (50)'!A:A,1,0)</f>
        <v>#N/A</v>
      </c>
    </row>
    <row r="172" spans="1:23" x14ac:dyDescent="0.35">
      <c r="A172" s="13">
        <v>5014440</v>
      </c>
      <c r="B172" s="13" t="s">
        <v>501</v>
      </c>
      <c r="C172" s="13" t="s">
        <v>501</v>
      </c>
      <c r="D172" t="s">
        <v>502</v>
      </c>
      <c r="E172" t="s">
        <v>1571</v>
      </c>
      <c r="F172" t="s">
        <v>1399</v>
      </c>
      <c r="G172" t="s">
        <v>9</v>
      </c>
      <c r="H172" t="s">
        <v>9</v>
      </c>
      <c r="I172" t="s">
        <v>31</v>
      </c>
      <c r="J172" t="s">
        <v>32</v>
      </c>
      <c r="K172" s="12">
        <v>44912</v>
      </c>
      <c r="L172" s="1">
        <v>5</v>
      </c>
      <c r="M172" s="1">
        <v>4</v>
      </c>
      <c r="N172" s="1">
        <v>33</v>
      </c>
      <c r="O172" s="1">
        <v>24306</v>
      </c>
      <c r="P172" s="1" t="s">
        <v>503</v>
      </c>
      <c r="Q172" t="s">
        <v>76</v>
      </c>
      <c r="R172" s="15">
        <v>0</v>
      </c>
      <c r="S172">
        <v>3939</v>
      </c>
      <c r="T172">
        <v>145.1999878</v>
      </c>
      <c r="U172">
        <v>-38.030019070000002</v>
      </c>
      <c r="V172" t="e">
        <f>VLOOKUP(A:A,'BVT (50)'!A:A,1,0)</f>
        <v>#N/A</v>
      </c>
    </row>
    <row r="173" spans="1:23" x14ac:dyDescent="0.35">
      <c r="A173" s="13">
        <v>5014516</v>
      </c>
      <c r="B173" s="13">
        <v>6408479377</v>
      </c>
      <c r="C173" s="13">
        <v>41077340</v>
      </c>
      <c r="D173" t="s">
        <v>504</v>
      </c>
      <c r="E173" t="s">
        <v>1572</v>
      </c>
      <c r="F173" t="s">
        <v>1399</v>
      </c>
      <c r="G173" t="s">
        <v>9</v>
      </c>
      <c r="H173" t="s">
        <v>9</v>
      </c>
      <c r="I173" t="s">
        <v>31</v>
      </c>
      <c r="J173" t="s">
        <v>32</v>
      </c>
      <c r="K173" s="12">
        <v>44914</v>
      </c>
      <c r="L173" s="1">
        <v>5</v>
      </c>
      <c r="M173" s="1">
        <v>4</v>
      </c>
      <c r="N173" s="1">
        <v>33</v>
      </c>
      <c r="O173" s="1">
        <v>24306</v>
      </c>
      <c r="P173" s="1" t="s">
        <v>505</v>
      </c>
      <c r="Q173" t="s">
        <v>223</v>
      </c>
      <c r="R173" s="15">
        <v>45219</v>
      </c>
      <c r="S173">
        <v>3939</v>
      </c>
      <c r="T173">
        <v>144.99942515999999</v>
      </c>
      <c r="U173">
        <v>-37.916357189999999</v>
      </c>
      <c r="V173" t="e">
        <f>VLOOKUP(A:A,'BVT (50)'!A:A,1,0)</f>
        <v>#N/A</v>
      </c>
    </row>
    <row r="174" spans="1:23" x14ac:dyDescent="0.35">
      <c r="A174" s="13">
        <v>5014506</v>
      </c>
      <c r="B174" s="13">
        <v>6407803383</v>
      </c>
      <c r="C174" s="13">
        <v>40236908</v>
      </c>
      <c r="D174" t="s">
        <v>506</v>
      </c>
      <c r="E174" t="s">
        <v>1573</v>
      </c>
      <c r="F174" t="s">
        <v>1399</v>
      </c>
      <c r="G174" t="s">
        <v>9</v>
      </c>
      <c r="H174" t="s">
        <v>9</v>
      </c>
      <c r="I174" t="s">
        <v>31</v>
      </c>
      <c r="J174" t="s">
        <v>32</v>
      </c>
      <c r="K174" s="12">
        <v>44914</v>
      </c>
      <c r="L174" s="1">
        <v>5</v>
      </c>
      <c r="M174" s="1">
        <v>4</v>
      </c>
      <c r="N174" s="1">
        <v>33</v>
      </c>
      <c r="O174" s="1">
        <v>24306</v>
      </c>
      <c r="P174" s="1" t="s">
        <v>507</v>
      </c>
      <c r="Q174" t="s">
        <v>61</v>
      </c>
      <c r="R174" s="15">
        <v>45175</v>
      </c>
      <c r="S174">
        <v>3939</v>
      </c>
      <c r="T174">
        <v>145.18224738999999</v>
      </c>
      <c r="U174">
        <v>-38.013358400000001</v>
      </c>
      <c r="V174" t="e">
        <f>VLOOKUP(A:A,'BVT (50)'!A:A,1,0)</f>
        <v>#N/A</v>
      </c>
    </row>
    <row r="175" spans="1:23" x14ac:dyDescent="0.35">
      <c r="A175" s="13">
        <v>5014528</v>
      </c>
      <c r="B175" s="13" t="s">
        <v>508</v>
      </c>
      <c r="C175" s="13" t="s">
        <v>508</v>
      </c>
      <c r="D175" t="s">
        <v>509</v>
      </c>
      <c r="E175" t="s">
        <v>1574</v>
      </c>
      <c r="F175" t="s">
        <v>1399</v>
      </c>
      <c r="G175" t="s">
        <v>9</v>
      </c>
      <c r="H175" t="s">
        <v>9</v>
      </c>
      <c r="I175" t="s">
        <v>31</v>
      </c>
      <c r="J175" t="s">
        <v>32</v>
      </c>
      <c r="K175" s="12">
        <v>44914</v>
      </c>
      <c r="L175" s="1">
        <v>5</v>
      </c>
      <c r="M175" s="1">
        <v>4</v>
      </c>
      <c r="N175" s="1">
        <v>33</v>
      </c>
      <c r="O175" s="1">
        <v>24306</v>
      </c>
      <c r="P175" s="1" t="s">
        <v>510</v>
      </c>
      <c r="Q175" t="s">
        <v>511</v>
      </c>
      <c r="R175" s="15">
        <v>0</v>
      </c>
      <c r="S175">
        <v>3939</v>
      </c>
      <c r="T175">
        <v>145.20549399999999</v>
      </c>
      <c r="U175">
        <v>-38.030473000000001</v>
      </c>
      <c r="V175" t="e">
        <f>VLOOKUP(A:A,'BVT (50)'!A:A,1,0)</f>
        <v>#N/A</v>
      </c>
    </row>
    <row r="176" spans="1:23" x14ac:dyDescent="0.35">
      <c r="A176" s="13">
        <v>5014167</v>
      </c>
      <c r="B176" s="13">
        <v>6407602907</v>
      </c>
      <c r="C176" s="13">
        <v>40753569</v>
      </c>
      <c r="D176" t="s">
        <v>512</v>
      </c>
      <c r="E176" t="s">
        <v>1575</v>
      </c>
      <c r="F176" t="s">
        <v>1399</v>
      </c>
      <c r="G176" t="s">
        <v>9</v>
      </c>
      <c r="H176" t="s">
        <v>9</v>
      </c>
      <c r="I176" t="s">
        <v>31</v>
      </c>
      <c r="J176" t="s">
        <v>32</v>
      </c>
      <c r="K176" s="12">
        <v>44910</v>
      </c>
      <c r="L176" s="1">
        <v>5</v>
      </c>
      <c r="M176" s="1">
        <v>4</v>
      </c>
      <c r="N176" s="1">
        <v>33</v>
      </c>
      <c r="O176" s="1">
        <v>24306</v>
      </c>
      <c r="P176" s="1" t="s">
        <v>72</v>
      </c>
      <c r="Q176" t="s">
        <v>73</v>
      </c>
      <c r="R176" s="15">
        <v>45159</v>
      </c>
      <c r="S176">
        <v>3170</v>
      </c>
      <c r="T176">
        <v>144.91024413</v>
      </c>
      <c r="U176">
        <v>-38.379970540000002</v>
      </c>
      <c r="V176" t="e">
        <f>VLOOKUP(A:A,'BVT (50)'!A:A,1,0)</f>
        <v>#N/A</v>
      </c>
    </row>
    <row r="177" spans="1:23" x14ac:dyDescent="0.35">
      <c r="A177" s="13">
        <v>5014377</v>
      </c>
      <c r="B177" s="13" t="s">
        <v>513</v>
      </c>
      <c r="C177" s="13" t="s">
        <v>513</v>
      </c>
      <c r="D177" t="s">
        <v>514</v>
      </c>
      <c r="E177" t="s">
        <v>1576</v>
      </c>
      <c r="F177" t="s">
        <v>1399</v>
      </c>
      <c r="G177" t="s">
        <v>9</v>
      </c>
      <c r="H177" t="s">
        <v>9</v>
      </c>
      <c r="I177" t="s">
        <v>31</v>
      </c>
      <c r="J177" t="s">
        <v>32</v>
      </c>
      <c r="K177" s="12">
        <v>44912</v>
      </c>
      <c r="L177" s="1">
        <v>5</v>
      </c>
      <c r="M177" s="1">
        <v>4</v>
      </c>
      <c r="N177" s="1">
        <v>33</v>
      </c>
      <c r="O177" s="1">
        <v>24306</v>
      </c>
      <c r="P177" s="1" t="s">
        <v>515</v>
      </c>
      <c r="Q177" t="s">
        <v>208</v>
      </c>
      <c r="R177" s="15">
        <v>0</v>
      </c>
      <c r="S177">
        <v>3939</v>
      </c>
      <c r="T177">
        <v>145.18691720000001</v>
      </c>
      <c r="U177">
        <v>-38.049818999999999</v>
      </c>
      <c r="V177" t="e">
        <f>VLOOKUP(A:A,'BVT (50)'!A:A,1,0)</f>
        <v>#N/A</v>
      </c>
    </row>
    <row r="178" spans="1:23" x14ac:dyDescent="0.35">
      <c r="A178" s="13">
        <v>5014536</v>
      </c>
      <c r="B178" s="13" t="s">
        <v>516</v>
      </c>
      <c r="C178" s="13" t="s">
        <v>516</v>
      </c>
      <c r="D178" t="s">
        <v>517</v>
      </c>
      <c r="E178" t="s">
        <v>1577</v>
      </c>
      <c r="F178" t="s">
        <v>1399</v>
      </c>
      <c r="G178" t="s">
        <v>9</v>
      </c>
      <c r="H178" t="s">
        <v>9</v>
      </c>
      <c r="I178" t="s">
        <v>31</v>
      </c>
      <c r="J178" t="s">
        <v>32</v>
      </c>
      <c r="K178" s="12">
        <v>44915</v>
      </c>
      <c r="L178" s="1">
        <v>5</v>
      </c>
      <c r="M178" s="1">
        <v>4</v>
      </c>
      <c r="N178" s="1">
        <v>33</v>
      </c>
      <c r="O178" s="1">
        <v>24306</v>
      </c>
      <c r="P178" s="1" t="s">
        <v>518</v>
      </c>
      <c r="Q178" t="s">
        <v>76</v>
      </c>
      <c r="R178" s="15">
        <v>0</v>
      </c>
      <c r="S178">
        <v>3939</v>
      </c>
      <c r="T178">
        <v>0</v>
      </c>
      <c r="U178">
        <v>0</v>
      </c>
      <c r="V178" t="e">
        <f>VLOOKUP(A:A,'BVT (50)'!A:A,1,0)</f>
        <v>#N/A</v>
      </c>
    </row>
    <row r="179" spans="1:23" x14ac:dyDescent="0.35">
      <c r="A179" s="13">
        <v>5014212</v>
      </c>
      <c r="B179" s="13">
        <v>6408469173</v>
      </c>
      <c r="C179" s="13">
        <v>41070875</v>
      </c>
      <c r="D179" t="s">
        <v>519</v>
      </c>
      <c r="E179" t="s">
        <v>1578</v>
      </c>
      <c r="F179" t="s">
        <v>1399</v>
      </c>
      <c r="G179" t="s">
        <v>9</v>
      </c>
      <c r="H179" t="s">
        <v>9</v>
      </c>
      <c r="I179" t="s">
        <v>31</v>
      </c>
      <c r="J179" t="s">
        <v>32</v>
      </c>
      <c r="K179" s="12">
        <v>44910</v>
      </c>
      <c r="L179" s="1">
        <v>5</v>
      </c>
      <c r="M179" s="1">
        <v>4</v>
      </c>
      <c r="N179" s="1">
        <v>33</v>
      </c>
      <c r="O179" s="1">
        <v>24306</v>
      </c>
      <c r="P179" s="1" t="s">
        <v>520</v>
      </c>
      <c r="Q179" t="s">
        <v>91</v>
      </c>
      <c r="R179" s="15">
        <v>45063</v>
      </c>
      <c r="S179">
        <v>0</v>
      </c>
      <c r="T179">
        <v>145.03956585</v>
      </c>
      <c r="U179">
        <v>-37.961551129999997</v>
      </c>
      <c r="V179" t="e">
        <f>VLOOKUP(A:A,'BVT (50)'!A:A,1,0)</f>
        <v>#N/A</v>
      </c>
    </row>
    <row r="180" spans="1:23" x14ac:dyDescent="0.35">
      <c r="A180" s="13">
        <v>5014158</v>
      </c>
      <c r="B180" s="13" t="s">
        <v>521</v>
      </c>
      <c r="C180" s="13" t="s">
        <v>521</v>
      </c>
      <c r="D180" t="s">
        <v>522</v>
      </c>
      <c r="E180" t="s">
        <v>1579</v>
      </c>
      <c r="F180" t="s">
        <v>1399</v>
      </c>
      <c r="G180" t="s">
        <v>9</v>
      </c>
      <c r="H180" t="s">
        <v>9</v>
      </c>
      <c r="I180" t="s">
        <v>31</v>
      </c>
      <c r="J180" t="s">
        <v>32</v>
      </c>
      <c r="K180" s="12">
        <v>44910</v>
      </c>
      <c r="L180" s="1">
        <v>5</v>
      </c>
      <c r="M180" s="1">
        <v>4</v>
      </c>
      <c r="N180" s="1">
        <v>33</v>
      </c>
      <c r="O180" s="1">
        <v>24306</v>
      </c>
      <c r="P180" s="1">
        <v>0</v>
      </c>
      <c r="Q180" t="s">
        <v>76</v>
      </c>
      <c r="R180" s="15">
        <v>0</v>
      </c>
      <c r="S180">
        <v>3170</v>
      </c>
      <c r="T180">
        <v>145.22168679999999</v>
      </c>
      <c r="U180">
        <v>-38.01223237</v>
      </c>
      <c r="V180" t="e">
        <f>VLOOKUP(A:A,'BVT (50)'!A:A,1,0)</f>
        <v>#N/A</v>
      </c>
    </row>
    <row r="181" spans="1:23" x14ac:dyDescent="0.35">
      <c r="A181" s="21">
        <v>5014202</v>
      </c>
      <c r="B181" s="13">
        <v>6408477024</v>
      </c>
      <c r="C181" s="13">
        <v>41074536</v>
      </c>
      <c r="D181" t="s">
        <v>523</v>
      </c>
      <c r="E181" t="s">
        <v>1580</v>
      </c>
      <c r="F181" t="s">
        <v>1399</v>
      </c>
      <c r="G181" t="s">
        <v>9</v>
      </c>
      <c r="H181" t="s">
        <v>9</v>
      </c>
      <c r="I181" t="s">
        <v>31</v>
      </c>
      <c r="J181" t="s">
        <v>32</v>
      </c>
      <c r="K181" s="12">
        <v>44910</v>
      </c>
      <c r="L181" s="1">
        <v>5</v>
      </c>
      <c r="M181" s="1">
        <v>4</v>
      </c>
      <c r="N181" s="1">
        <v>33</v>
      </c>
      <c r="O181" s="1">
        <v>24306</v>
      </c>
      <c r="P181" s="1" t="s">
        <v>524</v>
      </c>
      <c r="Q181" t="s">
        <v>525</v>
      </c>
      <c r="R181" s="15">
        <v>45119</v>
      </c>
      <c r="S181">
        <v>3170</v>
      </c>
      <c r="T181">
        <v>145.16849006999999</v>
      </c>
      <c r="U181">
        <v>-37.941171490000002</v>
      </c>
      <c r="V181" s="22" t="e">
        <f>VLOOKUP(A:A,'BVT (50)'!A:A,1,0)</f>
        <v>#N/A</v>
      </c>
      <c r="W181" s="22"/>
    </row>
    <row r="182" spans="1:23" x14ac:dyDescent="0.35">
      <c r="A182" s="21">
        <v>5014257</v>
      </c>
      <c r="B182" s="13">
        <v>6408460300</v>
      </c>
      <c r="C182" s="13">
        <v>41060676</v>
      </c>
      <c r="D182" t="s">
        <v>526</v>
      </c>
      <c r="E182" t="s">
        <v>1581</v>
      </c>
      <c r="F182" t="s">
        <v>1404</v>
      </c>
      <c r="G182" t="s">
        <v>9</v>
      </c>
      <c r="H182" t="s">
        <v>9</v>
      </c>
      <c r="I182" t="s">
        <v>31</v>
      </c>
      <c r="J182" t="s">
        <v>32</v>
      </c>
      <c r="K182" s="12">
        <v>44911</v>
      </c>
      <c r="L182" s="1">
        <v>5</v>
      </c>
      <c r="M182" s="1">
        <v>4</v>
      </c>
      <c r="N182" s="1">
        <v>33</v>
      </c>
      <c r="O182" s="1">
        <v>24310</v>
      </c>
      <c r="P182" s="1" t="s">
        <v>527</v>
      </c>
      <c r="Q182" t="s">
        <v>49</v>
      </c>
      <c r="R182" s="15">
        <v>44959</v>
      </c>
      <c r="S182">
        <v>0</v>
      </c>
      <c r="T182">
        <v>145.04923796</v>
      </c>
      <c r="U182">
        <v>-37.89380817</v>
      </c>
      <c r="V182" s="22">
        <f>VLOOKUP(A:A,'BVT (50)'!A:A,1,0)</f>
        <v>5014257</v>
      </c>
      <c r="W182" s="22" t="s">
        <v>1946</v>
      </c>
    </row>
    <row r="183" spans="1:23" x14ac:dyDescent="0.35">
      <c r="A183" s="13">
        <v>5014231</v>
      </c>
      <c r="B183" s="13" t="s">
        <v>528</v>
      </c>
      <c r="C183" s="13">
        <v>40671905</v>
      </c>
      <c r="D183" t="s">
        <v>529</v>
      </c>
      <c r="E183" t="s">
        <v>1582</v>
      </c>
      <c r="F183" t="s">
        <v>1399</v>
      </c>
      <c r="G183" t="s">
        <v>9</v>
      </c>
      <c r="H183" t="s">
        <v>9</v>
      </c>
      <c r="I183" t="s">
        <v>31</v>
      </c>
      <c r="J183" t="s">
        <v>32</v>
      </c>
      <c r="K183" s="12">
        <v>44911</v>
      </c>
      <c r="L183" s="1">
        <v>5</v>
      </c>
      <c r="M183" s="1">
        <v>4</v>
      </c>
      <c r="N183" s="1">
        <v>33</v>
      </c>
      <c r="O183" s="1">
        <v>24306</v>
      </c>
      <c r="P183" s="1" t="s">
        <v>530</v>
      </c>
      <c r="Q183" t="s">
        <v>133</v>
      </c>
      <c r="R183" s="15">
        <v>44988</v>
      </c>
      <c r="S183">
        <v>0</v>
      </c>
      <c r="T183">
        <v>145.14500523000001</v>
      </c>
      <c r="U183">
        <v>-37.91854043</v>
      </c>
      <c r="V183" t="e">
        <f>VLOOKUP(A:A,'BVT (50)'!A:A,1,0)</f>
        <v>#N/A</v>
      </c>
    </row>
    <row r="184" spans="1:23" x14ac:dyDescent="0.35">
      <c r="A184" s="13">
        <v>5014531</v>
      </c>
      <c r="B184" s="13" t="s">
        <v>531</v>
      </c>
      <c r="C184" s="13" t="s">
        <v>531</v>
      </c>
      <c r="D184" t="s">
        <v>532</v>
      </c>
      <c r="E184" t="s">
        <v>1583</v>
      </c>
      <c r="F184" t="s">
        <v>1399</v>
      </c>
      <c r="G184" t="s">
        <v>9</v>
      </c>
      <c r="H184" t="s">
        <v>9</v>
      </c>
      <c r="I184" t="s">
        <v>31</v>
      </c>
      <c r="J184" t="s">
        <v>32</v>
      </c>
      <c r="K184" s="12">
        <v>44914</v>
      </c>
      <c r="L184" s="1">
        <v>5</v>
      </c>
      <c r="M184" s="1">
        <v>4</v>
      </c>
      <c r="N184" s="1">
        <v>33</v>
      </c>
      <c r="O184" s="1">
        <v>24306</v>
      </c>
      <c r="P184" s="1" t="s">
        <v>533</v>
      </c>
      <c r="Q184" t="s">
        <v>76</v>
      </c>
      <c r="R184" s="15">
        <v>0</v>
      </c>
      <c r="S184">
        <v>3939</v>
      </c>
      <c r="T184">
        <v>145.21288709999999</v>
      </c>
      <c r="U184">
        <v>-38.031095639999997</v>
      </c>
      <c r="V184" t="e">
        <f>VLOOKUP(A:A,'BVT (50)'!A:A,1,0)</f>
        <v>#N/A</v>
      </c>
    </row>
    <row r="185" spans="1:23" x14ac:dyDescent="0.35">
      <c r="A185" s="13">
        <v>5014170</v>
      </c>
      <c r="B185" s="13">
        <v>6408479293</v>
      </c>
      <c r="C185" s="13">
        <v>41077232</v>
      </c>
      <c r="D185" t="s">
        <v>534</v>
      </c>
      <c r="E185" t="s">
        <v>1584</v>
      </c>
      <c r="F185" t="s">
        <v>1399</v>
      </c>
      <c r="G185" t="s">
        <v>9</v>
      </c>
      <c r="H185" t="s">
        <v>9</v>
      </c>
      <c r="I185" t="s">
        <v>31</v>
      </c>
      <c r="J185" t="s">
        <v>32</v>
      </c>
      <c r="K185" s="12">
        <v>44910</v>
      </c>
      <c r="L185" s="1">
        <v>5</v>
      </c>
      <c r="M185" s="1">
        <v>4</v>
      </c>
      <c r="N185" s="1">
        <v>33</v>
      </c>
      <c r="O185" s="1">
        <v>24306</v>
      </c>
      <c r="P185" s="1" t="s">
        <v>535</v>
      </c>
      <c r="Q185" t="s">
        <v>208</v>
      </c>
      <c r="R185" s="15">
        <v>45139</v>
      </c>
      <c r="S185">
        <v>3170</v>
      </c>
      <c r="T185">
        <v>145.19161561999999</v>
      </c>
      <c r="U185">
        <v>-38.037515059999997</v>
      </c>
      <c r="V185" t="e">
        <f>VLOOKUP(A:A,'BVT (50)'!A:A,1,0)</f>
        <v>#N/A</v>
      </c>
    </row>
    <row r="186" spans="1:23" x14ac:dyDescent="0.35">
      <c r="A186" s="13">
        <v>5014532</v>
      </c>
      <c r="B186" s="13" t="s">
        <v>536</v>
      </c>
      <c r="C186" s="13" t="s">
        <v>536</v>
      </c>
      <c r="D186" t="s">
        <v>537</v>
      </c>
      <c r="E186" t="s">
        <v>1585</v>
      </c>
      <c r="F186" t="s">
        <v>1399</v>
      </c>
      <c r="G186" t="s">
        <v>9</v>
      </c>
      <c r="H186" t="s">
        <v>9</v>
      </c>
      <c r="I186" t="s">
        <v>31</v>
      </c>
      <c r="J186" t="s">
        <v>32</v>
      </c>
      <c r="K186" s="12">
        <v>44914</v>
      </c>
      <c r="L186" s="1">
        <v>5</v>
      </c>
      <c r="M186" s="1">
        <v>4</v>
      </c>
      <c r="N186" s="1">
        <v>33</v>
      </c>
      <c r="O186" s="1">
        <v>24306</v>
      </c>
      <c r="P186" s="1" t="s">
        <v>361</v>
      </c>
      <c r="Q186" t="s">
        <v>76</v>
      </c>
      <c r="R186" s="15">
        <v>0</v>
      </c>
      <c r="S186">
        <v>3939</v>
      </c>
      <c r="T186">
        <v>145.19126499999999</v>
      </c>
      <c r="U186">
        <v>-38.01788123</v>
      </c>
      <c r="V186" t="e">
        <f>VLOOKUP(A:A,'BVT (50)'!A:A,1,0)</f>
        <v>#N/A</v>
      </c>
    </row>
    <row r="187" spans="1:23" x14ac:dyDescent="0.35">
      <c r="A187" s="21">
        <v>5014509</v>
      </c>
      <c r="B187" s="13">
        <v>6408321704</v>
      </c>
      <c r="C187" s="13">
        <v>40821290</v>
      </c>
      <c r="D187" t="s">
        <v>538</v>
      </c>
      <c r="E187" t="s">
        <v>1586</v>
      </c>
      <c r="F187" t="s">
        <v>1404</v>
      </c>
      <c r="G187" t="s">
        <v>9</v>
      </c>
      <c r="H187" t="s">
        <v>9</v>
      </c>
      <c r="I187" t="s">
        <v>31</v>
      </c>
      <c r="J187" t="s">
        <v>32</v>
      </c>
      <c r="K187" s="12">
        <v>44914</v>
      </c>
      <c r="L187" s="1">
        <v>5</v>
      </c>
      <c r="M187" s="1">
        <v>4</v>
      </c>
      <c r="N187" s="1">
        <v>33</v>
      </c>
      <c r="O187" s="1">
        <v>24310</v>
      </c>
      <c r="P187" s="1" t="s">
        <v>539</v>
      </c>
      <c r="Q187" t="s">
        <v>111</v>
      </c>
      <c r="R187" s="15">
        <v>45161</v>
      </c>
      <c r="S187">
        <v>3939</v>
      </c>
      <c r="T187">
        <v>145.18737297999999</v>
      </c>
      <c r="U187">
        <v>-37.830050710000002</v>
      </c>
      <c r="V187" s="22">
        <f>VLOOKUP(A:A,'BVT (50)'!A:A,1,0)</f>
        <v>5014509</v>
      </c>
      <c r="W187" s="22" t="s">
        <v>1946</v>
      </c>
    </row>
    <row r="188" spans="1:23" x14ac:dyDescent="0.35">
      <c r="A188" s="21">
        <v>5014503</v>
      </c>
      <c r="B188" s="13">
        <v>6408468701</v>
      </c>
      <c r="C188" s="13">
        <v>41069951</v>
      </c>
      <c r="D188" t="s">
        <v>540</v>
      </c>
      <c r="E188" t="s">
        <v>1587</v>
      </c>
      <c r="F188" t="s">
        <v>1404</v>
      </c>
      <c r="G188" t="s">
        <v>9</v>
      </c>
      <c r="H188" t="s">
        <v>9</v>
      </c>
      <c r="I188" t="s">
        <v>31</v>
      </c>
      <c r="J188" t="s">
        <v>32</v>
      </c>
      <c r="K188" s="12">
        <v>44914</v>
      </c>
      <c r="L188" s="1">
        <v>5</v>
      </c>
      <c r="M188" s="1">
        <v>4</v>
      </c>
      <c r="N188" s="1">
        <v>33</v>
      </c>
      <c r="O188" s="1">
        <v>24310</v>
      </c>
      <c r="P188" s="1" t="s">
        <v>541</v>
      </c>
      <c r="Q188" t="s">
        <v>208</v>
      </c>
      <c r="R188" s="15">
        <v>45086</v>
      </c>
      <c r="S188">
        <v>3939</v>
      </c>
      <c r="T188">
        <v>145.19157860999999</v>
      </c>
      <c r="U188">
        <v>-38.038108870000002</v>
      </c>
      <c r="V188" s="22">
        <f>VLOOKUP(A:A,'BVT (50)'!A:A,1,0)</f>
        <v>5014503</v>
      </c>
      <c r="W188" s="22" t="s">
        <v>1946</v>
      </c>
    </row>
    <row r="189" spans="1:23" x14ac:dyDescent="0.35">
      <c r="A189" s="21">
        <v>5014524</v>
      </c>
      <c r="B189" s="13">
        <v>6408479274</v>
      </c>
      <c r="C189" s="13">
        <v>41077215</v>
      </c>
      <c r="D189" t="s">
        <v>542</v>
      </c>
      <c r="E189" t="s">
        <v>1588</v>
      </c>
      <c r="F189" t="s">
        <v>1404</v>
      </c>
      <c r="G189" t="s">
        <v>9</v>
      </c>
      <c r="H189" t="s">
        <v>9</v>
      </c>
      <c r="I189" t="s">
        <v>31</v>
      </c>
      <c r="J189" t="s">
        <v>32</v>
      </c>
      <c r="K189" s="12">
        <v>44914</v>
      </c>
      <c r="L189" s="1">
        <v>5</v>
      </c>
      <c r="M189" s="1">
        <v>4</v>
      </c>
      <c r="N189" s="1">
        <v>33</v>
      </c>
      <c r="O189" s="1">
        <v>24310</v>
      </c>
      <c r="P189" s="1" t="s">
        <v>543</v>
      </c>
      <c r="Q189" t="s">
        <v>544</v>
      </c>
      <c r="R189" s="15">
        <v>45168</v>
      </c>
      <c r="S189">
        <v>3939</v>
      </c>
      <c r="T189">
        <v>145.00898054999999</v>
      </c>
      <c r="U189">
        <v>-38.305709729999997</v>
      </c>
      <c r="V189" s="22">
        <f>VLOOKUP(A:A,'BVT (50)'!A:A,1,0)</f>
        <v>5014524</v>
      </c>
      <c r="W189" s="22" t="s">
        <v>1946</v>
      </c>
    </row>
    <row r="190" spans="1:23" x14ac:dyDescent="0.35">
      <c r="A190" s="13">
        <v>5014510</v>
      </c>
      <c r="B190" s="13" t="s">
        <v>545</v>
      </c>
      <c r="C190" s="13" t="s">
        <v>545</v>
      </c>
      <c r="D190" t="s">
        <v>546</v>
      </c>
      <c r="E190" t="s">
        <v>1589</v>
      </c>
      <c r="F190" t="s">
        <v>1399</v>
      </c>
      <c r="G190" t="s">
        <v>9</v>
      </c>
      <c r="H190" t="s">
        <v>9</v>
      </c>
      <c r="I190" t="s">
        <v>31</v>
      </c>
      <c r="J190" t="s">
        <v>32</v>
      </c>
      <c r="K190" s="12">
        <v>44914</v>
      </c>
      <c r="L190" s="1">
        <v>5</v>
      </c>
      <c r="M190" s="1">
        <v>4</v>
      </c>
      <c r="N190" s="1">
        <v>33</v>
      </c>
      <c r="O190" s="1">
        <v>24306</v>
      </c>
      <c r="P190" s="1" t="s">
        <v>497</v>
      </c>
      <c r="Q190" t="s">
        <v>64</v>
      </c>
      <c r="R190" s="15">
        <v>0</v>
      </c>
      <c r="S190">
        <v>3939</v>
      </c>
      <c r="T190">
        <v>145.2139391</v>
      </c>
      <c r="U190">
        <v>-37.990582289999999</v>
      </c>
      <c r="V190" t="e">
        <f>VLOOKUP(A:A,'BVT (50)'!A:A,1,0)</f>
        <v>#N/A</v>
      </c>
    </row>
    <row r="191" spans="1:23" x14ac:dyDescent="0.35">
      <c r="A191" s="21">
        <v>5014195</v>
      </c>
      <c r="B191" s="13">
        <v>6408465586</v>
      </c>
      <c r="C191" s="13">
        <v>41064837</v>
      </c>
      <c r="D191" t="s">
        <v>547</v>
      </c>
      <c r="E191" t="s">
        <v>1590</v>
      </c>
      <c r="F191" t="s">
        <v>1404</v>
      </c>
      <c r="G191" t="s">
        <v>9</v>
      </c>
      <c r="H191" t="s">
        <v>9</v>
      </c>
      <c r="I191" t="s">
        <v>31</v>
      </c>
      <c r="J191" t="s">
        <v>32</v>
      </c>
      <c r="K191" s="12">
        <v>44910</v>
      </c>
      <c r="L191" s="1">
        <v>5</v>
      </c>
      <c r="M191" s="1">
        <v>4</v>
      </c>
      <c r="N191" s="1">
        <v>33</v>
      </c>
      <c r="O191" s="1">
        <v>24310</v>
      </c>
      <c r="P191" s="1" t="s">
        <v>548</v>
      </c>
      <c r="Q191" t="s">
        <v>549</v>
      </c>
      <c r="R191" s="15">
        <v>45040</v>
      </c>
      <c r="S191">
        <v>3170</v>
      </c>
      <c r="T191">
        <v>145.08499853000001</v>
      </c>
      <c r="U191">
        <v>-38.19931476</v>
      </c>
      <c r="V191" s="22">
        <f>VLOOKUP(A:A,'BVT (50)'!A:A,1,0)</f>
        <v>5014195</v>
      </c>
      <c r="W191" s="22" t="s">
        <v>1946</v>
      </c>
    </row>
    <row r="192" spans="1:23" x14ac:dyDescent="0.35">
      <c r="A192" s="13">
        <v>5014530</v>
      </c>
      <c r="B192" s="13" t="s">
        <v>550</v>
      </c>
      <c r="C192" s="13" t="s">
        <v>550</v>
      </c>
      <c r="D192" t="s">
        <v>551</v>
      </c>
      <c r="E192" t="s">
        <v>1591</v>
      </c>
      <c r="F192" t="s">
        <v>1399</v>
      </c>
      <c r="G192" t="s">
        <v>9</v>
      </c>
      <c r="H192" t="s">
        <v>9</v>
      </c>
      <c r="I192" t="s">
        <v>31</v>
      </c>
      <c r="J192" t="s">
        <v>32</v>
      </c>
      <c r="K192" s="12">
        <v>44914</v>
      </c>
      <c r="L192" s="1">
        <v>5</v>
      </c>
      <c r="M192" s="1">
        <v>4</v>
      </c>
      <c r="N192" s="1">
        <v>33</v>
      </c>
      <c r="O192" s="1">
        <v>24306</v>
      </c>
      <c r="P192" s="1" t="s">
        <v>552</v>
      </c>
      <c r="Q192" t="s">
        <v>76</v>
      </c>
      <c r="R192" s="15">
        <v>0</v>
      </c>
      <c r="S192">
        <v>3939</v>
      </c>
      <c r="T192">
        <v>145.22529299999999</v>
      </c>
      <c r="U192">
        <v>-38.016964000000002</v>
      </c>
      <c r="V192" t="e">
        <f>VLOOKUP(A:A,'BVT (50)'!A:A,1,0)</f>
        <v>#N/A</v>
      </c>
    </row>
    <row r="193" spans="1:23" x14ac:dyDescent="0.35">
      <c r="A193" s="13">
        <v>5014479</v>
      </c>
      <c r="B193" s="13" t="s">
        <v>553</v>
      </c>
      <c r="C193" s="13" t="s">
        <v>553</v>
      </c>
      <c r="D193" t="s">
        <v>554</v>
      </c>
      <c r="E193" t="s">
        <v>1592</v>
      </c>
      <c r="F193" t="s">
        <v>1399</v>
      </c>
      <c r="G193" t="s">
        <v>9</v>
      </c>
      <c r="H193" t="s">
        <v>9</v>
      </c>
      <c r="I193" t="s">
        <v>31</v>
      </c>
      <c r="J193" t="s">
        <v>32</v>
      </c>
      <c r="K193" s="12">
        <v>44914</v>
      </c>
      <c r="L193" s="1">
        <v>5</v>
      </c>
      <c r="M193" s="1">
        <v>4</v>
      </c>
      <c r="N193" s="1">
        <v>33</v>
      </c>
      <c r="O193" s="1">
        <v>24306</v>
      </c>
      <c r="P193" s="1" t="s">
        <v>555</v>
      </c>
      <c r="Q193" t="s">
        <v>76</v>
      </c>
      <c r="R193" s="15">
        <v>0</v>
      </c>
      <c r="S193">
        <v>3939</v>
      </c>
      <c r="T193">
        <v>145.21467079999999</v>
      </c>
      <c r="U193">
        <v>-38.00600043</v>
      </c>
      <c r="V193" t="e">
        <f>VLOOKUP(A:A,'BVT (50)'!A:A,1,0)</f>
        <v>#N/A</v>
      </c>
    </row>
    <row r="194" spans="1:23" x14ac:dyDescent="0.35">
      <c r="A194" s="13">
        <v>5014457</v>
      </c>
      <c r="B194" s="13" t="s">
        <v>556</v>
      </c>
      <c r="C194" s="13" t="s">
        <v>556</v>
      </c>
      <c r="D194" t="s">
        <v>557</v>
      </c>
      <c r="E194" t="s">
        <v>1593</v>
      </c>
      <c r="F194" t="s">
        <v>1399</v>
      </c>
      <c r="G194" t="s">
        <v>9</v>
      </c>
      <c r="H194" t="s">
        <v>9</v>
      </c>
      <c r="I194" t="s">
        <v>31</v>
      </c>
      <c r="J194" t="s">
        <v>32</v>
      </c>
      <c r="K194" s="12">
        <v>44912</v>
      </c>
      <c r="L194" s="1">
        <v>5</v>
      </c>
      <c r="M194" s="1">
        <v>4</v>
      </c>
      <c r="N194" s="1">
        <v>33</v>
      </c>
      <c r="O194" s="1">
        <v>24306</v>
      </c>
      <c r="P194" s="1" t="s">
        <v>558</v>
      </c>
      <c r="Q194" t="s">
        <v>76</v>
      </c>
      <c r="R194" s="15">
        <v>0</v>
      </c>
      <c r="S194">
        <v>3939</v>
      </c>
      <c r="T194">
        <v>145.21749009999999</v>
      </c>
      <c r="U194">
        <v>-38.027355669999999</v>
      </c>
      <c r="V194" t="e">
        <f>VLOOKUP(A:A,'BVT (50)'!A:A,1,0)</f>
        <v>#N/A</v>
      </c>
    </row>
    <row r="195" spans="1:23" x14ac:dyDescent="0.35">
      <c r="A195" s="21">
        <v>5014240</v>
      </c>
      <c r="B195" s="13">
        <v>6407598295</v>
      </c>
      <c r="C195" s="13">
        <v>40823449</v>
      </c>
      <c r="D195" t="s">
        <v>559</v>
      </c>
      <c r="E195" t="s">
        <v>1594</v>
      </c>
      <c r="F195" t="s">
        <v>1404</v>
      </c>
      <c r="G195" t="s">
        <v>9</v>
      </c>
      <c r="H195" t="s">
        <v>9</v>
      </c>
      <c r="I195" t="s">
        <v>31</v>
      </c>
      <c r="J195" t="s">
        <v>32</v>
      </c>
      <c r="K195" s="12">
        <v>44911</v>
      </c>
      <c r="L195" s="1">
        <v>5</v>
      </c>
      <c r="M195" s="1">
        <v>4</v>
      </c>
      <c r="N195" s="1">
        <v>33</v>
      </c>
      <c r="O195" s="1">
        <v>24310</v>
      </c>
      <c r="P195" s="1" t="s">
        <v>560</v>
      </c>
      <c r="Q195" t="s">
        <v>561</v>
      </c>
      <c r="R195" s="15">
        <v>45047</v>
      </c>
      <c r="S195">
        <v>0</v>
      </c>
      <c r="T195">
        <v>144.99853444999999</v>
      </c>
      <c r="U195">
        <v>-38.43793908</v>
      </c>
      <c r="V195" s="22">
        <f>VLOOKUP(A:A,'BVT (50)'!A:A,1,0)</f>
        <v>5014240</v>
      </c>
      <c r="W195" s="22" t="s">
        <v>1946</v>
      </c>
    </row>
    <row r="196" spans="1:23" x14ac:dyDescent="0.35">
      <c r="A196" s="13">
        <v>5014458</v>
      </c>
      <c r="B196" s="13" t="s">
        <v>562</v>
      </c>
      <c r="C196" s="13" t="s">
        <v>562</v>
      </c>
      <c r="D196" t="s">
        <v>563</v>
      </c>
      <c r="E196" t="s">
        <v>1595</v>
      </c>
      <c r="F196" t="s">
        <v>1399</v>
      </c>
      <c r="G196" t="s">
        <v>9</v>
      </c>
      <c r="H196" t="s">
        <v>9</v>
      </c>
      <c r="I196" t="s">
        <v>31</v>
      </c>
      <c r="J196" t="s">
        <v>32</v>
      </c>
      <c r="K196" s="12">
        <v>44912</v>
      </c>
      <c r="L196" s="1">
        <v>5</v>
      </c>
      <c r="M196" s="1">
        <v>4</v>
      </c>
      <c r="N196" s="1">
        <v>33</v>
      </c>
      <c r="O196" s="1">
        <v>24306</v>
      </c>
      <c r="P196" s="1" t="s">
        <v>564</v>
      </c>
      <c r="Q196" t="s">
        <v>76</v>
      </c>
      <c r="R196" s="15">
        <v>0</v>
      </c>
      <c r="S196">
        <v>3939</v>
      </c>
      <c r="T196">
        <v>145.20870909999999</v>
      </c>
      <c r="U196">
        <v>-38.052093730000003</v>
      </c>
      <c r="V196" t="e">
        <f>VLOOKUP(A:A,'BVT (50)'!A:A,1,0)</f>
        <v>#N/A</v>
      </c>
    </row>
    <row r="197" spans="1:23" x14ac:dyDescent="0.35">
      <c r="A197" s="13">
        <v>5014141</v>
      </c>
      <c r="B197" s="13">
        <v>6408482018</v>
      </c>
      <c r="C197" s="13">
        <v>41079245</v>
      </c>
      <c r="D197" t="s">
        <v>565</v>
      </c>
      <c r="E197" t="s">
        <v>1596</v>
      </c>
      <c r="F197" t="s">
        <v>1399</v>
      </c>
      <c r="G197" t="s">
        <v>9</v>
      </c>
      <c r="H197" t="s">
        <v>9</v>
      </c>
      <c r="I197" t="s">
        <v>31</v>
      </c>
      <c r="J197" t="s">
        <v>32</v>
      </c>
      <c r="K197" s="12">
        <v>44910</v>
      </c>
      <c r="L197" s="1">
        <v>5</v>
      </c>
      <c r="M197" s="1">
        <v>4</v>
      </c>
      <c r="N197" s="1">
        <v>33</v>
      </c>
      <c r="O197" s="1">
        <v>24306</v>
      </c>
      <c r="P197" s="1" t="s">
        <v>566</v>
      </c>
      <c r="Q197" t="s">
        <v>217</v>
      </c>
      <c r="R197" s="15">
        <v>45239</v>
      </c>
      <c r="S197">
        <v>3170</v>
      </c>
      <c r="T197">
        <v>145.09298871999999</v>
      </c>
      <c r="U197">
        <v>-37.878579049999999</v>
      </c>
      <c r="V197" t="e">
        <f>VLOOKUP(A:A,'BVT (50)'!A:A,1,0)</f>
        <v>#N/A</v>
      </c>
    </row>
    <row r="198" spans="1:23" x14ac:dyDescent="0.35">
      <c r="A198" s="13">
        <v>5014147</v>
      </c>
      <c r="B198" s="13">
        <v>6407695218</v>
      </c>
      <c r="C198" s="13">
        <v>40681559</v>
      </c>
      <c r="D198" t="s">
        <v>567</v>
      </c>
      <c r="E198" t="s">
        <v>1597</v>
      </c>
      <c r="F198" t="s">
        <v>1399</v>
      </c>
      <c r="G198" t="s">
        <v>9</v>
      </c>
      <c r="H198" t="s">
        <v>9</v>
      </c>
      <c r="I198" t="s">
        <v>31</v>
      </c>
      <c r="J198" t="s">
        <v>32</v>
      </c>
      <c r="K198" s="12">
        <v>44910</v>
      </c>
      <c r="L198" s="1">
        <v>5</v>
      </c>
      <c r="M198" s="1">
        <v>4</v>
      </c>
      <c r="N198" s="1">
        <v>33</v>
      </c>
      <c r="O198" s="1">
        <v>24306</v>
      </c>
      <c r="P198" s="1" t="s">
        <v>568</v>
      </c>
      <c r="Q198" t="s">
        <v>44</v>
      </c>
      <c r="R198" s="15">
        <v>45202</v>
      </c>
      <c r="S198">
        <v>3170</v>
      </c>
      <c r="T198">
        <v>145.14380123999999</v>
      </c>
      <c r="U198">
        <v>-38.152569849999999</v>
      </c>
      <c r="V198" t="e">
        <f>VLOOKUP(A:A,'BVT (50)'!A:A,1,0)</f>
        <v>#N/A</v>
      </c>
    </row>
    <row r="199" spans="1:23" x14ac:dyDescent="0.35">
      <c r="A199" s="13">
        <v>5014464</v>
      </c>
      <c r="B199" s="13" t="s">
        <v>569</v>
      </c>
      <c r="C199" s="13" t="s">
        <v>569</v>
      </c>
      <c r="D199" t="s">
        <v>570</v>
      </c>
      <c r="E199" t="s">
        <v>1598</v>
      </c>
      <c r="F199" t="s">
        <v>1399</v>
      </c>
      <c r="G199" t="s">
        <v>9</v>
      </c>
      <c r="H199" t="s">
        <v>9</v>
      </c>
      <c r="I199" t="s">
        <v>31</v>
      </c>
      <c r="J199" t="s">
        <v>32</v>
      </c>
      <c r="K199" s="12">
        <v>44912</v>
      </c>
      <c r="L199" s="1">
        <v>5</v>
      </c>
      <c r="M199" s="1">
        <v>4</v>
      </c>
      <c r="N199" s="1">
        <v>33</v>
      </c>
      <c r="O199" s="1">
        <v>24306</v>
      </c>
      <c r="P199" s="1" t="s">
        <v>571</v>
      </c>
      <c r="Q199" t="s">
        <v>64</v>
      </c>
      <c r="R199" s="15">
        <v>0</v>
      </c>
      <c r="S199">
        <v>3939</v>
      </c>
      <c r="T199">
        <v>145.21832420000001</v>
      </c>
      <c r="U199">
        <v>-37.971263030000003</v>
      </c>
      <c r="V199" t="e">
        <f>VLOOKUP(A:A,'BVT (50)'!A:A,1,0)</f>
        <v>#N/A</v>
      </c>
    </row>
    <row r="200" spans="1:23" x14ac:dyDescent="0.35">
      <c r="A200" s="13">
        <v>5014157</v>
      </c>
      <c r="B200" s="13" t="s">
        <v>572</v>
      </c>
      <c r="C200" s="13" t="s">
        <v>572</v>
      </c>
      <c r="D200" t="s">
        <v>573</v>
      </c>
      <c r="E200" t="s">
        <v>1599</v>
      </c>
      <c r="F200" t="s">
        <v>1399</v>
      </c>
      <c r="G200" t="s">
        <v>9</v>
      </c>
      <c r="H200" t="s">
        <v>9</v>
      </c>
      <c r="I200" t="s">
        <v>31</v>
      </c>
      <c r="J200" t="s">
        <v>32</v>
      </c>
      <c r="K200" s="12">
        <v>44910</v>
      </c>
      <c r="L200" s="1">
        <v>5</v>
      </c>
      <c r="M200" s="1">
        <v>4</v>
      </c>
      <c r="N200" s="1">
        <v>33</v>
      </c>
      <c r="O200" s="1">
        <v>24306</v>
      </c>
      <c r="P200" s="1" t="s">
        <v>574</v>
      </c>
      <c r="Q200" t="s">
        <v>76</v>
      </c>
      <c r="R200" s="15">
        <v>0</v>
      </c>
      <c r="S200">
        <v>3170</v>
      </c>
      <c r="T200">
        <v>145.223716</v>
      </c>
      <c r="U200">
        <v>-38.00639846</v>
      </c>
      <c r="V200" t="e">
        <f>VLOOKUP(A:A,'BVT (50)'!A:A,1,0)</f>
        <v>#N/A</v>
      </c>
    </row>
    <row r="201" spans="1:23" x14ac:dyDescent="0.35">
      <c r="A201" s="13">
        <v>5014459</v>
      </c>
      <c r="B201" s="13" t="s">
        <v>575</v>
      </c>
      <c r="C201" s="13" t="s">
        <v>575</v>
      </c>
      <c r="D201" t="s">
        <v>576</v>
      </c>
      <c r="E201" t="s">
        <v>1600</v>
      </c>
      <c r="F201" t="s">
        <v>1399</v>
      </c>
      <c r="G201" t="s">
        <v>9</v>
      </c>
      <c r="H201" t="s">
        <v>9</v>
      </c>
      <c r="I201" t="s">
        <v>31</v>
      </c>
      <c r="J201" t="s">
        <v>32</v>
      </c>
      <c r="K201" s="12">
        <v>44912</v>
      </c>
      <c r="L201" s="1">
        <v>5</v>
      </c>
      <c r="M201" s="1">
        <v>4</v>
      </c>
      <c r="N201" s="1">
        <v>33</v>
      </c>
      <c r="O201" s="1">
        <v>24306</v>
      </c>
      <c r="P201" s="1" t="s">
        <v>577</v>
      </c>
      <c r="Q201" t="s">
        <v>76</v>
      </c>
      <c r="R201" s="15">
        <v>0</v>
      </c>
      <c r="S201">
        <v>3939</v>
      </c>
      <c r="T201">
        <v>145.21091960000001</v>
      </c>
      <c r="U201">
        <v>-38.027115270000003</v>
      </c>
      <c r="V201" t="e">
        <f>VLOOKUP(A:A,'BVT (50)'!A:A,1,0)</f>
        <v>#N/A</v>
      </c>
    </row>
    <row r="202" spans="1:23" x14ac:dyDescent="0.35">
      <c r="A202" s="13">
        <v>5014413</v>
      </c>
      <c r="B202" s="13" t="s">
        <v>578</v>
      </c>
      <c r="C202" s="13" t="s">
        <v>578</v>
      </c>
      <c r="D202" t="s">
        <v>579</v>
      </c>
      <c r="E202" t="s">
        <v>1601</v>
      </c>
      <c r="F202" t="s">
        <v>1399</v>
      </c>
      <c r="G202" t="s">
        <v>9</v>
      </c>
      <c r="H202" t="s">
        <v>9</v>
      </c>
      <c r="I202" t="s">
        <v>31</v>
      </c>
      <c r="J202" t="s">
        <v>32</v>
      </c>
      <c r="K202" s="12">
        <v>44912</v>
      </c>
      <c r="L202" s="1">
        <v>5</v>
      </c>
      <c r="M202" s="1">
        <v>4</v>
      </c>
      <c r="N202" s="1">
        <v>33</v>
      </c>
      <c r="O202" s="1">
        <v>24306</v>
      </c>
      <c r="P202" s="1" t="s">
        <v>353</v>
      </c>
      <c r="Q202" t="s">
        <v>76</v>
      </c>
      <c r="R202" s="15">
        <v>0</v>
      </c>
      <c r="S202">
        <v>3939</v>
      </c>
      <c r="T202">
        <v>145.21119569999999</v>
      </c>
      <c r="U202">
        <v>-38.023710309999998</v>
      </c>
      <c r="V202" t="e">
        <f>VLOOKUP(A:A,'BVT (50)'!A:A,1,0)</f>
        <v>#N/A</v>
      </c>
    </row>
    <row r="203" spans="1:23" x14ac:dyDescent="0.35">
      <c r="A203" s="13">
        <v>5014416</v>
      </c>
      <c r="B203" s="13" t="s">
        <v>580</v>
      </c>
      <c r="C203" s="13" t="s">
        <v>580</v>
      </c>
      <c r="D203" t="s">
        <v>581</v>
      </c>
      <c r="E203" t="s">
        <v>1602</v>
      </c>
      <c r="F203" t="s">
        <v>1399</v>
      </c>
      <c r="G203" t="s">
        <v>9</v>
      </c>
      <c r="H203" t="s">
        <v>9</v>
      </c>
      <c r="I203" t="s">
        <v>31</v>
      </c>
      <c r="J203" t="s">
        <v>32</v>
      </c>
      <c r="K203" s="12">
        <v>44912</v>
      </c>
      <c r="L203" s="1">
        <v>5</v>
      </c>
      <c r="M203" s="1">
        <v>4</v>
      </c>
      <c r="N203" s="1">
        <v>33</v>
      </c>
      <c r="O203" s="1">
        <v>24306</v>
      </c>
      <c r="P203" s="1" t="s">
        <v>582</v>
      </c>
      <c r="Q203" t="s">
        <v>76</v>
      </c>
      <c r="R203" s="15">
        <v>0</v>
      </c>
      <c r="S203">
        <v>3939</v>
      </c>
      <c r="T203">
        <v>145.19847469999999</v>
      </c>
      <c r="U203">
        <v>-38.007097559999998</v>
      </c>
      <c r="V203" t="e">
        <f>VLOOKUP(A:A,'BVT (50)'!A:A,1,0)</f>
        <v>#N/A</v>
      </c>
    </row>
    <row r="204" spans="1:23" x14ac:dyDescent="0.35">
      <c r="A204" s="13">
        <v>5014160</v>
      </c>
      <c r="B204" s="13" t="s">
        <v>583</v>
      </c>
      <c r="C204" s="13" t="s">
        <v>583</v>
      </c>
      <c r="D204" t="s">
        <v>584</v>
      </c>
      <c r="E204" t="s">
        <v>1603</v>
      </c>
      <c r="F204" t="s">
        <v>1399</v>
      </c>
      <c r="G204" t="s">
        <v>9</v>
      </c>
      <c r="H204" t="s">
        <v>9</v>
      </c>
      <c r="I204" t="s">
        <v>31</v>
      </c>
      <c r="J204" t="s">
        <v>32</v>
      </c>
      <c r="K204" s="12">
        <v>44910</v>
      </c>
      <c r="L204" s="1">
        <v>5</v>
      </c>
      <c r="M204" s="1">
        <v>4</v>
      </c>
      <c r="N204" s="1">
        <v>33</v>
      </c>
      <c r="O204" s="1">
        <v>24306</v>
      </c>
      <c r="P204" s="1" t="s">
        <v>585</v>
      </c>
      <c r="Q204" t="s">
        <v>76</v>
      </c>
      <c r="R204" s="15">
        <v>0</v>
      </c>
      <c r="S204">
        <v>3170</v>
      </c>
      <c r="T204">
        <v>145.2128898</v>
      </c>
      <c r="U204">
        <v>-38.007243129999999</v>
      </c>
      <c r="V204" t="e">
        <f>VLOOKUP(A:A,'BVT (50)'!A:A,1,0)</f>
        <v>#N/A</v>
      </c>
    </row>
    <row r="205" spans="1:23" x14ac:dyDescent="0.35">
      <c r="A205" s="13">
        <v>5014438</v>
      </c>
      <c r="B205" s="13" t="s">
        <v>586</v>
      </c>
      <c r="C205" s="13" t="s">
        <v>586</v>
      </c>
      <c r="D205" t="s">
        <v>587</v>
      </c>
      <c r="E205" t="s">
        <v>1604</v>
      </c>
      <c r="F205" t="s">
        <v>1399</v>
      </c>
      <c r="G205" t="s">
        <v>9</v>
      </c>
      <c r="H205" t="s">
        <v>9</v>
      </c>
      <c r="I205" t="s">
        <v>31</v>
      </c>
      <c r="J205" t="s">
        <v>32</v>
      </c>
      <c r="K205" s="12">
        <v>44912</v>
      </c>
      <c r="L205" s="1">
        <v>5</v>
      </c>
      <c r="M205" s="1">
        <v>4</v>
      </c>
      <c r="N205" s="1">
        <v>33</v>
      </c>
      <c r="O205" s="1">
        <v>24306</v>
      </c>
      <c r="P205" s="1" t="s">
        <v>588</v>
      </c>
      <c r="Q205" t="s">
        <v>76</v>
      </c>
      <c r="R205" s="15">
        <v>0</v>
      </c>
      <c r="S205">
        <v>3939</v>
      </c>
      <c r="T205">
        <v>145.19970129999999</v>
      </c>
      <c r="U205">
        <v>-38.026866459099999</v>
      </c>
      <c r="V205" t="e">
        <f>VLOOKUP(A:A,'BVT (50)'!A:A,1,0)</f>
        <v>#N/A</v>
      </c>
    </row>
    <row r="206" spans="1:23" x14ac:dyDescent="0.35">
      <c r="A206" s="13">
        <v>5014476</v>
      </c>
      <c r="B206" s="13" t="s">
        <v>589</v>
      </c>
      <c r="C206" s="13" t="s">
        <v>589</v>
      </c>
      <c r="D206" t="s">
        <v>590</v>
      </c>
      <c r="E206" t="s">
        <v>1605</v>
      </c>
      <c r="F206" t="s">
        <v>1399</v>
      </c>
      <c r="G206" t="s">
        <v>9</v>
      </c>
      <c r="H206" t="s">
        <v>9</v>
      </c>
      <c r="I206" t="s">
        <v>31</v>
      </c>
      <c r="J206" t="s">
        <v>32</v>
      </c>
      <c r="K206" s="12">
        <v>44914</v>
      </c>
      <c r="L206" s="1">
        <v>5</v>
      </c>
      <c r="M206" s="1">
        <v>4</v>
      </c>
      <c r="N206" s="1">
        <v>33</v>
      </c>
      <c r="O206" s="1">
        <v>24306</v>
      </c>
      <c r="P206" s="1" t="s">
        <v>591</v>
      </c>
      <c r="Q206" t="s">
        <v>76</v>
      </c>
      <c r="R206" s="15">
        <v>0</v>
      </c>
      <c r="S206">
        <v>3939</v>
      </c>
      <c r="T206">
        <v>0</v>
      </c>
      <c r="U206">
        <v>0</v>
      </c>
      <c r="V206" t="e">
        <f>VLOOKUP(A:A,'BVT (50)'!A:A,1,0)</f>
        <v>#N/A</v>
      </c>
    </row>
    <row r="207" spans="1:23" x14ac:dyDescent="0.35">
      <c r="A207" s="21">
        <v>5014232</v>
      </c>
      <c r="B207" s="13">
        <v>6408467674</v>
      </c>
      <c r="C207" s="13">
        <v>41067782</v>
      </c>
      <c r="D207" t="s">
        <v>592</v>
      </c>
      <c r="E207" t="s">
        <v>1606</v>
      </c>
      <c r="F207" t="s">
        <v>1404</v>
      </c>
      <c r="G207" t="s">
        <v>9</v>
      </c>
      <c r="H207" t="s">
        <v>9</v>
      </c>
      <c r="I207" t="s">
        <v>31</v>
      </c>
      <c r="J207" t="s">
        <v>32</v>
      </c>
      <c r="K207" s="12">
        <v>44911</v>
      </c>
      <c r="L207" s="1">
        <v>5</v>
      </c>
      <c r="M207" s="1">
        <v>4</v>
      </c>
      <c r="N207" s="1">
        <v>33</v>
      </c>
      <c r="O207" s="1">
        <v>24310</v>
      </c>
      <c r="P207" s="1" t="s">
        <v>593</v>
      </c>
      <c r="Q207" t="s">
        <v>544</v>
      </c>
      <c r="R207" s="15">
        <v>45008</v>
      </c>
      <c r="S207">
        <v>0</v>
      </c>
      <c r="T207">
        <v>145.00737158000001</v>
      </c>
      <c r="U207">
        <v>-38.307270600000003</v>
      </c>
      <c r="V207" s="22">
        <f>VLOOKUP(A:A,'BVT (50)'!A:A,1,0)</f>
        <v>5014232</v>
      </c>
      <c r="W207" s="22" t="s">
        <v>1946</v>
      </c>
    </row>
    <row r="208" spans="1:23" x14ac:dyDescent="0.35">
      <c r="A208" s="13">
        <v>5014237</v>
      </c>
      <c r="B208" s="13">
        <v>6408442241</v>
      </c>
      <c r="C208" s="13">
        <v>41040316</v>
      </c>
      <c r="D208" t="s">
        <v>594</v>
      </c>
      <c r="E208" t="s">
        <v>1607</v>
      </c>
      <c r="F208" t="s">
        <v>1399</v>
      </c>
      <c r="G208" t="s">
        <v>9</v>
      </c>
      <c r="H208" t="s">
        <v>9</v>
      </c>
      <c r="I208" t="s">
        <v>31</v>
      </c>
      <c r="J208" t="s">
        <v>32</v>
      </c>
      <c r="K208" s="12">
        <v>44911</v>
      </c>
      <c r="L208" s="1">
        <v>5</v>
      </c>
      <c r="M208" s="1">
        <v>4</v>
      </c>
      <c r="N208" s="1">
        <v>33</v>
      </c>
      <c r="O208" s="1">
        <v>24306</v>
      </c>
      <c r="P208" s="1" t="s">
        <v>595</v>
      </c>
      <c r="Q208" t="s">
        <v>325</v>
      </c>
      <c r="R208" s="15">
        <v>44972</v>
      </c>
      <c r="S208">
        <v>0</v>
      </c>
      <c r="T208">
        <v>145.03632838999999</v>
      </c>
      <c r="U208">
        <v>-38.241567539999998</v>
      </c>
      <c r="V208" t="e">
        <f>VLOOKUP(A:A,'BVT (50)'!A:A,1,0)</f>
        <v>#N/A</v>
      </c>
    </row>
    <row r="209" spans="1:23" x14ac:dyDescent="0.35">
      <c r="A209" s="13">
        <v>5014251</v>
      </c>
      <c r="B209" s="13">
        <v>6408465077</v>
      </c>
      <c r="C209" s="13">
        <v>41063649</v>
      </c>
      <c r="D209" t="s">
        <v>596</v>
      </c>
      <c r="E209" t="s">
        <v>1608</v>
      </c>
      <c r="F209" t="s">
        <v>1399</v>
      </c>
      <c r="G209" t="s">
        <v>9</v>
      </c>
      <c r="H209" t="s">
        <v>9</v>
      </c>
      <c r="I209" t="s">
        <v>31</v>
      </c>
      <c r="J209" t="s">
        <v>32</v>
      </c>
      <c r="K209" s="12">
        <v>44911</v>
      </c>
      <c r="L209" s="1">
        <v>5</v>
      </c>
      <c r="M209" s="1">
        <v>4</v>
      </c>
      <c r="N209" s="1">
        <v>33</v>
      </c>
      <c r="O209" s="1">
        <v>24306</v>
      </c>
      <c r="P209" s="1" t="s">
        <v>597</v>
      </c>
      <c r="Q209" t="s">
        <v>41</v>
      </c>
      <c r="R209" s="15">
        <v>44974</v>
      </c>
      <c r="S209">
        <v>0</v>
      </c>
      <c r="T209">
        <v>145.06764645000001</v>
      </c>
      <c r="U209">
        <v>-37.947899290000002</v>
      </c>
      <c r="V209" t="e">
        <f>VLOOKUP(A:A,'BVT (50)'!A:A,1,0)</f>
        <v>#N/A</v>
      </c>
    </row>
    <row r="210" spans="1:23" x14ac:dyDescent="0.35">
      <c r="A210" s="21">
        <v>5014201</v>
      </c>
      <c r="B210" s="13">
        <v>6408468665</v>
      </c>
      <c r="C210" s="13">
        <v>41069900</v>
      </c>
      <c r="D210" t="s">
        <v>598</v>
      </c>
      <c r="E210" t="s">
        <v>1609</v>
      </c>
      <c r="F210" t="s">
        <v>1404</v>
      </c>
      <c r="G210" t="s">
        <v>9</v>
      </c>
      <c r="H210" t="s">
        <v>9</v>
      </c>
      <c r="I210" t="s">
        <v>31</v>
      </c>
      <c r="J210" t="s">
        <v>32</v>
      </c>
      <c r="K210" s="12">
        <v>44910</v>
      </c>
      <c r="L210" s="1">
        <v>5</v>
      </c>
      <c r="M210" s="1">
        <v>4</v>
      </c>
      <c r="N210" s="1">
        <v>33</v>
      </c>
      <c r="O210" s="1">
        <v>24310</v>
      </c>
      <c r="P210" s="1" t="s">
        <v>599</v>
      </c>
      <c r="Q210" t="s">
        <v>350</v>
      </c>
      <c r="R210" s="15">
        <v>45034</v>
      </c>
      <c r="S210">
        <v>3170</v>
      </c>
      <c r="T210">
        <v>145.00919933</v>
      </c>
      <c r="U210">
        <v>-37.914703330000002</v>
      </c>
      <c r="V210" s="22">
        <f>VLOOKUP(A:A,'BVT (50)'!A:A,1,0)</f>
        <v>5014201</v>
      </c>
      <c r="W210" s="22" t="s">
        <v>1946</v>
      </c>
    </row>
    <row r="211" spans="1:23" x14ac:dyDescent="0.35">
      <c r="A211" s="13">
        <v>5014235</v>
      </c>
      <c r="B211" s="13">
        <v>6408467194</v>
      </c>
      <c r="C211" s="13">
        <v>41066655</v>
      </c>
      <c r="D211" t="s">
        <v>600</v>
      </c>
      <c r="E211" t="s">
        <v>1610</v>
      </c>
      <c r="F211" t="s">
        <v>1399</v>
      </c>
      <c r="G211" t="s">
        <v>9</v>
      </c>
      <c r="H211" t="s">
        <v>9</v>
      </c>
      <c r="I211" t="s">
        <v>31</v>
      </c>
      <c r="J211" t="s">
        <v>32</v>
      </c>
      <c r="K211" s="12">
        <v>44911</v>
      </c>
      <c r="L211" s="1">
        <v>5</v>
      </c>
      <c r="M211" s="1">
        <v>4</v>
      </c>
      <c r="N211" s="1">
        <v>33</v>
      </c>
      <c r="O211" s="1">
        <v>24306</v>
      </c>
      <c r="P211" s="1" t="s">
        <v>601</v>
      </c>
      <c r="Q211" t="s">
        <v>76</v>
      </c>
      <c r="R211" s="15">
        <v>45000</v>
      </c>
      <c r="S211">
        <v>0</v>
      </c>
      <c r="T211">
        <v>145.22389275</v>
      </c>
      <c r="U211">
        <v>-38.055959129999998</v>
      </c>
      <c r="V211" t="e">
        <f>VLOOKUP(A:A,'BVT (50)'!A:A,1,0)</f>
        <v>#N/A</v>
      </c>
    </row>
    <row r="212" spans="1:23" x14ac:dyDescent="0.35">
      <c r="A212" s="13">
        <v>5014186</v>
      </c>
      <c r="B212" s="13">
        <v>6407614546</v>
      </c>
      <c r="C212" s="13">
        <v>40728136</v>
      </c>
      <c r="D212" t="s">
        <v>602</v>
      </c>
      <c r="E212" t="s">
        <v>1611</v>
      </c>
      <c r="F212" t="s">
        <v>1399</v>
      </c>
      <c r="G212" t="s">
        <v>9</v>
      </c>
      <c r="H212" t="s">
        <v>9</v>
      </c>
      <c r="I212" t="s">
        <v>31</v>
      </c>
      <c r="J212" t="s">
        <v>32</v>
      </c>
      <c r="K212" s="12">
        <v>44910</v>
      </c>
      <c r="L212" s="1">
        <v>5</v>
      </c>
      <c r="M212" s="1">
        <v>4</v>
      </c>
      <c r="N212" s="1">
        <v>33</v>
      </c>
      <c r="O212" s="1">
        <v>24306</v>
      </c>
      <c r="P212" s="1" t="s">
        <v>603</v>
      </c>
      <c r="Q212" t="s">
        <v>167</v>
      </c>
      <c r="R212" s="15">
        <v>45134</v>
      </c>
      <c r="S212">
        <v>3170</v>
      </c>
      <c r="T212">
        <v>144.75310003000001</v>
      </c>
      <c r="U212">
        <v>-38.344414129999997</v>
      </c>
      <c r="V212" t="e">
        <f>VLOOKUP(A:A,'BVT (50)'!A:A,1,0)</f>
        <v>#N/A</v>
      </c>
    </row>
    <row r="213" spans="1:23" x14ac:dyDescent="0.35">
      <c r="A213" s="13">
        <v>5014200</v>
      </c>
      <c r="B213" s="13">
        <v>6407329790</v>
      </c>
      <c r="C213" s="13">
        <v>40534793</v>
      </c>
      <c r="D213" t="s">
        <v>604</v>
      </c>
      <c r="E213" t="s">
        <v>1612</v>
      </c>
      <c r="F213" t="s">
        <v>1399</v>
      </c>
      <c r="G213" t="s">
        <v>9</v>
      </c>
      <c r="H213" t="s">
        <v>9</v>
      </c>
      <c r="I213" t="s">
        <v>31</v>
      </c>
      <c r="J213" t="s">
        <v>32</v>
      </c>
      <c r="K213" s="12">
        <v>44910</v>
      </c>
      <c r="L213" s="1">
        <v>5</v>
      </c>
      <c r="M213" s="1">
        <v>4</v>
      </c>
      <c r="N213" s="1">
        <v>33</v>
      </c>
      <c r="O213" s="1">
        <v>24306</v>
      </c>
      <c r="P213" s="1" t="s">
        <v>605</v>
      </c>
      <c r="Q213" t="s">
        <v>130</v>
      </c>
      <c r="R213" s="15">
        <v>45034</v>
      </c>
      <c r="S213">
        <v>3170</v>
      </c>
      <c r="T213">
        <v>145.00517661999999</v>
      </c>
      <c r="U213">
        <v>-37.885068599999997</v>
      </c>
      <c r="V213" t="e">
        <f>VLOOKUP(A:A,'BVT (50)'!A:A,1,0)</f>
        <v>#N/A</v>
      </c>
    </row>
    <row r="214" spans="1:23" x14ac:dyDescent="0.35">
      <c r="A214" s="13">
        <v>5014252</v>
      </c>
      <c r="B214" s="13" t="s">
        <v>606</v>
      </c>
      <c r="C214" s="13">
        <v>41114703</v>
      </c>
      <c r="D214" t="s">
        <v>607</v>
      </c>
      <c r="E214" t="s">
        <v>1613</v>
      </c>
      <c r="F214" t="s">
        <v>23</v>
      </c>
      <c r="G214" t="s">
        <v>9</v>
      </c>
      <c r="H214" t="s">
        <v>9</v>
      </c>
      <c r="I214" t="s">
        <v>31</v>
      </c>
      <c r="J214" t="s">
        <v>32</v>
      </c>
      <c r="K214" s="12">
        <v>44911</v>
      </c>
      <c r="L214" s="1">
        <v>5</v>
      </c>
      <c r="M214" s="1">
        <v>4</v>
      </c>
      <c r="N214" s="1">
        <v>33</v>
      </c>
      <c r="O214" s="1">
        <v>28300</v>
      </c>
      <c r="P214" s="1" t="s">
        <v>608</v>
      </c>
      <c r="Q214" t="s">
        <v>609</v>
      </c>
      <c r="R214" s="15">
        <v>44986</v>
      </c>
      <c r="S214">
        <v>0</v>
      </c>
      <c r="T214">
        <v>145.11643495999999</v>
      </c>
      <c r="U214">
        <v>-37.944169379999998</v>
      </c>
      <c r="V214" t="e">
        <f>VLOOKUP(A:A,'BVT (50)'!A:A,1,0)</f>
        <v>#N/A</v>
      </c>
    </row>
    <row r="215" spans="1:23" x14ac:dyDescent="0.35">
      <c r="A215" s="21">
        <v>5014267</v>
      </c>
      <c r="B215" s="13">
        <v>6407425025</v>
      </c>
      <c r="C215" s="13">
        <v>40796455</v>
      </c>
      <c r="D215" t="s">
        <v>610</v>
      </c>
      <c r="E215" t="s">
        <v>1614</v>
      </c>
      <c r="F215" t="s">
        <v>1399</v>
      </c>
      <c r="G215" t="s">
        <v>9</v>
      </c>
      <c r="H215" t="s">
        <v>9</v>
      </c>
      <c r="I215" t="s">
        <v>31</v>
      </c>
      <c r="J215" t="s">
        <v>32</v>
      </c>
      <c r="K215" s="12">
        <v>44911</v>
      </c>
      <c r="L215" s="1">
        <v>5</v>
      </c>
      <c r="M215" s="1">
        <v>4</v>
      </c>
      <c r="N215" s="1">
        <v>33</v>
      </c>
      <c r="O215" s="1">
        <v>24306</v>
      </c>
      <c r="P215" s="1" t="s">
        <v>611</v>
      </c>
      <c r="Q215" t="s">
        <v>525</v>
      </c>
      <c r="R215" s="15">
        <v>45009</v>
      </c>
      <c r="S215">
        <v>3939</v>
      </c>
      <c r="T215">
        <v>145.14098516999999</v>
      </c>
      <c r="U215">
        <v>-37.940695609999999</v>
      </c>
      <c r="V215" s="22" t="e">
        <f>VLOOKUP(A:A,'BVT (50)'!A:A,1,0)</f>
        <v>#N/A</v>
      </c>
      <c r="W215" s="22"/>
    </row>
    <row r="216" spans="1:23" x14ac:dyDescent="0.35">
      <c r="A216" s="13">
        <v>5014242</v>
      </c>
      <c r="B216" s="13">
        <v>6408460834</v>
      </c>
      <c r="C216" s="13">
        <v>41061922</v>
      </c>
      <c r="D216" t="s">
        <v>612</v>
      </c>
      <c r="E216" t="s">
        <v>1615</v>
      </c>
      <c r="F216" t="s">
        <v>1399</v>
      </c>
      <c r="G216" t="s">
        <v>9</v>
      </c>
      <c r="H216" t="s">
        <v>9</v>
      </c>
      <c r="I216" t="s">
        <v>31</v>
      </c>
      <c r="J216" t="s">
        <v>32</v>
      </c>
      <c r="K216" s="12">
        <v>44911</v>
      </c>
      <c r="L216" s="1">
        <v>5</v>
      </c>
      <c r="M216" s="1">
        <v>4</v>
      </c>
      <c r="N216" s="1">
        <v>33</v>
      </c>
      <c r="O216" s="1">
        <v>24306</v>
      </c>
      <c r="P216" s="1" t="s">
        <v>60</v>
      </c>
      <c r="Q216" t="s">
        <v>61</v>
      </c>
      <c r="R216" s="15">
        <v>44980</v>
      </c>
      <c r="S216">
        <v>0</v>
      </c>
      <c r="T216">
        <v>145.18463646999999</v>
      </c>
      <c r="U216">
        <v>-38.002652070000003</v>
      </c>
      <c r="V216" t="e">
        <f>VLOOKUP(A:A,'BVT (50)'!A:A,1,0)</f>
        <v>#N/A</v>
      </c>
    </row>
    <row r="217" spans="1:23" x14ac:dyDescent="0.35">
      <c r="A217" s="13">
        <v>5014228</v>
      </c>
      <c r="B217" s="13">
        <v>6408498136</v>
      </c>
      <c r="C217" s="13">
        <v>41087644</v>
      </c>
      <c r="D217" t="s">
        <v>613</v>
      </c>
      <c r="E217" t="s">
        <v>1616</v>
      </c>
      <c r="F217" t="s">
        <v>1399</v>
      </c>
      <c r="G217" t="s">
        <v>9</v>
      </c>
      <c r="H217" t="s">
        <v>9</v>
      </c>
      <c r="I217" t="s">
        <v>31</v>
      </c>
      <c r="J217" t="s">
        <v>32</v>
      </c>
      <c r="K217" s="12">
        <v>44911</v>
      </c>
      <c r="L217" s="1">
        <v>5</v>
      </c>
      <c r="M217" s="1">
        <v>4</v>
      </c>
      <c r="N217" s="1">
        <v>33</v>
      </c>
      <c r="O217" s="1">
        <v>24306</v>
      </c>
      <c r="P217" s="1" t="s">
        <v>614</v>
      </c>
      <c r="Q217" t="s">
        <v>615</v>
      </c>
      <c r="R217" s="15">
        <v>45335</v>
      </c>
      <c r="S217">
        <v>0</v>
      </c>
      <c r="T217">
        <v>145.02224907999999</v>
      </c>
      <c r="U217">
        <v>-37.888131389999998</v>
      </c>
      <c r="V217" t="e">
        <f>VLOOKUP(A:A,'BVT (50)'!A:A,1,0)</f>
        <v>#N/A</v>
      </c>
    </row>
    <row r="218" spans="1:23" x14ac:dyDescent="0.35">
      <c r="A218" s="13">
        <v>5014347</v>
      </c>
      <c r="B218" s="13">
        <v>6407596207</v>
      </c>
      <c r="C218" s="13">
        <v>40679458</v>
      </c>
      <c r="D218" t="s">
        <v>616</v>
      </c>
      <c r="E218" t="s">
        <v>1617</v>
      </c>
      <c r="F218" t="s">
        <v>1399</v>
      </c>
      <c r="G218" t="s">
        <v>9</v>
      </c>
      <c r="H218" t="s">
        <v>9</v>
      </c>
      <c r="I218" t="s">
        <v>31</v>
      </c>
      <c r="J218" t="s">
        <v>32</v>
      </c>
      <c r="K218" s="12">
        <v>44912</v>
      </c>
      <c r="L218" s="1">
        <v>5</v>
      </c>
      <c r="M218" s="1">
        <v>4</v>
      </c>
      <c r="N218" s="1">
        <v>33</v>
      </c>
      <c r="O218" s="1">
        <v>24306</v>
      </c>
      <c r="P218" s="1" t="s">
        <v>617</v>
      </c>
      <c r="Q218" t="s">
        <v>618</v>
      </c>
      <c r="R218" s="15">
        <v>45223</v>
      </c>
      <c r="S218">
        <v>3939</v>
      </c>
      <c r="T218">
        <v>144.92343815999999</v>
      </c>
      <c r="U218">
        <v>-38.349494300000003</v>
      </c>
      <c r="V218" t="e">
        <f>VLOOKUP(A:A,'BVT (50)'!A:A,1,0)</f>
        <v>#N/A</v>
      </c>
    </row>
    <row r="219" spans="1:23" x14ac:dyDescent="0.35">
      <c r="A219" s="21">
        <v>5014194</v>
      </c>
      <c r="B219" s="13">
        <v>6408468345</v>
      </c>
      <c r="C219" s="13">
        <v>41069201</v>
      </c>
      <c r="D219" t="s">
        <v>619</v>
      </c>
      <c r="E219" t="s">
        <v>1618</v>
      </c>
      <c r="F219" t="s">
        <v>1399</v>
      </c>
      <c r="G219" t="s">
        <v>9</v>
      </c>
      <c r="H219" t="s">
        <v>9</v>
      </c>
      <c r="I219" t="s">
        <v>31</v>
      </c>
      <c r="J219" t="s">
        <v>32</v>
      </c>
      <c r="K219" s="12">
        <v>44910</v>
      </c>
      <c r="L219" s="1">
        <v>5</v>
      </c>
      <c r="M219" s="1">
        <v>4</v>
      </c>
      <c r="N219" s="1">
        <v>33</v>
      </c>
      <c r="O219" s="1">
        <v>24306</v>
      </c>
      <c r="P219" s="1" t="s">
        <v>620</v>
      </c>
      <c r="Q219" t="s">
        <v>170</v>
      </c>
      <c r="R219" s="15">
        <v>45054</v>
      </c>
      <c r="S219">
        <v>3170</v>
      </c>
      <c r="T219">
        <v>145.11836690999999</v>
      </c>
      <c r="U219">
        <v>-37.819206129999998</v>
      </c>
      <c r="V219" s="22" t="e">
        <f>VLOOKUP(A:A,'BVT (50)'!A:A,1,0)</f>
        <v>#N/A</v>
      </c>
      <c r="W219" s="22"/>
    </row>
    <row r="220" spans="1:23" x14ac:dyDescent="0.35">
      <c r="A220" s="21">
        <v>5014182</v>
      </c>
      <c r="B220" s="13">
        <v>6408105029</v>
      </c>
      <c r="C220" s="13">
        <v>40667167</v>
      </c>
      <c r="D220" t="s">
        <v>621</v>
      </c>
      <c r="E220" t="s">
        <v>1619</v>
      </c>
      <c r="F220" t="s">
        <v>1404</v>
      </c>
      <c r="G220" t="s">
        <v>9</v>
      </c>
      <c r="H220" t="s">
        <v>9</v>
      </c>
      <c r="I220" t="s">
        <v>31</v>
      </c>
      <c r="J220" t="s">
        <v>32</v>
      </c>
      <c r="K220" s="12">
        <v>44911</v>
      </c>
      <c r="L220" s="1">
        <v>5</v>
      </c>
      <c r="M220" s="1">
        <v>4</v>
      </c>
      <c r="N220" s="1">
        <v>33</v>
      </c>
      <c r="O220" s="1">
        <v>24310</v>
      </c>
      <c r="P220" s="1" t="s">
        <v>622</v>
      </c>
      <c r="Q220" t="s">
        <v>76</v>
      </c>
      <c r="R220" s="15">
        <v>45250</v>
      </c>
      <c r="S220">
        <v>3170</v>
      </c>
      <c r="T220">
        <v>145.20162664</v>
      </c>
      <c r="U220">
        <v>-38.032770650000003</v>
      </c>
      <c r="V220" s="22">
        <f>VLOOKUP(A:A,'BVT (50)'!A:A,1,0)</f>
        <v>5014182</v>
      </c>
      <c r="W220" s="22" t="s">
        <v>1946</v>
      </c>
    </row>
    <row r="221" spans="1:23" x14ac:dyDescent="0.35">
      <c r="A221" s="21">
        <v>5014238</v>
      </c>
      <c r="B221" s="13">
        <v>6408476779</v>
      </c>
      <c r="C221" s="13">
        <v>41076106</v>
      </c>
      <c r="D221" t="s">
        <v>623</v>
      </c>
      <c r="E221" t="s">
        <v>1620</v>
      </c>
      <c r="F221" t="s">
        <v>1404</v>
      </c>
      <c r="G221" t="s">
        <v>9</v>
      </c>
      <c r="H221" t="s">
        <v>9</v>
      </c>
      <c r="I221" t="s">
        <v>31</v>
      </c>
      <c r="J221" t="s">
        <v>32</v>
      </c>
      <c r="K221" s="12">
        <v>44911</v>
      </c>
      <c r="L221" s="1">
        <v>5</v>
      </c>
      <c r="M221" s="1">
        <v>4</v>
      </c>
      <c r="N221" s="1">
        <v>33</v>
      </c>
      <c r="O221" s="1">
        <v>24310</v>
      </c>
      <c r="P221" s="1" t="s">
        <v>624</v>
      </c>
      <c r="Q221" t="s">
        <v>279</v>
      </c>
      <c r="R221" s="15">
        <v>45128</v>
      </c>
      <c r="S221">
        <v>0</v>
      </c>
      <c r="T221">
        <v>145.11734286000001</v>
      </c>
      <c r="U221">
        <v>-38.014300650000003</v>
      </c>
      <c r="V221" s="22">
        <f>VLOOKUP(A:A,'BVT (50)'!A:A,1,0)</f>
        <v>5014238</v>
      </c>
      <c r="W221" s="22" t="s">
        <v>1946</v>
      </c>
    </row>
    <row r="222" spans="1:23" x14ac:dyDescent="0.35">
      <c r="A222" s="21">
        <v>5014247</v>
      </c>
      <c r="B222" s="13">
        <v>6408482023</v>
      </c>
      <c r="C222" s="13">
        <v>41079380</v>
      </c>
      <c r="D222" t="s">
        <v>625</v>
      </c>
      <c r="E222" t="s">
        <v>1621</v>
      </c>
      <c r="F222" t="s">
        <v>1399</v>
      </c>
      <c r="G222" t="s">
        <v>9</v>
      </c>
      <c r="H222" t="s">
        <v>9</v>
      </c>
      <c r="I222" t="s">
        <v>31</v>
      </c>
      <c r="J222" t="s">
        <v>32</v>
      </c>
      <c r="K222" s="12">
        <v>44911</v>
      </c>
      <c r="L222" s="1">
        <v>5</v>
      </c>
      <c r="M222" s="1">
        <v>4</v>
      </c>
      <c r="N222" s="1">
        <v>33</v>
      </c>
      <c r="O222" s="1">
        <v>24306</v>
      </c>
      <c r="P222" s="1" t="s">
        <v>566</v>
      </c>
      <c r="Q222" t="s">
        <v>217</v>
      </c>
      <c r="R222" s="15">
        <v>45239</v>
      </c>
      <c r="S222">
        <v>0</v>
      </c>
      <c r="T222">
        <v>145.09298871999999</v>
      </c>
      <c r="U222">
        <v>-37.878579049999999</v>
      </c>
      <c r="V222" s="22" t="e">
        <f>VLOOKUP(A:A,'BVT (50)'!A:A,1,0)</f>
        <v>#N/A</v>
      </c>
      <c r="W222" s="22"/>
    </row>
    <row r="223" spans="1:23" x14ac:dyDescent="0.35">
      <c r="A223" s="13">
        <v>5014181</v>
      </c>
      <c r="B223" s="13" t="s">
        <v>626</v>
      </c>
      <c r="C223" s="13" t="s">
        <v>626</v>
      </c>
      <c r="D223" t="s">
        <v>627</v>
      </c>
      <c r="E223" t="s">
        <v>1622</v>
      </c>
      <c r="F223" t="s">
        <v>1399</v>
      </c>
      <c r="G223" t="s">
        <v>9</v>
      </c>
      <c r="H223" t="s">
        <v>9</v>
      </c>
      <c r="I223" t="s">
        <v>31</v>
      </c>
      <c r="J223" t="s">
        <v>32</v>
      </c>
      <c r="K223" s="12">
        <v>44911</v>
      </c>
      <c r="L223" s="1">
        <v>5</v>
      </c>
      <c r="M223" s="1">
        <v>4</v>
      </c>
      <c r="N223" s="1">
        <v>33</v>
      </c>
      <c r="O223" s="1">
        <v>24306</v>
      </c>
      <c r="P223" s="1" t="s">
        <v>497</v>
      </c>
      <c r="Q223" t="s">
        <v>64</v>
      </c>
      <c r="R223" s="15">
        <v>0</v>
      </c>
      <c r="S223">
        <v>3170</v>
      </c>
      <c r="T223">
        <v>145.2139391</v>
      </c>
      <c r="U223">
        <v>-37.990582289999999</v>
      </c>
      <c r="V223" t="e">
        <f>VLOOKUP(A:A,'BVT (50)'!A:A,1,0)</f>
        <v>#N/A</v>
      </c>
    </row>
    <row r="224" spans="1:23" x14ac:dyDescent="0.35">
      <c r="A224" s="30">
        <v>5014254</v>
      </c>
      <c r="B224" s="13">
        <v>6407620860</v>
      </c>
      <c r="C224" s="13">
        <v>41068214</v>
      </c>
      <c r="D224" t="s">
        <v>628</v>
      </c>
      <c r="E224" t="s">
        <v>1623</v>
      </c>
      <c r="F224" t="s">
        <v>1399</v>
      </c>
      <c r="G224" t="s">
        <v>9</v>
      </c>
      <c r="H224" t="s">
        <v>9</v>
      </c>
      <c r="I224" t="s">
        <v>31</v>
      </c>
      <c r="J224" t="s">
        <v>32</v>
      </c>
      <c r="K224" s="12">
        <v>44911</v>
      </c>
      <c r="L224" s="1">
        <v>5</v>
      </c>
      <c r="M224" s="1">
        <v>4</v>
      </c>
      <c r="N224" s="1">
        <v>33</v>
      </c>
      <c r="O224" s="1">
        <v>24306</v>
      </c>
      <c r="P224" s="1" t="s">
        <v>105</v>
      </c>
      <c r="Q224" t="s">
        <v>106</v>
      </c>
      <c r="R224" s="15">
        <v>44978</v>
      </c>
      <c r="S224">
        <v>0</v>
      </c>
      <c r="T224">
        <v>145.19980104999999</v>
      </c>
      <c r="U224">
        <v>-37.920826079999998</v>
      </c>
      <c r="V224" s="29">
        <f>VLOOKUP(A:A,'Pilot (10)'!A:A,1,0)</f>
        <v>5014254</v>
      </c>
      <c r="W224" s="29" t="s">
        <v>1943</v>
      </c>
    </row>
    <row r="225" spans="1:23" x14ac:dyDescent="0.35">
      <c r="A225" s="13">
        <v>5014382</v>
      </c>
      <c r="B225" s="13" t="s">
        <v>629</v>
      </c>
      <c r="C225" s="13" t="s">
        <v>629</v>
      </c>
      <c r="D225" t="s">
        <v>630</v>
      </c>
      <c r="E225" t="s">
        <v>1624</v>
      </c>
      <c r="F225" t="s">
        <v>1399</v>
      </c>
      <c r="G225" t="s">
        <v>9</v>
      </c>
      <c r="H225" t="s">
        <v>9</v>
      </c>
      <c r="I225" t="s">
        <v>31</v>
      </c>
      <c r="J225" t="s">
        <v>32</v>
      </c>
      <c r="K225" s="12">
        <v>44912</v>
      </c>
      <c r="L225" s="1">
        <v>5</v>
      </c>
      <c r="M225" s="1">
        <v>4</v>
      </c>
      <c r="N225" s="1">
        <v>33</v>
      </c>
      <c r="O225" s="1">
        <v>24306</v>
      </c>
      <c r="P225" s="1" t="s">
        <v>631</v>
      </c>
      <c r="Q225" t="s">
        <v>76</v>
      </c>
      <c r="R225" s="15">
        <v>0</v>
      </c>
      <c r="S225">
        <v>3939</v>
      </c>
      <c r="T225">
        <v>145.22858780000001</v>
      </c>
      <c r="U225">
        <v>-38.004354910000004</v>
      </c>
      <c r="V225" t="e">
        <f>VLOOKUP(A:A,'BVT (50)'!A:A,1,0)</f>
        <v>#N/A</v>
      </c>
    </row>
    <row r="226" spans="1:23" x14ac:dyDescent="0.35">
      <c r="A226" s="13">
        <v>5014461</v>
      </c>
      <c r="B226" s="13" t="s">
        <v>632</v>
      </c>
      <c r="C226" s="13" t="s">
        <v>632</v>
      </c>
      <c r="D226" t="s">
        <v>633</v>
      </c>
      <c r="E226" t="s">
        <v>1625</v>
      </c>
      <c r="F226" t="s">
        <v>1399</v>
      </c>
      <c r="G226" t="s">
        <v>9</v>
      </c>
      <c r="H226" t="s">
        <v>9</v>
      </c>
      <c r="I226" t="s">
        <v>31</v>
      </c>
      <c r="J226" t="s">
        <v>32</v>
      </c>
      <c r="K226" s="12">
        <v>44912</v>
      </c>
      <c r="L226" s="1">
        <v>5</v>
      </c>
      <c r="M226" s="1">
        <v>4</v>
      </c>
      <c r="N226" s="1">
        <v>33</v>
      </c>
      <c r="O226" s="1">
        <v>24306</v>
      </c>
      <c r="P226" s="1" t="s">
        <v>634</v>
      </c>
      <c r="Q226" t="s">
        <v>76</v>
      </c>
      <c r="R226" s="15">
        <v>0</v>
      </c>
      <c r="S226">
        <v>3939</v>
      </c>
      <c r="T226">
        <v>145.21961429999999</v>
      </c>
      <c r="U226">
        <v>-37.999486040000001</v>
      </c>
      <c r="V226" t="e">
        <f>VLOOKUP(A:A,'BVT (50)'!A:A,1,0)</f>
        <v>#N/A</v>
      </c>
    </row>
    <row r="227" spans="1:23" x14ac:dyDescent="0.35">
      <c r="A227" s="13">
        <v>5014373</v>
      </c>
      <c r="B227" s="13" t="s">
        <v>635</v>
      </c>
      <c r="C227" s="13" t="s">
        <v>635</v>
      </c>
      <c r="D227" t="s">
        <v>636</v>
      </c>
      <c r="E227" t="s">
        <v>1626</v>
      </c>
      <c r="F227" t="s">
        <v>1399</v>
      </c>
      <c r="G227" t="s">
        <v>9</v>
      </c>
      <c r="H227" t="s">
        <v>9</v>
      </c>
      <c r="I227" t="s">
        <v>31</v>
      </c>
      <c r="J227" t="s">
        <v>32</v>
      </c>
      <c r="K227" s="12">
        <v>44912</v>
      </c>
      <c r="L227" s="1">
        <v>5</v>
      </c>
      <c r="M227" s="1">
        <v>4</v>
      </c>
      <c r="N227" s="1">
        <v>33</v>
      </c>
      <c r="O227" s="1">
        <v>24306</v>
      </c>
      <c r="P227" s="1" t="s">
        <v>637</v>
      </c>
      <c r="Q227" t="s">
        <v>76</v>
      </c>
      <c r="R227" s="15">
        <v>0</v>
      </c>
      <c r="S227">
        <v>3939</v>
      </c>
      <c r="T227">
        <v>145.22288560000001</v>
      </c>
      <c r="U227">
        <v>-38.043601539999997</v>
      </c>
      <c r="V227" t="e">
        <f>VLOOKUP(A:A,'BVT (50)'!A:A,1,0)</f>
        <v>#N/A</v>
      </c>
    </row>
    <row r="228" spans="1:23" x14ac:dyDescent="0.35">
      <c r="A228" s="13">
        <v>5014375</v>
      </c>
      <c r="B228" s="13" t="s">
        <v>638</v>
      </c>
      <c r="C228" s="13" t="s">
        <v>638</v>
      </c>
      <c r="D228" t="s">
        <v>639</v>
      </c>
      <c r="E228" t="s">
        <v>1627</v>
      </c>
      <c r="F228" t="s">
        <v>1399</v>
      </c>
      <c r="G228" t="s">
        <v>9</v>
      </c>
      <c r="H228" t="s">
        <v>9</v>
      </c>
      <c r="I228" t="s">
        <v>31</v>
      </c>
      <c r="J228" t="s">
        <v>32</v>
      </c>
      <c r="K228" s="12">
        <v>44912</v>
      </c>
      <c r="L228" s="1">
        <v>5</v>
      </c>
      <c r="M228" s="1">
        <v>4</v>
      </c>
      <c r="N228" s="1">
        <v>33</v>
      </c>
      <c r="O228" s="1">
        <v>24306</v>
      </c>
      <c r="P228" s="1" t="s">
        <v>640</v>
      </c>
      <c r="Q228" t="s">
        <v>76</v>
      </c>
      <c r="R228" s="15">
        <v>0</v>
      </c>
      <c r="S228">
        <v>3939</v>
      </c>
      <c r="T228">
        <v>145.22053550000001</v>
      </c>
      <c r="U228">
        <v>-38.045538329999999</v>
      </c>
      <c r="V228" t="e">
        <f>VLOOKUP(A:A,'BVT (50)'!A:A,1,0)</f>
        <v>#N/A</v>
      </c>
    </row>
    <row r="229" spans="1:23" x14ac:dyDescent="0.35">
      <c r="A229" s="13">
        <v>5014302</v>
      </c>
      <c r="B229" s="13" t="s">
        <v>641</v>
      </c>
      <c r="C229" s="13" t="s">
        <v>641</v>
      </c>
      <c r="D229" t="s">
        <v>642</v>
      </c>
      <c r="E229" t="s">
        <v>1628</v>
      </c>
      <c r="F229" t="s">
        <v>1399</v>
      </c>
      <c r="G229" t="s">
        <v>9</v>
      </c>
      <c r="H229" t="s">
        <v>9</v>
      </c>
      <c r="I229" t="s">
        <v>31</v>
      </c>
      <c r="J229" t="s">
        <v>32</v>
      </c>
      <c r="K229" s="12">
        <v>44911</v>
      </c>
      <c r="L229" s="1">
        <v>5</v>
      </c>
      <c r="M229" s="1">
        <v>4</v>
      </c>
      <c r="N229" s="1">
        <v>33</v>
      </c>
      <c r="O229" s="1">
        <v>24306</v>
      </c>
      <c r="P229" s="1" t="s">
        <v>643</v>
      </c>
      <c r="Q229" t="s">
        <v>76</v>
      </c>
      <c r="R229" s="15">
        <v>0</v>
      </c>
      <c r="S229">
        <v>3939</v>
      </c>
      <c r="T229">
        <v>145.19131730000001</v>
      </c>
      <c r="U229">
        <v>-38.034215160000002</v>
      </c>
      <c r="V229" t="e">
        <f>VLOOKUP(A:A,'BVT (50)'!A:A,1,0)</f>
        <v>#N/A</v>
      </c>
    </row>
    <row r="230" spans="1:23" x14ac:dyDescent="0.35">
      <c r="A230" s="13">
        <v>5014249</v>
      </c>
      <c r="B230" s="13">
        <v>6408269003</v>
      </c>
      <c r="C230" s="13">
        <v>40779392</v>
      </c>
      <c r="D230" t="s">
        <v>644</v>
      </c>
      <c r="E230" t="s">
        <v>1629</v>
      </c>
      <c r="F230" t="s">
        <v>1399</v>
      </c>
      <c r="G230" t="s">
        <v>9</v>
      </c>
      <c r="H230" t="s">
        <v>9</v>
      </c>
      <c r="I230" t="s">
        <v>31</v>
      </c>
      <c r="J230" t="s">
        <v>32</v>
      </c>
      <c r="K230" s="12">
        <v>44911</v>
      </c>
      <c r="L230" s="1">
        <v>5</v>
      </c>
      <c r="M230" s="1">
        <v>4</v>
      </c>
      <c r="N230" s="1">
        <v>33</v>
      </c>
      <c r="O230" s="1">
        <v>24306</v>
      </c>
      <c r="P230" s="1" t="s">
        <v>645</v>
      </c>
      <c r="Q230" t="s">
        <v>76</v>
      </c>
      <c r="R230" s="15">
        <v>45056</v>
      </c>
      <c r="S230">
        <v>0</v>
      </c>
      <c r="T230">
        <v>145.19705848999999</v>
      </c>
      <c r="U230">
        <v>-38.005076170000002</v>
      </c>
      <c r="V230" t="e">
        <f>VLOOKUP(A:A,'BVT (50)'!A:A,1,0)</f>
        <v>#N/A</v>
      </c>
    </row>
    <row r="231" spans="1:23" x14ac:dyDescent="0.35">
      <c r="A231" s="13">
        <v>5014312</v>
      </c>
      <c r="B231" s="13">
        <v>6407206074</v>
      </c>
      <c r="C231" s="13">
        <v>40695032</v>
      </c>
      <c r="D231" t="s">
        <v>646</v>
      </c>
      <c r="E231" t="s">
        <v>1630</v>
      </c>
      <c r="F231" t="s">
        <v>1399</v>
      </c>
      <c r="G231" t="s">
        <v>9</v>
      </c>
      <c r="H231" t="s">
        <v>9</v>
      </c>
      <c r="I231" t="s">
        <v>31</v>
      </c>
      <c r="J231" t="s">
        <v>32</v>
      </c>
      <c r="K231" s="12">
        <v>44911</v>
      </c>
      <c r="L231" s="1">
        <v>5</v>
      </c>
      <c r="M231" s="1">
        <v>4</v>
      </c>
      <c r="N231" s="1">
        <v>33</v>
      </c>
      <c r="O231" s="1">
        <v>24306</v>
      </c>
      <c r="P231" s="1" t="s">
        <v>647</v>
      </c>
      <c r="Q231" t="s">
        <v>67</v>
      </c>
      <c r="R231" s="15">
        <v>45230</v>
      </c>
      <c r="S231">
        <v>3939</v>
      </c>
      <c r="T231">
        <v>145.11351507000001</v>
      </c>
      <c r="U231">
        <v>-37.792901469999997</v>
      </c>
      <c r="V231" t="e">
        <f>VLOOKUP(A:A,'BVT (50)'!A:A,1,0)</f>
        <v>#N/A</v>
      </c>
    </row>
    <row r="232" spans="1:23" x14ac:dyDescent="0.35">
      <c r="A232" s="13">
        <v>5014311</v>
      </c>
      <c r="B232" s="13" t="s">
        <v>648</v>
      </c>
      <c r="C232" s="13" t="s">
        <v>648</v>
      </c>
      <c r="D232" t="s">
        <v>649</v>
      </c>
      <c r="E232" t="s">
        <v>1631</v>
      </c>
      <c r="F232" t="s">
        <v>1399</v>
      </c>
      <c r="G232" t="s">
        <v>9</v>
      </c>
      <c r="H232" t="s">
        <v>9</v>
      </c>
      <c r="I232" t="s">
        <v>31</v>
      </c>
      <c r="J232" t="s">
        <v>32</v>
      </c>
      <c r="K232" s="12">
        <v>44911</v>
      </c>
      <c r="L232" s="1">
        <v>5</v>
      </c>
      <c r="M232" s="1">
        <v>4</v>
      </c>
      <c r="N232" s="1">
        <v>33</v>
      </c>
      <c r="O232" s="1">
        <v>24306</v>
      </c>
      <c r="P232" s="1" t="s">
        <v>650</v>
      </c>
      <c r="Q232" t="s">
        <v>76</v>
      </c>
      <c r="R232" s="15">
        <v>0</v>
      </c>
      <c r="S232">
        <v>3939</v>
      </c>
      <c r="T232">
        <v>145.2198291</v>
      </c>
      <c r="U232">
        <v>-38.007196530000002</v>
      </c>
      <c r="V232" t="e">
        <f>VLOOKUP(A:A,'BVT (50)'!A:A,1,0)</f>
        <v>#N/A</v>
      </c>
    </row>
    <row r="233" spans="1:23" x14ac:dyDescent="0.35">
      <c r="A233" s="13">
        <v>5014499</v>
      </c>
      <c r="B233" s="13">
        <v>6408473213</v>
      </c>
      <c r="C233" s="13">
        <v>41073244</v>
      </c>
      <c r="D233" t="s">
        <v>651</v>
      </c>
      <c r="E233" t="s">
        <v>1632</v>
      </c>
      <c r="F233" t="s">
        <v>1399</v>
      </c>
      <c r="G233" t="s">
        <v>9</v>
      </c>
      <c r="H233" t="s">
        <v>9</v>
      </c>
      <c r="I233" t="s">
        <v>31</v>
      </c>
      <c r="J233" t="s">
        <v>32</v>
      </c>
      <c r="K233" s="12">
        <v>44914</v>
      </c>
      <c r="L233" s="1">
        <v>5</v>
      </c>
      <c r="M233" s="1">
        <v>4</v>
      </c>
      <c r="N233" s="1">
        <v>33</v>
      </c>
      <c r="O233" s="1">
        <v>24306</v>
      </c>
      <c r="P233" s="1" t="s">
        <v>652</v>
      </c>
      <c r="Q233" t="s">
        <v>653</v>
      </c>
      <c r="R233" s="15">
        <v>45108</v>
      </c>
      <c r="S233">
        <v>3939</v>
      </c>
      <c r="T233">
        <v>145.00710842999999</v>
      </c>
      <c r="U233">
        <v>-37.898023440000003</v>
      </c>
      <c r="V233" t="e">
        <f>VLOOKUP(A:A,'BVT (50)'!A:A,1,0)</f>
        <v>#N/A</v>
      </c>
    </row>
    <row r="234" spans="1:23" x14ac:dyDescent="0.35">
      <c r="A234" s="13">
        <v>5014303</v>
      </c>
      <c r="B234" s="13" t="s">
        <v>654</v>
      </c>
      <c r="C234" s="13" t="s">
        <v>654</v>
      </c>
      <c r="D234" t="s">
        <v>655</v>
      </c>
      <c r="E234" t="s">
        <v>1633</v>
      </c>
      <c r="F234" t="s">
        <v>1399</v>
      </c>
      <c r="G234" t="s">
        <v>9</v>
      </c>
      <c r="H234" t="s">
        <v>9</v>
      </c>
      <c r="I234" t="s">
        <v>31</v>
      </c>
      <c r="J234" t="s">
        <v>32</v>
      </c>
      <c r="K234" s="12">
        <v>44911</v>
      </c>
      <c r="L234" s="1">
        <v>5</v>
      </c>
      <c r="M234" s="1">
        <v>4</v>
      </c>
      <c r="N234" s="1">
        <v>33</v>
      </c>
      <c r="O234" s="1">
        <v>24306</v>
      </c>
      <c r="P234" s="1" t="s">
        <v>656</v>
      </c>
      <c r="Q234" t="s">
        <v>76</v>
      </c>
      <c r="R234" s="15">
        <v>0</v>
      </c>
      <c r="S234">
        <v>3939</v>
      </c>
      <c r="T234">
        <v>145.19140060000001</v>
      </c>
      <c r="U234">
        <v>-38.033847170000001</v>
      </c>
      <c r="V234" t="e">
        <f>VLOOKUP(A:A,'BVT (50)'!A:A,1,0)</f>
        <v>#N/A</v>
      </c>
    </row>
    <row r="235" spans="1:23" x14ac:dyDescent="0.35">
      <c r="A235" s="13">
        <v>5014485</v>
      </c>
      <c r="B235" s="13">
        <v>6408467124</v>
      </c>
      <c r="C235" s="13">
        <v>41066437</v>
      </c>
      <c r="D235" t="s">
        <v>657</v>
      </c>
      <c r="E235" t="s">
        <v>1634</v>
      </c>
      <c r="F235" t="s">
        <v>1399</v>
      </c>
      <c r="G235" t="s">
        <v>9</v>
      </c>
      <c r="H235" t="s">
        <v>9</v>
      </c>
      <c r="I235" t="s">
        <v>31</v>
      </c>
      <c r="J235" t="s">
        <v>32</v>
      </c>
      <c r="K235" s="12">
        <v>44914</v>
      </c>
      <c r="L235" s="1">
        <v>5</v>
      </c>
      <c r="M235" s="1">
        <v>4</v>
      </c>
      <c r="N235" s="1">
        <v>33</v>
      </c>
      <c r="O235" s="1">
        <v>24306</v>
      </c>
      <c r="P235" s="1" t="s">
        <v>658</v>
      </c>
      <c r="Q235" t="s">
        <v>659</v>
      </c>
      <c r="R235" s="15">
        <v>45168</v>
      </c>
      <c r="S235">
        <v>3939</v>
      </c>
      <c r="T235">
        <v>145.08520379999999</v>
      </c>
      <c r="U235">
        <v>-37.763537120000002</v>
      </c>
      <c r="V235" t="e">
        <f>VLOOKUP(A:A,'BVT (50)'!A:A,1,0)</f>
        <v>#N/A</v>
      </c>
    </row>
    <row r="236" spans="1:23" x14ac:dyDescent="0.35">
      <c r="A236" s="13">
        <v>5014436</v>
      </c>
      <c r="B236" s="13" t="s">
        <v>660</v>
      </c>
      <c r="C236" s="13" t="s">
        <v>660</v>
      </c>
      <c r="D236" t="s">
        <v>661</v>
      </c>
      <c r="E236" t="s">
        <v>1635</v>
      </c>
      <c r="F236" t="s">
        <v>1399</v>
      </c>
      <c r="G236" t="s">
        <v>9</v>
      </c>
      <c r="H236" t="s">
        <v>9</v>
      </c>
      <c r="I236" t="s">
        <v>31</v>
      </c>
      <c r="J236" t="s">
        <v>32</v>
      </c>
      <c r="K236" s="12">
        <v>44912</v>
      </c>
      <c r="L236" s="1">
        <v>5</v>
      </c>
      <c r="M236" s="1">
        <v>4</v>
      </c>
      <c r="N236" s="1">
        <v>33</v>
      </c>
      <c r="O236" s="1">
        <v>24306</v>
      </c>
      <c r="P236" s="1" t="s">
        <v>662</v>
      </c>
      <c r="Q236" t="s">
        <v>64</v>
      </c>
      <c r="R236" s="15">
        <v>0</v>
      </c>
      <c r="S236">
        <v>3939</v>
      </c>
      <c r="T236">
        <v>145.1993038</v>
      </c>
      <c r="U236">
        <v>-37.986680409999998</v>
      </c>
      <c r="V236" t="e">
        <f>VLOOKUP(A:A,'BVT (50)'!A:A,1,0)</f>
        <v>#N/A</v>
      </c>
    </row>
    <row r="237" spans="1:23" x14ac:dyDescent="0.35">
      <c r="A237" s="13">
        <v>5014484</v>
      </c>
      <c r="B237" s="13">
        <v>6407806484</v>
      </c>
      <c r="C237" s="13">
        <v>40309381</v>
      </c>
      <c r="D237" t="s">
        <v>663</v>
      </c>
      <c r="E237" t="s">
        <v>1636</v>
      </c>
      <c r="F237" t="s">
        <v>1404</v>
      </c>
      <c r="G237" t="s">
        <v>9</v>
      </c>
      <c r="H237" t="s">
        <v>9</v>
      </c>
      <c r="I237" t="s">
        <v>31</v>
      </c>
      <c r="J237" t="s">
        <v>32</v>
      </c>
      <c r="K237" s="12">
        <v>44914</v>
      </c>
      <c r="L237" s="1">
        <v>5</v>
      </c>
      <c r="M237" s="1">
        <v>4</v>
      </c>
      <c r="N237" s="1">
        <v>33</v>
      </c>
      <c r="O237" s="1">
        <v>24310</v>
      </c>
      <c r="P237" s="1" t="s">
        <v>664</v>
      </c>
      <c r="Q237" t="s">
        <v>76</v>
      </c>
      <c r="R237" s="15">
        <v>45182</v>
      </c>
      <c r="S237">
        <v>3939</v>
      </c>
      <c r="T237">
        <v>145.21884453000001</v>
      </c>
      <c r="U237">
        <v>-38.043103109999997</v>
      </c>
      <c r="V237" t="e">
        <f>VLOOKUP(A:A,'BVT (50)'!A:A,1,0)</f>
        <v>#N/A</v>
      </c>
    </row>
    <row r="238" spans="1:23" x14ac:dyDescent="0.35">
      <c r="A238" s="13">
        <v>5014422</v>
      </c>
      <c r="B238" s="13" t="s">
        <v>665</v>
      </c>
      <c r="C238" s="13" t="s">
        <v>665</v>
      </c>
      <c r="D238" t="s">
        <v>666</v>
      </c>
      <c r="E238" t="s">
        <v>1637</v>
      </c>
      <c r="F238" t="s">
        <v>1399</v>
      </c>
      <c r="G238" t="s">
        <v>9</v>
      </c>
      <c r="H238" t="s">
        <v>9</v>
      </c>
      <c r="I238" t="s">
        <v>31</v>
      </c>
      <c r="J238" t="s">
        <v>32</v>
      </c>
      <c r="K238" s="12">
        <v>44912</v>
      </c>
      <c r="L238" s="1">
        <v>5</v>
      </c>
      <c r="M238" s="1">
        <v>4</v>
      </c>
      <c r="N238" s="1">
        <v>33</v>
      </c>
      <c r="O238" s="1">
        <v>24306</v>
      </c>
      <c r="P238" s="1" t="s">
        <v>667</v>
      </c>
      <c r="Q238" t="s">
        <v>64</v>
      </c>
      <c r="R238" s="15">
        <v>0</v>
      </c>
      <c r="S238">
        <v>3939</v>
      </c>
      <c r="T238">
        <v>145.2045799</v>
      </c>
      <c r="U238">
        <v>-37.973864300000002</v>
      </c>
      <c r="V238" t="e">
        <f>VLOOKUP(A:A,'BVT (50)'!A:A,1,0)</f>
        <v>#N/A</v>
      </c>
    </row>
    <row r="239" spans="1:23" x14ac:dyDescent="0.35">
      <c r="A239" s="21">
        <v>5014287</v>
      </c>
      <c r="B239" s="13">
        <v>6408468749</v>
      </c>
      <c r="C239" s="13">
        <v>41070084</v>
      </c>
      <c r="D239" t="s">
        <v>668</v>
      </c>
      <c r="E239" t="s">
        <v>1638</v>
      </c>
      <c r="F239" t="s">
        <v>1404</v>
      </c>
      <c r="G239" t="s">
        <v>9</v>
      </c>
      <c r="H239" t="s">
        <v>9</v>
      </c>
      <c r="I239" t="s">
        <v>31</v>
      </c>
      <c r="J239" t="s">
        <v>32</v>
      </c>
      <c r="K239" s="12">
        <v>44911</v>
      </c>
      <c r="L239" s="1">
        <v>5</v>
      </c>
      <c r="M239" s="1">
        <v>4</v>
      </c>
      <c r="N239" s="1">
        <v>33</v>
      </c>
      <c r="O239" s="1">
        <v>24310</v>
      </c>
      <c r="P239" s="1" t="s">
        <v>669</v>
      </c>
      <c r="Q239" t="s">
        <v>170</v>
      </c>
      <c r="R239" s="15">
        <v>45083</v>
      </c>
      <c r="S239">
        <v>3939</v>
      </c>
      <c r="T239">
        <v>145.12553788</v>
      </c>
      <c r="U239">
        <v>-37.820567449999999</v>
      </c>
      <c r="V239" s="22" t="e">
        <f>VLOOKUP(A:A,'BVT (50)'!A:A,1,0)</f>
        <v>#N/A</v>
      </c>
      <c r="W239" s="22"/>
    </row>
    <row r="240" spans="1:23" x14ac:dyDescent="0.35">
      <c r="A240" s="13">
        <v>5014177</v>
      </c>
      <c r="B240" s="13">
        <v>6407389572</v>
      </c>
      <c r="C240" s="13">
        <v>40487962</v>
      </c>
      <c r="D240" t="s">
        <v>670</v>
      </c>
      <c r="E240" t="s">
        <v>1639</v>
      </c>
      <c r="F240" t="s">
        <v>1399</v>
      </c>
      <c r="G240" t="s">
        <v>9</v>
      </c>
      <c r="H240" t="s">
        <v>9</v>
      </c>
      <c r="I240" t="s">
        <v>31</v>
      </c>
      <c r="J240" t="s">
        <v>32</v>
      </c>
      <c r="K240" s="12">
        <v>44910</v>
      </c>
      <c r="L240" s="1">
        <v>5</v>
      </c>
      <c r="M240" s="1">
        <v>4</v>
      </c>
      <c r="N240" s="1">
        <v>33</v>
      </c>
      <c r="O240" s="1">
        <v>24306</v>
      </c>
      <c r="P240" s="1" t="s">
        <v>671</v>
      </c>
      <c r="Q240" t="s">
        <v>76</v>
      </c>
      <c r="R240" s="15">
        <v>45159</v>
      </c>
      <c r="S240">
        <v>3170</v>
      </c>
      <c r="T240">
        <v>145.21680878000001</v>
      </c>
      <c r="U240">
        <v>-38.004861679999998</v>
      </c>
      <c r="V240" t="e">
        <f>VLOOKUP(A:A,'BVT (50)'!A:A,1,0)</f>
        <v>#N/A</v>
      </c>
    </row>
    <row r="241" spans="1:22" x14ac:dyDescent="0.35">
      <c r="A241" s="13">
        <v>5014538</v>
      </c>
      <c r="B241" s="13">
        <v>6408479719</v>
      </c>
      <c r="C241" s="13">
        <v>41078022</v>
      </c>
      <c r="D241" t="s">
        <v>672</v>
      </c>
      <c r="E241" t="s">
        <v>1640</v>
      </c>
      <c r="F241" t="s">
        <v>1399</v>
      </c>
      <c r="G241" t="s">
        <v>9</v>
      </c>
      <c r="H241" t="s">
        <v>9</v>
      </c>
      <c r="I241" t="s">
        <v>31</v>
      </c>
      <c r="J241" t="s">
        <v>32</v>
      </c>
      <c r="K241" s="12">
        <v>44915</v>
      </c>
      <c r="L241" s="1">
        <v>5</v>
      </c>
      <c r="M241" s="1">
        <v>4</v>
      </c>
      <c r="N241" s="1">
        <v>33</v>
      </c>
      <c r="O241" s="1">
        <v>24306</v>
      </c>
      <c r="P241" s="1" t="s">
        <v>673</v>
      </c>
      <c r="Q241" t="s">
        <v>44</v>
      </c>
      <c r="R241" s="15">
        <v>45168</v>
      </c>
      <c r="S241">
        <v>3939</v>
      </c>
      <c r="T241">
        <v>145.16473782</v>
      </c>
      <c r="U241">
        <v>-38.151105029999997</v>
      </c>
      <c r="V241" t="e">
        <f>VLOOKUP(A:A,'BVT (50)'!A:A,1,0)</f>
        <v>#N/A</v>
      </c>
    </row>
    <row r="242" spans="1:22" x14ac:dyDescent="0.35">
      <c r="A242" s="13">
        <v>5014171</v>
      </c>
      <c r="B242" s="13">
        <v>6408409037</v>
      </c>
      <c r="C242" s="13">
        <v>41000918</v>
      </c>
      <c r="D242" t="s">
        <v>674</v>
      </c>
      <c r="E242" t="s">
        <v>1641</v>
      </c>
      <c r="F242" t="s">
        <v>1399</v>
      </c>
      <c r="G242" t="s">
        <v>9</v>
      </c>
      <c r="H242" t="s">
        <v>9</v>
      </c>
      <c r="I242" t="s">
        <v>31</v>
      </c>
      <c r="J242" t="s">
        <v>32</v>
      </c>
      <c r="K242" s="12">
        <v>44910</v>
      </c>
      <c r="L242" s="1">
        <v>5</v>
      </c>
      <c r="M242" s="1">
        <v>4</v>
      </c>
      <c r="N242" s="1">
        <v>33</v>
      </c>
      <c r="O242" s="1">
        <v>24306</v>
      </c>
      <c r="P242" s="1" t="s">
        <v>675</v>
      </c>
      <c r="Q242" t="s">
        <v>298</v>
      </c>
      <c r="R242" s="15">
        <v>45145</v>
      </c>
      <c r="S242">
        <v>3170</v>
      </c>
      <c r="T242">
        <v>145.14126392</v>
      </c>
      <c r="U242">
        <v>-37.767102049999998</v>
      </c>
      <c r="V242" t="e">
        <f>VLOOKUP(A:A,'BVT (50)'!A:A,1,0)</f>
        <v>#N/A</v>
      </c>
    </row>
    <row r="243" spans="1:22" x14ac:dyDescent="0.35">
      <c r="A243" s="13">
        <v>5014477</v>
      </c>
      <c r="B243" s="13" t="s">
        <v>676</v>
      </c>
      <c r="C243" s="13" t="s">
        <v>676</v>
      </c>
      <c r="D243" t="s">
        <v>677</v>
      </c>
      <c r="E243" t="s">
        <v>1642</v>
      </c>
      <c r="F243" t="s">
        <v>1399</v>
      </c>
      <c r="G243" t="s">
        <v>9</v>
      </c>
      <c r="H243" t="s">
        <v>9</v>
      </c>
      <c r="I243" t="s">
        <v>31</v>
      </c>
      <c r="J243" t="s">
        <v>32</v>
      </c>
      <c r="K243" s="12">
        <v>44914</v>
      </c>
      <c r="L243" s="1">
        <v>5</v>
      </c>
      <c r="M243" s="1">
        <v>4</v>
      </c>
      <c r="N243" s="1">
        <v>33</v>
      </c>
      <c r="O243" s="1">
        <v>24306</v>
      </c>
      <c r="P243" s="1" t="s">
        <v>678</v>
      </c>
      <c r="Q243" t="s">
        <v>76</v>
      </c>
      <c r="R243" s="15">
        <v>0</v>
      </c>
      <c r="S243">
        <v>3939</v>
      </c>
      <c r="T243">
        <v>0</v>
      </c>
      <c r="U243">
        <v>0</v>
      </c>
      <c r="V243" t="e">
        <f>VLOOKUP(A:A,'BVT (50)'!A:A,1,0)</f>
        <v>#N/A</v>
      </c>
    </row>
    <row r="244" spans="1:22" x14ac:dyDescent="0.35">
      <c r="A244" s="13">
        <v>5014138</v>
      </c>
      <c r="B244" s="13">
        <v>6408486128</v>
      </c>
      <c r="C244" s="13">
        <v>41081002</v>
      </c>
      <c r="D244" t="s">
        <v>679</v>
      </c>
      <c r="E244" t="s">
        <v>1643</v>
      </c>
      <c r="F244" t="s">
        <v>1404</v>
      </c>
      <c r="G244" t="s">
        <v>9</v>
      </c>
      <c r="H244" t="s">
        <v>9</v>
      </c>
      <c r="I244" t="s">
        <v>31</v>
      </c>
      <c r="J244" t="s">
        <v>32</v>
      </c>
      <c r="K244" s="12">
        <v>44910</v>
      </c>
      <c r="L244" s="1">
        <v>5</v>
      </c>
      <c r="M244" s="1">
        <v>4</v>
      </c>
      <c r="N244" s="1">
        <v>33</v>
      </c>
      <c r="O244" s="1">
        <v>24310</v>
      </c>
      <c r="P244" s="1" t="s">
        <v>680</v>
      </c>
      <c r="Q244" t="s">
        <v>681</v>
      </c>
      <c r="R244" s="15">
        <v>45203</v>
      </c>
      <c r="S244">
        <v>3170</v>
      </c>
      <c r="T244">
        <v>145.21286301999999</v>
      </c>
      <c r="U244">
        <v>-37.817547169999997</v>
      </c>
      <c r="V244" t="e">
        <f>VLOOKUP(A:A,'BVT (50)'!A:A,1,0)</f>
        <v>#N/A</v>
      </c>
    </row>
    <row r="245" spans="1:22" x14ac:dyDescent="0.35">
      <c r="A245" s="13">
        <v>5014387</v>
      </c>
      <c r="B245" s="13">
        <v>6408489457</v>
      </c>
      <c r="C245" s="13">
        <v>41084490</v>
      </c>
      <c r="D245" t="s">
        <v>682</v>
      </c>
      <c r="E245" t="s">
        <v>1644</v>
      </c>
      <c r="F245" t="s">
        <v>1399</v>
      </c>
      <c r="G245" t="s">
        <v>9</v>
      </c>
      <c r="H245" t="s">
        <v>9</v>
      </c>
      <c r="I245" t="s">
        <v>31</v>
      </c>
      <c r="J245" t="s">
        <v>32</v>
      </c>
      <c r="K245" s="12">
        <v>44912</v>
      </c>
      <c r="L245" s="1">
        <v>5</v>
      </c>
      <c r="M245" s="1">
        <v>4</v>
      </c>
      <c r="N245" s="1">
        <v>33</v>
      </c>
      <c r="O245" s="1">
        <v>24306</v>
      </c>
      <c r="P245" s="1" t="s">
        <v>683</v>
      </c>
      <c r="Q245" t="s">
        <v>684</v>
      </c>
      <c r="R245" s="15">
        <v>45249</v>
      </c>
      <c r="S245">
        <v>3939</v>
      </c>
      <c r="T245">
        <v>145.01470873</v>
      </c>
      <c r="U245">
        <v>-37.974588660000002</v>
      </c>
      <c r="V245" t="e">
        <f>VLOOKUP(A:A,'BVT (50)'!A:A,1,0)</f>
        <v>#N/A</v>
      </c>
    </row>
    <row r="246" spans="1:22" x14ac:dyDescent="0.35">
      <c r="A246" s="13">
        <v>5014397</v>
      </c>
      <c r="B246" s="13" t="s">
        <v>685</v>
      </c>
      <c r="C246" s="13" t="s">
        <v>685</v>
      </c>
      <c r="D246" t="s">
        <v>686</v>
      </c>
      <c r="E246" t="s">
        <v>1645</v>
      </c>
      <c r="F246" t="s">
        <v>1399</v>
      </c>
      <c r="G246" t="s">
        <v>9</v>
      </c>
      <c r="H246" t="s">
        <v>9</v>
      </c>
      <c r="I246" t="s">
        <v>31</v>
      </c>
      <c r="J246" t="s">
        <v>32</v>
      </c>
      <c r="K246" s="12">
        <v>44912</v>
      </c>
      <c r="L246" s="1">
        <v>5</v>
      </c>
      <c r="M246" s="1">
        <v>4</v>
      </c>
      <c r="N246" s="1">
        <v>33</v>
      </c>
      <c r="O246" s="1">
        <v>24306</v>
      </c>
      <c r="P246" s="1" t="s">
        <v>687</v>
      </c>
      <c r="Q246" t="s">
        <v>76</v>
      </c>
      <c r="R246" s="15">
        <v>0</v>
      </c>
      <c r="S246">
        <v>3939</v>
      </c>
      <c r="T246">
        <v>145.22119190000001</v>
      </c>
      <c r="U246">
        <v>-38.007255149999999</v>
      </c>
      <c r="V246" t="e">
        <f>VLOOKUP(A:A,'BVT (50)'!A:A,1,0)</f>
        <v>#N/A</v>
      </c>
    </row>
    <row r="247" spans="1:22" x14ac:dyDescent="0.35">
      <c r="A247" s="13">
        <v>5014137</v>
      </c>
      <c r="B247" s="13">
        <v>6407749122</v>
      </c>
      <c r="C247" s="13">
        <v>40527815</v>
      </c>
      <c r="D247" t="s">
        <v>688</v>
      </c>
      <c r="E247" t="s">
        <v>1646</v>
      </c>
      <c r="F247" t="s">
        <v>1399</v>
      </c>
      <c r="G247" t="s">
        <v>9</v>
      </c>
      <c r="H247" t="s">
        <v>9</v>
      </c>
      <c r="I247" t="s">
        <v>31</v>
      </c>
      <c r="J247" t="s">
        <v>32</v>
      </c>
      <c r="K247" s="12">
        <v>44910</v>
      </c>
      <c r="L247" s="1">
        <v>5</v>
      </c>
      <c r="M247" s="1">
        <v>4</v>
      </c>
      <c r="N247" s="1">
        <v>33</v>
      </c>
      <c r="O247" s="1">
        <v>24306</v>
      </c>
      <c r="P247" s="1" t="s">
        <v>689</v>
      </c>
      <c r="Q247" t="s">
        <v>447</v>
      </c>
      <c r="R247" s="15">
        <v>45189</v>
      </c>
      <c r="S247">
        <v>3170</v>
      </c>
      <c r="T247">
        <v>145.18554441000001</v>
      </c>
      <c r="U247">
        <v>-38.100395949999999</v>
      </c>
      <c r="V247" t="e">
        <f>VLOOKUP(A:A,'BVT (50)'!A:A,1,0)</f>
        <v>#N/A</v>
      </c>
    </row>
    <row r="248" spans="1:22" x14ac:dyDescent="0.35">
      <c r="A248" s="13">
        <v>5014196</v>
      </c>
      <c r="B248" s="13">
        <v>6408432038</v>
      </c>
      <c r="C248" s="13">
        <v>41031013</v>
      </c>
      <c r="D248" t="s">
        <v>690</v>
      </c>
      <c r="E248" t="s">
        <v>1647</v>
      </c>
      <c r="F248" t="s">
        <v>1399</v>
      </c>
      <c r="G248" t="s">
        <v>9</v>
      </c>
      <c r="H248" t="s">
        <v>9</v>
      </c>
      <c r="I248" t="s">
        <v>31</v>
      </c>
      <c r="J248" t="s">
        <v>32</v>
      </c>
      <c r="K248" s="12">
        <v>44910</v>
      </c>
      <c r="L248" s="1">
        <v>5</v>
      </c>
      <c r="M248" s="1">
        <v>4</v>
      </c>
      <c r="N248" s="1">
        <v>33</v>
      </c>
      <c r="O248" s="1">
        <v>24306</v>
      </c>
      <c r="P248" s="1" t="s">
        <v>691</v>
      </c>
      <c r="Q248" t="s">
        <v>325</v>
      </c>
      <c r="R248" s="15">
        <v>45054</v>
      </c>
      <c r="S248">
        <v>3170</v>
      </c>
      <c r="T248">
        <v>145.05910048000001</v>
      </c>
      <c r="U248">
        <v>-38.229923790000001</v>
      </c>
      <c r="V248" t="e">
        <f>VLOOKUP(A:A,'BVT (50)'!A:A,1,0)</f>
        <v>#N/A</v>
      </c>
    </row>
    <row r="249" spans="1:22" x14ac:dyDescent="0.35">
      <c r="A249" s="13">
        <v>5014176</v>
      </c>
      <c r="B249" s="13">
        <v>6407426359</v>
      </c>
      <c r="C249" s="13">
        <v>41093972</v>
      </c>
      <c r="D249" t="s">
        <v>692</v>
      </c>
      <c r="E249" t="s">
        <v>1648</v>
      </c>
      <c r="F249" t="s">
        <v>1399</v>
      </c>
      <c r="G249" t="s">
        <v>9</v>
      </c>
      <c r="H249" t="s">
        <v>9</v>
      </c>
      <c r="I249" t="s">
        <v>31</v>
      </c>
      <c r="J249" t="s">
        <v>32</v>
      </c>
      <c r="K249" s="12">
        <v>44910</v>
      </c>
      <c r="L249" s="1">
        <v>5</v>
      </c>
      <c r="M249" s="1">
        <v>4</v>
      </c>
      <c r="N249" s="1">
        <v>33</v>
      </c>
      <c r="O249" s="1">
        <v>24306</v>
      </c>
      <c r="P249" s="1" t="s">
        <v>693</v>
      </c>
      <c r="Q249" t="s">
        <v>76</v>
      </c>
      <c r="R249" s="15">
        <v>45775</v>
      </c>
      <c r="S249">
        <v>3170</v>
      </c>
      <c r="T249">
        <v>145.21419994999999</v>
      </c>
      <c r="U249">
        <v>-38.01434776</v>
      </c>
      <c r="V249" t="e">
        <f>VLOOKUP(A:A,'BVT (50)'!A:A,1,0)</f>
        <v>#N/A</v>
      </c>
    </row>
    <row r="250" spans="1:22" x14ac:dyDescent="0.35">
      <c r="A250" s="13">
        <v>5014399</v>
      </c>
      <c r="B250" s="13" t="s">
        <v>694</v>
      </c>
      <c r="C250" s="13" t="s">
        <v>694</v>
      </c>
      <c r="D250" t="s">
        <v>695</v>
      </c>
      <c r="E250" t="s">
        <v>1649</v>
      </c>
      <c r="F250" t="s">
        <v>1399</v>
      </c>
      <c r="G250" t="s">
        <v>9</v>
      </c>
      <c r="H250" t="s">
        <v>9</v>
      </c>
      <c r="I250" t="s">
        <v>31</v>
      </c>
      <c r="J250" t="s">
        <v>32</v>
      </c>
      <c r="K250" s="12">
        <v>44912</v>
      </c>
      <c r="L250" s="1">
        <v>5</v>
      </c>
      <c r="M250" s="1">
        <v>4</v>
      </c>
      <c r="N250" s="1">
        <v>33</v>
      </c>
      <c r="O250" s="1">
        <v>24306</v>
      </c>
      <c r="P250" s="1" t="s">
        <v>696</v>
      </c>
      <c r="Q250" t="s">
        <v>64</v>
      </c>
      <c r="R250" s="15">
        <v>0</v>
      </c>
      <c r="S250">
        <v>3939</v>
      </c>
      <c r="T250">
        <v>145.19517329999999</v>
      </c>
      <c r="U250">
        <v>-37.992378420000001</v>
      </c>
      <c r="V250" t="e">
        <f>VLOOKUP(A:A,'BVT (50)'!A:A,1,0)</f>
        <v>#N/A</v>
      </c>
    </row>
    <row r="251" spans="1:22" x14ac:dyDescent="0.35">
      <c r="A251" s="13">
        <v>5014481</v>
      </c>
      <c r="B251" s="13">
        <v>6407630586</v>
      </c>
      <c r="C251" s="13">
        <v>40640573</v>
      </c>
      <c r="D251" t="s">
        <v>697</v>
      </c>
      <c r="E251" t="s">
        <v>1650</v>
      </c>
      <c r="F251" t="s">
        <v>1404</v>
      </c>
      <c r="G251" t="s">
        <v>9</v>
      </c>
      <c r="H251" t="s">
        <v>9</v>
      </c>
      <c r="I251" t="s">
        <v>31</v>
      </c>
      <c r="J251" t="s">
        <v>32</v>
      </c>
      <c r="K251" s="12">
        <v>44914</v>
      </c>
      <c r="L251" s="1">
        <v>5</v>
      </c>
      <c r="M251" s="1">
        <v>4</v>
      </c>
      <c r="N251" s="1">
        <v>33</v>
      </c>
      <c r="O251" s="1">
        <v>24310</v>
      </c>
      <c r="P251" s="1" t="s">
        <v>698</v>
      </c>
      <c r="Q251" t="s">
        <v>76</v>
      </c>
      <c r="R251" s="15">
        <v>45188</v>
      </c>
      <c r="S251">
        <v>3939</v>
      </c>
      <c r="T251">
        <v>145.21298719999999</v>
      </c>
      <c r="U251">
        <v>-38.008761389999997</v>
      </c>
      <c r="V251" t="e">
        <f>VLOOKUP(A:A,'BVT (50)'!A:A,1,0)</f>
        <v>#N/A</v>
      </c>
    </row>
    <row r="252" spans="1:22" x14ac:dyDescent="0.35">
      <c r="A252" s="13">
        <v>5014521</v>
      </c>
      <c r="B252" s="13">
        <v>6408486392</v>
      </c>
      <c r="C252" s="13">
        <v>41081674</v>
      </c>
      <c r="D252" t="s">
        <v>699</v>
      </c>
      <c r="E252" t="s">
        <v>1651</v>
      </c>
      <c r="F252" t="s">
        <v>1404</v>
      </c>
      <c r="G252" t="s">
        <v>9</v>
      </c>
      <c r="H252" t="s">
        <v>9</v>
      </c>
      <c r="I252" t="s">
        <v>31</v>
      </c>
      <c r="J252" t="s">
        <v>32</v>
      </c>
      <c r="K252" s="12">
        <v>44914</v>
      </c>
      <c r="L252" s="1">
        <v>5</v>
      </c>
      <c r="M252" s="1">
        <v>4</v>
      </c>
      <c r="N252" s="1">
        <v>33</v>
      </c>
      <c r="O252" s="1">
        <v>24310</v>
      </c>
      <c r="P252" s="1" t="s">
        <v>700</v>
      </c>
      <c r="Q252" t="s">
        <v>444</v>
      </c>
      <c r="R252" s="15">
        <v>45216</v>
      </c>
      <c r="S252">
        <v>3939</v>
      </c>
      <c r="T252">
        <v>145.17085663</v>
      </c>
      <c r="U252">
        <v>-38.154603860000002</v>
      </c>
      <c r="V252" t="e">
        <f>VLOOKUP(A:A,'BVT (50)'!A:A,1,0)</f>
        <v>#N/A</v>
      </c>
    </row>
    <row r="253" spans="1:22" x14ac:dyDescent="0.35">
      <c r="A253" s="13">
        <v>5014178</v>
      </c>
      <c r="B253" s="13">
        <v>6407790224</v>
      </c>
      <c r="C253" s="13">
        <v>40734264</v>
      </c>
      <c r="D253" t="s">
        <v>701</v>
      </c>
      <c r="E253" t="s">
        <v>1652</v>
      </c>
      <c r="F253" t="s">
        <v>1404</v>
      </c>
      <c r="G253" t="s">
        <v>9</v>
      </c>
      <c r="H253" t="s">
        <v>9</v>
      </c>
      <c r="I253" t="s">
        <v>31</v>
      </c>
      <c r="J253" t="s">
        <v>32</v>
      </c>
      <c r="K253" s="12">
        <v>44910</v>
      </c>
      <c r="L253" s="1">
        <v>5</v>
      </c>
      <c r="M253" s="1">
        <v>4</v>
      </c>
      <c r="N253" s="1">
        <v>33</v>
      </c>
      <c r="O253" s="1">
        <v>24310</v>
      </c>
      <c r="P253" s="1" t="s">
        <v>702</v>
      </c>
      <c r="Q253" t="s">
        <v>223</v>
      </c>
      <c r="R253" s="15">
        <v>45147</v>
      </c>
      <c r="S253">
        <v>3170</v>
      </c>
      <c r="T253">
        <v>144.99047608999999</v>
      </c>
      <c r="U253">
        <v>-37.919023610000004</v>
      </c>
      <c r="V253" t="e">
        <f>VLOOKUP(A:A,'BVT (50)'!A:A,1,0)</f>
        <v>#N/A</v>
      </c>
    </row>
    <row r="254" spans="1:22" x14ac:dyDescent="0.35">
      <c r="A254" s="13">
        <v>5014255</v>
      </c>
      <c r="B254" s="13">
        <v>6408460548</v>
      </c>
      <c r="C254" s="13">
        <v>41061216</v>
      </c>
      <c r="D254" t="s">
        <v>703</v>
      </c>
      <c r="E254" t="s">
        <v>1653</v>
      </c>
      <c r="F254" t="s">
        <v>1399</v>
      </c>
      <c r="G254" t="s">
        <v>9</v>
      </c>
      <c r="H254" t="s">
        <v>9</v>
      </c>
      <c r="I254" t="s">
        <v>31</v>
      </c>
      <c r="J254" t="s">
        <v>32</v>
      </c>
      <c r="K254" s="12">
        <v>44911</v>
      </c>
      <c r="L254" s="1">
        <v>5</v>
      </c>
      <c r="M254" s="1">
        <v>4</v>
      </c>
      <c r="N254" s="1">
        <v>33</v>
      </c>
      <c r="O254" s="1">
        <v>24306</v>
      </c>
      <c r="P254" s="1" t="s">
        <v>704</v>
      </c>
      <c r="Q254" t="s">
        <v>76</v>
      </c>
      <c r="R254" s="15">
        <v>44974</v>
      </c>
      <c r="S254">
        <v>0</v>
      </c>
      <c r="T254">
        <v>145.20821121</v>
      </c>
      <c r="U254">
        <v>-38.057969669999999</v>
      </c>
      <c r="V254" t="e">
        <f>VLOOKUP(A:A,'BVT (50)'!A:A,1,0)</f>
        <v>#N/A</v>
      </c>
    </row>
    <row r="255" spans="1:22" x14ac:dyDescent="0.35">
      <c r="A255" s="13">
        <v>5014230</v>
      </c>
      <c r="B255" s="13">
        <v>6408467629</v>
      </c>
      <c r="C255" s="13">
        <v>41067717</v>
      </c>
      <c r="D255" t="s">
        <v>705</v>
      </c>
      <c r="E255" t="s">
        <v>1654</v>
      </c>
      <c r="F255" t="s">
        <v>1404</v>
      </c>
      <c r="G255" t="s">
        <v>9</v>
      </c>
      <c r="H255" t="s">
        <v>9</v>
      </c>
      <c r="I255" t="s">
        <v>31</v>
      </c>
      <c r="J255" t="s">
        <v>32</v>
      </c>
      <c r="K255" s="12">
        <v>44911</v>
      </c>
      <c r="L255" s="1">
        <v>5</v>
      </c>
      <c r="M255" s="1">
        <v>4</v>
      </c>
      <c r="N255" s="1">
        <v>33</v>
      </c>
      <c r="O255" s="1">
        <v>24310</v>
      </c>
      <c r="P255" s="1" t="s">
        <v>706</v>
      </c>
      <c r="Q255" t="s">
        <v>707</v>
      </c>
      <c r="R255" s="15">
        <v>45020</v>
      </c>
      <c r="S255">
        <v>0</v>
      </c>
      <c r="T255">
        <v>145.15884202999999</v>
      </c>
      <c r="U255">
        <v>-37.818774009999998</v>
      </c>
      <c r="V255" t="e">
        <f>VLOOKUP(A:A,'BVT (50)'!A:A,1,0)</f>
        <v>#N/A</v>
      </c>
    </row>
    <row r="256" spans="1:22" x14ac:dyDescent="0.35">
      <c r="A256" s="13">
        <v>5014264</v>
      </c>
      <c r="B256" s="13">
        <v>6408467872</v>
      </c>
      <c r="C256" s="13">
        <v>41068254</v>
      </c>
      <c r="D256" t="s">
        <v>708</v>
      </c>
      <c r="E256" t="s">
        <v>1655</v>
      </c>
      <c r="F256" t="s">
        <v>1399</v>
      </c>
      <c r="G256" t="s">
        <v>9</v>
      </c>
      <c r="H256" t="s">
        <v>9</v>
      </c>
      <c r="I256" t="s">
        <v>31</v>
      </c>
      <c r="J256" t="s">
        <v>32</v>
      </c>
      <c r="K256" s="12">
        <v>44911</v>
      </c>
      <c r="L256" s="1">
        <v>5</v>
      </c>
      <c r="M256" s="1">
        <v>4</v>
      </c>
      <c r="N256" s="1">
        <v>33</v>
      </c>
      <c r="O256" s="1">
        <v>24306</v>
      </c>
      <c r="P256" s="1" t="s">
        <v>709</v>
      </c>
      <c r="Q256" t="s">
        <v>44</v>
      </c>
      <c r="R256" s="15">
        <v>45058</v>
      </c>
      <c r="S256">
        <v>3199</v>
      </c>
      <c r="T256">
        <v>145.12423301999999</v>
      </c>
      <c r="U256">
        <v>-38.150685340000003</v>
      </c>
      <c r="V256" t="e">
        <f>VLOOKUP(A:A,'BVT (50)'!A:A,1,0)</f>
        <v>#N/A</v>
      </c>
    </row>
    <row r="257" spans="1:22" x14ac:dyDescent="0.35">
      <c r="A257" s="13">
        <v>5014175</v>
      </c>
      <c r="B257" s="13">
        <v>6408146238</v>
      </c>
      <c r="C257" s="13">
        <v>40697278</v>
      </c>
      <c r="D257" t="s">
        <v>710</v>
      </c>
      <c r="E257" t="s">
        <v>1656</v>
      </c>
      <c r="F257" t="s">
        <v>1399</v>
      </c>
      <c r="G257" t="s">
        <v>9</v>
      </c>
      <c r="H257" t="s">
        <v>9</v>
      </c>
      <c r="I257" t="s">
        <v>31</v>
      </c>
      <c r="J257" t="s">
        <v>32</v>
      </c>
      <c r="K257" s="12">
        <v>44910</v>
      </c>
      <c r="L257" s="1">
        <v>5</v>
      </c>
      <c r="M257" s="1">
        <v>4</v>
      </c>
      <c r="N257" s="1">
        <v>33</v>
      </c>
      <c r="O257" s="1">
        <v>24306</v>
      </c>
      <c r="P257" s="1" t="s">
        <v>711</v>
      </c>
      <c r="Q257" t="s">
        <v>76</v>
      </c>
      <c r="R257" s="15">
        <v>45133</v>
      </c>
      <c r="S257">
        <v>3170</v>
      </c>
      <c r="T257">
        <v>145.20198422999999</v>
      </c>
      <c r="U257">
        <v>-38.0094438</v>
      </c>
      <c r="V257" t="e">
        <f>VLOOKUP(A:A,'BVT (50)'!A:A,1,0)</f>
        <v>#N/A</v>
      </c>
    </row>
    <row r="258" spans="1:22" x14ac:dyDescent="0.35">
      <c r="A258" s="13">
        <v>5014374</v>
      </c>
      <c r="B258" s="13" t="s">
        <v>712</v>
      </c>
      <c r="C258" s="13" t="s">
        <v>712</v>
      </c>
      <c r="D258" t="s">
        <v>713</v>
      </c>
      <c r="E258" t="s">
        <v>1657</v>
      </c>
      <c r="F258" t="s">
        <v>1399</v>
      </c>
      <c r="G258" t="s">
        <v>9</v>
      </c>
      <c r="H258" t="s">
        <v>9</v>
      </c>
      <c r="I258" t="s">
        <v>31</v>
      </c>
      <c r="J258" t="s">
        <v>32</v>
      </c>
      <c r="K258" s="12">
        <v>44912</v>
      </c>
      <c r="L258" s="1">
        <v>5</v>
      </c>
      <c r="M258" s="1">
        <v>4</v>
      </c>
      <c r="N258" s="1">
        <v>33</v>
      </c>
      <c r="O258" s="1">
        <v>24306</v>
      </c>
      <c r="P258" s="1" t="s">
        <v>714</v>
      </c>
      <c r="Q258" t="s">
        <v>76</v>
      </c>
      <c r="R258" s="15">
        <v>0</v>
      </c>
      <c r="S258">
        <v>3939</v>
      </c>
      <c r="T258">
        <v>145.22060999999999</v>
      </c>
      <c r="U258">
        <v>-38.055664780000001</v>
      </c>
      <c r="V258" t="e">
        <f>VLOOKUP(A:A,'BVT (50)'!A:A,1,0)</f>
        <v>#N/A</v>
      </c>
    </row>
    <row r="259" spans="1:22" x14ac:dyDescent="0.35">
      <c r="A259" s="13">
        <v>5014301</v>
      </c>
      <c r="B259" s="13" t="s">
        <v>715</v>
      </c>
      <c r="C259" s="13" t="s">
        <v>715</v>
      </c>
      <c r="D259" t="s">
        <v>716</v>
      </c>
      <c r="E259" t="s">
        <v>1658</v>
      </c>
      <c r="F259" t="s">
        <v>1399</v>
      </c>
      <c r="G259" t="s">
        <v>9</v>
      </c>
      <c r="H259" t="s">
        <v>9</v>
      </c>
      <c r="I259" t="s">
        <v>31</v>
      </c>
      <c r="J259" t="s">
        <v>32</v>
      </c>
      <c r="K259" s="12">
        <v>44911</v>
      </c>
      <c r="L259" s="1">
        <v>5</v>
      </c>
      <c r="M259" s="1">
        <v>4</v>
      </c>
      <c r="N259" s="1">
        <v>33</v>
      </c>
      <c r="O259" s="1">
        <v>24306</v>
      </c>
      <c r="P259" s="1" t="s">
        <v>717</v>
      </c>
      <c r="Q259" t="s">
        <v>76</v>
      </c>
      <c r="R259" s="15">
        <v>0</v>
      </c>
      <c r="S259">
        <v>3939</v>
      </c>
      <c r="T259">
        <v>145.22298420000001</v>
      </c>
      <c r="U259">
        <v>-38.028623770000003</v>
      </c>
      <c r="V259" t="e">
        <f>VLOOKUP(A:A,'BVT (50)'!A:A,1,0)</f>
        <v>#N/A</v>
      </c>
    </row>
    <row r="260" spans="1:22" x14ac:dyDescent="0.35">
      <c r="A260" s="13">
        <v>5014517</v>
      </c>
      <c r="B260" s="13">
        <v>6407116386</v>
      </c>
      <c r="C260" s="13">
        <v>40563674</v>
      </c>
      <c r="D260" t="s">
        <v>718</v>
      </c>
      <c r="E260" t="s">
        <v>1659</v>
      </c>
      <c r="F260" t="s">
        <v>1399</v>
      </c>
      <c r="G260" t="s">
        <v>9</v>
      </c>
      <c r="H260" t="s">
        <v>9</v>
      </c>
      <c r="I260" t="s">
        <v>31</v>
      </c>
      <c r="J260" t="s">
        <v>32</v>
      </c>
      <c r="K260" s="12">
        <v>44914</v>
      </c>
      <c r="L260" s="1">
        <v>5</v>
      </c>
      <c r="M260" s="1">
        <v>4</v>
      </c>
      <c r="N260" s="1">
        <v>33</v>
      </c>
      <c r="O260" s="1">
        <v>24306</v>
      </c>
      <c r="P260" s="1" t="s">
        <v>719</v>
      </c>
      <c r="Q260" t="s">
        <v>91</v>
      </c>
      <c r="R260" s="15">
        <v>45173</v>
      </c>
      <c r="S260">
        <v>3939</v>
      </c>
      <c r="T260">
        <v>145.05488611000001</v>
      </c>
      <c r="U260">
        <v>-37.958926599999998</v>
      </c>
      <c r="V260" t="e">
        <f>VLOOKUP(A:A,'BVT (50)'!A:A,1,0)</f>
        <v>#N/A</v>
      </c>
    </row>
    <row r="261" spans="1:22" x14ac:dyDescent="0.35">
      <c r="A261" s="13">
        <v>5014341</v>
      </c>
      <c r="B261" s="13" t="s">
        <v>720</v>
      </c>
      <c r="C261" s="13" t="s">
        <v>720</v>
      </c>
      <c r="D261" t="s">
        <v>721</v>
      </c>
      <c r="E261" t="s">
        <v>1660</v>
      </c>
      <c r="F261" t="s">
        <v>1399</v>
      </c>
      <c r="G261" t="s">
        <v>9</v>
      </c>
      <c r="H261" t="s">
        <v>9</v>
      </c>
      <c r="I261" t="s">
        <v>31</v>
      </c>
      <c r="J261" t="s">
        <v>32</v>
      </c>
      <c r="K261" s="12">
        <v>44911</v>
      </c>
      <c r="L261" s="1">
        <v>5</v>
      </c>
      <c r="M261" s="1">
        <v>4</v>
      </c>
      <c r="N261" s="1">
        <v>33</v>
      </c>
      <c r="O261" s="1">
        <v>24306</v>
      </c>
      <c r="P261" s="1" t="s">
        <v>722</v>
      </c>
      <c r="Q261" t="s">
        <v>76</v>
      </c>
      <c r="R261" s="15">
        <v>0</v>
      </c>
      <c r="S261">
        <v>3939</v>
      </c>
      <c r="T261">
        <v>145.2380326</v>
      </c>
      <c r="U261">
        <v>-38.013901939999997</v>
      </c>
      <c r="V261" t="e">
        <f>VLOOKUP(A:A,'BVT (50)'!A:A,1,0)</f>
        <v>#N/A</v>
      </c>
    </row>
    <row r="262" spans="1:22" x14ac:dyDescent="0.35">
      <c r="A262" s="13">
        <v>5014269</v>
      </c>
      <c r="B262" s="13" t="s">
        <v>723</v>
      </c>
      <c r="C262" s="13">
        <v>41073955</v>
      </c>
      <c r="D262" t="s">
        <v>724</v>
      </c>
      <c r="E262" t="s">
        <v>1661</v>
      </c>
      <c r="F262" t="s">
        <v>1399</v>
      </c>
      <c r="G262" t="s">
        <v>9</v>
      </c>
      <c r="H262" t="s">
        <v>9</v>
      </c>
      <c r="I262" t="s">
        <v>31</v>
      </c>
      <c r="J262" t="s">
        <v>32</v>
      </c>
      <c r="K262" s="12">
        <v>44911</v>
      </c>
      <c r="L262" s="1">
        <v>5</v>
      </c>
      <c r="M262" s="1">
        <v>4</v>
      </c>
      <c r="N262" s="1">
        <v>33</v>
      </c>
      <c r="O262" s="1">
        <v>24306</v>
      </c>
      <c r="P262" s="1" t="s">
        <v>725</v>
      </c>
      <c r="Q262" t="s">
        <v>726</v>
      </c>
      <c r="R262" s="15">
        <v>45056</v>
      </c>
      <c r="S262">
        <v>3939</v>
      </c>
      <c r="T262">
        <v>145.10084051000001</v>
      </c>
      <c r="U262">
        <v>-37.987807310000001</v>
      </c>
      <c r="V262" t="e">
        <f>VLOOKUP(A:A,'BVT (50)'!A:A,1,0)</f>
        <v>#N/A</v>
      </c>
    </row>
    <row r="263" spans="1:22" x14ac:dyDescent="0.35">
      <c r="A263" s="13">
        <v>5014321</v>
      </c>
      <c r="B263" s="13" t="s">
        <v>727</v>
      </c>
      <c r="C263" s="13" t="s">
        <v>727</v>
      </c>
      <c r="D263" t="s">
        <v>728</v>
      </c>
      <c r="E263" t="s">
        <v>1662</v>
      </c>
      <c r="F263" t="s">
        <v>1399</v>
      </c>
      <c r="G263" t="s">
        <v>9</v>
      </c>
      <c r="H263" t="s">
        <v>9</v>
      </c>
      <c r="I263" t="s">
        <v>31</v>
      </c>
      <c r="J263" t="s">
        <v>32</v>
      </c>
      <c r="K263" s="12">
        <v>44911</v>
      </c>
      <c r="L263" s="1">
        <v>5</v>
      </c>
      <c r="M263" s="1">
        <v>4</v>
      </c>
      <c r="N263" s="1">
        <v>33</v>
      </c>
      <c r="O263" s="1">
        <v>24306</v>
      </c>
      <c r="P263" s="1" t="s">
        <v>729</v>
      </c>
      <c r="Q263" t="s">
        <v>76</v>
      </c>
      <c r="R263" s="15">
        <v>0</v>
      </c>
      <c r="S263">
        <v>3939</v>
      </c>
      <c r="T263">
        <v>145.2134404</v>
      </c>
      <c r="U263">
        <v>-38.011510309999998</v>
      </c>
      <c r="V263" t="e">
        <f>VLOOKUP(A:A,'BVT (50)'!A:A,1,0)</f>
        <v>#N/A</v>
      </c>
    </row>
    <row r="264" spans="1:22" x14ac:dyDescent="0.35">
      <c r="A264" s="13">
        <v>5014250</v>
      </c>
      <c r="B264" s="13">
        <v>6408463267</v>
      </c>
      <c r="C264" s="13">
        <v>41062878</v>
      </c>
      <c r="D264" t="s">
        <v>730</v>
      </c>
      <c r="E264" t="s">
        <v>1663</v>
      </c>
      <c r="F264" t="s">
        <v>1404</v>
      </c>
      <c r="G264" t="s">
        <v>9</v>
      </c>
      <c r="H264" t="s">
        <v>9</v>
      </c>
      <c r="I264" t="s">
        <v>31</v>
      </c>
      <c r="J264" t="s">
        <v>32</v>
      </c>
      <c r="K264" s="12">
        <v>44911</v>
      </c>
      <c r="L264" s="1">
        <v>5</v>
      </c>
      <c r="M264" s="1">
        <v>4</v>
      </c>
      <c r="N264" s="1">
        <v>33</v>
      </c>
      <c r="O264" s="1">
        <v>24310</v>
      </c>
      <c r="P264" s="1" t="s">
        <v>731</v>
      </c>
      <c r="Q264" t="s">
        <v>76</v>
      </c>
      <c r="R264" s="15">
        <v>44995</v>
      </c>
      <c r="S264">
        <v>0</v>
      </c>
      <c r="T264">
        <v>145.22280531999999</v>
      </c>
      <c r="U264">
        <v>-38.03924877</v>
      </c>
      <c r="V264" t="e">
        <f>VLOOKUP(A:A,'BVT (50)'!A:A,1,0)</f>
        <v>#N/A</v>
      </c>
    </row>
    <row r="265" spans="1:22" x14ac:dyDescent="0.35">
      <c r="A265" s="13">
        <v>5014434</v>
      </c>
      <c r="B265" s="13" t="s">
        <v>732</v>
      </c>
      <c r="C265" s="13" t="s">
        <v>732</v>
      </c>
      <c r="D265" t="s">
        <v>733</v>
      </c>
      <c r="E265" t="s">
        <v>1664</v>
      </c>
      <c r="F265" t="s">
        <v>1399</v>
      </c>
      <c r="G265" t="s">
        <v>9</v>
      </c>
      <c r="H265" t="s">
        <v>9</v>
      </c>
      <c r="I265" t="s">
        <v>31</v>
      </c>
      <c r="J265" t="s">
        <v>32</v>
      </c>
      <c r="K265" s="12">
        <v>44912</v>
      </c>
      <c r="L265" s="1">
        <v>5</v>
      </c>
      <c r="M265" s="1">
        <v>4</v>
      </c>
      <c r="N265" s="1">
        <v>33</v>
      </c>
      <c r="O265" s="1">
        <v>24306</v>
      </c>
      <c r="P265" s="1" t="s">
        <v>734</v>
      </c>
      <c r="Q265" t="s">
        <v>76</v>
      </c>
      <c r="R265" s="15">
        <v>0</v>
      </c>
      <c r="S265">
        <v>3939</v>
      </c>
      <c r="T265">
        <v>145.22029459999999</v>
      </c>
      <c r="U265">
        <v>-38.010019659999998</v>
      </c>
      <c r="V265" t="e">
        <f>VLOOKUP(A:A,'BVT (50)'!A:A,1,0)</f>
        <v>#N/A</v>
      </c>
    </row>
    <row r="266" spans="1:22" x14ac:dyDescent="0.35">
      <c r="A266" s="13">
        <v>5014489</v>
      </c>
      <c r="B266" s="13" t="s">
        <v>735</v>
      </c>
      <c r="C266" s="13" t="s">
        <v>735</v>
      </c>
      <c r="D266" t="s">
        <v>736</v>
      </c>
      <c r="E266" t="s">
        <v>1665</v>
      </c>
      <c r="F266" t="s">
        <v>1399</v>
      </c>
      <c r="G266" t="s">
        <v>9</v>
      </c>
      <c r="H266" t="s">
        <v>9</v>
      </c>
      <c r="I266" t="s">
        <v>31</v>
      </c>
      <c r="J266" t="s">
        <v>32</v>
      </c>
      <c r="K266" s="12">
        <v>44914</v>
      </c>
      <c r="L266" s="1">
        <v>5</v>
      </c>
      <c r="M266" s="1">
        <v>4</v>
      </c>
      <c r="N266" s="1">
        <v>33</v>
      </c>
      <c r="O266" s="1">
        <v>24306</v>
      </c>
      <c r="P266" s="1" t="s">
        <v>737</v>
      </c>
      <c r="Q266" t="s">
        <v>64</v>
      </c>
      <c r="R266" s="15">
        <v>0</v>
      </c>
      <c r="S266">
        <v>3939</v>
      </c>
      <c r="T266">
        <v>145.20863600000001</v>
      </c>
      <c r="U266">
        <v>-37.978706260000003</v>
      </c>
      <c r="V266" t="e">
        <f>VLOOKUP(A:A,'BVT (50)'!A:A,1,0)</f>
        <v>#N/A</v>
      </c>
    </row>
    <row r="267" spans="1:22" x14ac:dyDescent="0.35">
      <c r="A267" s="13">
        <v>5014400</v>
      </c>
      <c r="B267" s="13" t="s">
        <v>738</v>
      </c>
      <c r="C267" s="13" t="s">
        <v>738</v>
      </c>
      <c r="D267" t="s">
        <v>739</v>
      </c>
      <c r="E267" t="s">
        <v>1666</v>
      </c>
      <c r="F267" t="s">
        <v>1399</v>
      </c>
      <c r="G267" t="s">
        <v>9</v>
      </c>
      <c r="H267" t="s">
        <v>9</v>
      </c>
      <c r="I267" t="s">
        <v>31</v>
      </c>
      <c r="J267" t="s">
        <v>32</v>
      </c>
      <c r="K267" s="12">
        <v>44912</v>
      </c>
      <c r="L267" s="1">
        <v>5</v>
      </c>
      <c r="M267" s="1">
        <v>4</v>
      </c>
      <c r="N267" s="1">
        <v>33</v>
      </c>
      <c r="O267" s="1">
        <v>24306</v>
      </c>
      <c r="P267" s="1" t="s">
        <v>740</v>
      </c>
      <c r="Q267" t="s">
        <v>64</v>
      </c>
      <c r="R267" s="15">
        <v>0</v>
      </c>
      <c r="S267">
        <v>3939</v>
      </c>
      <c r="T267">
        <v>145.24867269999999</v>
      </c>
      <c r="U267">
        <v>-38.003818619999997</v>
      </c>
      <c r="V267" t="e">
        <f>VLOOKUP(A:A,'BVT (50)'!A:A,1,0)</f>
        <v>#N/A</v>
      </c>
    </row>
    <row r="268" spans="1:22" x14ac:dyDescent="0.35">
      <c r="A268" s="13">
        <v>5014361</v>
      </c>
      <c r="B268" s="13" t="s">
        <v>741</v>
      </c>
      <c r="C268" s="13" t="s">
        <v>741</v>
      </c>
      <c r="D268" t="s">
        <v>742</v>
      </c>
      <c r="E268" t="s">
        <v>1667</v>
      </c>
      <c r="F268" t="s">
        <v>1399</v>
      </c>
      <c r="G268" t="s">
        <v>9</v>
      </c>
      <c r="H268" t="s">
        <v>9</v>
      </c>
      <c r="I268" t="s">
        <v>31</v>
      </c>
      <c r="J268" t="s">
        <v>32</v>
      </c>
      <c r="K268" s="12">
        <v>44912</v>
      </c>
      <c r="L268" s="1">
        <v>5</v>
      </c>
      <c r="M268" s="1">
        <v>4</v>
      </c>
      <c r="N268" s="1">
        <v>33</v>
      </c>
      <c r="O268" s="1">
        <v>24306</v>
      </c>
      <c r="P268" s="1" t="s">
        <v>743</v>
      </c>
      <c r="Q268" t="s">
        <v>76</v>
      </c>
      <c r="R268" s="15">
        <v>0</v>
      </c>
      <c r="S268">
        <v>3939</v>
      </c>
      <c r="T268">
        <v>145.22877650000001</v>
      </c>
      <c r="U268">
        <v>-38.019882279999997</v>
      </c>
      <c r="V268" t="e">
        <f>VLOOKUP(A:A,'BVT (50)'!A:A,1,0)</f>
        <v>#N/A</v>
      </c>
    </row>
    <row r="269" spans="1:22" x14ac:dyDescent="0.35">
      <c r="A269" s="13">
        <v>5014450</v>
      </c>
      <c r="B269" s="13" t="s">
        <v>744</v>
      </c>
      <c r="C269" s="13" t="s">
        <v>744</v>
      </c>
      <c r="D269" t="s">
        <v>745</v>
      </c>
      <c r="E269" t="s">
        <v>1668</v>
      </c>
      <c r="F269" t="s">
        <v>1399</v>
      </c>
      <c r="G269" t="s">
        <v>9</v>
      </c>
      <c r="H269" t="s">
        <v>9</v>
      </c>
      <c r="I269" t="s">
        <v>31</v>
      </c>
      <c r="J269" t="s">
        <v>32</v>
      </c>
      <c r="K269" s="12">
        <v>44912</v>
      </c>
      <c r="L269" s="1">
        <v>5</v>
      </c>
      <c r="M269" s="1">
        <v>4</v>
      </c>
      <c r="N269" s="1">
        <v>33</v>
      </c>
      <c r="O269" s="1">
        <v>24306</v>
      </c>
      <c r="P269" s="1" t="s">
        <v>746</v>
      </c>
      <c r="Q269" t="s">
        <v>76</v>
      </c>
      <c r="R269" s="15">
        <v>0</v>
      </c>
      <c r="S269">
        <v>3939</v>
      </c>
      <c r="T269">
        <v>145.2431981</v>
      </c>
      <c r="U269">
        <v>-38.032212129999998</v>
      </c>
      <c r="V269" t="e">
        <f>VLOOKUP(A:A,'BVT (50)'!A:A,1,0)</f>
        <v>#N/A</v>
      </c>
    </row>
    <row r="270" spans="1:22" x14ac:dyDescent="0.35">
      <c r="A270" s="13">
        <v>5014325</v>
      </c>
      <c r="B270" s="13" t="s">
        <v>747</v>
      </c>
      <c r="C270" s="13" t="s">
        <v>747</v>
      </c>
      <c r="D270" t="s">
        <v>748</v>
      </c>
      <c r="E270" t="s">
        <v>1669</v>
      </c>
      <c r="F270" t="s">
        <v>1399</v>
      </c>
      <c r="G270" t="s">
        <v>9</v>
      </c>
      <c r="H270" t="s">
        <v>9</v>
      </c>
      <c r="I270" t="s">
        <v>31</v>
      </c>
      <c r="J270" t="s">
        <v>32</v>
      </c>
      <c r="K270" s="12">
        <v>44911</v>
      </c>
      <c r="L270" s="1">
        <v>5</v>
      </c>
      <c r="M270" s="1">
        <v>4</v>
      </c>
      <c r="N270" s="1">
        <v>33</v>
      </c>
      <c r="O270" s="1">
        <v>24306</v>
      </c>
      <c r="P270" s="1" t="s">
        <v>749</v>
      </c>
      <c r="Q270" t="s">
        <v>76</v>
      </c>
      <c r="R270" s="15">
        <v>0</v>
      </c>
      <c r="S270">
        <v>3939</v>
      </c>
      <c r="T270">
        <v>145.2026731</v>
      </c>
      <c r="U270">
        <v>-38.02729334</v>
      </c>
      <c r="V270" t="e">
        <f>VLOOKUP(A:A,'BVT (50)'!A:A,1,0)</f>
        <v>#N/A</v>
      </c>
    </row>
    <row r="271" spans="1:22" x14ac:dyDescent="0.35">
      <c r="A271" s="13">
        <v>5014306</v>
      </c>
      <c r="B271" s="13" t="s">
        <v>750</v>
      </c>
      <c r="C271" s="13" t="s">
        <v>750</v>
      </c>
      <c r="D271" t="s">
        <v>751</v>
      </c>
      <c r="E271" t="s">
        <v>1670</v>
      </c>
      <c r="F271" t="s">
        <v>1399</v>
      </c>
      <c r="G271" t="s">
        <v>9</v>
      </c>
      <c r="H271" t="s">
        <v>9</v>
      </c>
      <c r="I271" t="s">
        <v>31</v>
      </c>
      <c r="J271" t="s">
        <v>32</v>
      </c>
      <c r="K271" s="12">
        <v>44911</v>
      </c>
      <c r="L271" s="1">
        <v>5</v>
      </c>
      <c r="M271" s="1">
        <v>4</v>
      </c>
      <c r="N271" s="1">
        <v>33</v>
      </c>
      <c r="O271" s="1">
        <v>24306</v>
      </c>
      <c r="P271" s="1" t="s">
        <v>752</v>
      </c>
      <c r="Q271" t="s">
        <v>76</v>
      </c>
      <c r="R271" s="15">
        <v>0</v>
      </c>
      <c r="S271">
        <v>3939</v>
      </c>
      <c r="T271">
        <v>145.22567290000001</v>
      </c>
      <c r="U271">
        <v>-38.029744669999999</v>
      </c>
      <c r="V271" t="e">
        <f>VLOOKUP(A:A,'BVT (50)'!A:A,1,0)</f>
        <v>#N/A</v>
      </c>
    </row>
    <row r="272" spans="1:22" x14ac:dyDescent="0.35">
      <c r="A272" s="13">
        <v>5014279</v>
      </c>
      <c r="B272" s="13">
        <v>6407757084</v>
      </c>
      <c r="C272" s="13">
        <v>40632188</v>
      </c>
      <c r="D272" t="s">
        <v>753</v>
      </c>
      <c r="E272" t="s">
        <v>1671</v>
      </c>
      <c r="F272" t="s">
        <v>1399</v>
      </c>
      <c r="G272" t="s">
        <v>9</v>
      </c>
      <c r="H272" t="s">
        <v>9</v>
      </c>
      <c r="I272" t="s">
        <v>31</v>
      </c>
      <c r="J272" t="s">
        <v>32</v>
      </c>
      <c r="K272" s="12">
        <v>44911</v>
      </c>
      <c r="L272" s="1">
        <v>5</v>
      </c>
      <c r="M272" s="1">
        <v>4</v>
      </c>
      <c r="N272" s="1">
        <v>33</v>
      </c>
      <c r="O272" s="1">
        <v>24306</v>
      </c>
      <c r="P272" s="1" t="s">
        <v>754</v>
      </c>
      <c r="Q272" t="s">
        <v>223</v>
      </c>
      <c r="R272" s="15">
        <v>45065</v>
      </c>
      <c r="S272">
        <v>3939</v>
      </c>
      <c r="T272">
        <v>144.99590334999999</v>
      </c>
      <c r="U272">
        <v>-37.916158670000002</v>
      </c>
      <c r="V272" t="e">
        <f>VLOOKUP(A:A,'BVT (50)'!A:A,1,0)</f>
        <v>#N/A</v>
      </c>
    </row>
    <row r="273" spans="1:22" x14ac:dyDescent="0.35">
      <c r="A273" s="13">
        <v>5014445</v>
      </c>
      <c r="B273" s="13">
        <v>6407699729</v>
      </c>
      <c r="C273" s="13">
        <v>40684099</v>
      </c>
      <c r="D273" t="s">
        <v>755</v>
      </c>
      <c r="E273" t="s">
        <v>1672</v>
      </c>
      <c r="F273" t="s">
        <v>1404</v>
      </c>
      <c r="G273" t="s">
        <v>9</v>
      </c>
      <c r="H273" t="s">
        <v>9</v>
      </c>
      <c r="I273" t="s">
        <v>31</v>
      </c>
      <c r="J273" t="s">
        <v>32</v>
      </c>
      <c r="K273" s="12">
        <v>44912</v>
      </c>
      <c r="L273" s="1">
        <v>5</v>
      </c>
      <c r="M273" s="1">
        <v>4</v>
      </c>
      <c r="N273" s="1">
        <v>33</v>
      </c>
      <c r="O273" s="1">
        <v>24310</v>
      </c>
      <c r="P273" s="1" t="s">
        <v>756</v>
      </c>
      <c r="Q273" t="s">
        <v>279</v>
      </c>
      <c r="R273" s="15">
        <v>45180</v>
      </c>
      <c r="S273">
        <v>3939</v>
      </c>
      <c r="T273">
        <v>145.11354403999999</v>
      </c>
      <c r="U273">
        <v>-38.00395357</v>
      </c>
      <c r="V273" t="e">
        <f>VLOOKUP(A:A,'BVT (50)'!A:A,1,0)</f>
        <v>#N/A</v>
      </c>
    </row>
    <row r="274" spans="1:22" x14ac:dyDescent="0.35">
      <c r="A274" s="13">
        <v>5014398</v>
      </c>
      <c r="B274" s="13" t="s">
        <v>757</v>
      </c>
      <c r="C274" s="13" t="s">
        <v>757</v>
      </c>
      <c r="D274" t="s">
        <v>758</v>
      </c>
      <c r="E274" t="s">
        <v>1673</v>
      </c>
      <c r="F274" t="s">
        <v>1399</v>
      </c>
      <c r="G274" t="s">
        <v>9</v>
      </c>
      <c r="H274" t="s">
        <v>9</v>
      </c>
      <c r="I274" t="s">
        <v>31</v>
      </c>
      <c r="J274" t="s">
        <v>32</v>
      </c>
      <c r="K274" s="12">
        <v>44912</v>
      </c>
      <c r="L274" s="1">
        <v>5</v>
      </c>
      <c r="M274" s="1">
        <v>4</v>
      </c>
      <c r="N274" s="1">
        <v>33</v>
      </c>
      <c r="O274" s="1">
        <v>24306</v>
      </c>
      <c r="P274" s="1" t="s">
        <v>759</v>
      </c>
      <c r="Q274" t="s">
        <v>64</v>
      </c>
      <c r="R274" s="15">
        <v>0</v>
      </c>
      <c r="S274">
        <v>3939</v>
      </c>
      <c r="T274">
        <v>145.208257</v>
      </c>
      <c r="U274">
        <v>-37.969420509999999</v>
      </c>
      <c r="V274" t="e">
        <f>VLOOKUP(A:A,'BVT (50)'!A:A,1,0)</f>
        <v>#N/A</v>
      </c>
    </row>
    <row r="275" spans="1:22" x14ac:dyDescent="0.35">
      <c r="A275" s="13">
        <v>5014394</v>
      </c>
      <c r="B275" s="13" t="s">
        <v>760</v>
      </c>
      <c r="C275" s="13" t="s">
        <v>760</v>
      </c>
      <c r="D275" t="s">
        <v>761</v>
      </c>
      <c r="E275" t="s">
        <v>1674</v>
      </c>
      <c r="F275" t="s">
        <v>1399</v>
      </c>
      <c r="G275" t="s">
        <v>9</v>
      </c>
      <c r="H275" t="s">
        <v>9</v>
      </c>
      <c r="I275" t="s">
        <v>31</v>
      </c>
      <c r="J275" t="s">
        <v>32</v>
      </c>
      <c r="K275" s="12">
        <v>44912</v>
      </c>
      <c r="L275" s="1">
        <v>5</v>
      </c>
      <c r="M275" s="1">
        <v>4</v>
      </c>
      <c r="N275" s="1">
        <v>33</v>
      </c>
      <c r="O275" s="1">
        <v>24306</v>
      </c>
      <c r="P275" s="1" t="s">
        <v>762</v>
      </c>
      <c r="Q275" t="s">
        <v>64</v>
      </c>
      <c r="R275" s="15">
        <v>0</v>
      </c>
      <c r="S275">
        <v>3939</v>
      </c>
      <c r="T275">
        <v>145.21365510000001</v>
      </c>
      <c r="U275">
        <v>-37.986748140000003</v>
      </c>
      <c r="V275" t="e">
        <f>VLOOKUP(A:A,'BVT (50)'!A:A,1,0)</f>
        <v>#N/A</v>
      </c>
    </row>
    <row r="276" spans="1:22" x14ac:dyDescent="0.35">
      <c r="A276" s="13">
        <v>5014443</v>
      </c>
      <c r="B276" s="13" t="s">
        <v>763</v>
      </c>
      <c r="C276" s="13" t="s">
        <v>763</v>
      </c>
      <c r="D276" t="s">
        <v>764</v>
      </c>
      <c r="E276" t="s">
        <v>1675</v>
      </c>
      <c r="F276" t="s">
        <v>1399</v>
      </c>
      <c r="G276" t="s">
        <v>9</v>
      </c>
      <c r="H276" t="s">
        <v>9</v>
      </c>
      <c r="I276" t="s">
        <v>31</v>
      </c>
      <c r="J276" t="s">
        <v>32</v>
      </c>
      <c r="K276" s="12">
        <v>44912</v>
      </c>
      <c r="L276" s="1">
        <v>5</v>
      </c>
      <c r="M276" s="1">
        <v>4</v>
      </c>
      <c r="N276" s="1">
        <v>33</v>
      </c>
      <c r="O276" s="1">
        <v>24306</v>
      </c>
      <c r="P276" s="1" t="s">
        <v>765</v>
      </c>
      <c r="Q276" t="s">
        <v>76</v>
      </c>
      <c r="R276" s="15">
        <v>0</v>
      </c>
      <c r="S276">
        <v>3939</v>
      </c>
      <c r="T276">
        <v>0</v>
      </c>
      <c r="U276">
        <v>0</v>
      </c>
      <c r="V276" t="e">
        <f>VLOOKUP(A:A,'BVT (50)'!A:A,1,0)</f>
        <v>#N/A</v>
      </c>
    </row>
    <row r="277" spans="1:22" x14ac:dyDescent="0.35">
      <c r="A277" s="13">
        <v>5014293</v>
      </c>
      <c r="B277" s="13">
        <v>6408409424</v>
      </c>
      <c r="C277" s="13">
        <v>41001720</v>
      </c>
      <c r="D277" t="s">
        <v>766</v>
      </c>
      <c r="E277" t="s">
        <v>1676</v>
      </c>
      <c r="F277" t="s">
        <v>1399</v>
      </c>
      <c r="G277" t="s">
        <v>9</v>
      </c>
      <c r="H277" t="s">
        <v>9</v>
      </c>
      <c r="I277" t="s">
        <v>31</v>
      </c>
      <c r="J277" t="s">
        <v>32</v>
      </c>
      <c r="K277" s="12">
        <v>44911</v>
      </c>
      <c r="L277" s="1">
        <v>5</v>
      </c>
      <c r="M277" s="1">
        <v>4</v>
      </c>
      <c r="N277" s="1">
        <v>33</v>
      </c>
      <c r="O277" s="1">
        <v>24306</v>
      </c>
      <c r="P277" s="1" t="s">
        <v>767</v>
      </c>
      <c r="Q277" t="s">
        <v>76</v>
      </c>
      <c r="R277" s="15">
        <v>44979</v>
      </c>
      <c r="S277">
        <v>3939</v>
      </c>
      <c r="T277">
        <v>145.22510624</v>
      </c>
      <c r="U277">
        <v>-38.009643949999997</v>
      </c>
      <c r="V277" t="e">
        <f>VLOOKUP(A:A,'BVT (50)'!A:A,1,0)</f>
        <v>#N/A</v>
      </c>
    </row>
    <row r="278" spans="1:22" x14ac:dyDescent="0.35">
      <c r="A278" s="13">
        <v>5014442</v>
      </c>
      <c r="B278" s="13" t="s">
        <v>768</v>
      </c>
      <c r="C278" s="13" t="s">
        <v>768</v>
      </c>
      <c r="D278" t="s">
        <v>769</v>
      </c>
      <c r="E278" t="s">
        <v>1677</v>
      </c>
      <c r="F278" t="s">
        <v>1399</v>
      </c>
      <c r="G278" t="s">
        <v>9</v>
      </c>
      <c r="H278" t="s">
        <v>9</v>
      </c>
      <c r="I278" t="s">
        <v>31</v>
      </c>
      <c r="J278" t="s">
        <v>32</v>
      </c>
      <c r="K278" s="12">
        <v>44912</v>
      </c>
      <c r="L278" s="1">
        <v>5</v>
      </c>
      <c r="M278" s="1">
        <v>4</v>
      </c>
      <c r="N278" s="1">
        <v>33</v>
      </c>
      <c r="O278" s="1">
        <v>24306</v>
      </c>
      <c r="P278" s="1" t="s">
        <v>770</v>
      </c>
      <c r="Q278" t="s">
        <v>76</v>
      </c>
      <c r="R278" s="15">
        <v>0</v>
      </c>
      <c r="S278">
        <v>3939</v>
      </c>
      <c r="T278">
        <v>145.19570100000001</v>
      </c>
      <c r="U278">
        <v>-38.008325980000002</v>
      </c>
      <c r="V278" t="e">
        <f>VLOOKUP(A:A,'BVT (50)'!A:A,1,0)</f>
        <v>#N/A</v>
      </c>
    </row>
    <row r="279" spans="1:22" x14ac:dyDescent="0.35">
      <c r="A279" s="13">
        <v>5014539</v>
      </c>
      <c r="B279" s="13" t="s">
        <v>771</v>
      </c>
      <c r="C279" s="13" t="s">
        <v>771</v>
      </c>
      <c r="D279" t="s">
        <v>772</v>
      </c>
      <c r="E279" t="s">
        <v>1678</v>
      </c>
      <c r="F279" t="s">
        <v>1399</v>
      </c>
      <c r="G279" t="s">
        <v>9</v>
      </c>
      <c r="H279" t="s">
        <v>9</v>
      </c>
      <c r="I279" t="s">
        <v>31</v>
      </c>
      <c r="J279" t="s">
        <v>32</v>
      </c>
      <c r="K279" s="12">
        <v>44915</v>
      </c>
      <c r="L279" s="1">
        <v>5</v>
      </c>
      <c r="M279" s="1">
        <v>4</v>
      </c>
      <c r="N279" s="1">
        <v>33</v>
      </c>
      <c r="O279" s="1">
        <v>24306</v>
      </c>
      <c r="P279" s="1" t="s">
        <v>773</v>
      </c>
      <c r="Q279" t="s">
        <v>76</v>
      </c>
      <c r="R279" s="15">
        <v>0</v>
      </c>
      <c r="S279">
        <v>3939</v>
      </c>
      <c r="T279">
        <v>145.2146458</v>
      </c>
      <c r="U279">
        <v>-38.031575689999997</v>
      </c>
      <c r="V279" t="e">
        <f>VLOOKUP(A:A,'BVT (50)'!A:A,1,0)</f>
        <v>#N/A</v>
      </c>
    </row>
    <row r="280" spans="1:22" x14ac:dyDescent="0.35">
      <c r="A280" s="13">
        <v>5014367</v>
      </c>
      <c r="B280" s="13" t="s">
        <v>774</v>
      </c>
      <c r="C280" s="13" t="s">
        <v>774</v>
      </c>
      <c r="D280" t="s">
        <v>775</v>
      </c>
      <c r="E280" t="s">
        <v>1679</v>
      </c>
      <c r="F280" t="s">
        <v>1399</v>
      </c>
      <c r="G280" t="s">
        <v>9</v>
      </c>
      <c r="H280" t="s">
        <v>9</v>
      </c>
      <c r="I280" t="s">
        <v>31</v>
      </c>
      <c r="J280" t="s">
        <v>32</v>
      </c>
      <c r="K280" s="12">
        <v>44912</v>
      </c>
      <c r="L280" s="1">
        <v>5</v>
      </c>
      <c r="M280" s="1">
        <v>4</v>
      </c>
      <c r="N280" s="1">
        <v>33</v>
      </c>
      <c r="O280" s="1">
        <v>24306</v>
      </c>
      <c r="P280" s="1" t="s">
        <v>776</v>
      </c>
      <c r="Q280" t="s">
        <v>64</v>
      </c>
      <c r="R280" s="15">
        <v>0</v>
      </c>
      <c r="S280">
        <v>3939</v>
      </c>
      <c r="T280">
        <v>145.20581490000001</v>
      </c>
      <c r="U280">
        <v>-37.975196969999999</v>
      </c>
      <c r="V280" t="e">
        <f>VLOOKUP(A:A,'BVT (50)'!A:A,1,0)</f>
        <v>#N/A</v>
      </c>
    </row>
    <row r="281" spans="1:22" x14ac:dyDescent="0.35">
      <c r="A281" s="13">
        <v>5014406</v>
      </c>
      <c r="B281" s="13">
        <v>6407542259</v>
      </c>
      <c r="C281" s="13">
        <v>40667749</v>
      </c>
      <c r="D281" t="s">
        <v>777</v>
      </c>
      <c r="E281" t="s">
        <v>1680</v>
      </c>
      <c r="F281" t="s">
        <v>1399</v>
      </c>
      <c r="G281" t="s">
        <v>9</v>
      </c>
      <c r="H281" t="s">
        <v>9</v>
      </c>
      <c r="I281" t="s">
        <v>31</v>
      </c>
      <c r="J281" t="s">
        <v>32</v>
      </c>
      <c r="K281" s="12">
        <v>44912</v>
      </c>
      <c r="L281" s="1">
        <v>5</v>
      </c>
      <c r="M281" s="1">
        <v>4</v>
      </c>
      <c r="N281" s="1">
        <v>33</v>
      </c>
      <c r="O281" s="1">
        <v>24306</v>
      </c>
      <c r="P281" s="1" t="s">
        <v>778</v>
      </c>
      <c r="Q281" t="s">
        <v>447</v>
      </c>
      <c r="R281" s="15">
        <v>45215</v>
      </c>
      <c r="S281">
        <v>3939</v>
      </c>
      <c r="T281">
        <v>145.17811078</v>
      </c>
      <c r="U281">
        <v>-38.103441869999997</v>
      </c>
      <c r="V281" t="e">
        <f>VLOOKUP(A:A,'BVT (50)'!A:A,1,0)</f>
        <v>#N/A</v>
      </c>
    </row>
    <row r="282" spans="1:22" x14ac:dyDescent="0.35">
      <c r="A282" s="13">
        <v>5014366</v>
      </c>
      <c r="B282" s="13" t="s">
        <v>779</v>
      </c>
      <c r="C282" s="13" t="s">
        <v>779</v>
      </c>
      <c r="D282" t="s">
        <v>780</v>
      </c>
      <c r="E282" t="s">
        <v>1681</v>
      </c>
      <c r="F282" t="s">
        <v>1399</v>
      </c>
      <c r="G282" t="s">
        <v>9</v>
      </c>
      <c r="H282" t="s">
        <v>9</v>
      </c>
      <c r="I282" t="s">
        <v>31</v>
      </c>
      <c r="J282" t="s">
        <v>32</v>
      </c>
      <c r="K282" s="12">
        <v>44912</v>
      </c>
      <c r="L282" s="1">
        <v>5</v>
      </c>
      <c r="M282" s="1">
        <v>4</v>
      </c>
      <c r="N282" s="1">
        <v>33</v>
      </c>
      <c r="O282" s="1">
        <v>24306</v>
      </c>
      <c r="P282" s="1" t="s">
        <v>781</v>
      </c>
      <c r="Q282" t="s">
        <v>64</v>
      </c>
      <c r="R282" s="15">
        <v>0</v>
      </c>
      <c r="S282">
        <v>3939</v>
      </c>
      <c r="T282">
        <v>145.19538220000001</v>
      </c>
      <c r="U282">
        <v>-37.994847210000003</v>
      </c>
      <c r="V282" t="e">
        <f>VLOOKUP(A:A,'BVT (50)'!A:A,1,0)</f>
        <v>#N/A</v>
      </c>
    </row>
    <row r="283" spans="1:22" x14ac:dyDescent="0.35">
      <c r="A283" s="13">
        <v>5014337</v>
      </c>
      <c r="B283" s="13" t="s">
        <v>782</v>
      </c>
      <c r="C283" s="13" t="s">
        <v>782</v>
      </c>
      <c r="D283" t="s">
        <v>783</v>
      </c>
      <c r="E283" t="s">
        <v>1682</v>
      </c>
      <c r="F283" t="s">
        <v>1399</v>
      </c>
      <c r="G283" t="s">
        <v>9</v>
      </c>
      <c r="H283" t="s">
        <v>9</v>
      </c>
      <c r="I283" t="s">
        <v>31</v>
      </c>
      <c r="J283" t="s">
        <v>32</v>
      </c>
      <c r="K283" s="12">
        <v>44911</v>
      </c>
      <c r="L283" s="1">
        <v>5</v>
      </c>
      <c r="M283" s="1">
        <v>4</v>
      </c>
      <c r="N283" s="1">
        <v>33</v>
      </c>
      <c r="O283" s="1">
        <v>24306</v>
      </c>
      <c r="P283" s="1" t="s">
        <v>784</v>
      </c>
      <c r="Q283" t="s">
        <v>76</v>
      </c>
      <c r="R283" s="15">
        <v>0</v>
      </c>
      <c r="S283">
        <v>3939</v>
      </c>
      <c r="T283">
        <v>145.2004858</v>
      </c>
      <c r="U283">
        <v>-38.013364060000001</v>
      </c>
      <c r="V283" t="e">
        <f>VLOOKUP(A:A,'BVT (50)'!A:A,1,0)</f>
        <v>#N/A</v>
      </c>
    </row>
    <row r="284" spans="1:22" x14ac:dyDescent="0.35">
      <c r="A284" s="13">
        <v>5014421</v>
      </c>
      <c r="B284" s="13" t="s">
        <v>785</v>
      </c>
      <c r="C284" s="13" t="s">
        <v>785</v>
      </c>
      <c r="D284" t="s">
        <v>786</v>
      </c>
      <c r="E284" t="s">
        <v>1683</v>
      </c>
      <c r="F284" t="s">
        <v>1399</v>
      </c>
      <c r="G284" t="s">
        <v>9</v>
      </c>
      <c r="H284" t="s">
        <v>9</v>
      </c>
      <c r="I284" t="s">
        <v>31</v>
      </c>
      <c r="J284" t="s">
        <v>32</v>
      </c>
      <c r="K284" s="12">
        <v>44912</v>
      </c>
      <c r="L284" s="1">
        <v>5</v>
      </c>
      <c r="M284" s="1">
        <v>4</v>
      </c>
      <c r="N284" s="1">
        <v>33</v>
      </c>
      <c r="O284" s="1">
        <v>24306</v>
      </c>
      <c r="P284" s="1" t="s">
        <v>787</v>
      </c>
      <c r="Q284" t="s">
        <v>76</v>
      </c>
      <c r="R284" s="15">
        <v>0</v>
      </c>
      <c r="S284">
        <v>3939</v>
      </c>
      <c r="T284">
        <v>145.24065450000001</v>
      </c>
      <c r="U284">
        <v>-38.03117786</v>
      </c>
      <c r="V284" t="e">
        <f>VLOOKUP(A:A,'BVT (50)'!A:A,1,0)</f>
        <v>#N/A</v>
      </c>
    </row>
    <row r="285" spans="1:22" x14ac:dyDescent="0.35">
      <c r="A285" s="13">
        <v>5014299</v>
      </c>
      <c r="B285" s="13">
        <v>6408451718</v>
      </c>
      <c r="C285" s="13">
        <v>41053122</v>
      </c>
      <c r="D285" t="s">
        <v>788</v>
      </c>
      <c r="E285" t="s">
        <v>1684</v>
      </c>
      <c r="F285" t="s">
        <v>1404</v>
      </c>
      <c r="G285" t="s">
        <v>9</v>
      </c>
      <c r="H285" t="s">
        <v>9</v>
      </c>
      <c r="I285" t="s">
        <v>31</v>
      </c>
      <c r="J285" t="s">
        <v>32</v>
      </c>
      <c r="K285" s="12">
        <v>44911</v>
      </c>
      <c r="L285" s="1">
        <v>5</v>
      </c>
      <c r="M285" s="1">
        <v>4</v>
      </c>
      <c r="N285" s="1">
        <v>33</v>
      </c>
      <c r="O285" s="1">
        <v>24310</v>
      </c>
      <c r="P285" s="1" t="s">
        <v>789</v>
      </c>
      <c r="Q285" t="s">
        <v>67</v>
      </c>
      <c r="R285" s="15">
        <v>45008</v>
      </c>
      <c r="S285">
        <v>3939</v>
      </c>
      <c r="T285">
        <v>145.13454168999999</v>
      </c>
      <c r="U285">
        <v>-37.78070941</v>
      </c>
      <c r="V285" t="e">
        <f>VLOOKUP(A:A,'BVT (50)'!A:A,1,0)</f>
        <v>#N/A</v>
      </c>
    </row>
    <row r="286" spans="1:22" x14ac:dyDescent="0.35">
      <c r="A286" s="13">
        <v>5014396</v>
      </c>
      <c r="B286" s="13" t="s">
        <v>790</v>
      </c>
      <c r="C286" s="13" t="s">
        <v>790</v>
      </c>
      <c r="D286" t="s">
        <v>791</v>
      </c>
      <c r="E286" t="s">
        <v>1685</v>
      </c>
      <c r="F286" t="s">
        <v>1399</v>
      </c>
      <c r="G286" t="s">
        <v>9</v>
      </c>
      <c r="H286" t="s">
        <v>9</v>
      </c>
      <c r="I286" t="s">
        <v>31</v>
      </c>
      <c r="J286" t="s">
        <v>32</v>
      </c>
      <c r="K286" s="12">
        <v>44912</v>
      </c>
      <c r="L286" s="1">
        <v>5</v>
      </c>
      <c r="M286" s="1">
        <v>4</v>
      </c>
      <c r="N286" s="1">
        <v>33</v>
      </c>
      <c r="O286" s="1">
        <v>24306</v>
      </c>
      <c r="P286" s="1" t="s">
        <v>792</v>
      </c>
      <c r="Q286" t="s">
        <v>76</v>
      </c>
      <c r="R286" s="15">
        <v>0</v>
      </c>
      <c r="S286">
        <v>3939</v>
      </c>
      <c r="T286">
        <v>145.21960129999999</v>
      </c>
      <c r="U286">
        <v>-38.029812540000002</v>
      </c>
      <c r="V286" t="e">
        <f>VLOOKUP(A:A,'BVT (50)'!A:A,1,0)</f>
        <v>#N/A</v>
      </c>
    </row>
    <row r="287" spans="1:22" x14ac:dyDescent="0.35">
      <c r="A287" s="13">
        <v>5014355</v>
      </c>
      <c r="B287" s="13" t="s">
        <v>793</v>
      </c>
      <c r="C287" s="13" t="s">
        <v>793</v>
      </c>
      <c r="D287" t="s">
        <v>794</v>
      </c>
      <c r="E287" t="s">
        <v>1686</v>
      </c>
      <c r="F287" t="s">
        <v>1399</v>
      </c>
      <c r="G287" t="s">
        <v>9</v>
      </c>
      <c r="H287" t="s">
        <v>9</v>
      </c>
      <c r="I287" t="s">
        <v>31</v>
      </c>
      <c r="J287" t="s">
        <v>32</v>
      </c>
      <c r="K287" s="12">
        <v>44912</v>
      </c>
      <c r="L287" s="1">
        <v>5</v>
      </c>
      <c r="M287" s="1">
        <v>4</v>
      </c>
      <c r="N287" s="1">
        <v>33</v>
      </c>
      <c r="O287" s="1">
        <v>24306</v>
      </c>
      <c r="P287" s="1" t="s">
        <v>795</v>
      </c>
      <c r="Q287" t="s">
        <v>76</v>
      </c>
      <c r="R287" s="15">
        <v>0</v>
      </c>
      <c r="S287">
        <v>3939</v>
      </c>
      <c r="T287">
        <v>145.22461279999999</v>
      </c>
      <c r="U287">
        <v>-38.022864120000001</v>
      </c>
      <c r="V287" t="e">
        <f>VLOOKUP(A:A,'BVT (50)'!A:A,1,0)</f>
        <v>#N/A</v>
      </c>
    </row>
    <row r="288" spans="1:22" x14ac:dyDescent="0.35">
      <c r="A288" s="13">
        <v>5014342</v>
      </c>
      <c r="B288" s="13">
        <v>6408486735</v>
      </c>
      <c r="C288" s="13">
        <v>41082592</v>
      </c>
      <c r="D288" t="s">
        <v>796</v>
      </c>
      <c r="E288" t="s">
        <v>1687</v>
      </c>
      <c r="F288" t="s">
        <v>1399</v>
      </c>
      <c r="G288" t="s">
        <v>9</v>
      </c>
      <c r="H288" t="s">
        <v>9</v>
      </c>
      <c r="I288" t="s">
        <v>31</v>
      </c>
      <c r="J288" t="s">
        <v>32</v>
      </c>
      <c r="K288" s="12">
        <v>44911</v>
      </c>
      <c r="L288" s="1">
        <v>5</v>
      </c>
      <c r="M288" s="1">
        <v>4</v>
      </c>
      <c r="N288" s="1">
        <v>33</v>
      </c>
      <c r="O288" s="1">
        <v>24306</v>
      </c>
      <c r="P288" s="1" t="s">
        <v>797</v>
      </c>
      <c r="Q288" t="s">
        <v>44</v>
      </c>
      <c r="R288" s="15">
        <v>45230</v>
      </c>
      <c r="S288">
        <v>3939</v>
      </c>
      <c r="T288">
        <v>145.12386089</v>
      </c>
      <c r="U288">
        <v>-38.13515786</v>
      </c>
      <c r="V288" t="e">
        <f>VLOOKUP(A:A,'BVT (50)'!A:A,1,0)</f>
        <v>#N/A</v>
      </c>
    </row>
    <row r="289" spans="1:23" x14ac:dyDescent="0.35">
      <c r="A289" s="13">
        <v>5014260</v>
      </c>
      <c r="B289" s="13">
        <v>6407233588</v>
      </c>
      <c r="C289" s="13">
        <v>40631747</v>
      </c>
      <c r="D289" t="s">
        <v>798</v>
      </c>
      <c r="E289" t="s">
        <v>1688</v>
      </c>
      <c r="F289" t="s">
        <v>1399</v>
      </c>
      <c r="G289" t="s">
        <v>9</v>
      </c>
      <c r="H289" t="s">
        <v>9</v>
      </c>
      <c r="I289" t="s">
        <v>31</v>
      </c>
      <c r="J289" t="s">
        <v>32</v>
      </c>
      <c r="K289" s="12">
        <v>44911</v>
      </c>
      <c r="L289" s="1">
        <v>5</v>
      </c>
      <c r="M289" s="1">
        <v>4</v>
      </c>
      <c r="N289" s="1">
        <v>33</v>
      </c>
      <c r="O289" s="1">
        <v>24306</v>
      </c>
      <c r="P289" s="1" t="s">
        <v>799</v>
      </c>
      <c r="Q289" t="s">
        <v>91</v>
      </c>
      <c r="R289" s="15">
        <v>45078</v>
      </c>
      <c r="S289">
        <v>0</v>
      </c>
      <c r="T289">
        <v>145.07278876000001</v>
      </c>
      <c r="U289">
        <v>-37.94979901</v>
      </c>
      <c r="V289" t="e">
        <f>VLOOKUP(A:A,'BVT (50)'!A:A,1,0)</f>
        <v>#N/A</v>
      </c>
    </row>
    <row r="290" spans="1:23" x14ac:dyDescent="0.35">
      <c r="A290" s="13">
        <v>5014332</v>
      </c>
      <c r="B290" s="13" t="s">
        <v>800</v>
      </c>
      <c r="C290" s="13" t="s">
        <v>800</v>
      </c>
      <c r="D290" t="s">
        <v>801</v>
      </c>
      <c r="E290" t="s">
        <v>1689</v>
      </c>
      <c r="F290" t="s">
        <v>1399</v>
      </c>
      <c r="G290" t="s">
        <v>9</v>
      </c>
      <c r="H290" t="s">
        <v>9</v>
      </c>
      <c r="I290" t="s">
        <v>31</v>
      </c>
      <c r="J290" t="s">
        <v>32</v>
      </c>
      <c r="K290" s="12">
        <v>44911</v>
      </c>
      <c r="L290" s="1">
        <v>5</v>
      </c>
      <c r="M290" s="1">
        <v>4</v>
      </c>
      <c r="N290" s="1">
        <v>33</v>
      </c>
      <c r="O290" s="1">
        <v>24306</v>
      </c>
      <c r="P290" s="1" t="s">
        <v>802</v>
      </c>
      <c r="Q290" t="s">
        <v>64</v>
      </c>
      <c r="R290" s="15">
        <v>0</v>
      </c>
      <c r="S290">
        <v>3939</v>
      </c>
      <c r="T290">
        <v>145.19416079999999</v>
      </c>
      <c r="U290">
        <v>-37.994504030000002</v>
      </c>
      <c r="V290" t="e">
        <f>VLOOKUP(A:A,'BVT (50)'!A:A,1,0)</f>
        <v>#N/A</v>
      </c>
    </row>
    <row r="291" spans="1:23" x14ac:dyDescent="0.35">
      <c r="A291" s="13">
        <v>5014491</v>
      </c>
      <c r="B291" s="13" t="s">
        <v>803</v>
      </c>
      <c r="C291" s="13" t="s">
        <v>803</v>
      </c>
      <c r="D291" t="s">
        <v>804</v>
      </c>
      <c r="E291" t="s">
        <v>1690</v>
      </c>
      <c r="F291" t="s">
        <v>1399</v>
      </c>
      <c r="G291" t="s">
        <v>9</v>
      </c>
      <c r="H291" t="s">
        <v>9</v>
      </c>
      <c r="I291" t="s">
        <v>31</v>
      </c>
      <c r="J291" t="s">
        <v>32</v>
      </c>
      <c r="K291" s="12">
        <v>44914</v>
      </c>
      <c r="L291" s="1">
        <v>5</v>
      </c>
      <c r="M291" s="1">
        <v>4</v>
      </c>
      <c r="N291" s="1">
        <v>33</v>
      </c>
      <c r="O291" s="1">
        <v>24306</v>
      </c>
      <c r="P291" s="1" t="s">
        <v>805</v>
      </c>
      <c r="Q291" t="s">
        <v>64</v>
      </c>
      <c r="R291" s="15">
        <v>0</v>
      </c>
      <c r="S291">
        <v>3939</v>
      </c>
      <c r="T291">
        <v>145.20956169999999</v>
      </c>
      <c r="U291">
        <v>-37.976039780000001</v>
      </c>
      <c r="V291" t="e">
        <f>VLOOKUP(A:A,'BVT (50)'!A:A,1,0)</f>
        <v>#N/A</v>
      </c>
    </row>
    <row r="292" spans="1:23" x14ac:dyDescent="0.35">
      <c r="A292" s="13">
        <v>5014534</v>
      </c>
      <c r="B292" s="13" t="s">
        <v>806</v>
      </c>
      <c r="C292" s="13" t="s">
        <v>806</v>
      </c>
      <c r="D292" t="s">
        <v>807</v>
      </c>
      <c r="E292" t="s">
        <v>1691</v>
      </c>
      <c r="F292" t="s">
        <v>1399</v>
      </c>
      <c r="G292" t="s">
        <v>9</v>
      </c>
      <c r="H292" t="s">
        <v>9</v>
      </c>
      <c r="I292" t="s">
        <v>31</v>
      </c>
      <c r="J292" t="s">
        <v>32</v>
      </c>
      <c r="K292" s="12">
        <v>44915</v>
      </c>
      <c r="L292" s="1">
        <v>5</v>
      </c>
      <c r="M292" s="1">
        <v>4</v>
      </c>
      <c r="N292" s="1">
        <v>33</v>
      </c>
      <c r="O292" s="1">
        <v>24306</v>
      </c>
      <c r="P292" s="1" t="s">
        <v>808</v>
      </c>
      <c r="Q292" t="s">
        <v>76</v>
      </c>
      <c r="R292" s="15">
        <v>0</v>
      </c>
      <c r="S292">
        <v>3939</v>
      </c>
      <c r="T292">
        <v>145.23370420000001</v>
      </c>
      <c r="U292">
        <v>-38.051345689999998</v>
      </c>
      <c r="V292" t="e">
        <f>VLOOKUP(A:A,'BVT (50)'!A:A,1,0)</f>
        <v>#N/A</v>
      </c>
    </row>
    <row r="293" spans="1:23" x14ac:dyDescent="0.35">
      <c r="A293" s="13">
        <v>5014502</v>
      </c>
      <c r="B293" s="13">
        <v>6408479571</v>
      </c>
      <c r="C293" s="13">
        <v>41077741</v>
      </c>
      <c r="D293" t="s">
        <v>809</v>
      </c>
      <c r="E293" t="s">
        <v>1692</v>
      </c>
      <c r="F293" t="s">
        <v>1404</v>
      </c>
      <c r="G293" t="s">
        <v>9</v>
      </c>
      <c r="H293" t="s">
        <v>9</v>
      </c>
      <c r="I293" t="s">
        <v>31</v>
      </c>
      <c r="J293" t="s">
        <v>32</v>
      </c>
      <c r="K293" s="12">
        <v>44914</v>
      </c>
      <c r="L293" s="1">
        <v>5</v>
      </c>
      <c r="M293" s="1">
        <v>4</v>
      </c>
      <c r="N293" s="1">
        <v>33</v>
      </c>
      <c r="O293" s="1">
        <v>24310</v>
      </c>
      <c r="P293" s="1" t="s">
        <v>810</v>
      </c>
      <c r="Q293" t="s">
        <v>103</v>
      </c>
      <c r="R293" s="15">
        <v>45167</v>
      </c>
      <c r="S293">
        <v>3939</v>
      </c>
      <c r="T293">
        <v>145.13410289999999</v>
      </c>
      <c r="U293">
        <v>-38.078561620000002</v>
      </c>
      <c r="V293" t="e">
        <f>VLOOKUP(A:A,'BVT (50)'!A:A,1,0)</f>
        <v>#N/A</v>
      </c>
    </row>
    <row r="294" spans="1:23" x14ac:dyDescent="0.35">
      <c r="A294" s="21">
        <v>5014505</v>
      </c>
      <c r="B294" s="13">
        <v>6408382197</v>
      </c>
      <c r="C294" s="13">
        <v>40980119</v>
      </c>
      <c r="D294" t="s">
        <v>811</v>
      </c>
      <c r="E294" t="s">
        <v>1693</v>
      </c>
      <c r="F294" t="s">
        <v>1399</v>
      </c>
      <c r="G294" t="s">
        <v>9</v>
      </c>
      <c r="H294" t="s">
        <v>9</v>
      </c>
      <c r="I294" t="s">
        <v>31</v>
      </c>
      <c r="J294" t="s">
        <v>32</v>
      </c>
      <c r="K294" s="12">
        <v>44914</v>
      </c>
      <c r="L294" s="1">
        <v>5</v>
      </c>
      <c r="M294" s="1">
        <v>4</v>
      </c>
      <c r="N294" s="1">
        <v>33</v>
      </c>
      <c r="O294" s="1">
        <v>24306</v>
      </c>
      <c r="P294" s="1" t="s">
        <v>812</v>
      </c>
      <c r="Q294" t="s">
        <v>111</v>
      </c>
      <c r="R294" s="15">
        <v>45161</v>
      </c>
      <c r="S294">
        <v>3939</v>
      </c>
      <c r="T294">
        <v>145.18731682999999</v>
      </c>
      <c r="U294">
        <v>-37.829751469999998</v>
      </c>
      <c r="V294" s="22" t="e">
        <f>VLOOKUP(A:A,'BVT (50)'!A:A,1,0)</f>
        <v>#N/A</v>
      </c>
      <c r="W294" s="22"/>
    </row>
    <row r="295" spans="1:23" x14ac:dyDescent="0.35">
      <c r="A295" s="13">
        <v>5014272</v>
      </c>
      <c r="B295" s="13" t="s">
        <v>813</v>
      </c>
      <c r="C295" s="13">
        <v>40686205</v>
      </c>
      <c r="D295" t="s">
        <v>814</v>
      </c>
      <c r="E295" t="s">
        <v>1694</v>
      </c>
      <c r="F295" t="s">
        <v>1399</v>
      </c>
      <c r="G295" t="s">
        <v>9</v>
      </c>
      <c r="H295" t="s">
        <v>9</v>
      </c>
      <c r="I295" t="s">
        <v>31</v>
      </c>
      <c r="J295" t="s">
        <v>32</v>
      </c>
      <c r="K295" s="12">
        <v>44911</v>
      </c>
      <c r="L295" s="1">
        <v>5</v>
      </c>
      <c r="M295" s="1">
        <v>4</v>
      </c>
      <c r="N295" s="1">
        <v>33</v>
      </c>
      <c r="O295" s="1">
        <v>24306</v>
      </c>
      <c r="P295" s="1" t="s">
        <v>815</v>
      </c>
      <c r="Q295" t="s">
        <v>41</v>
      </c>
      <c r="R295" s="15">
        <v>45128</v>
      </c>
      <c r="S295">
        <v>3939</v>
      </c>
      <c r="T295">
        <v>145.06647623999999</v>
      </c>
      <c r="U295">
        <v>-37.944617639999997</v>
      </c>
      <c r="V295" t="e">
        <f>VLOOKUP(A:A,'BVT (50)'!A:A,1,0)</f>
        <v>#N/A</v>
      </c>
    </row>
    <row r="296" spans="1:23" x14ac:dyDescent="0.35">
      <c r="A296" s="13">
        <v>5014173</v>
      </c>
      <c r="B296" s="13">
        <v>6408125215</v>
      </c>
      <c r="C296" s="13">
        <v>40683533</v>
      </c>
      <c r="D296" t="s">
        <v>816</v>
      </c>
      <c r="E296" t="s">
        <v>1695</v>
      </c>
      <c r="F296" t="s">
        <v>1399</v>
      </c>
      <c r="G296" t="s">
        <v>9</v>
      </c>
      <c r="H296" t="s">
        <v>9</v>
      </c>
      <c r="I296" t="s">
        <v>31</v>
      </c>
      <c r="J296" t="s">
        <v>32</v>
      </c>
      <c r="K296" s="12">
        <v>44910</v>
      </c>
      <c r="L296" s="1">
        <v>5</v>
      </c>
      <c r="M296" s="1">
        <v>4</v>
      </c>
      <c r="N296" s="1">
        <v>33</v>
      </c>
      <c r="O296" s="1">
        <v>24306</v>
      </c>
      <c r="P296" s="1" t="s">
        <v>817</v>
      </c>
      <c r="Q296" t="s">
        <v>76</v>
      </c>
      <c r="R296" s="15">
        <v>45146</v>
      </c>
      <c r="S296">
        <v>3170</v>
      </c>
      <c r="T296">
        <v>145.19932338999999</v>
      </c>
      <c r="U296">
        <v>-38.0118048</v>
      </c>
      <c r="V296" t="e">
        <f>VLOOKUP(A:A,'BVT (50)'!A:A,1,0)</f>
        <v>#N/A</v>
      </c>
    </row>
    <row r="297" spans="1:23" x14ac:dyDescent="0.35">
      <c r="A297" s="21">
        <v>5014483</v>
      </c>
      <c r="B297" s="13">
        <v>6407315376</v>
      </c>
      <c r="C297" s="13">
        <v>40695479</v>
      </c>
      <c r="D297" t="s">
        <v>818</v>
      </c>
      <c r="E297" t="s">
        <v>1696</v>
      </c>
      <c r="F297" t="s">
        <v>1404</v>
      </c>
      <c r="G297" t="s">
        <v>9</v>
      </c>
      <c r="H297" t="s">
        <v>9</v>
      </c>
      <c r="I297" t="s">
        <v>31</v>
      </c>
      <c r="J297" t="s">
        <v>32</v>
      </c>
      <c r="K297" s="12">
        <v>44914</v>
      </c>
      <c r="L297" s="1">
        <v>5</v>
      </c>
      <c r="M297" s="1">
        <v>4</v>
      </c>
      <c r="N297" s="1">
        <v>33</v>
      </c>
      <c r="O297" s="1">
        <v>24310</v>
      </c>
      <c r="P297" s="1" t="s">
        <v>819</v>
      </c>
      <c r="Q297" t="s">
        <v>820</v>
      </c>
      <c r="R297" s="15">
        <v>45181</v>
      </c>
      <c r="S297">
        <v>3939</v>
      </c>
      <c r="T297">
        <v>145.04394453</v>
      </c>
      <c r="U297">
        <v>-37.867112280000001</v>
      </c>
      <c r="V297" s="22" t="e">
        <f>VLOOKUP(A:A,'BVT (50)'!A:A,1,0)</f>
        <v>#N/A</v>
      </c>
      <c r="W297" s="22"/>
    </row>
    <row r="298" spans="1:23" x14ac:dyDescent="0.35">
      <c r="A298" s="13">
        <v>5014323</v>
      </c>
      <c r="B298" s="13" t="s">
        <v>821</v>
      </c>
      <c r="C298" s="13" t="s">
        <v>821</v>
      </c>
      <c r="D298" t="s">
        <v>822</v>
      </c>
      <c r="E298" t="s">
        <v>1697</v>
      </c>
      <c r="F298" t="s">
        <v>1399</v>
      </c>
      <c r="G298" t="s">
        <v>9</v>
      </c>
      <c r="H298" t="s">
        <v>9</v>
      </c>
      <c r="I298" t="s">
        <v>31</v>
      </c>
      <c r="J298" t="s">
        <v>32</v>
      </c>
      <c r="K298" s="12">
        <v>44911</v>
      </c>
      <c r="L298" s="1">
        <v>5</v>
      </c>
      <c r="M298" s="1">
        <v>4</v>
      </c>
      <c r="N298" s="1">
        <v>33</v>
      </c>
      <c r="O298" s="1">
        <v>24306</v>
      </c>
      <c r="P298" s="1" t="s">
        <v>729</v>
      </c>
      <c r="Q298" t="s">
        <v>76</v>
      </c>
      <c r="R298" s="15">
        <v>0</v>
      </c>
      <c r="S298">
        <v>3939</v>
      </c>
      <c r="T298">
        <v>145.2134404</v>
      </c>
      <c r="U298">
        <v>-38.011510309999998</v>
      </c>
      <c r="V298" t="e">
        <f>VLOOKUP(A:A,'BVT (50)'!A:A,1,0)</f>
        <v>#N/A</v>
      </c>
    </row>
    <row r="299" spans="1:23" x14ac:dyDescent="0.35">
      <c r="A299" s="13">
        <v>5014326</v>
      </c>
      <c r="B299" s="13" t="s">
        <v>823</v>
      </c>
      <c r="C299" s="13" t="s">
        <v>823</v>
      </c>
      <c r="D299" t="s">
        <v>824</v>
      </c>
      <c r="E299" t="s">
        <v>1698</v>
      </c>
      <c r="F299" t="s">
        <v>1399</v>
      </c>
      <c r="G299" t="s">
        <v>9</v>
      </c>
      <c r="H299" t="s">
        <v>9</v>
      </c>
      <c r="I299" t="s">
        <v>31</v>
      </c>
      <c r="J299" t="s">
        <v>32</v>
      </c>
      <c r="K299" s="12">
        <v>44911</v>
      </c>
      <c r="L299" s="1">
        <v>5</v>
      </c>
      <c r="M299" s="1">
        <v>4</v>
      </c>
      <c r="N299" s="1">
        <v>33</v>
      </c>
      <c r="O299" s="1">
        <v>24306</v>
      </c>
      <c r="P299" s="1" t="s">
        <v>825</v>
      </c>
      <c r="Q299" t="s">
        <v>76</v>
      </c>
      <c r="R299" s="15">
        <v>0</v>
      </c>
      <c r="S299">
        <v>3939</v>
      </c>
      <c r="T299">
        <v>145.20130639999999</v>
      </c>
      <c r="U299">
        <v>-38.03711157</v>
      </c>
      <c r="V299" t="e">
        <f>VLOOKUP(A:A,'BVT (50)'!A:A,1,0)</f>
        <v>#N/A</v>
      </c>
    </row>
    <row r="300" spans="1:23" x14ac:dyDescent="0.35">
      <c r="A300" s="13">
        <v>5014174</v>
      </c>
      <c r="B300" s="13">
        <v>6408456198</v>
      </c>
      <c r="C300" s="13">
        <v>41056644</v>
      </c>
      <c r="D300" t="s">
        <v>826</v>
      </c>
      <c r="E300" t="s">
        <v>1699</v>
      </c>
      <c r="F300" t="s">
        <v>1399</v>
      </c>
      <c r="G300" t="s">
        <v>9</v>
      </c>
      <c r="H300" t="s">
        <v>9</v>
      </c>
      <c r="I300" t="s">
        <v>31</v>
      </c>
      <c r="J300" t="s">
        <v>32</v>
      </c>
      <c r="K300" s="12">
        <v>44910</v>
      </c>
      <c r="L300" s="1">
        <v>5</v>
      </c>
      <c r="M300" s="1">
        <v>4</v>
      </c>
      <c r="N300" s="1">
        <v>33</v>
      </c>
      <c r="O300" s="1">
        <v>24306</v>
      </c>
      <c r="P300" s="1" t="s">
        <v>827</v>
      </c>
      <c r="Q300" t="s">
        <v>444</v>
      </c>
      <c r="R300" s="15">
        <v>45145</v>
      </c>
      <c r="S300">
        <v>3170</v>
      </c>
      <c r="T300">
        <v>145.20529503</v>
      </c>
      <c r="U300">
        <v>-38.161623349999999</v>
      </c>
      <c r="V300" t="e">
        <f>VLOOKUP(A:A,'BVT (50)'!A:A,1,0)</f>
        <v>#N/A</v>
      </c>
    </row>
    <row r="301" spans="1:23" x14ac:dyDescent="0.35">
      <c r="A301" s="13">
        <v>5014447</v>
      </c>
      <c r="B301" s="13">
        <v>6407625414</v>
      </c>
      <c r="C301" s="13">
        <v>40654117</v>
      </c>
      <c r="D301" t="s">
        <v>828</v>
      </c>
      <c r="E301" t="s">
        <v>1700</v>
      </c>
      <c r="F301" t="s">
        <v>1399</v>
      </c>
      <c r="G301" t="s">
        <v>9</v>
      </c>
      <c r="H301" t="s">
        <v>9</v>
      </c>
      <c r="I301" t="s">
        <v>31</v>
      </c>
      <c r="J301" t="s">
        <v>32</v>
      </c>
      <c r="K301" s="12">
        <v>44912</v>
      </c>
      <c r="L301" s="1">
        <v>5</v>
      </c>
      <c r="M301" s="1">
        <v>4</v>
      </c>
      <c r="N301" s="1">
        <v>33</v>
      </c>
      <c r="O301" s="1">
        <v>24306</v>
      </c>
      <c r="P301" s="1" t="s">
        <v>829</v>
      </c>
      <c r="Q301" t="s">
        <v>76</v>
      </c>
      <c r="R301" s="15">
        <v>45244</v>
      </c>
      <c r="S301">
        <v>3939</v>
      </c>
      <c r="T301">
        <v>145.20322629</v>
      </c>
      <c r="U301">
        <v>-38.031303250000001</v>
      </c>
      <c r="V301" t="e">
        <f>VLOOKUP(A:A,'BVT (50)'!A:A,1,0)</f>
        <v>#N/A</v>
      </c>
    </row>
    <row r="302" spans="1:23" x14ac:dyDescent="0.35">
      <c r="A302" s="13">
        <v>5014451</v>
      </c>
      <c r="B302" s="13" t="s">
        <v>830</v>
      </c>
      <c r="C302" s="13" t="s">
        <v>830</v>
      </c>
      <c r="D302" t="s">
        <v>831</v>
      </c>
      <c r="E302" t="s">
        <v>1701</v>
      </c>
      <c r="F302" t="s">
        <v>1399</v>
      </c>
      <c r="G302" t="s">
        <v>9</v>
      </c>
      <c r="H302" t="s">
        <v>9</v>
      </c>
      <c r="I302" t="s">
        <v>31</v>
      </c>
      <c r="J302" t="s">
        <v>32</v>
      </c>
      <c r="K302" s="12">
        <v>44912</v>
      </c>
      <c r="L302" s="1">
        <v>5</v>
      </c>
      <c r="M302" s="1">
        <v>4</v>
      </c>
      <c r="N302" s="1">
        <v>33</v>
      </c>
      <c r="O302" s="1">
        <v>24306</v>
      </c>
      <c r="P302" s="1">
        <v>0</v>
      </c>
      <c r="Q302">
        <v>0</v>
      </c>
      <c r="R302" s="15">
        <v>0</v>
      </c>
      <c r="S302">
        <v>3939</v>
      </c>
      <c r="T302">
        <v>145.2409151</v>
      </c>
      <c r="U302">
        <v>-38.032209369999997</v>
      </c>
      <c r="V302" t="e">
        <f>VLOOKUP(A:A,'BVT (50)'!A:A,1,0)</f>
        <v>#N/A</v>
      </c>
    </row>
    <row r="303" spans="1:23" x14ac:dyDescent="0.35">
      <c r="A303" s="30">
        <v>5014280</v>
      </c>
      <c r="B303" s="13">
        <v>6408468981</v>
      </c>
      <c r="C303" s="13">
        <v>41070540</v>
      </c>
      <c r="D303" t="s">
        <v>832</v>
      </c>
      <c r="E303" t="s">
        <v>1702</v>
      </c>
      <c r="F303" t="s">
        <v>1399</v>
      </c>
      <c r="G303" t="s">
        <v>9</v>
      </c>
      <c r="H303" t="s">
        <v>9</v>
      </c>
      <c r="I303" t="s">
        <v>31</v>
      </c>
      <c r="J303" t="s">
        <v>32</v>
      </c>
      <c r="K303" s="12">
        <v>44911</v>
      </c>
      <c r="L303" s="1">
        <v>5</v>
      </c>
      <c r="M303" s="1">
        <v>4</v>
      </c>
      <c r="N303" s="1">
        <v>33</v>
      </c>
      <c r="O303" s="1">
        <v>24306</v>
      </c>
      <c r="P303" s="1" t="s">
        <v>833</v>
      </c>
      <c r="Q303" t="s">
        <v>834</v>
      </c>
      <c r="R303" s="15">
        <v>45062</v>
      </c>
      <c r="S303">
        <v>3939</v>
      </c>
      <c r="T303">
        <v>145.17320376999999</v>
      </c>
      <c r="U303">
        <v>-37.855806350000002</v>
      </c>
      <c r="V303" s="29">
        <f>VLOOKUP(A:A,'Pilot (10)'!A:A,1,0)</f>
        <v>5014280</v>
      </c>
      <c r="W303" s="29" t="s">
        <v>1943</v>
      </c>
    </row>
    <row r="304" spans="1:23" x14ac:dyDescent="0.35">
      <c r="A304" s="21">
        <v>5014294</v>
      </c>
      <c r="B304" s="13">
        <v>6407386523</v>
      </c>
      <c r="C304" s="13">
        <v>40746729</v>
      </c>
      <c r="D304" t="s">
        <v>835</v>
      </c>
      <c r="E304" t="s">
        <v>1703</v>
      </c>
      <c r="F304" t="s">
        <v>1404</v>
      </c>
      <c r="G304" t="s">
        <v>9</v>
      </c>
      <c r="H304" t="s">
        <v>9</v>
      </c>
      <c r="I304" t="s">
        <v>31</v>
      </c>
      <c r="J304" t="s">
        <v>32</v>
      </c>
      <c r="K304" s="12">
        <v>44911</v>
      </c>
      <c r="L304" s="1">
        <v>5</v>
      </c>
      <c r="M304" s="1">
        <v>4</v>
      </c>
      <c r="N304" s="1">
        <v>33</v>
      </c>
      <c r="O304" s="1">
        <v>24310</v>
      </c>
      <c r="P304" s="1" t="s">
        <v>836</v>
      </c>
      <c r="Q304" t="s">
        <v>837</v>
      </c>
      <c r="R304" s="15">
        <v>44987</v>
      </c>
      <c r="S304">
        <v>3939</v>
      </c>
      <c r="T304">
        <v>145.02857619</v>
      </c>
      <c r="U304">
        <v>-37.864968560000001</v>
      </c>
      <c r="V304" s="22" t="e">
        <f>VLOOKUP(A:A,'BVT (50)'!A:A,1,0)</f>
        <v>#N/A</v>
      </c>
      <c r="W304" s="22"/>
    </row>
    <row r="305" spans="1:23" x14ac:dyDescent="0.35">
      <c r="A305" s="13">
        <v>5014448</v>
      </c>
      <c r="B305" s="13">
        <v>6408483404</v>
      </c>
      <c r="C305" s="13">
        <v>41080601</v>
      </c>
      <c r="D305" t="s">
        <v>838</v>
      </c>
      <c r="E305" t="s">
        <v>1704</v>
      </c>
      <c r="F305" t="s">
        <v>1399</v>
      </c>
      <c r="G305" t="s">
        <v>9</v>
      </c>
      <c r="H305" t="s">
        <v>9</v>
      </c>
      <c r="I305" t="s">
        <v>31</v>
      </c>
      <c r="J305" t="s">
        <v>32</v>
      </c>
      <c r="K305" s="12">
        <v>44912</v>
      </c>
      <c r="L305" s="1">
        <v>5</v>
      </c>
      <c r="M305" s="1">
        <v>4</v>
      </c>
      <c r="N305" s="1">
        <v>33</v>
      </c>
      <c r="O305" s="1">
        <v>24306</v>
      </c>
      <c r="P305" s="1" t="s">
        <v>839</v>
      </c>
      <c r="Q305" t="s">
        <v>156</v>
      </c>
      <c r="R305" s="15">
        <v>45189</v>
      </c>
      <c r="S305">
        <v>3939</v>
      </c>
      <c r="T305">
        <v>144.99955603000001</v>
      </c>
      <c r="U305">
        <v>-38.406272569999999</v>
      </c>
      <c r="V305" t="e">
        <f>VLOOKUP(A:A,'BVT (50)'!A:A,1,0)</f>
        <v>#N/A</v>
      </c>
    </row>
    <row r="306" spans="1:23" x14ac:dyDescent="0.35">
      <c r="A306" s="13">
        <v>5014353</v>
      </c>
      <c r="B306" s="13" t="s">
        <v>840</v>
      </c>
      <c r="C306" s="13" t="s">
        <v>840</v>
      </c>
      <c r="D306" t="s">
        <v>841</v>
      </c>
      <c r="E306" t="s">
        <v>1705</v>
      </c>
      <c r="F306" t="s">
        <v>1399</v>
      </c>
      <c r="G306" t="s">
        <v>9</v>
      </c>
      <c r="H306" t="s">
        <v>9</v>
      </c>
      <c r="I306" t="s">
        <v>31</v>
      </c>
      <c r="J306" t="s">
        <v>32</v>
      </c>
      <c r="K306" s="12">
        <v>44912</v>
      </c>
      <c r="L306" s="1">
        <v>5</v>
      </c>
      <c r="M306" s="1">
        <v>4</v>
      </c>
      <c r="N306" s="1">
        <v>33</v>
      </c>
      <c r="O306" s="1">
        <v>24306</v>
      </c>
      <c r="P306" s="1" t="s">
        <v>842</v>
      </c>
      <c r="Q306" t="s">
        <v>76</v>
      </c>
      <c r="R306" s="15">
        <v>0</v>
      </c>
      <c r="S306">
        <v>3939</v>
      </c>
      <c r="T306">
        <v>145.20133709999999</v>
      </c>
      <c r="U306">
        <v>-38.019184760000002</v>
      </c>
      <c r="V306" t="e">
        <f>VLOOKUP(A:A,'BVT (50)'!A:A,1,0)</f>
        <v>#N/A</v>
      </c>
    </row>
    <row r="307" spans="1:23" x14ac:dyDescent="0.35">
      <c r="A307" s="13">
        <v>5014349</v>
      </c>
      <c r="B307" s="13" t="s">
        <v>843</v>
      </c>
      <c r="C307" s="13" t="s">
        <v>843</v>
      </c>
      <c r="D307" t="s">
        <v>844</v>
      </c>
      <c r="E307" t="s">
        <v>1706</v>
      </c>
      <c r="F307" t="s">
        <v>1399</v>
      </c>
      <c r="G307" t="s">
        <v>9</v>
      </c>
      <c r="H307" t="s">
        <v>9</v>
      </c>
      <c r="I307" t="s">
        <v>31</v>
      </c>
      <c r="J307" t="s">
        <v>32</v>
      </c>
      <c r="K307" s="12">
        <v>44912</v>
      </c>
      <c r="L307" s="1">
        <v>5</v>
      </c>
      <c r="M307" s="1">
        <v>4</v>
      </c>
      <c r="N307" s="1">
        <v>33</v>
      </c>
      <c r="O307" s="1">
        <v>24306</v>
      </c>
      <c r="P307" s="1" t="s">
        <v>845</v>
      </c>
      <c r="Q307" t="s">
        <v>76</v>
      </c>
      <c r="R307" s="15">
        <v>0</v>
      </c>
      <c r="S307">
        <v>3939</v>
      </c>
      <c r="T307">
        <v>145.2267674</v>
      </c>
      <c r="U307">
        <v>-38.025777120000001</v>
      </c>
      <c r="V307" t="e">
        <f>VLOOKUP(A:A,'BVT (50)'!A:A,1,0)</f>
        <v>#N/A</v>
      </c>
    </row>
    <row r="308" spans="1:23" x14ac:dyDescent="0.35">
      <c r="A308" s="13">
        <v>5014360</v>
      </c>
      <c r="B308" s="13" t="s">
        <v>846</v>
      </c>
      <c r="C308" s="13" t="s">
        <v>846</v>
      </c>
      <c r="D308" t="s">
        <v>847</v>
      </c>
      <c r="E308" t="s">
        <v>1707</v>
      </c>
      <c r="F308" t="s">
        <v>1399</v>
      </c>
      <c r="G308" t="s">
        <v>9</v>
      </c>
      <c r="H308" t="s">
        <v>9</v>
      </c>
      <c r="I308" t="s">
        <v>31</v>
      </c>
      <c r="J308" t="s">
        <v>32</v>
      </c>
      <c r="K308" s="12">
        <v>44912</v>
      </c>
      <c r="L308" s="1">
        <v>5</v>
      </c>
      <c r="M308" s="1">
        <v>4</v>
      </c>
      <c r="N308" s="1">
        <v>33</v>
      </c>
      <c r="O308" s="1">
        <v>24306</v>
      </c>
      <c r="P308" s="1" t="s">
        <v>848</v>
      </c>
      <c r="Q308" t="s">
        <v>64</v>
      </c>
      <c r="R308" s="15">
        <v>0</v>
      </c>
      <c r="S308">
        <v>3939</v>
      </c>
      <c r="T308">
        <v>145.2230509</v>
      </c>
      <c r="U308">
        <v>-37.978479190000002</v>
      </c>
      <c r="V308" t="e">
        <f>VLOOKUP(A:A,'BVT (50)'!A:A,1,0)</f>
        <v>#N/A</v>
      </c>
    </row>
    <row r="309" spans="1:23" x14ac:dyDescent="0.35">
      <c r="A309" s="13">
        <v>5014225</v>
      </c>
      <c r="B309" s="13" t="s">
        <v>849</v>
      </c>
      <c r="C309" s="13" t="s">
        <v>849</v>
      </c>
      <c r="D309" t="s">
        <v>850</v>
      </c>
      <c r="E309" t="s">
        <v>1708</v>
      </c>
      <c r="F309" t="s">
        <v>1399</v>
      </c>
      <c r="G309" t="s">
        <v>9</v>
      </c>
      <c r="H309" t="s">
        <v>9</v>
      </c>
      <c r="I309" t="s">
        <v>31</v>
      </c>
      <c r="J309" t="s">
        <v>32</v>
      </c>
      <c r="K309" s="12">
        <v>44910</v>
      </c>
      <c r="L309" s="1">
        <v>5</v>
      </c>
      <c r="M309" s="1">
        <v>4</v>
      </c>
      <c r="N309" s="1">
        <v>33</v>
      </c>
      <c r="O309" s="1">
        <v>24306</v>
      </c>
      <c r="P309" s="1" t="s">
        <v>851</v>
      </c>
      <c r="Q309" t="s">
        <v>76</v>
      </c>
      <c r="R309" s="15">
        <v>0</v>
      </c>
      <c r="S309">
        <v>0</v>
      </c>
      <c r="T309">
        <v>145.20339229999999</v>
      </c>
      <c r="U309">
        <v>-38.026727049999998</v>
      </c>
      <c r="V309" t="e">
        <f>VLOOKUP(A:A,'BVT (50)'!A:A,1,0)</f>
        <v>#N/A</v>
      </c>
    </row>
    <row r="310" spans="1:23" x14ac:dyDescent="0.35">
      <c r="A310" s="13">
        <v>5014188</v>
      </c>
      <c r="B310" s="13">
        <v>6407426627</v>
      </c>
      <c r="C310" s="13">
        <v>41041796</v>
      </c>
      <c r="D310" t="s">
        <v>852</v>
      </c>
      <c r="E310" t="s">
        <v>1709</v>
      </c>
      <c r="F310" t="s">
        <v>1399</v>
      </c>
      <c r="G310" t="s">
        <v>9</v>
      </c>
      <c r="H310" t="s">
        <v>9</v>
      </c>
      <c r="I310" t="s">
        <v>31</v>
      </c>
      <c r="J310" t="s">
        <v>32</v>
      </c>
      <c r="K310" s="12">
        <v>44910</v>
      </c>
      <c r="L310" s="1">
        <v>5</v>
      </c>
      <c r="M310" s="1">
        <v>4</v>
      </c>
      <c r="N310" s="1">
        <v>33</v>
      </c>
      <c r="O310" s="1">
        <v>24306</v>
      </c>
      <c r="P310" s="1" t="s">
        <v>853</v>
      </c>
      <c r="Q310" t="s">
        <v>61</v>
      </c>
      <c r="R310" s="15">
        <v>45127</v>
      </c>
      <c r="S310">
        <v>3170</v>
      </c>
      <c r="T310">
        <v>145.18634385999999</v>
      </c>
      <c r="U310">
        <v>-37.99840313</v>
      </c>
      <c r="V310" t="e">
        <f>VLOOKUP(A:A,'BVT (50)'!A:A,1,0)</f>
        <v>#N/A</v>
      </c>
    </row>
    <row r="311" spans="1:23" x14ac:dyDescent="0.35">
      <c r="A311" s="13">
        <v>5014245</v>
      </c>
      <c r="B311" s="13">
        <v>6408097628</v>
      </c>
      <c r="C311" s="13">
        <v>40647535</v>
      </c>
      <c r="D311" t="s">
        <v>854</v>
      </c>
      <c r="E311" t="s">
        <v>1710</v>
      </c>
      <c r="F311" t="s">
        <v>1399</v>
      </c>
      <c r="G311" t="s">
        <v>9</v>
      </c>
      <c r="H311" t="s">
        <v>9</v>
      </c>
      <c r="I311" t="s">
        <v>31</v>
      </c>
      <c r="J311" t="s">
        <v>32</v>
      </c>
      <c r="K311" s="12">
        <v>44911</v>
      </c>
      <c r="L311" s="1">
        <v>5</v>
      </c>
      <c r="M311" s="1">
        <v>4</v>
      </c>
      <c r="N311" s="1">
        <v>33</v>
      </c>
      <c r="O311" s="1">
        <v>24306</v>
      </c>
      <c r="P311" s="1" t="s">
        <v>855</v>
      </c>
      <c r="Q311" t="s">
        <v>61</v>
      </c>
      <c r="R311" s="15">
        <v>45055</v>
      </c>
      <c r="S311">
        <v>0</v>
      </c>
      <c r="T311">
        <v>145.18014611999999</v>
      </c>
      <c r="U311">
        <v>-38.015612830000002</v>
      </c>
      <c r="V311" t="e">
        <f>VLOOKUP(A:A,'BVT (50)'!A:A,1,0)</f>
        <v>#N/A</v>
      </c>
    </row>
    <row r="312" spans="1:23" x14ac:dyDescent="0.35">
      <c r="A312" s="13">
        <v>5014224</v>
      </c>
      <c r="B312" s="13" t="s">
        <v>856</v>
      </c>
      <c r="C312" s="13" t="s">
        <v>856</v>
      </c>
      <c r="D312" t="s">
        <v>857</v>
      </c>
      <c r="E312" t="s">
        <v>1711</v>
      </c>
      <c r="F312" t="s">
        <v>1399</v>
      </c>
      <c r="G312" t="s">
        <v>9</v>
      </c>
      <c r="H312" t="s">
        <v>9</v>
      </c>
      <c r="I312" t="s">
        <v>31</v>
      </c>
      <c r="J312" t="s">
        <v>32</v>
      </c>
      <c r="K312" s="12">
        <v>44910</v>
      </c>
      <c r="L312" s="1">
        <v>5</v>
      </c>
      <c r="M312" s="1">
        <v>4</v>
      </c>
      <c r="N312" s="1">
        <v>33</v>
      </c>
      <c r="O312" s="1">
        <v>24306</v>
      </c>
      <c r="P312" s="1" t="s">
        <v>858</v>
      </c>
      <c r="Q312" t="s">
        <v>64</v>
      </c>
      <c r="R312" s="15">
        <v>0</v>
      </c>
      <c r="S312">
        <v>0</v>
      </c>
      <c r="T312">
        <v>145.19281140000001</v>
      </c>
      <c r="U312">
        <v>-37.99307666</v>
      </c>
      <c r="V312" t="e">
        <f>VLOOKUP(A:A,'BVT (50)'!A:A,1,0)</f>
        <v>#N/A</v>
      </c>
    </row>
    <row r="313" spans="1:23" x14ac:dyDescent="0.35">
      <c r="A313" s="13">
        <v>5014220</v>
      </c>
      <c r="B313" s="13" t="s">
        <v>859</v>
      </c>
      <c r="C313" s="13" t="s">
        <v>859</v>
      </c>
      <c r="D313" t="s">
        <v>860</v>
      </c>
      <c r="E313" t="s">
        <v>1712</v>
      </c>
      <c r="F313" t="s">
        <v>1399</v>
      </c>
      <c r="G313" t="s">
        <v>9</v>
      </c>
      <c r="H313" t="s">
        <v>9</v>
      </c>
      <c r="I313" t="s">
        <v>31</v>
      </c>
      <c r="J313" t="s">
        <v>32</v>
      </c>
      <c r="K313" s="12">
        <v>44910</v>
      </c>
      <c r="L313" s="1">
        <v>5</v>
      </c>
      <c r="M313" s="1">
        <v>4</v>
      </c>
      <c r="N313" s="1">
        <v>33</v>
      </c>
      <c r="O313" s="1">
        <v>24306</v>
      </c>
      <c r="P313" s="1" t="s">
        <v>861</v>
      </c>
      <c r="Q313" t="s">
        <v>76</v>
      </c>
      <c r="R313" s="15">
        <v>0</v>
      </c>
      <c r="S313">
        <v>0</v>
      </c>
      <c r="T313">
        <v>145.2330862</v>
      </c>
      <c r="U313">
        <v>-38.025538220000001</v>
      </c>
      <c r="V313" t="e">
        <f>VLOOKUP(A:A,'BVT (50)'!A:A,1,0)</f>
        <v>#N/A</v>
      </c>
    </row>
    <row r="314" spans="1:23" x14ac:dyDescent="0.35">
      <c r="A314" s="21">
        <v>5014263</v>
      </c>
      <c r="B314" s="13">
        <v>6408468678</v>
      </c>
      <c r="C314" s="13">
        <v>41069913</v>
      </c>
      <c r="D314" t="s">
        <v>862</v>
      </c>
      <c r="E314" t="s">
        <v>1713</v>
      </c>
      <c r="F314" t="s">
        <v>1399</v>
      </c>
      <c r="G314" t="s">
        <v>9</v>
      </c>
      <c r="H314" t="s">
        <v>9</v>
      </c>
      <c r="I314" t="s">
        <v>31</v>
      </c>
      <c r="J314" t="s">
        <v>32</v>
      </c>
      <c r="K314" s="12">
        <v>44911</v>
      </c>
      <c r="L314" s="1">
        <v>5</v>
      </c>
      <c r="M314" s="1">
        <v>4</v>
      </c>
      <c r="N314" s="1">
        <v>33</v>
      </c>
      <c r="O314" s="1">
        <v>24306</v>
      </c>
      <c r="P314" s="1" t="s">
        <v>863</v>
      </c>
      <c r="Q314" t="s">
        <v>153</v>
      </c>
      <c r="R314" s="15">
        <v>45119</v>
      </c>
      <c r="S314">
        <v>0</v>
      </c>
      <c r="T314">
        <v>145.04936237999999</v>
      </c>
      <c r="U314">
        <v>-37.859550079999998</v>
      </c>
      <c r="V314" s="22" t="e">
        <f>VLOOKUP(A:A,'BVT (50)'!A:A,1,0)</f>
        <v>#N/A</v>
      </c>
      <c r="W314" s="22"/>
    </row>
    <row r="315" spans="1:23" x14ac:dyDescent="0.35">
      <c r="A315" s="13">
        <v>5014324</v>
      </c>
      <c r="B315" s="13" t="s">
        <v>864</v>
      </c>
      <c r="C315" s="13" t="s">
        <v>864</v>
      </c>
      <c r="D315" t="s">
        <v>865</v>
      </c>
      <c r="E315" t="s">
        <v>1714</v>
      </c>
      <c r="F315" t="s">
        <v>1399</v>
      </c>
      <c r="G315" t="s">
        <v>9</v>
      </c>
      <c r="H315" t="s">
        <v>9</v>
      </c>
      <c r="I315" t="s">
        <v>31</v>
      </c>
      <c r="J315" t="s">
        <v>32</v>
      </c>
      <c r="K315" s="12">
        <v>44911</v>
      </c>
      <c r="L315" s="1">
        <v>5</v>
      </c>
      <c r="M315" s="1">
        <v>4</v>
      </c>
      <c r="N315" s="1">
        <v>33</v>
      </c>
      <c r="O315" s="1">
        <v>24306</v>
      </c>
      <c r="P315" s="1" t="s">
        <v>866</v>
      </c>
      <c r="Q315" t="s">
        <v>76</v>
      </c>
      <c r="R315" s="15">
        <v>0</v>
      </c>
      <c r="S315">
        <v>3939</v>
      </c>
      <c r="T315">
        <v>145.20289270000001</v>
      </c>
      <c r="U315">
        <v>-38.026467609999997</v>
      </c>
      <c r="V315" t="e">
        <f>VLOOKUP(A:A,'BVT (50)'!A:A,1,0)</f>
        <v>#N/A</v>
      </c>
    </row>
    <row r="316" spans="1:23" x14ac:dyDescent="0.35">
      <c r="A316" s="13">
        <v>5014490</v>
      </c>
      <c r="B316" s="13" t="s">
        <v>867</v>
      </c>
      <c r="C316" s="13" t="s">
        <v>867</v>
      </c>
      <c r="D316" t="s">
        <v>868</v>
      </c>
      <c r="E316" t="s">
        <v>1715</v>
      </c>
      <c r="F316" t="s">
        <v>1399</v>
      </c>
      <c r="G316" t="s">
        <v>9</v>
      </c>
      <c r="H316" t="s">
        <v>9</v>
      </c>
      <c r="I316" t="s">
        <v>31</v>
      </c>
      <c r="J316" t="s">
        <v>32</v>
      </c>
      <c r="K316" s="12">
        <v>44914</v>
      </c>
      <c r="L316" s="1">
        <v>5</v>
      </c>
      <c r="M316" s="1">
        <v>4</v>
      </c>
      <c r="N316" s="1">
        <v>33</v>
      </c>
      <c r="O316" s="1">
        <v>24306</v>
      </c>
      <c r="P316" s="1" t="s">
        <v>869</v>
      </c>
      <c r="Q316" t="s">
        <v>64</v>
      </c>
      <c r="R316" s="15">
        <v>0</v>
      </c>
      <c r="S316">
        <v>3939</v>
      </c>
      <c r="T316">
        <v>145.20177899999999</v>
      </c>
      <c r="U316">
        <v>-37.973019999999998</v>
      </c>
      <c r="V316" t="e">
        <f>VLOOKUP(A:A,'BVT (50)'!A:A,1,0)</f>
        <v>#N/A</v>
      </c>
    </row>
    <row r="317" spans="1:23" x14ac:dyDescent="0.35">
      <c r="A317" s="13">
        <v>5014487</v>
      </c>
      <c r="B317" s="13" t="s">
        <v>870</v>
      </c>
      <c r="C317" s="13" t="s">
        <v>870</v>
      </c>
      <c r="D317" t="s">
        <v>871</v>
      </c>
      <c r="E317" t="s">
        <v>1716</v>
      </c>
      <c r="F317" t="s">
        <v>1399</v>
      </c>
      <c r="G317" t="s">
        <v>9</v>
      </c>
      <c r="H317" t="s">
        <v>9</v>
      </c>
      <c r="I317" t="s">
        <v>31</v>
      </c>
      <c r="J317" t="s">
        <v>32</v>
      </c>
      <c r="K317" s="12">
        <v>44914</v>
      </c>
      <c r="L317" s="1">
        <v>5</v>
      </c>
      <c r="M317" s="1">
        <v>4</v>
      </c>
      <c r="N317" s="1">
        <v>33</v>
      </c>
      <c r="O317" s="1">
        <v>24306</v>
      </c>
      <c r="P317" s="1" t="s">
        <v>872</v>
      </c>
      <c r="Q317" t="s">
        <v>64</v>
      </c>
      <c r="R317" s="15">
        <v>0</v>
      </c>
      <c r="S317">
        <v>3939</v>
      </c>
      <c r="T317">
        <v>-37.985543</v>
      </c>
      <c r="U317">
        <v>0</v>
      </c>
      <c r="V317" t="e">
        <f>VLOOKUP(A:A,'BVT (50)'!A:A,1,0)</f>
        <v>#N/A</v>
      </c>
    </row>
    <row r="318" spans="1:23" x14ac:dyDescent="0.35">
      <c r="A318" s="13">
        <v>5014346</v>
      </c>
      <c r="B318" s="13">
        <v>6408468797</v>
      </c>
      <c r="C318" s="13">
        <v>41070254</v>
      </c>
      <c r="D318" t="s">
        <v>873</v>
      </c>
      <c r="E318" t="s">
        <v>1717</v>
      </c>
      <c r="F318" t="s">
        <v>1399</v>
      </c>
      <c r="G318" t="s">
        <v>9</v>
      </c>
      <c r="H318" t="s">
        <v>9</v>
      </c>
      <c r="I318" t="s">
        <v>31</v>
      </c>
      <c r="J318" t="s">
        <v>32</v>
      </c>
      <c r="K318" s="12">
        <v>44912</v>
      </c>
      <c r="L318" s="1">
        <v>5</v>
      </c>
      <c r="M318" s="1">
        <v>4</v>
      </c>
      <c r="N318" s="1">
        <v>33</v>
      </c>
      <c r="O318" s="1">
        <v>24306</v>
      </c>
      <c r="P318" s="1" t="s">
        <v>874</v>
      </c>
      <c r="Q318" t="s">
        <v>282</v>
      </c>
      <c r="R318" s="15">
        <v>45216</v>
      </c>
      <c r="S318">
        <v>3939</v>
      </c>
      <c r="T318">
        <v>145.12547660000001</v>
      </c>
      <c r="U318">
        <v>-38.089401870000003</v>
      </c>
      <c r="V318" t="e">
        <f>VLOOKUP(A:A,'BVT (50)'!A:A,1,0)</f>
        <v>#N/A</v>
      </c>
    </row>
    <row r="319" spans="1:23" x14ac:dyDescent="0.35">
      <c r="A319" s="13">
        <v>5014285</v>
      </c>
      <c r="B319" s="13">
        <v>6408456741</v>
      </c>
      <c r="C319" s="13">
        <v>41057775</v>
      </c>
      <c r="D319" t="s">
        <v>875</v>
      </c>
      <c r="E319" t="s">
        <v>1718</v>
      </c>
      <c r="F319" t="s">
        <v>1404</v>
      </c>
      <c r="G319" t="s">
        <v>9</v>
      </c>
      <c r="H319" t="s">
        <v>9</v>
      </c>
      <c r="I319" t="s">
        <v>31</v>
      </c>
      <c r="J319" t="s">
        <v>32</v>
      </c>
      <c r="K319" s="12">
        <v>44911</v>
      </c>
      <c r="L319" s="1">
        <v>5</v>
      </c>
      <c r="M319" s="1">
        <v>4</v>
      </c>
      <c r="N319" s="1">
        <v>33</v>
      </c>
      <c r="O319" s="1">
        <v>24310</v>
      </c>
      <c r="P319" s="1" t="s">
        <v>876</v>
      </c>
      <c r="Q319" t="s">
        <v>877</v>
      </c>
      <c r="R319" s="15">
        <v>45040</v>
      </c>
      <c r="S319">
        <v>3939</v>
      </c>
      <c r="T319">
        <v>145.07286228000001</v>
      </c>
      <c r="U319">
        <v>-37.99293368</v>
      </c>
      <c r="V319" t="e">
        <f>VLOOKUP(A:A,'BVT (50)'!A:A,1,0)</f>
        <v>#N/A</v>
      </c>
    </row>
    <row r="320" spans="1:23" x14ac:dyDescent="0.35">
      <c r="A320" s="13">
        <v>5014214</v>
      </c>
      <c r="B320" s="13" t="s">
        <v>878</v>
      </c>
      <c r="C320" s="13" t="s">
        <v>878</v>
      </c>
      <c r="D320" t="s">
        <v>879</v>
      </c>
      <c r="E320" t="s">
        <v>1719</v>
      </c>
      <c r="F320" t="s">
        <v>1399</v>
      </c>
      <c r="G320" t="s">
        <v>9</v>
      </c>
      <c r="H320" t="s">
        <v>9</v>
      </c>
      <c r="I320" t="s">
        <v>31</v>
      </c>
      <c r="J320" t="s">
        <v>32</v>
      </c>
      <c r="K320" s="12">
        <v>44910</v>
      </c>
      <c r="L320" s="1">
        <v>5</v>
      </c>
      <c r="M320" s="1">
        <v>4</v>
      </c>
      <c r="N320" s="1">
        <v>33</v>
      </c>
      <c r="O320" s="1">
        <v>24306</v>
      </c>
      <c r="P320" s="1" t="s">
        <v>880</v>
      </c>
      <c r="Q320">
        <v>0</v>
      </c>
      <c r="R320" s="15">
        <v>0</v>
      </c>
      <c r="S320">
        <v>0</v>
      </c>
      <c r="T320">
        <v>145.19228699999999</v>
      </c>
      <c r="U320">
        <v>-38.024861999999999</v>
      </c>
      <c r="V320" t="e">
        <f>VLOOKUP(A:A,'BVT (50)'!A:A,1,0)</f>
        <v>#N/A</v>
      </c>
    </row>
    <row r="321" spans="1:23" x14ac:dyDescent="0.35">
      <c r="A321" s="13">
        <v>5014467</v>
      </c>
      <c r="B321" s="13" t="s">
        <v>881</v>
      </c>
      <c r="C321" s="13" t="s">
        <v>881</v>
      </c>
      <c r="D321" t="s">
        <v>882</v>
      </c>
      <c r="E321" t="s">
        <v>1720</v>
      </c>
      <c r="F321" t="s">
        <v>1399</v>
      </c>
      <c r="G321" t="s">
        <v>9</v>
      </c>
      <c r="H321" t="s">
        <v>9</v>
      </c>
      <c r="I321" t="s">
        <v>31</v>
      </c>
      <c r="J321" t="s">
        <v>32</v>
      </c>
      <c r="K321" s="12">
        <v>44912</v>
      </c>
      <c r="L321" s="1">
        <v>5</v>
      </c>
      <c r="M321" s="1">
        <v>4</v>
      </c>
      <c r="N321" s="1">
        <v>33</v>
      </c>
      <c r="O321" s="1">
        <v>24306</v>
      </c>
      <c r="P321" s="1" t="s">
        <v>883</v>
      </c>
      <c r="Q321" t="s">
        <v>76</v>
      </c>
      <c r="R321" s="15">
        <v>0</v>
      </c>
      <c r="S321">
        <v>3939</v>
      </c>
      <c r="T321">
        <v>145.18993169999999</v>
      </c>
      <c r="U321">
        <v>-38.017083020000001</v>
      </c>
      <c r="V321" t="e">
        <f>VLOOKUP(A:A,'BVT (50)'!A:A,1,0)</f>
        <v>#N/A</v>
      </c>
    </row>
    <row r="322" spans="1:23" x14ac:dyDescent="0.35">
      <c r="A322" s="21">
        <v>5014191</v>
      </c>
      <c r="B322" s="13">
        <v>6408467436</v>
      </c>
      <c r="C322" s="13">
        <v>41067302</v>
      </c>
      <c r="D322" t="s">
        <v>884</v>
      </c>
      <c r="E322" t="s">
        <v>1721</v>
      </c>
      <c r="F322" t="s">
        <v>1399</v>
      </c>
      <c r="G322" t="s">
        <v>9</v>
      </c>
      <c r="H322" t="s">
        <v>9</v>
      </c>
      <c r="I322" t="s">
        <v>31</v>
      </c>
      <c r="J322" t="s">
        <v>32</v>
      </c>
      <c r="K322" s="12">
        <v>44910</v>
      </c>
      <c r="L322" s="1">
        <v>5</v>
      </c>
      <c r="M322" s="1">
        <v>4</v>
      </c>
      <c r="N322" s="1">
        <v>33</v>
      </c>
      <c r="O322" s="1">
        <v>24306</v>
      </c>
      <c r="P322" s="1" t="s">
        <v>885</v>
      </c>
      <c r="Q322" t="s">
        <v>170</v>
      </c>
      <c r="R322" s="15">
        <v>45027</v>
      </c>
      <c r="S322">
        <v>3170</v>
      </c>
      <c r="T322">
        <v>145.11539923000001</v>
      </c>
      <c r="U322">
        <v>-37.826126070000001</v>
      </c>
      <c r="V322" s="22" t="e">
        <f>VLOOKUP(A:A,'BVT (50)'!A:A,1,0)</f>
        <v>#N/A</v>
      </c>
      <c r="W322" s="22"/>
    </row>
    <row r="323" spans="1:23" x14ac:dyDescent="0.35">
      <c r="A323" s="13">
        <v>5014145</v>
      </c>
      <c r="B323" s="13" t="s">
        <v>886</v>
      </c>
      <c r="C323" s="13" t="s">
        <v>886</v>
      </c>
      <c r="D323" t="s">
        <v>887</v>
      </c>
      <c r="E323" t="s">
        <v>1722</v>
      </c>
      <c r="F323" t="s">
        <v>1399</v>
      </c>
      <c r="G323" t="s">
        <v>9</v>
      </c>
      <c r="H323" t="s">
        <v>9</v>
      </c>
      <c r="I323" t="s">
        <v>31</v>
      </c>
      <c r="J323" t="s">
        <v>32</v>
      </c>
      <c r="K323" s="12">
        <v>44910</v>
      </c>
      <c r="L323" s="1">
        <v>5</v>
      </c>
      <c r="M323" s="1">
        <v>4</v>
      </c>
      <c r="N323" s="1">
        <v>33</v>
      </c>
      <c r="O323" s="1">
        <v>24306</v>
      </c>
      <c r="P323" s="1" t="s">
        <v>888</v>
      </c>
      <c r="Q323" t="s">
        <v>64</v>
      </c>
      <c r="R323" s="15">
        <v>0</v>
      </c>
      <c r="S323">
        <v>3170</v>
      </c>
      <c r="T323">
        <v>145.2153745</v>
      </c>
      <c r="U323">
        <v>-37.976672860000001</v>
      </c>
      <c r="V323" t="e">
        <f>VLOOKUP(A:A,'BVT (50)'!A:A,1,0)</f>
        <v>#N/A</v>
      </c>
    </row>
    <row r="324" spans="1:23" x14ac:dyDescent="0.35">
      <c r="A324" s="13">
        <v>5014190</v>
      </c>
      <c r="B324" s="13">
        <v>6407523211</v>
      </c>
      <c r="C324" s="13">
        <v>40652202</v>
      </c>
      <c r="D324" t="s">
        <v>889</v>
      </c>
      <c r="E324" t="s">
        <v>1723</v>
      </c>
      <c r="F324" t="s">
        <v>1399</v>
      </c>
      <c r="G324" t="s">
        <v>9</v>
      </c>
      <c r="H324" t="s">
        <v>9</v>
      </c>
      <c r="I324" t="s">
        <v>31</v>
      </c>
      <c r="J324" t="s">
        <v>32</v>
      </c>
      <c r="K324" s="12">
        <v>44910</v>
      </c>
      <c r="L324" s="1">
        <v>5</v>
      </c>
      <c r="M324" s="1">
        <v>4</v>
      </c>
      <c r="N324" s="1">
        <v>33</v>
      </c>
      <c r="O324" s="1">
        <v>24306</v>
      </c>
      <c r="P324" s="1" t="s">
        <v>890</v>
      </c>
      <c r="Q324" t="s">
        <v>459</v>
      </c>
      <c r="R324" s="15">
        <v>45112</v>
      </c>
      <c r="S324">
        <v>3170</v>
      </c>
      <c r="T324">
        <v>145.23981132</v>
      </c>
      <c r="U324">
        <v>-38.135619380000001</v>
      </c>
      <c r="V324" t="e">
        <f>VLOOKUP(A:A,'BVT (50)'!A:A,1,0)</f>
        <v>#N/A</v>
      </c>
    </row>
    <row r="325" spans="1:23" x14ac:dyDescent="0.35">
      <c r="A325" s="13">
        <v>5014209</v>
      </c>
      <c r="B325" s="13">
        <v>6408469477</v>
      </c>
      <c r="C325" s="13">
        <v>41071541</v>
      </c>
      <c r="D325" t="s">
        <v>891</v>
      </c>
      <c r="E325" t="s">
        <v>1724</v>
      </c>
      <c r="F325" t="s">
        <v>1404</v>
      </c>
      <c r="G325" t="s">
        <v>9</v>
      </c>
      <c r="H325" t="s">
        <v>9</v>
      </c>
      <c r="I325" t="s">
        <v>31</v>
      </c>
      <c r="J325" t="s">
        <v>32</v>
      </c>
      <c r="K325" s="12">
        <v>44910</v>
      </c>
      <c r="L325" s="1">
        <v>5</v>
      </c>
      <c r="M325" s="1">
        <v>4</v>
      </c>
      <c r="N325" s="1">
        <v>33</v>
      </c>
      <c r="O325" s="1">
        <v>24310</v>
      </c>
      <c r="P325" s="1" t="s">
        <v>892</v>
      </c>
      <c r="Q325" t="s">
        <v>659</v>
      </c>
      <c r="R325" s="15">
        <v>45063</v>
      </c>
      <c r="S325">
        <v>0</v>
      </c>
      <c r="T325">
        <v>145.08587007</v>
      </c>
      <c r="U325">
        <v>-37.763979140000004</v>
      </c>
      <c r="V325" t="e">
        <f>VLOOKUP(A:A,'BVT (50)'!A:A,1,0)</f>
        <v>#N/A</v>
      </c>
    </row>
    <row r="326" spans="1:23" x14ac:dyDescent="0.35">
      <c r="A326" s="21">
        <v>5014144</v>
      </c>
      <c r="B326" s="13">
        <v>6408482016</v>
      </c>
      <c r="C326" s="13">
        <v>41079243</v>
      </c>
      <c r="D326" t="s">
        <v>893</v>
      </c>
      <c r="E326" t="s">
        <v>1725</v>
      </c>
      <c r="F326" t="s">
        <v>1399</v>
      </c>
      <c r="G326" t="s">
        <v>9</v>
      </c>
      <c r="H326" t="s">
        <v>9</v>
      </c>
      <c r="I326" t="s">
        <v>31</v>
      </c>
      <c r="J326" t="s">
        <v>32</v>
      </c>
      <c r="K326" s="12">
        <v>44910</v>
      </c>
      <c r="L326" s="1">
        <v>5</v>
      </c>
      <c r="M326" s="1">
        <v>4</v>
      </c>
      <c r="N326" s="1">
        <v>33</v>
      </c>
      <c r="O326" s="1">
        <v>24306</v>
      </c>
      <c r="P326" s="1" t="s">
        <v>566</v>
      </c>
      <c r="Q326" t="s">
        <v>217</v>
      </c>
      <c r="R326" s="15">
        <v>45239</v>
      </c>
      <c r="S326">
        <v>3170</v>
      </c>
      <c r="T326">
        <v>145.09298871999999</v>
      </c>
      <c r="U326">
        <v>-37.878579049999999</v>
      </c>
      <c r="V326" s="22" t="e">
        <f>VLOOKUP(A:A,'BVT (50)'!A:A,1,0)</f>
        <v>#N/A</v>
      </c>
      <c r="W326" s="22"/>
    </row>
    <row r="327" spans="1:23" x14ac:dyDescent="0.35">
      <c r="A327" s="21">
        <v>5014282</v>
      </c>
      <c r="B327" s="13">
        <v>6407496311</v>
      </c>
      <c r="C327" s="13">
        <v>40654465</v>
      </c>
      <c r="D327" t="s">
        <v>894</v>
      </c>
      <c r="E327" t="s">
        <v>1726</v>
      </c>
      <c r="F327" t="s">
        <v>1399</v>
      </c>
      <c r="G327" t="s">
        <v>9</v>
      </c>
      <c r="H327" t="s">
        <v>9</v>
      </c>
      <c r="I327" t="s">
        <v>31</v>
      </c>
      <c r="J327" t="s">
        <v>32</v>
      </c>
      <c r="K327" s="12">
        <v>44911</v>
      </c>
      <c r="L327" s="1">
        <v>5</v>
      </c>
      <c r="M327" s="1">
        <v>4</v>
      </c>
      <c r="N327" s="1">
        <v>33</v>
      </c>
      <c r="O327" s="1">
        <v>24306</v>
      </c>
      <c r="P327" s="1" t="s">
        <v>895</v>
      </c>
      <c r="Q327" t="s">
        <v>525</v>
      </c>
      <c r="R327" s="15">
        <v>45128</v>
      </c>
      <c r="S327">
        <v>3939</v>
      </c>
      <c r="T327">
        <v>145.15992037000001</v>
      </c>
      <c r="U327">
        <v>-37.96216897</v>
      </c>
      <c r="V327" s="22" t="e">
        <f>VLOOKUP(A:A,'BVT (50)'!A:A,1,0)</f>
        <v>#N/A</v>
      </c>
      <c r="W327" s="22"/>
    </row>
    <row r="328" spans="1:23" x14ac:dyDescent="0.35">
      <c r="A328" s="13">
        <v>5014322</v>
      </c>
      <c r="B328" s="13" t="s">
        <v>896</v>
      </c>
      <c r="C328" s="13" t="s">
        <v>896</v>
      </c>
      <c r="D328" t="s">
        <v>897</v>
      </c>
      <c r="E328" t="s">
        <v>1727</v>
      </c>
      <c r="F328" t="s">
        <v>1399</v>
      </c>
      <c r="G328" t="s">
        <v>9</v>
      </c>
      <c r="H328" t="s">
        <v>9</v>
      </c>
      <c r="I328" t="s">
        <v>31</v>
      </c>
      <c r="J328" t="s">
        <v>32</v>
      </c>
      <c r="K328" s="12">
        <v>44911</v>
      </c>
      <c r="L328" s="1">
        <v>5</v>
      </c>
      <c r="M328" s="1">
        <v>4</v>
      </c>
      <c r="N328" s="1">
        <v>33</v>
      </c>
      <c r="O328" s="1">
        <v>24306</v>
      </c>
      <c r="P328" s="1" t="s">
        <v>898</v>
      </c>
      <c r="Q328" t="s">
        <v>76</v>
      </c>
      <c r="R328" s="15">
        <v>0</v>
      </c>
      <c r="S328">
        <v>3939</v>
      </c>
      <c r="T328">
        <v>145.20431550000001</v>
      </c>
      <c r="U328">
        <v>-38.018268939999999</v>
      </c>
      <c r="V328" t="e">
        <f>VLOOKUP(A:A,'BVT (50)'!A:A,1,0)</f>
        <v>#N/A</v>
      </c>
    </row>
    <row r="329" spans="1:23" x14ac:dyDescent="0.35">
      <c r="A329" s="13">
        <v>5014486</v>
      </c>
      <c r="B329" s="13" t="s">
        <v>899</v>
      </c>
      <c r="C329" s="13" t="s">
        <v>899</v>
      </c>
      <c r="D329" t="s">
        <v>900</v>
      </c>
      <c r="E329" t="s">
        <v>1728</v>
      </c>
      <c r="F329" t="s">
        <v>1399</v>
      </c>
      <c r="G329" t="s">
        <v>9</v>
      </c>
      <c r="H329" t="s">
        <v>9</v>
      </c>
      <c r="I329" t="s">
        <v>31</v>
      </c>
      <c r="J329" t="s">
        <v>32</v>
      </c>
      <c r="K329" s="12">
        <v>44914</v>
      </c>
      <c r="L329" s="1">
        <v>5</v>
      </c>
      <c r="M329" s="1">
        <v>4</v>
      </c>
      <c r="N329" s="1">
        <v>33</v>
      </c>
      <c r="O329" s="1">
        <v>24306</v>
      </c>
      <c r="P329" s="1" t="s">
        <v>901</v>
      </c>
      <c r="Q329" t="s">
        <v>76</v>
      </c>
      <c r="R329" s="15">
        <v>0</v>
      </c>
      <c r="S329">
        <v>3939</v>
      </c>
      <c r="T329">
        <v>145.1958228</v>
      </c>
      <c r="U329">
        <v>-38.037111920000001</v>
      </c>
      <c r="V329" t="e">
        <f>VLOOKUP(A:A,'BVT (50)'!A:A,1,0)</f>
        <v>#N/A</v>
      </c>
    </row>
    <row r="330" spans="1:23" x14ac:dyDescent="0.35">
      <c r="A330" s="13">
        <v>5014165</v>
      </c>
      <c r="B330" s="13" t="s">
        <v>902</v>
      </c>
      <c r="C330" s="13" t="s">
        <v>902</v>
      </c>
      <c r="D330" t="s">
        <v>903</v>
      </c>
      <c r="E330" t="s">
        <v>1729</v>
      </c>
      <c r="F330" t="s">
        <v>1399</v>
      </c>
      <c r="G330" t="s">
        <v>9</v>
      </c>
      <c r="H330" t="s">
        <v>9</v>
      </c>
      <c r="I330" t="s">
        <v>31</v>
      </c>
      <c r="J330" t="s">
        <v>32</v>
      </c>
      <c r="K330" s="12">
        <v>44910</v>
      </c>
      <c r="L330" s="1">
        <v>5</v>
      </c>
      <c r="M330" s="1">
        <v>4</v>
      </c>
      <c r="N330" s="1">
        <v>33</v>
      </c>
      <c r="O330" s="1">
        <v>24306</v>
      </c>
      <c r="P330" s="1" t="s">
        <v>904</v>
      </c>
      <c r="Q330" t="s">
        <v>76</v>
      </c>
      <c r="R330" s="15">
        <v>0</v>
      </c>
      <c r="S330">
        <v>3170</v>
      </c>
      <c r="T330">
        <v>145.19143650000001</v>
      </c>
      <c r="U330">
        <v>-38.03588585</v>
      </c>
      <c r="V330" t="e">
        <f>VLOOKUP(A:A,'BVT (50)'!A:A,1,0)</f>
        <v>#N/A</v>
      </c>
    </row>
    <row r="331" spans="1:23" x14ac:dyDescent="0.35">
      <c r="A331" s="13">
        <v>5014389</v>
      </c>
      <c r="B331" s="13">
        <v>6408468946</v>
      </c>
      <c r="C331" s="13">
        <v>41070501</v>
      </c>
      <c r="D331" t="s">
        <v>905</v>
      </c>
      <c r="E331" t="s">
        <v>1730</v>
      </c>
      <c r="F331" t="s">
        <v>1399</v>
      </c>
      <c r="G331" t="s">
        <v>9</v>
      </c>
      <c r="H331" t="s">
        <v>9</v>
      </c>
      <c r="I331" t="s">
        <v>31</v>
      </c>
      <c r="J331" t="s">
        <v>32</v>
      </c>
      <c r="K331" s="12">
        <v>44912</v>
      </c>
      <c r="L331" s="1">
        <v>5</v>
      </c>
      <c r="M331" s="1">
        <v>4</v>
      </c>
      <c r="N331" s="1">
        <v>33</v>
      </c>
      <c r="O331" s="1">
        <v>24306</v>
      </c>
      <c r="P331" s="1" t="s">
        <v>906</v>
      </c>
      <c r="Q331" t="s">
        <v>34</v>
      </c>
      <c r="R331" s="15">
        <v>45282</v>
      </c>
      <c r="S331">
        <v>3939</v>
      </c>
      <c r="T331">
        <v>145.17346867000001</v>
      </c>
      <c r="U331">
        <v>-37.833542289999997</v>
      </c>
      <c r="V331" t="e">
        <f>VLOOKUP(A:A,'BVT (50)'!A:A,1,0)</f>
        <v>#N/A</v>
      </c>
    </row>
    <row r="332" spans="1:23" x14ac:dyDescent="0.35">
      <c r="A332" s="13">
        <v>5014370</v>
      </c>
      <c r="B332" s="13" t="s">
        <v>907</v>
      </c>
      <c r="C332" s="13" t="s">
        <v>907</v>
      </c>
      <c r="D332" t="s">
        <v>908</v>
      </c>
      <c r="E332" t="s">
        <v>1731</v>
      </c>
      <c r="F332" t="s">
        <v>1399</v>
      </c>
      <c r="G332" t="s">
        <v>9</v>
      </c>
      <c r="H332" t="s">
        <v>9</v>
      </c>
      <c r="I332" t="s">
        <v>31</v>
      </c>
      <c r="J332" t="s">
        <v>32</v>
      </c>
      <c r="K332" s="12">
        <v>44912</v>
      </c>
      <c r="L332" s="1">
        <v>5</v>
      </c>
      <c r="M332" s="1">
        <v>4</v>
      </c>
      <c r="N332" s="1">
        <v>33</v>
      </c>
      <c r="O332" s="1">
        <v>24306</v>
      </c>
      <c r="P332" s="1" t="s">
        <v>909</v>
      </c>
      <c r="Q332" t="s">
        <v>76</v>
      </c>
      <c r="R332" s="15">
        <v>0</v>
      </c>
      <c r="S332">
        <v>3939</v>
      </c>
      <c r="T332">
        <v>145.20212889999999</v>
      </c>
      <c r="U332">
        <v>-38.003281340000001</v>
      </c>
      <c r="V332" t="e">
        <f>VLOOKUP(A:A,'BVT (50)'!A:A,1,0)</f>
        <v>#N/A</v>
      </c>
    </row>
    <row r="333" spans="1:23" x14ac:dyDescent="0.35">
      <c r="A333" s="13">
        <v>5014295</v>
      </c>
      <c r="B333" s="13">
        <v>6407408302</v>
      </c>
      <c r="C333" s="13">
        <v>41041427</v>
      </c>
      <c r="D333" t="s">
        <v>910</v>
      </c>
      <c r="E333" t="s">
        <v>1732</v>
      </c>
      <c r="F333" t="s">
        <v>1399</v>
      </c>
      <c r="G333" t="s">
        <v>9</v>
      </c>
      <c r="H333" t="s">
        <v>9</v>
      </c>
      <c r="I333" t="s">
        <v>31</v>
      </c>
      <c r="J333" t="s">
        <v>32</v>
      </c>
      <c r="K333" s="12">
        <v>44911</v>
      </c>
      <c r="L333" s="1">
        <v>5</v>
      </c>
      <c r="M333" s="1">
        <v>4</v>
      </c>
      <c r="N333" s="1">
        <v>33</v>
      </c>
      <c r="O333" s="1">
        <v>24306</v>
      </c>
      <c r="P333" s="1" t="s">
        <v>911</v>
      </c>
      <c r="Q333" t="s">
        <v>61</v>
      </c>
      <c r="R333" s="15">
        <v>44981</v>
      </c>
      <c r="S333">
        <v>3939</v>
      </c>
      <c r="T333">
        <v>145.19125923999999</v>
      </c>
      <c r="U333">
        <v>-37.989445189999998</v>
      </c>
      <c r="V333" t="e">
        <f>VLOOKUP(A:A,'BVT (50)'!A:A,1,0)</f>
        <v>#N/A</v>
      </c>
    </row>
    <row r="334" spans="1:23" x14ac:dyDescent="0.35">
      <c r="A334" s="13">
        <v>5014431</v>
      </c>
      <c r="B334" s="13" t="s">
        <v>912</v>
      </c>
      <c r="C334" s="13" t="s">
        <v>912</v>
      </c>
      <c r="D334" t="s">
        <v>913</v>
      </c>
      <c r="E334" t="s">
        <v>1733</v>
      </c>
      <c r="F334" t="s">
        <v>1399</v>
      </c>
      <c r="G334" t="s">
        <v>9</v>
      </c>
      <c r="H334" t="s">
        <v>9</v>
      </c>
      <c r="I334" t="s">
        <v>31</v>
      </c>
      <c r="J334" t="s">
        <v>32</v>
      </c>
      <c r="K334" s="12">
        <v>44912</v>
      </c>
      <c r="L334" s="1">
        <v>5</v>
      </c>
      <c r="M334" s="1">
        <v>4</v>
      </c>
      <c r="N334" s="1">
        <v>33</v>
      </c>
      <c r="O334" s="1">
        <v>24306</v>
      </c>
      <c r="P334" s="1" t="s">
        <v>914</v>
      </c>
      <c r="Q334" t="s">
        <v>76</v>
      </c>
      <c r="R334" s="15">
        <v>0</v>
      </c>
      <c r="S334">
        <v>3939</v>
      </c>
      <c r="T334">
        <v>145.20944510000001</v>
      </c>
      <c r="U334">
        <v>-38.035243049999998</v>
      </c>
      <c r="V334" t="e">
        <f>VLOOKUP(A:A,'BVT (50)'!A:A,1,0)</f>
        <v>#N/A</v>
      </c>
    </row>
    <row r="335" spans="1:23" x14ac:dyDescent="0.35">
      <c r="A335" s="13">
        <v>5014368</v>
      </c>
      <c r="B335" s="13" t="s">
        <v>915</v>
      </c>
      <c r="C335" s="13" t="s">
        <v>915</v>
      </c>
      <c r="D335" t="s">
        <v>916</v>
      </c>
      <c r="E335" t="s">
        <v>1734</v>
      </c>
      <c r="F335" t="s">
        <v>1399</v>
      </c>
      <c r="G335" t="s">
        <v>9</v>
      </c>
      <c r="H335" t="s">
        <v>9</v>
      </c>
      <c r="I335" t="s">
        <v>31</v>
      </c>
      <c r="J335" t="s">
        <v>32</v>
      </c>
      <c r="K335" s="12">
        <v>44912</v>
      </c>
      <c r="L335" s="1">
        <v>5</v>
      </c>
      <c r="M335" s="1">
        <v>4</v>
      </c>
      <c r="N335" s="1">
        <v>33</v>
      </c>
      <c r="O335" s="1">
        <v>24306</v>
      </c>
      <c r="P335" s="1" t="s">
        <v>917</v>
      </c>
      <c r="Q335" t="s">
        <v>64</v>
      </c>
      <c r="R335" s="15">
        <v>0</v>
      </c>
      <c r="S335">
        <v>3939</v>
      </c>
      <c r="T335">
        <v>145.19578300000001</v>
      </c>
      <c r="U335">
        <v>-37.992897790000001</v>
      </c>
      <c r="V335" t="e">
        <f>VLOOKUP(A:A,'BVT (50)'!A:A,1,0)</f>
        <v>#N/A</v>
      </c>
    </row>
    <row r="336" spans="1:23" x14ac:dyDescent="0.35">
      <c r="A336" s="13">
        <v>5014331</v>
      </c>
      <c r="B336" s="13" t="s">
        <v>918</v>
      </c>
      <c r="C336" s="13" t="s">
        <v>918</v>
      </c>
      <c r="D336" t="s">
        <v>919</v>
      </c>
      <c r="E336" t="s">
        <v>1735</v>
      </c>
      <c r="F336" t="s">
        <v>1399</v>
      </c>
      <c r="G336" t="s">
        <v>9</v>
      </c>
      <c r="H336" t="s">
        <v>9</v>
      </c>
      <c r="I336" t="s">
        <v>31</v>
      </c>
      <c r="J336" t="s">
        <v>32</v>
      </c>
      <c r="K336" s="12">
        <v>44911</v>
      </c>
      <c r="L336" s="1">
        <v>5</v>
      </c>
      <c r="M336" s="1">
        <v>4</v>
      </c>
      <c r="N336" s="1">
        <v>33</v>
      </c>
      <c r="O336" s="1">
        <v>24306</v>
      </c>
      <c r="P336" s="1" t="s">
        <v>920</v>
      </c>
      <c r="Q336" t="s">
        <v>76</v>
      </c>
      <c r="R336" s="15">
        <v>0</v>
      </c>
      <c r="S336">
        <v>3939</v>
      </c>
      <c r="T336">
        <v>145.20945610000001</v>
      </c>
      <c r="U336">
        <v>-38.023732819999999</v>
      </c>
      <c r="V336" t="e">
        <f>VLOOKUP(A:A,'BVT (50)'!A:A,1,0)</f>
        <v>#N/A</v>
      </c>
    </row>
    <row r="337" spans="1:23" x14ac:dyDescent="0.35">
      <c r="A337" s="13">
        <v>5014307</v>
      </c>
      <c r="B337" s="13" t="s">
        <v>921</v>
      </c>
      <c r="C337" s="13" t="s">
        <v>921</v>
      </c>
      <c r="D337" t="s">
        <v>922</v>
      </c>
      <c r="E337" t="s">
        <v>1736</v>
      </c>
      <c r="F337" t="s">
        <v>1399</v>
      </c>
      <c r="G337" t="s">
        <v>9</v>
      </c>
      <c r="H337" t="s">
        <v>9</v>
      </c>
      <c r="I337" t="s">
        <v>31</v>
      </c>
      <c r="J337" t="s">
        <v>32</v>
      </c>
      <c r="K337" s="12">
        <v>44911</v>
      </c>
      <c r="L337" s="1">
        <v>5</v>
      </c>
      <c r="M337" s="1">
        <v>4</v>
      </c>
      <c r="N337" s="1">
        <v>33</v>
      </c>
      <c r="O337" s="1">
        <v>24306</v>
      </c>
      <c r="P337" s="1" t="s">
        <v>923</v>
      </c>
      <c r="Q337" t="s">
        <v>64</v>
      </c>
      <c r="R337" s="15">
        <v>0</v>
      </c>
      <c r="S337">
        <v>3939</v>
      </c>
      <c r="T337">
        <v>145.2187447</v>
      </c>
      <c r="U337">
        <v>-38.029183840000002</v>
      </c>
      <c r="V337" t="e">
        <f>VLOOKUP(A:A,'BVT (50)'!A:A,1,0)</f>
        <v>#N/A</v>
      </c>
    </row>
    <row r="338" spans="1:23" x14ac:dyDescent="0.35">
      <c r="A338" s="13">
        <v>5014253</v>
      </c>
      <c r="B338" s="13">
        <v>6407108025</v>
      </c>
      <c r="C338" s="13">
        <v>40494058</v>
      </c>
      <c r="D338" t="s">
        <v>924</v>
      </c>
      <c r="E338" t="s">
        <v>1737</v>
      </c>
      <c r="F338" t="s">
        <v>1399</v>
      </c>
      <c r="G338" t="s">
        <v>9</v>
      </c>
      <c r="H338" t="s">
        <v>9</v>
      </c>
      <c r="I338" t="s">
        <v>31</v>
      </c>
      <c r="J338" t="s">
        <v>32</v>
      </c>
      <c r="K338" s="12">
        <v>44911</v>
      </c>
      <c r="L338" s="1">
        <v>5</v>
      </c>
      <c r="M338" s="1">
        <v>4</v>
      </c>
      <c r="N338" s="1">
        <v>33</v>
      </c>
      <c r="O338" s="1">
        <v>24306</v>
      </c>
      <c r="P338" s="1" t="s">
        <v>925</v>
      </c>
      <c r="Q338" t="s">
        <v>325</v>
      </c>
      <c r="R338" s="15">
        <v>44987</v>
      </c>
      <c r="S338">
        <v>0</v>
      </c>
      <c r="T338">
        <v>145.0373712</v>
      </c>
      <c r="U338">
        <v>-38.218094200000003</v>
      </c>
      <c r="V338" t="e">
        <f>VLOOKUP(A:A,'BVT (50)'!A:A,1,0)</f>
        <v>#N/A</v>
      </c>
    </row>
    <row r="339" spans="1:23" x14ac:dyDescent="0.35">
      <c r="A339" s="13">
        <v>5014444</v>
      </c>
      <c r="B339" s="13">
        <v>6407496507</v>
      </c>
      <c r="C339" s="13">
        <v>40572152</v>
      </c>
      <c r="D339" t="s">
        <v>926</v>
      </c>
      <c r="E339" t="s">
        <v>1738</v>
      </c>
      <c r="F339" t="s">
        <v>1399</v>
      </c>
      <c r="G339" t="s">
        <v>9</v>
      </c>
      <c r="H339" t="s">
        <v>9</v>
      </c>
      <c r="I339" t="s">
        <v>31</v>
      </c>
      <c r="J339" t="s">
        <v>32</v>
      </c>
      <c r="K339" s="12">
        <v>44912</v>
      </c>
      <c r="L339" s="1">
        <v>5</v>
      </c>
      <c r="M339" s="1">
        <v>4</v>
      </c>
      <c r="N339" s="1">
        <v>33</v>
      </c>
      <c r="O339" s="1">
        <v>24306</v>
      </c>
      <c r="P339" s="1" t="s">
        <v>927</v>
      </c>
      <c r="Q339" t="s">
        <v>64</v>
      </c>
      <c r="R339" s="15">
        <v>45189</v>
      </c>
      <c r="S339">
        <v>3939</v>
      </c>
      <c r="T339">
        <v>145.21160810999999</v>
      </c>
      <c r="U339">
        <v>-37.984868200000001</v>
      </c>
      <c r="V339" t="e">
        <f>VLOOKUP(A:A,'BVT (50)'!A:A,1,0)</f>
        <v>#N/A</v>
      </c>
    </row>
    <row r="340" spans="1:23" x14ac:dyDescent="0.35">
      <c r="A340" s="30">
        <v>5014415</v>
      </c>
      <c r="B340" s="13">
        <v>6408479064</v>
      </c>
      <c r="C340" s="13">
        <v>41076809</v>
      </c>
      <c r="D340" t="s">
        <v>928</v>
      </c>
      <c r="E340" t="s">
        <v>1739</v>
      </c>
      <c r="F340" t="s">
        <v>1399</v>
      </c>
      <c r="G340" t="s">
        <v>9</v>
      </c>
      <c r="H340" t="s">
        <v>9</v>
      </c>
      <c r="I340" t="s">
        <v>31</v>
      </c>
      <c r="J340" t="s">
        <v>32</v>
      </c>
      <c r="K340" s="12">
        <v>44912</v>
      </c>
      <c r="L340" s="1">
        <v>5</v>
      </c>
      <c r="M340" s="1">
        <v>4</v>
      </c>
      <c r="N340" s="1">
        <v>33</v>
      </c>
      <c r="O340" s="1">
        <v>24306</v>
      </c>
      <c r="P340" s="1" t="s">
        <v>929</v>
      </c>
      <c r="Q340" t="s">
        <v>456</v>
      </c>
      <c r="R340" s="15">
        <v>45189</v>
      </c>
      <c r="S340">
        <v>3939</v>
      </c>
      <c r="T340">
        <v>145.16364143000001</v>
      </c>
      <c r="U340">
        <v>-37.89383376</v>
      </c>
      <c r="V340" s="29">
        <f>VLOOKUP(A:A,'Pilot (10)'!A:A,1,0)</f>
        <v>5014415</v>
      </c>
      <c r="W340" s="29" t="s">
        <v>1943</v>
      </c>
    </row>
    <row r="341" spans="1:23" x14ac:dyDescent="0.35">
      <c r="A341" s="13">
        <v>5014420</v>
      </c>
      <c r="B341" s="13" t="s">
        <v>930</v>
      </c>
      <c r="C341" s="13" t="s">
        <v>930</v>
      </c>
      <c r="D341" t="s">
        <v>931</v>
      </c>
      <c r="E341" t="s">
        <v>1740</v>
      </c>
      <c r="F341" t="s">
        <v>1399</v>
      </c>
      <c r="G341" t="s">
        <v>9</v>
      </c>
      <c r="H341" t="s">
        <v>9</v>
      </c>
      <c r="I341" t="s">
        <v>31</v>
      </c>
      <c r="J341" t="s">
        <v>32</v>
      </c>
      <c r="K341" s="12">
        <v>44912</v>
      </c>
      <c r="L341" s="1">
        <v>5</v>
      </c>
      <c r="M341" s="1">
        <v>4</v>
      </c>
      <c r="N341" s="1">
        <v>33</v>
      </c>
      <c r="O341" s="1">
        <v>24306</v>
      </c>
      <c r="P341" s="1" t="s">
        <v>932</v>
      </c>
      <c r="Q341" t="s">
        <v>64</v>
      </c>
      <c r="R341" s="15">
        <v>0</v>
      </c>
      <c r="S341">
        <v>3939</v>
      </c>
      <c r="T341">
        <v>145.21814169999999</v>
      </c>
      <c r="U341">
        <v>-37.976820519999997</v>
      </c>
      <c r="V341" t="e">
        <f>VLOOKUP(A:A,'BVT (50)'!A:A,1,0)</f>
        <v>#N/A</v>
      </c>
    </row>
    <row r="342" spans="1:23" x14ac:dyDescent="0.35">
      <c r="A342" s="13">
        <v>5014334</v>
      </c>
      <c r="B342" s="13" t="s">
        <v>933</v>
      </c>
      <c r="C342" s="13" t="s">
        <v>933</v>
      </c>
      <c r="D342" t="s">
        <v>934</v>
      </c>
      <c r="E342" t="s">
        <v>1741</v>
      </c>
      <c r="F342" t="s">
        <v>1399</v>
      </c>
      <c r="G342" t="s">
        <v>9</v>
      </c>
      <c r="H342" t="s">
        <v>9</v>
      </c>
      <c r="I342" t="s">
        <v>31</v>
      </c>
      <c r="J342" t="s">
        <v>32</v>
      </c>
      <c r="K342" s="12">
        <v>44911</v>
      </c>
      <c r="L342" s="1">
        <v>5</v>
      </c>
      <c r="M342" s="1">
        <v>4</v>
      </c>
      <c r="N342" s="1">
        <v>33</v>
      </c>
      <c r="O342" s="1">
        <v>24306</v>
      </c>
      <c r="P342" s="1" t="s">
        <v>935</v>
      </c>
      <c r="Q342" t="s">
        <v>64</v>
      </c>
      <c r="R342" s="15">
        <v>0</v>
      </c>
      <c r="S342">
        <v>3939</v>
      </c>
      <c r="T342">
        <v>145.2114857</v>
      </c>
      <c r="U342">
        <v>-37.969810680000002</v>
      </c>
      <c r="V342" t="e">
        <f>VLOOKUP(A:A,'BVT (50)'!A:A,1,0)</f>
        <v>#N/A</v>
      </c>
    </row>
    <row r="343" spans="1:23" x14ac:dyDescent="0.35">
      <c r="A343" s="13">
        <v>5014338</v>
      </c>
      <c r="B343" s="13" t="s">
        <v>936</v>
      </c>
      <c r="C343" s="13" t="s">
        <v>936</v>
      </c>
      <c r="D343" t="s">
        <v>937</v>
      </c>
      <c r="E343" t="s">
        <v>1742</v>
      </c>
      <c r="F343" t="s">
        <v>1399</v>
      </c>
      <c r="G343" t="s">
        <v>9</v>
      </c>
      <c r="H343" t="s">
        <v>9</v>
      </c>
      <c r="I343" t="s">
        <v>31</v>
      </c>
      <c r="J343" t="s">
        <v>32</v>
      </c>
      <c r="K343" s="12">
        <v>44911</v>
      </c>
      <c r="L343" s="1">
        <v>5</v>
      </c>
      <c r="M343" s="1">
        <v>4</v>
      </c>
      <c r="N343" s="1">
        <v>33</v>
      </c>
      <c r="O343" s="1">
        <v>24306</v>
      </c>
      <c r="P343" s="1" t="s">
        <v>938</v>
      </c>
      <c r="Q343" t="s">
        <v>76</v>
      </c>
      <c r="R343" s="15">
        <v>0</v>
      </c>
      <c r="S343">
        <v>3939</v>
      </c>
      <c r="T343">
        <v>145.19897169999999</v>
      </c>
      <c r="U343">
        <v>-38.013355410000003</v>
      </c>
      <c r="V343" t="e">
        <f>VLOOKUP(A:A,'BVT (50)'!A:A,1,0)</f>
        <v>#N/A</v>
      </c>
    </row>
    <row r="344" spans="1:23" x14ac:dyDescent="0.35">
      <c r="A344" s="13">
        <v>5014139</v>
      </c>
      <c r="B344" s="13">
        <v>6407818022</v>
      </c>
      <c r="C344" s="13">
        <v>40784542</v>
      </c>
      <c r="D344" t="s">
        <v>939</v>
      </c>
      <c r="E344" t="s">
        <v>1743</v>
      </c>
      <c r="F344" t="s">
        <v>1399</v>
      </c>
      <c r="G344" t="s">
        <v>9</v>
      </c>
      <c r="H344" t="s">
        <v>9</v>
      </c>
      <c r="I344" t="s">
        <v>31</v>
      </c>
      <c r="J344" t="s">
        <v>32</v>
      </c>
      <c r="K344" s="12">
        <v>44910</v>
      </c>
      <c r="L344" s="1">
        <v>5</v>
      </c>
      <c r="M344" s="1">
        <v>4</v>
      </c>
      <c r="N344" s="1">
        <v>33</v>
      </c>
      <c r="O344" s="1">
        <v>24306</v>
      </c>
      <c r="P344" s="1" t="s">
        <v>940</v>
      </c>
      <c r="Q344" t="s">
        <v>76</v>
      </c>
      <c r="R344" s="15">
        <v>45176</v>
      </c>
      <c r="S344">
        <v>3170</v>
      </c>
      <c r="T344">
        <v>145.20259852000001</v>
      </c>
      <c r="U344">
        <v>-38.012904020000001</v>
      </c>
      <c r="V344" t="e">
        <f>VLOOKUP(A:A,'BVT (50)'!A:A,1,0)</f>
        <v>#N/A</v>
      </c>
    </row>
    <row r="345" spans="1:23" x14ac:dyDescent="0.35">
      <c r="A345" s="13">
        <v>5014497</v>
      </c>
      <c r="B345" s="13">
        <v>6407695108</v>
      </c>
      <c r="C345" s="13">
        <v>40652616</v>
      </c>
      <c r="D345" t="s">
        <v>941</v>
      </c>
      <c r="E345" t="s">
        <v>1744</v>
      </c>
      <c r="F345" t="s">
        <v>1399</v>
      </c>
      <c r="G345" t="s">
        <v>9</v>
      </c>
      <c r="H345" t="s">
        <v>9</v>
      </c>
      <c r="I345" t="s">
        <v>31</v>
      </c>
      <c r="J345" t="s">
        <v>32</v>
      </c>
      <c r="K345" s="12">
        <v>44914</v>
      </c>
      <c r="L345" s="1">
        <v>5</v>
      </c>
      <c r="M345" s="1">
        <v>4</v>
      </c>
      <c r="N345" s="1">
        <v>33</v>
      </c>
      <c r="O345" s="1">
        <v>24306</v>
      </c>
      <c r="P345" s="1" t="s">
        <v>942</v>
      </c>
      <c r="Q345" t="s">
        <v>76</v>
      </c>
      <c r="R345" s="15">
        <v>45127</v>
      </c>
      <c r="S345">
        <v>3939</v>
      </c>
      <c r="T345">
        <v>145.20130452000001</v>
      </c>
      <c r="U345">
        <v>-38.019787389999998</v>
      </c>
      <c r="V345" t="e">
        <f>VLOOKUP(A:A,'BVT (50)'!A:A,1,0)</f>
        <v>#N/A</v>
      </c>
    </row>
    <row r="346" spans="1:23" x14ac:dyDescent="0.35">
      <c r="A346" s="13">
        <v>5014136</v>
      </c>
      <c r="B346" s="13">
        <v>6408468421</v>
      </c>
      <c r="C346" s="13">
        <v>41069323</v>
      </c>
      <c r="D346" t="s">
        <v>943</v>
      </c>
      <c r="E346" t="s">
        <v>1745</v>
      </c>
      <c r="F346" t="s">
        <v>1399</v>
      </c>
      <c r="G346" t="s">
        <v>9</v>
      </c>
      <c r="H346" t="s">
        <v>9</v>
      </c>
      <c r="I346" t="s">
        <v>31</v>
      </c>
      <c r="J346" t="s">
        <v>32</v>
      </c>
      <c r="K346" s="12">
        <v>44910</v>
      </c>
      <c r="L346" s="1">
        <v>5</v>
      </c>
      <c r="M346" s="1">
        <v>4</v>
      </c>
      <c r="N346" s="1">
        <v>33</v>
      </c>
      <c r="O346" s="1">
        <v>24306</v>
      </c>
      <c r="P346" s="1" t="s">
        <v>944</v>
      </c>
      <c r="Q346" t="s">
        <v>85</v>
      </c>
      <c r="R346" s="15">
        <v>45551</v>
      </c>
      <c r="S346">
        <v>3170</v>
      </c>
      <c r="T346">
        <v>145.21896881999999</v>
      </c>
      <c r="U346">
        <v>-37.915536019999998</v>
      </c>
      <c r="V346" t="e">
        <f>VLOOKUP(A:A,'BVT (50)'!A:A,1,0)</f>
        <v>#N/A</v>
      </c>
    </row>
    <row r="347" spans="1:23" x14ac:dyDescent="0.35">
      <c r="A347" s="13">
        <v>5014468</v>
      </c>
      <c r="B347" s="13" t="s">
        <v>945</v>
      </c>
      <c r="C347" s="13" t="s">
        <v>945</v>
      </c>
      <c r="D347" t="s">
        <v>946</v>
      </c>
      <c r="E347" t="s">
        <v>1746</v>
      </c>
      <c r="F347" t="s">
        <v>1399</v>
      </c>
      <c r="G347" t="s">
        <v>9</v>
      </c>
      <c r="H347" t="s">
        <v>9</v>
      </c>
      <c r="I347" t="s">
        <v>31</v>
      </c>
      <c r="J347" t="s">
        <v>32</v>
      </c>
      <c r="K347" s="12">
        <v>44912</v>
      </c>
      <c r="L347" s="1">
        <v>5</v>
      </c>
      <c r="M347" s="1">
        <v>4</v>
      </c>
      <c r="N347" s="1">
        <v>33</v>
      </c>
      <c r="O347" s="1">
        <v>24306</v>
      </c>
      <c r="P347" s="1" t="s">
        <v>947</v>
      </c>
      <c r="Q347" t="s">
        <v>76</v>
      </c>
      <c r="R347" s="15">
        <v>0</v>
      </c>
      <c r="S347">
        <v>3939</v>
      </c>
      <c r="T347">
        <v>145.21309460000001</v>
      </c>
      <c r="U347">
        <v>-38.039400020000002</v>
      </c>
      <c r="V347" t="e">
        <f>VLOOKUP(A:A,'BVT (50)'!A:A,1,0)</f>
        <v>#N/A</v>
      </c>
    </row>
    <row r="348" spans="1:23" x14ac:dyDescent="0.35">
      <c r="A348" s="13">
        <v>5014492</v>
      </c>
      <c r="B348" s="13">
        <v>6408461132</v>
      </c>
      <c r="C348" s="13">
        <v>41063169</v>
      </c>
      <c r="D348" t="s">
        <v>948</v>
      </c>
      <c r="E348" t="s">
        <v>1747</v>
      </c>
      <c r="F348" t="s">
        <v>1399</v>
      </c>
      <c r="G348" t="s">
        <v>9</v>
      </c>
      <c r="H348" t="s">
        <v>9</v>
      </c>
      <c r="I348" t="s">
        <v>31</v>
      </c>
      <c r="J348" t="s">
        <v>32</v>
      </c>
      <c r="K348" s="12">
        <v>44914</v>
      </c>
      <c r="L348" s="1">
        <v>5</v>
      </c>
      <c r="M348" s="1">
        <v>4</v>
      </c>
      <c r="N348" s="1">
        <v>33</v>
      </c>
      <c r="O348" s="1">
        <v>24306</v>
      </c>
      <c r="P348" s="1" t="s">
        <v>949</v>
      </c>
      <c r="Q348" t="s">
        <v>130</v>
      </c>
      <c r="R348" s="15">
        <v>45133</v>
      </c>
      <c r="S348">
        <v>3939</v>
      </c>
      <c r="T348">
        <v>145.00895023000001</v>
      </c>
      <c r="U348">
        <v>-37.885083190000003</v>
      </c>
      <c r="V348" t="e">
        <f>VLOOKUP(A:A,'BVT (50)'!A:A,1,0)</f>
        <v>#N/A</v>
      </c>
    </row>
    <row r="349" spans="1:23" x14ac:dyDescent="0.35">
      <c r="A349" s="13">
        <v>5014452</v>
      </c>
      <c r="B349" s="13" t="s">
        <v>950</v>
      </c>
      <c r="C349" s="13" t="s">
        <v>950</v>
      </c>
      <c r="D349" t="s">
        <v>951</v>
      </c>
      <c r="E349" t="s">
        <v>1748</v>
      </c>
      <c r="F349" t="s">
        <v>1399</v>
      </c>
      <c r="G349" t="s">
        <v>9</v>
      </c>
      <c r="H349" t="s">
        <v>9</v>
      </c>
      <c r="I349" t="s">
        <v>31</v>
      </c>
      <c r="J349" t="s">
        <v>32</v>
      </c>
      <c r="K349" s="12">
        <v>44912</v>
      </c>
      <c r="L349" s="1">
        <v>5</v>
      </c>
      <c r="M349" s="1">
        <v>4</v>
      </c>
      <c r="N349" s="1">
        <v>33</v>
      </c>
      <c r="O349" s="1">
        <v>24306</v>
      </c>
      <c r="P349" s="1" t="s">
        <v>952</v>
      </c>
      <c r="Q349" t="s">
        <v>208</v>
      </c>
      <c r="R349" s="15">
        <v>0</v>
      </c>
      <c r="S349">
        <v>3939</v>
      </c>
      <c r="T349">
        <v>145.1932553</v>
      </c>
      <c r="U349">
        <v>-38.069500560000002</v>
      </c>
      <c r="V349" t="e">
        <f>VLOOKUP(A:A,'BVT (50)'!A:A,1,0)</f>
        <v>#N/A</v>
      </c>
    </row>
    <row r="350" spans="1:23" x14ac:dyDescent="0.35">
      <c r="A350" s="13">
        <v>5014423</v>
      </c>
      <c r="B350" s="13" t="s">
        <v>953</v>
      </c>
      <c r="C350" s="13" t="s">
        <v>953</v>
      </c>
      <c r="D350" t="s">
        <v>954</v>
      </c>
      <c r="E350" t="s">
        <v>1749</v>
      </c>
      <c r="F350" t="s">
        <v>1399</v>
      </c>
      <c r="G350" t="s">
        <v>9</v>
      </c>
      <c r="H350" t="s">
        <v>9</v>
      </c>
      <c r="I350" t="s">
        <v>31</v>
      </c>
      <c r="J350" t="s">
        <v>32</v>
      </c>
      <c r="K350" s="12">
        <v>44912</v>
      </c>
      <c r="L350" s="1">
        <v>5</v>
      </c>
      <c r="M350" s="1">
        <v>4</v>
      </c>
      <c r="N350" s="1">
        <v>33</v>
      </c>
      <c r="O350" s="1">
        <v>24306</v>
      </c>
      <c r="P350" s="1" t="s">
        <v>955</v>
      </c>
      <c r="Q350" t="s">
        <v>79</v>
      </c>
      <c r="R350" s="15">
        <v>0</v>
      </c>
      <c r="S350">
        <v>3939</v>
      </c>
      <c r="T350">
        <v>145.21018280000001</v>
      </c>
      <c r="U350">
        <v>-37.943489640000003</v>
      </c>
      <c r="V350" t="e">
        <f>VLOOKUP(A:A,'BVT (50)'!A:A,1,0)</f>
        <v>#N/A</v>
      </c>
    </row>
    <row r="351" spans="1:23" x14ac:dyDescent="0.35">
      <c r="A351" s="13">
        <v>5014418</v>
      </c>
      <c r="B351" s="13">
        <v>6408348047</v>
      </c>
      <c r="C351" s="13">
        <v>40846176</v>
      </c>
      <c r="D351" t="s">
        <v>956</v>
      </c>
      <c r="E351" t="s">
        <v>1750</v>
      </c>
      <c r="F351" t="s">
        <v>1399</v>
      </c>
      <c r="G351" t="s">
        <v>9</v>
      </c>
      <c r="H351" t="s">
        <v>9</v>
      </c>
      <c r="I351" t="s">
        <v>31</v>
      </c>
      <c r="J351" t="s">
        <v>32</v>
      </c>
      <c r="K351" s="12">
        <v>44912</v>
      </c>
      <c r="L351" s="1">
        <v>5</v>
      </c>
      <c r="M351" s="1">
        <v>4</v>
      </c>
      <c r="N351" s="1">
        <v>33</v>
      </c>
      <c r="O351" s="1">
        <v>24306</v>
      </c>
      <c r="P351" s="1" t="s">
        <v>957</v>
      </c>
      <c r="Q351" t="s">
        <v>58</v>
      </c>
      <c r="R351" s="15">
        <v>45216</v>
      </c>
      <c r="S351">
        <v>3939</v>
      </c>
      <c r="T351">
        <v>145.00281833</v>
      </c>
      <c r="U351">
        <v>-37.934222509999998</v>
      </c>
      <c r="V351" t="e">
        <f>VLOOKUP(A:A,'BVT (50)'!A:A,1,0)</f>
        <v>#N/A</v>
      </c>
    </row>
    <row r="352" spans="1:23" x14ac:dyDescent="0.35">
      <c r="A352" s="13">
        <v>5014350</v>
      </c>
      <c r="B352" s="13" t="s">
        <v>958</v>
      </c>
      <c r="C352" s="13" t="s">
        <v>958</v>
      </c>
      <c r="D352" t="s">
        <v>959</v>
      </c>
      <c r="E352" t="s">
        <v>1751</v>
      </c>
      <c r="F352" t="s">
        <v>1399</v>
      </c>
      <c r="G352" t="s">
        <v>9</v>
      </c>
      <c r="H352" t="s">
        <v>9</v>
      </c>
      <c r="I352" t="s">
        <v>31</v>
      </c>
      <c r="J352" t="s">
        <v>32</v>
      </c>
      <c r="K352" s="12">
        <v>44912</v>
      </c>
      <c r="L352" s="1">
        <v>5</v>
      </c>
      <c r="M352" s="1">
        <v>4</v>
      </c>
      <c r="N352" s="1">
        <v>33</v>
      </c>
      <c r="O352" s="1">
        <v>24306</v>
      </c>
      <c r="P352" s="1" t="s">
        <v>960</v>
      </c>
      <c r="Q352" t="s">
        <v>64</v>
      </c>
      <c r="R352" s="15">
        <v>0</v>
      </c>
      <c r="S352">
        <v>3939</v>
      </c>
      <c r="T352">
        <v>145.21680480000001</v>
      </c>
      <c r="U352">
        <v>-37.990082690000001</v>
      </c>
      <c r="V352" t="e">
        <f>VLOOKUP(A:A,'BVT (50)'!A:A,1,0)</f>
        <v>#N/A</v>
      </c>
    </row>
    <row r="353" spans="1:22" x14ac:dyDescent="0.35">
      <c r="A353" s="13">
        <v>5014300</v>
      </c>
      <c r="B353" s="13" t="s">
        <v>961</v>
      </c>
      <c r="C353" s="13" t="s">
        <v>961</v>
      </c>
      <c r="D353" t="s">
        <v>962</v>
      </c>
      <c r="E353" t="s">
        <v>1752</v>
      </c>
      <c r="F353" t="s">
        <v>1399</v>
      </c>
      <c r="G353" t="s">
        <v>9</v>
      </c>
      <c r="H353" t="s">
        <v>9</v>
      </c>
      <c r="I353" t="s">
        <v>31</v>
      </c>
      <c r="J353" t="s">
        <v>32</v>
      </c>
      <c r="K353" s="12">
        <v>44911</v>
      </c>
      <c r="L353" s="1">
        <v>5</v>
      </c>
      <c r="M353" s="1">
        <v>4</v>
      </c>
      <c r="N353" s="1">
        <v>33</v>
      </c>
      <c r="O353" s="1">
        <v>24306</v>
      </c>
      <c r="P353" s="1" t="s">
        <v>845</v>
      </c>
      <c r="Q353" t="s">
        <v>76</v>
      </c>
      <c r="R353" s="15">
        <v>0</v>
      </c>
      <c r="S353">
        <v>3939</v>
      </c>
      <c r="T353">
        <v>145.2267674</v>
      </c>
      <c r="U353">
        <v>-38.025777120000001</v>
      </c>
      <c r="V353" t="e">
        <f>VLOOKUP(A:A,'BVT (50)'!A:A,1,0)</f>
        <v>#N/A</v>
      </c>
    </row>
    <row r="354" spans="1:22" x14ac:dyDescent="0.35">
      <c r="A354" s="13">
        <v>5014266</v>
      </c>
      <c r="B354" s="13">
        <v>6408268272</v>
      </c>
      <c r="C354" s="13">
        <v>40780384</v>
      </c>
      <c r="D354" t="s">
        <v>963</v>
      </c>
      <c r="E354" t="s">
        <v>1753</v>
      </c>
      <c r="F354" t="s">
        <v>1399</v>
      </c>
      <c r="G354" t="s">
        <v>9</v>
      </c>
      <c r="H354" t="s">
        <v>9</v>
      </c>
      <c r="I354" t="s">
        <v>31</v>
      </c>
      <c r="J354" t="s">
        <v>32</v>
      </c>
      <c r="K354" s="12">
        <v>44911</v>
      </c>
      <c r="L354" s="1">
        <v>5</v>
      </c>
      <c r="M354" s="1">
        <v>4</v>
      </c>
      <c r="N354" s="1">
        <v>33</v>
      </c>
      <c r="O354" s="1">
        <v>24306</v>
      </c>
      <c r="P354" s="1" t="s">
        <v>964</v>
      </c>
      <c r="Q354" t="s">
        <v>44</v>
      </c>
      <c r="R354" s="15">
        <v>45008</v>
      </c>
      <c r="S354">
        <v>3939</v>
      </c>
      <c r="T354">
        <v>145.12008598</v>
      </c>
      <c r="U354">
        <v>-38.142935790000003</v>
      </c>
      <c r="V354" t="e">
        <f>VLOOKUP(A:A,'BVT (50)'!A:A,1,0)</f>
        <v>#N/A</v>
      </c>
    </row>
    <row r="355" spans="1:22" x14ac:dyDescent="0.35">
      <c r="A355" s="13">
        <v>5014462</v>
      </c>
      <c r="B355" s="13" t="s">
        <v>965</v>
      </c>
      <c r="C355" s="13" t="s">
        <v>965</v>
      </c>
      <c r="D355" t="s">
        <v>966</v>
      </c>
      <c r="E355" t="s">
        <v>1754</v>
      </c>
      <c r="F355" t="s">
        <v>1399</v>
      </c>
      <c r="G355" t="s">
        <v>9</v>
      </c>
      <c r="H355" t="s">
        <v>9</v>
      </c>
      <c r="I355" t="s">
        <v>31</v>
      </c>
      <c r="J355" t="s">
        <v>32</v>
      </c>
      <c r="K355" s="12">
        <v>44912</v>
      </c>
      <c r="L355" s="1">
        <v>5</v>
      </c>
      <c r="M355" s="1">
        <v>4</v>
      </c>
      <c r="N355" s="1">
        <v>33</v>
      </c>
      <c r="O355" s="1">
        <v>24306</v>
      </c>
      <c r="P355" s="1" t="s">
        <v>967</v>
      </c>
      <c r="Q355" t="s">
        <v>64</v>
      </c>
      <c r="R355" s="15">
        <v>0</v>
      </c>
      <c r="S355">
        <v>3939</v>
      </c>
      <c r="T355">
        <v>145.21621010000001</v>
      </c>
      <c r="U355">
        <v>-37.974380920000002</v>
      </c>
      <c r="V355" t="e">
        <f>VLOOKUP(A:A,'BVT (50)'!A:A,1,0)</f>
        <v>#N/A</v>
      </c>
    </row>
    <row r="356" spans="1:22" x14ac:dyDescent="0.35">
      <c r="A356" s="13">
        <v>5014478</v>
      </c>
      <c r="B356" s="13" t="s">
        <v>968</v>
      </c>
      <c r="C356" s="13" t="s">
        <v>968</v>
      </c>
      <c r="D356" t="s">
        <v>969</v>
      </c>
      <c r="E356" t="s">
        <v>1755</v>
      </c>
      <c r="F356" t="s">
        <v>1399</v>
      </c>
      <c r="G356" t="s">
        <v>9</v>
      </c>
      <c r="H356" t="s">
        <v>9</v>
      </c>
      <c r="I356" t="s">
        <v>31</v>
      </c>
      <c r="J356" t="s">
        <v>32</v>
      </c>
      <c r="K356" s="12">
        <v>44914</v>
      </c>
      <c r="L356" s="1">
        <v>5</v>
      </c>
      <c r="M356" s="1">
        <v>4</v>
      </c>
      <c r="N356" s="1">
        <v>33</v>
      </c>
      <c r="O356" s="1">
        <v>24306</v>
      </c>
      <c r="P356" s="1" t="s">
        <v>970</v>
      </c>
      <c r="Q356" t="s">
        <v>76</v>
      </c>
      <c r="R356" s="15">
        <v>0</v>
      </c>
      <c r="S356">
        <v>3939</v>
      </c>
      <c r="T356">
        <v>0</v>
      </c>
      <c r="U356">
        <v>0</v>
      </c>
      <c r="V356" t="e">
        <f>VLOOKUP(A:A,'BVT (50)'!A:A,1,0)</f>
        <v>#N/A</v>
      </c>
    </row>
    <row r="357" spans="1:22" x14ac:dyDescent="0.35">
      <c r="A357" s="13">
        <v>5014441</v>
      </c>
      <c r="B357" s="13" t="s">
        <v>971</v>
      </c>
      <c r="C357" s="13" t="s">
        <v>971</v>
      </c>
      <c r="D357" t="s">
        <v>972</v>
      </c>
      <c r="E357" t="s">
        <v>1756</v>
      </c>
      <c r="F357" t="s">
        <v>1399</v>
      </c>
      <c r="G357" t="s">
        <v>9</v>
      </c>
      <c r="H357" t="s">
        <v>9</v>
      </c>
      <c r="I357" t="s">
        <v>31</v>
      </c>
      <c r="J357" t="s">
        <v>32</v>
      </c>
      <c r="K357" s="12">
        <v>44912</v>
      </c>
      <c r="L357" s="1">
        <v>5</v>
      </c>
      <c r="M357" s="1">
        <v>4</v>
      </c>
      <c r="N357" s="1">
        <v>33</v>
      </c>
      <c r="O357" s="1">
        <v>24306</v>
      </c>
      <c r="P357" s="1" t="s">
        <v>973</v>
      </c>
      <c r="Q357" t="s">
        <v>76</v>
      </c>
      <c r="R357" s="15">
        <v>0</v>
      </c>
      <c r="S357">
        <v>3939</v>
      </c>
      <c r="T357">
        <v>0</v>
      </c>
      <c r="U357">
        <v>0</v>
      </c>
      <c r="V357" t="e">
        <f>VLOOKUP(A:A,'BVT (50)'!A:A,1,0)</f>
        <v>#N/A</v>
      </c>
    </row>
    <row r="358" spans="1:22" x14ac:dyDescent="0.35">
      <c r="A358" s="13">
        <v>5014473</v>
      </c>
      <c r="B358" s="13" t="s">
        <v>974</v>
      </c>
      <c r="C358" s="13" t="s">
        <v>974</v>
      </c>
      <c r="D358" t="s">
        <v>975</v>
      </c>
      <c r="E358" t="s">
        <v>1757</v>
      </c>
      <c r="F358" t="s">
        <v>1399</v>
      </c>
      <c r="G358" t="s">
        <v>9</v>
      </c>
      <c r="H358" t="s">
        <v>9</v>
      </c>
      <c r="I358" t="s">
        <v>31</v>
      </c>
      <c r="J358" t="s">
        <v>32</v>
      </c>
      <c r="K358" s="12">
        <v>44912</v>
      </c>
      <c r="L358" s="1">
        <v>5</v>
      </c>
      <c r="M358" s="1">
        <v>4</v>
      </c>
      <c r="N358" s="1">
        <v>33</v>
      </c>
      <c r="O358" s="1">
        <v>24306</v>
      </c>
      <c r="P358" s="1" t="s">
        <v>976</v>
      </c>
      <c r="Q358" t="s">
        <v>208</v>
      </c>
      <c r="R358" s="15">
        <v>0</v>
      </c>
      <c r="S358">
        <v>3939</v>
      </c>
      <c r="T358">
        <v>145.20370109999999</v>
      </c>
      <c r="U358">
        <v>-38.038812419999999</v>
      </c>
      <c r="V358" t="e">
        <f>VLOOKUP(A:A,'BVT (50)'!A:A,1,0)</f>
        <v>#N/A</v>
      </c>
    </row>
    <row r="359" spans="1:22" x14ac:dyDescent="0.35">
      <c r="A359" s="13">
        <v>5014475</v>
      </c>
      <c r="B359" s="13" t="s">
        <v>977</v>
      </c>
      <c r="C359" s="13" t="s">
        <v>977</v>
      </c>
      <c r="D359" t="s">
        <v>978</v>
      </c>
      <c r="E359" t="s">
        <v>1758</v>
      </c>
      <c r="F359" t="s">
        <v>1399</v>
      </c>
      <c r="G359" t="s">
        <v>9</v>
      </c>
      <c r="H359" t="s">
        <v>9</v>
      </c>
      <c r="I359" t="s">
        <v>31</v>
      </c>
      <c r="J359" t="s">
        <v>32</v>
      </c>
      <c r="K359" s="12">
        <v>44914</v>
      </c>
      <c r="L359" s="1">
        <v>5</v>
      </c>
      <c r="M359" s="1">
        <v>4</v>
      </c>
      <c r="N359" s="1">
        <v>33</v>
      </c>
      <c r="O359" s="1">
        <v>24306</v>
      </c>
      <c r="P359" s="1" t="s">
        <v>979</v>
      </c>
      <c r="Q359" t="s">
        <v>76</v>
      </c>
      <c r="R359" s="15">
        <v>0</v>
      </c>
      <c r="S359">
        <v>3939</v>
      </c>
      <c r="T359">
        <v>0</v>
      </c>
      <c r="U359">
        <v>0</v>
      </c>
      <c r="V359" t="e">
        <f>VLOOKUP(A:A,'BVT (50)'!A:A,1,0)</f>
        <v>#N/A</v>
      </c>
    </row>
    <row r="360" spans="1:22" x14ac:dyDescent="0.35">
      <c r="A360" s="13">
        <v>5014426</v>
      </c>
      <c r="B360" s="13" t="s">
        <v>980</v>
      </c>
      <c r="C360" s="13" t="s">
        <v>980</v>
      </c>
      <c r="D360" t="s">
        <v>981</v>
      </c>
      <c r="E360" t="s">
        <v>1759</v>
      </c>
      <c r="F360" t="s">
        <v>1399</v>
      </c>
      <c r="G360" t="s">
        <v>9</v>
      </c>
      <c r="H360" t="s">
        <v>9</v>
      </c>
      <c r="I360" t="s">
        <v>31</v>
      </c>
      <c r="J360" t="s">
        <v>32</v>
      </c>
      <c r="K360" s="12">
        <v>44912</v>
      </c>
      <c r="L360" s="1">
        <v>5</v>
      </c>
      <c r="M360" s="1">
        <v>4</v>
      </c>
      <c r="N360" s="1">
        <v>33</v>
      </c>
      <c r="O360" s="1">
        <v>24306</v>
      </c>
      <c r="P360" s="1" t="s">
        <v>982</v>
      </c>
      <c r="Q360" t="s">
        <v>76</v>
      </c>
      <c r="R360" s="15">
        <v>0</v>
      </c>
      <c r="S360">
        <v>3939</v>
      </c>
      <c r="T360">
        <v>145.21479149999999</v>
      </c>
      <c r="U360">
        <v>-37.99659209</v>
      </c>
      <c r="V360" t="e">
        <f>VLOOKUP(A:A,'BVT (50)'!A:A,1,0)</f>
        <v>#N/A</v>
      </c>
    </row>
    <row r="361" spans="1:22" x14ac:dyDescent="0.35">
      <c r="A361" s="13">
        <v>5014463</v>
      </c>
      <c r="B361" s="13" t="s">
        <v>983</v>
      </c>
      <c r="C361" s="13" t="s">
        <v>983</v>
      </c>
      <c r="D361" t="s">
        <v>984</v>
      </c>
      <c r="E361" t="s">
        <v>1760</v>
      </c>
      <c r="F361" t="s">
        <v>1399</v>
      </c>
      <c r="G361" t="s">
        <v>9</v>
      </c>
      <c r="H361" t="s">
        <v>9</v>
      </c>
      <c r="I361" t="s">
        <v>31</v>
      </c>
      <c r="J361" t="s">
        <v>32</v>
      </c>
      <c r="K361" s="12">
        <v>44912</v>
      </c>
      <c r="L361" s="1">
        <v>5</v>
      </c>
      <c r="M361" s="1">
        <v>4</v>
      </c>
      <c r="N361" s="1">
        <v>33</v>
      </c>
      <c r="O361" s="1">
        <v>24306</v>
      </c>
      <c r="P361" s="1" t="s">
        <v>985</v>
      </c>
      <c r="Q361" t="s">
        <v>64</v>
      </c>
      <c r="R361" s="15">
        <v>0</v>
      </c>
      <c r="S361">
        <v>3939</v>
      </c>
      <c r="T361">
        <v>145.2165435</v>
      </c>
      <c r="U361">
        <v>-37.972482820000003</v>
      </c>
      <c r="V361" t="e">
        <f>VLOOKUP(A:A,'BVT (50)'!A:A,1,0)</f>
        <v>#N/A</v>
      </c>
    </row>
    <row r="362" spans="1:22" x14ac:dyDescent="0.35">
      <c r="A362" s="13">
        <v>5014525</v>
      </c>
      <c r="B362" s="13">
        <v>6407408424</v>
      </c>
      <c r="C362" s="13">
        <v>40740463</v>
      </c>
      <c r="D362" t="s">
        <v>986</v>
      </c>
      <c r="E362" t="s">
        <v>1761</v>
      </c>
      <c r="F362" t="s">
        <v>1399</v>
      </c>
      <c r="G362" t="s">
        <v>9</v>
      </c>
      <c r="H362" t="s">
        <v>9</v>
      </c>
      <c r="I362" t="s">
        <v>31</v>
      </c>
      <c r="J362" t="s">
        <v>32</v>
      </c>
      <c r="K362" s="12">
        <v>44914</v>
      </c>
      <c r="L362" s="1">
        <v>5</v>
      </c>
      <c r="M362" s="1">
        <v>4</v>
      </c>
      <c r="N362" s="1">
        <v>33</v>
      </c>
      <c r="O362" s="1">
        <v>24306</v>
      </c>
      <c r="P362" s="1" t="s">
        <v>987</v>
      </c>
      <c r="Q362" t="s">
        <v>61</v>
      </c>
      <c r="R362" s="15">
        <v>45175</v>
      </c>
      <c r="S362">
        <v>3939</v>
      </c>
      <c r="T362">
        <v>145.17523084000001</v>
      </c>
      <c r="U362">
        <v>-37.990419199999998</v>
      </c>
      <c r="V362" t="e">
        <f>VLOOKUP(A:A,'BVT (50)'!A:A,1,0)</f>
        <v>#N/A</v>
      </c>
    </row>
    <row r="363" spans="1:22" x14ac:dyDescent="0.35">
      <c r="A363" s="13">
        <v>5014227</v>
      </c>
      <c r="B363" s="13">
        <v>6407408315</v>
      </c>
      <c r="C363" s="13">
        <v>40601209</v>
      </c>
      <c r="D363" t="s">
        <v>988</v>
      </c>
      <c r="E363" t="s">
        <v>1762</v>
      </c>
      <c r="F363" t="s">
        <v>1399</v>
      </c>
      <c r="G363" t="s">
        <v>9</v>
      </c>
      <c r="H363" t="s">
        <v>9</v>
      </c>
      <c r="I363" t="s">
        <v>31</v>
      </c>
      <c r="J363" t="s">
        <v>32</v>
      </c>
      <c r="K363" s="12">
        <v>44911</v>
      </c>
      <c r="L363" s="1">
        <v>5</v>
      </c>
      <c r="M363" s="1">
        <v>4</v>
      </c>
      <c r="N363" s="1">
        <v>33</v>
      </c>
      <c r="O363" s="1">
        <v>24306</v>
      </c>
      <c r="P363" s="1" t="s">
        <v>989</v>
      </c>
      <c r="Q363" t="s">
        <v>61</v>
      </c>
      <c r="R363" s="15">
        <v>45124</v>
      </c>
      <c r="S363">
        <v>0</v>
      </c>
      <c r="T363">
        <v>145.19177404000001</v>
      </c>
      <c r="U363">
        <v>-37.986816429999998</v>
      </c>
      <c r="V363" t="e">
        <f>VLOOKUP(A:A,'BVT (50)'!A:A,1,0)</f>
        <v>#N/A</v>
      </c>
    </row>
    <row r="364" spans="1:22" x14ac:dyDescent="0.35">
      <c r="A364" s="13">
        <v>5014495</v>
      </c>
      <c r="B364" s="13">
        <v>6408486467</v>
      </c>
      <c r="C364" s="13">
        <v>41081883</v>
      </c>
      <c r="D364" t="s">
        <v>990</v>
      </c>
      <c r="E364" t="s">
        <v>1763</v>
      </c>
      <c r="F364" t="s">
        <v>1399</v>
      </c>
      <c r="G364" t="s">
        <v>9</v>
      </c>
      <c r="H364" t="s">
        <v>9</v>
      </c>
      <c r="I364" t="s">
        <v>31</v>
      </c>
      <c r="J364" t="s">
        <v>32</v>
      </c>
      <c r="K364" s="12">
        <v>44914</v>
      </c>
      <c r="L364" s="1">
        <v>5</v>
      </c>
      <c r="M364" s="1">
        <v>4</v>
      </c>
      <c r="N364" s="1">
        <v>33</v>
      </c>
      <c r="O364" s="1">
        <v>24306</v>
      </c>
      <c r="P364" s="1" t="s">
        <v>991</v>
      </c>
      <c r="Q364" t="s">
        <v>282</v>
      </c>
      <c r="R364" s="15">
        <v>45249</v>
      </c>
      <c r="S364">
        <v>3939</v>
      </c>
      <c r="T364">
        <v>145.12894829000001</v>
      </c>
      <c r="U364">
        <v>-38.102094100000002</v>
      </c>
      <c r="V364" t="e">
        <f>VLOOKUP(A:A,'BVT (50)'!A:A,1,0)</f>
        <v>#N/A</v>
      </c>
    </row>
    <row r="365" spans="1:22" x14ac:dyDescent="0.35">
      <c r="A365" s="13">
        <v>5014529</v>
      </c>
      <c r="B365" s="13" t="s">
        <v>992</v>
      </c>
      <c r="C365" s="13" t="s">
        <v>992</v>
      </c>
      <c r="D365" t="s">
        <v>993</v>
      </c>
      <c r="E365" t="s">
        <v>1764</v>
      </c>
      <c r="F365" t="s">
        <v>1399</v>
      </c>
      <c r="G365" t="s">
        <v>9</v>
      </c>
      <c r="H365" t="s">
        <v>9</v>
      </c>
      <c r="I365" t="s">
        <v>31</v>
      </c>
      <c r="J365" t="s">
        <v>32</v>
      </c>
      <c r="K365" s="12">
        <v>44914</v>
      </c>
      <c r="L365" s="1">
        <v>5</v>
      </c>
      <c r="M365" s="1">
        <v>4</v>
      </c>
      <c r="N365" s="1">
        <v>33</v>
      </c>
      <c r="O365" s="1">
        <v>24306</v>
      </c>
      <c r="P365" s="1" t="s">
        <v>994</v>
      </c>
      <c r="Q365" t="s">
        <v>76</v>
      </c>
      <c r="R365" s="15">
        <v>0</v>
      </c>
      <c r="S365">
        <v>3939</v>
      </c>
      <c r="T365">
        <v>145.20690099999999</v>
      </c>
      <c r="U365">
        <v>-38.010924000000003</v>
      </c>
      <c r="V365" t="e">
        <f>VLOOKUP(A:A,'BVT (50)'!A:A,1,0)</f>
        <v>#N/A</v>
      </c>
    </row>
    <row r="366" spans="1:22" x14ac:dyDescent="0.35">
      <c r="A366" s="13">
        <v>5014455</v>
      </c>
      <c r="B366" s="13" t="s">
        <v>995</v>
      </c>
      <c r="C366" s="13" t="s">
        <v>995</v>
      </c>
      <c r="D366" t="s">
        <v>996</v>
      </c>
      <c r="E366" t="s">
        <v>1765</v>
      </c>
      <c r="F366" t="s">
        <v>1399</v>
      </c>
      <c r="G366" t="s">
        <v>9</v>
      </c>
      <c r="H366" t="s">
        <v>9</v>
      </c>
      <c r="I366" t="s">
        <v>31</v>
      </c>
      <c r="J366" t="s">
        <v>32</v>
      </c>
      <c r="K366" s="12">
        <v>44912</v>
      </c>
      <c r="L366" s="1">
        <v>5</v>
      </c>
      <c r="M366" s="1">
        <v>4</v>
      </c>
      <c r="N366" s="1">
        <v>33</v>
      </c>
      <c r="O366" s="1">
        <v>24306</v>
      </c>
      <c r="P366" s="1" t="s">
        <v>997</v>
      </c>
      <c r="Q366" t="s">
        <v>76</v>
      </c>
      <c r="R366" s="15">
        <v>0</v>
      </c>
      <c r="S366">
        <v>3939</v>
      </c>
      <c r="T366">
        <v>145.2409289</v>
      </c>
      <c r="U366">
        <v>-38.034695409999998</v>
      </c>
      <c r="V366" t="e">
        <f>VLOOKUP(A:A,'BVT (50)'!A:A,1,0)</f>
        <v>#N/A</v>
      </c>
    </row>
    <row r="367" spans="1:22" x14ac:dyDescent="0.35">
      <c r="A367" s="13">
        <v>5014435</v>
      </c>
      <c r="B367" s="13" t="s">
        <v>998</v>
      </c>
      <c r="C367" s="13" t="s">
        <v>998</v>
      </c>
      <c r="D367" t="s">
        <v>999</v>
      </c>
      <c r="E367" t="s">
        <v>1766</v>
      </c>
      <c r="F367" t="s">
        <v>1399</v>
      </c>
      <c r="G367" t="s">
        <v>9</v>
      </c>
      <c r="H367" t="s">
        <v>9</v>
      </c>
      <c r="I367" t="s">
        <v>31</v>
      </c>
      <c r="J367" t="s">
        <v>32</v>
      </c>
      <c r="K367" s="12">
        <v>44912</v>
      </c>
      <c r="L367" s="1">
        <v>5</v>
      </c>
      <c r="M367" s="1">
        <v>4</v>
      </c>
      <c r="N367" s="1">
        <v>33</v>
      </c>
      <c r="O367" s="1">
        <v>24306</v>
      </c>
      <c r="P367" s="1" t="s">
        <v>1000</v>
      </c>
      <c r="Q367" t="s">
        <v>76</v>
      </c>
      <c r="R367" s="15">
        <v>0</v>
      </c>
      <c r="S367">
        <v>3939</v>
      </c>
      <c r="T367">
        <v>145.2162166</v>
      </c>
      <c r="U367">
        <v>-38.017166709999998</v>
      </c>
      <c r="V367" t="e">
        <f>VLOOKUP(A:A,'BVT (50)'!A:A,1,0)</f>
        <v>#N/A</v>
      </c>
    </row>
    <row r="368" spans="1:22" x14ac:dyDescent="0.35">
      <c r="A368" s="13">
        <v>5014149</v>
      </c>
      <c r="B368" s="13" t="s">
        <v>1001</v>
      </c>
      <c r="C368" s="13" t="s">
        <v>1001</v>
      </c>
      <c r="D368" t="s">
        <v>1002</v>
      </c>
      <c r="E368" t="s">
        <v>1767</v>
      </c>
      <c r="F368" t="s">
        <v>1399</v>
      </c>
      <c r="G368" t="s">
        <v>9</v>
      </c>
      <c r="H368" t="s">
        <v>9</v>
      </c>
      <c r="I368" t="s">
        <v>31</v>
      </c>
      <c r="J368" t="s">
        <v>32</v>
      </c>
      <c r="K368" s="12">
        <v>44910</v>
      </c>
      <c r="L368" s="1">
        <v>5</v>
      </c>
      <c r="M368" s="1">
        <v>4</v>
      </c>
      <c r="N368" s="1">
        <v>33</v>
      </c>
      <c r="O368" s="1">
        <v>24306</v>
      </c>
      <c r="P368" s="1" t="s">
        <v>1003</v>
      </c>
      <c r="Q368" t="s">
        <v>76</v>
      </c>
      <c r="R368" s="15">
        <v>0</v>
      </c>
      <c r="S368">
        <v>3170</v>
      </c>
      <c r="T368">
        <v>145.2056212</v>
      </c>
      <c r="U368">
        <v>-38.031591069999998</v>
      </c>
      <c r="V368" t="e">
        <f>VLOOKUP(A:A,'BVT (50)'!A:A,1,0)</f>
        <v>#N/A</v>
      </c>
    </row>
    <row r="369" spans="1:23" x14ac:dyDescent="0.35">
      <c r="A369" s="13">
        <v>5014148</v>
      </c>
      <c r="B369" s="13" t="s">
        <v>1004</v>
      </c>
      <c r="C369" s="13" t="s">
        <v>1004</v>
      </c>
      <c r="D369" t="s">
        <v>1005</v>
      </c>
      <c r="E369" t="s">
        <v>1768</v>
      </c>
      <c r="F369" t="s">
        <v>1399</v>
      </c>
      <c r="G369" t="s">
        <v>9</v>
      </c>
      <c r="H369" t="s">
        <v>9</v>
      </c>
      <c r="I369" t="s">
        <v>31</v>
      </c>
      <c r="J369" t="s">
        <v>32</v>
      </c>
      <c r="K369" s="12">
        <v>44910</v>
      </c>
      <c r="L369" s="1">
        <v>5</v>
      </c>
      <c r="M369" s="1">
        <v>4</v>
      </c>
      <c r="N369" s="1">
        <v>33</v>
      </c>
      <c r="O369" s="1">
        <v>24306</v>
      </c>
      <c r="P369" s="1" t="s">
        <v>1006</v>
      </c>
      <c r="Q369" t="s">
        <v>76</v>
      </c>
      <c r="R369" s="15">
        <v>0</v>
      </c>
      <c r="S369">
        <v>3170</v>
      </c>
      <c r="T369">
        <v>145.22816739999999</v>
      </c>
      <c r="U369">
        <v>-38.023971490000001</v>
      </c>
      <c r="V369" t="e">
        <f>VLOOKUP(A:A,'BVT (50)'!A:A,1,0)</f>
        <v>#N/A</v>
      </c>
    </row>
    <row r="370" spans="1:23" x14ac:dyDescent="0.35">
      <c r="A370" s="13">
        <v>5014456</v>
      </c>
      <c r="B370" s="13" t="s">
        <v>1007</v>
      </c>
      <c r="C370" s="13" t="s">
        <v>1007</v>
      </c>
      <c r="D370" t="s">
        <v>1008</v>
      </c>
      <c r="E370" t="s">
        <v>1769</v>
      </c>
      <c r="F370" t="s">
        <v>1399</v>
      </c>
      <c r="G370" t="s">
        <v>9</v>
      </c>
      <c r="H370" t="s">
        <v>9</v>
      </c>
      <c r="I370" t="s">
        <v>31</v>
      </c>
      <c r="J370" t="s">
        <v>32</v>
      </c>
      <c r="K370" s="12">
        <v>44912</v>
      </c>
      <c r="L370" s="1">
        <v>5</v>
      </c>
      <c r="M370" s="1">
        <v>4</v>
      </c>
      <c r="N370" s="1">
        <v>33</v>
      </c>
      <c r="O370" s="1">
        <v>24306</v>
      </c>
      <c r="P370" s="1" t="s">
        <v>1009</v>
      </c>
      <c r="Q370" t="s">
        <v>76</v>
      </c>
      <c r="R370" s="15">
        <v>0</v>
      </c>
      <c r="S370">
        <v>3939</v>
      </c>
      <c r="T370">
        <v>145.21095589999999</v>
      </c>
      <c r="U370">
        <v>-38.033537520000003</v>
      </c>
      <c r="V370" t="e">
        <f>VLOOKUP(A:A,'BVT (50)'!A:A,1,0)</f>
        <v>#N/A</v>
      </c>
    </row>
    <row r="371" spans="1:23" x14ac:dyDescent="0.35">
      <c r="A371" s="13">
        <v>5014498</v>
      </c>
      <c r="B371" s="13">
        <v>6408476299</v>
      </c>
      <c r="C371" s="13">
        <v>41075062</v>
      </c>
      <c r="D371" t="s">
        <v>1010</v>
      </c>
      <c r="E371" t="s">
        <v>1770</v>
      </c>
      <c r="F371" t="s">
        <v>1399</v>
      </c>
      <c r="G371" t="s">
        <v>9</v>
      </c>
      <c r="H371" t="s">
        <v>9</v>
      </c>
      <c r="I371" t="s">
        <v>31</v>
      </c>
      <c r="J371" t="s">
        <v>32</v>
      </c>
      <c r="K371" s="12">
        <v>44914</v>
      </c>
      <c r="L371" s="1">
        <v>5</v>
      </c>
      <c r="M371" s="1">
        <v>4</v>
      </c>
      <c r="N371" s="1">
        <v>33</v>
      </c>
      <c r="O371" s="1">
        <v>24306</v>
      </c>
      <c r="P371" s="1" t="s">
        <v>1011</v>
      </c>
      <c r="Q371" t="s">
        <v>49</v>
      </c>
      <c r="R371" s="15">
        <v>45159</v>
      </c>
      <c r="S371">
        <v>3939</v>
      </c>
      <c r="T371">
        <v>145.04700869999999</v>
      </c>
      <c r="U371">
        <v>-37.890199770000002</v>
      </c>
      <c r="V371" t="e">
        <f>VLOOKUP(A:A,'BVT (50)'!A:A,1,0)</f>
        <v>#N/A</v>
      </c>
    </row>
    <row r="372" spans="1:23" x14ac:dyDescent="0.35">
      <c r="A372" s="13">
        <v>5014527</v>
      </c>
      <c r="B372" s="13">
        <v>6407623452</v>
      </c>
      <c r="C372" s="13">
        <v>40586648</v>
      </c>
      <c r="D372" t="s">
        <v>1012</v>
      </c>
      <c r="E372" t="s">
        <v>1771</v>
      </c>
      <c r="F372" t="s">
        <v>1399</v>
      </c>
      <c r="G372" t="s">
        <v>9</v>
      </c>
      <c r="H372" t="s">
        <v>9</v>
      </c>
      <c r="I372" t="s">
        <v>31</v>
      </c>
      <c r="J372" t="s">
        <v>32</v>
      </c>
      <c r="K372" s="12">
        <v>44914</v>
      </c>
      <c r="L372" s="1">
        <v>5</v>
      </c>
      <c r="M372" s="1">
        <v>4</v>
      </c>
      <c r="N372" s="1">
        <v>33</v>
      </c>
      <c r="O372" s="1">
        <v>24306</v>
      </c>
      <c r="P372" s="1" t="s">
        <v>1013</v>
      </c>
      <c r="Q372" t="s">
        <v>726</v>
      </c>
      <c r="R372" s="15">
        <v>45568</v>
      </c>
      <c r="S372">
        <v>3939</v>
      </c>
      <c r="T372">
        <v>145.08564924999999</v>
      </c>
      <c r="U372">
        <v>-38.009501309999997</v>
      </c>
      <c r="V372" t="e">
        <f>VLOOKUP(A:A,'BVT (50)'!A:A,1,0)</f>
        <v>#N/A</v>
      </c>
    </row>
    <row r="373" spans="1:23" x14ac:dyDescent="0.35">
      <c r="A373" s="13">
        <v>5014180</v>
      </c>
      <c r="B373" s="13">
        <v>6407387840</v>
      </c>
      <c r="C373" s="13">
        <v>40683310</v>
      </c>
      <c r="D373" t="s">
        <v>1014</v>
      </c>
      <c r="E373" t="s">
        <v>1772</v>
      </c>
      <c r="F373" t="s">
        <v>1399</v>
      </c>
      <c r="G373" t="s">
        <v>9</v>
      </c>
      <c r="H373" t="s">
        <v>9</v>
      </c>
      <c r="I373" t="s">
        <v>31</v>
      </c>
      <c r="J373" t="s">
        <v>32</v>
      </c>
      <c r="K373" s="12">
        <v>44910</v>
      </c>
      <c r="L373" s="1">
        <v>5</v>
      </c>
      <c r="M373" s="1">
        <v>4</v>
      </c>
      <c r="N373" s="1">
        <v>33</v>
      </c>
      <c r="O373" s="1">
        <v>24306</v>
      </c>
      <c r="P373" s="1" t="s">
        <v>1015</v>
      </c>
      <c r="Q373" t="s">
        <v>91</v>
      </c>
      <c r="R373" s="15">
        <v>45168</v>
      </c>
      <c r="S373">
        <v>3170</v>
      </c>
      <c r="T373">
        <v>145.07560642999999</v>
      </c>
      <c r="U373">
        <v>-37.954823650000002</v>
      </c>
      <c r="V373" t="e">
        <f>VLOOKUP(A:A,'BVT (50)'!A:A,1,0)</f>
        <v>#N/A</v>
      </c>
    </row>
    <row r="374" spans="1:23" x14ac:dyDescent="0.35">
      <c r="A374" s="21">
        <v>5014244</v>
      </c>
      <c r="B374" s="13">
        <v>6407401237</v>
      </c>
      <c r="C374" s="13">
        <v>40739392</v>
      </c>
      <c r="D374" t="s">
        <v>1016</v>
      </c>
      <c r="E374" t="s">
        <v>1773</v>
      </c>
      <c r="F374" t="s">
        <v>1537</v>
      </c>
      <c r="G374" t="s">
        <v>9</v>
      </c>
      <c r="H374" t="s">
        <v>9</v>
      </c>
      <c r="I374" t="s">
        <v>31</v>
      </c>
      <c r="J374" t="s">
        <v>32</v>
      </c>
      <c r="K374" s="12">
        <v>44911</v>
      </c>
      <c r="L374" s="1">
        <v>5</v>
      </c>
      <c r="M374" s="1">
        <v>4</v>
      </c>
      <c r="N374" s="1">
        <v>33</v>
      </c>
      <c r="O374" s="1">
        <v>25500</v>
      </c>
      <c r="P374" s="1" t="s">
        <v>1017</v>
      </c>
      <c r="Q374" t="s">
        <v>279</v>
      </c>
      <c r="R374" s="15">
        <v>45055</v>
      </c>
      <c r="S374">
        <v>0</v>
      </c>
      <c r="T374">
        <v>145.10648999</v>
      </c>
      <c r="U374">
        <v>-38.005002689999998</v>
      </c>
      <c r="V374" s="22">
        <f>VLOOKUP(A:A,'BVT (50)'!A:A,1,0)</f>
        <v>5014244</v>
      </c>
      <c r="W374" s="22" t="s">
        <v>1946</v>
      </c>
    </row>
    <row r="375" spans="1:23" x14ac:dyDescent="0.35">
      <c r="A375" s="13">
        <v>5014454</v>
      </c>
      <c r="B375" s="13" t="s">
        <v>1018</v>
      </c>
      <c r="C375" s="13" t="s">
        <v>1018</v>
      </c>
      <c r="D375" t="s">
        <v>1019</v>
      </c>
      <c r="E375" t="s">
        <v>1774</v>
      </c>
      <c r="F375" t="s">
        <v>1399</v>
      </c>
      <c r="G375" t="s">
        <v>9</v>
      </c>
      <c r="H375" t="s">
        <v>9</v>
      </c>
      <c r="I375" t="s">
        <v>31</v>
      </c>
      <c r="J375" t="s">
        <v>32</v>
      </c>
      <c r="K375" s="12">
        <v>44912</v>
      </c>
      <c r="L375" s="1">
        <v>5</v>
      </c>
      <c r="M375" s="1">
        <v>4</v>
      </c>
      <c r="N375" s="1">
        <v>33</v>
      </c>
      <c r="O375" s="1">
        <v>24306</v>
      </c>
      <c r="P375" s="1" t="s">
        <v>1020</v>
      </c>
      <c r="Q375" t="s">
        <v>76</v>
      </c>
      <c r="R375" s="15">
        <v>0</v>
      </c>
      <c r="S375">
        <v>3939</v>
      </c>
      <c r="T375">
        <v>145.24143459999999</v>
      </c>
      <c r="U375">
        <v>-38.033981830000002</v>
      </c>
      <c r="V375" t="e">
        <f>VLOOKUP(A:A,'BVT (50)'!A:A,1,0)</f>
        <v>#N/A</v>
      </c>
    </row>
    <row r="376" spans="1:23" x14ac:dyDescent="0.35">
      <c r="A376" s="13">
        <v>5014469</v>
      </c>
      <c r="B376" s="13" t="s">
        <v>1021</v>
      </c>
      <c r="C376" s="13" t="s">
        <v>1021</v>
      </c>
      <c r="D376" t="s">
        <v>1022</v>
      </c>
      <c r="E376" t="s">
        <v>1775</v>
      </c>
      <c r="F376" t="s">
        <v>1399</v>
      </c>
      <c r="G376" t="s">
        <v>9</v>
      </c>
      <c r="H376" t="s">
        <v>9</v>
      </c>
      <c r="I376" t="s">
        <v>31</v>
      </c>
      <c r="J376" t="s">
        <v>32</v>
      </c>
      <c r="K376" s="12">
        <v>44912</v>
      </c>
      <c r="L376" s="1">
        <v>5</v>
      </c>
      <c r="M376" s="1">
        <v>4</v>
      </c>
      <c r="N376" s="1">
        <v>33</v>
      </c>
      <c r="O376" s="1">
        <v>24306</v>
      </c>
      <c r="P376" s="1" t="s">
        <v>1023</v>
      </c>
      <c r="Q376" t="s">
        <v>79</v>
      </c>
      <c r="R376" s="15">
        <v>0</v>
      </c>
      <c r="S376">
        <v>3939</v>
      </c>
      <c r="T376">
        <v>145.21656680000001</v>
      </c>
      <c r="U376">
        <v>-37.960107960000002</v>
      </c>
      <c r="V376" t="e">
        <f>VLOOKUP(A:A,'BVT (50)'!A:A,1,0)</f>
        <v>#N/A</v>
      </c>
    </row>
    <row r="377" spans="1:23" x14ac:dyDescent="0.35">
      <c r="A377" s="13">
        <v>5014526</v>
      </c>
      <c r="B377" s="13">
        <v>6408479493</v>
      </c>
      <c r="C377" s="13">
        <v>41077596</v>
      </c>
      <c r="D377" t="s">
        <v>1024</v>
      </c>
      <c r="E377" t="s">
        <v>1776</v>
      </c>
      <c r="F377" t="s">
        <v>1399</v>
      </c>
      <c r="G377" t="s">
        <v>9</v>
      </c>
      <c r="H377" t="s">
        <v>9</v>
      </c>
      <c r="I377" t="s">
        <v>31</v>
      </c>
      <c r="J377" t="s">
        <v>32</v>
      </c>
      <c r="K377" s="12">
        <v>44914</v>
      </c>
      <c r="L377" s="1">
        <v>5</v>
      </c>
      <c r="M377" s="1">
        <v>4</v>
      </c>
      <c r="N377" s="1">
        <v>33</v>
      </c>
      <c r="O377" s="1">
        <v>24306</v>
      </c>
      <c r="P377" s="1" t="s">
        <v>1025</v>
      </c>
      <c r="Q377" t="s">
        <v>85</v>
      </c>
      <c r="R377" s="15">
        <v>45159</v>
      </c>
      <c r="S377">
        <v>3939</v>
      </c>
      <c r="T377">
        <v>145.22911563</v>
      </c>
      <c r="U377">
        <v>-37.901871229999998</v>
      </c>
      <c r="V377" t="e">
        <f>VLOOKUP(A:A,'BVT (50)'!A:A,1,0)</f>
        <v>#N/A</v>
      </c>
    </row>
    <row r="378" spans="1:23" x14ac:dyDescent="0.35">
      <c r="A378" s="13">
        <v>5014429</v>
      </c>
      <c r="B378" s="13" t="s">
        <v>1026</v>
      </c>
      <c r="C378" s="13" t="s">
        <v>1026</v>
      </c>
      <c r="D378" t="s">
        <v>1027</v>
      </c>
      <c r="E378" t="s">
        <v>1777</v>
      </c>
      <c r="F378" t="s">
        <v>1399</v>
      </c>
      <c r="G378" t="s">
        <v>9</v>
      </c>
      <c r="H378" t="s">
        <v>9</v>
      </c>
      <c r="I378" t="s">
        <v>31</v>
      </c>
      <c r="J378" t="s">
        <v>32</v>
      </c>
      <c r="K378" s="12">
        <v>44912</v>
      </c>
      <c r="L378" s="1">
        <v>5</v>
      </c>
      <c r="M378" s="1">
        <v>4</v>
      </c>
      <c r="N378" s="1">
        <v>33</v>
      </c>
      <c r="O378" s="1">
        <v>24306</v>
      </c>
      <c r="P378" s="1" t="s">
        <v>901</v>
      </c>
      <c r="Q378" t="s">
        <v>76</v>
      </c>
      <c r="R378" s="15">
        <v>0</v>
      </c>
      <c r="S378">
        <v>3939</v>
      </c>
      <c r="T378">
        <v>145.1944757</v>
      </c>
      <c r="U378">
        <v>-38.036477079999997</v>
      </c>
      <c r="V378" t="e">
        <f>VLOOKUP(A:A,'BVT (50)'!A:A,1,0)</f>
        <v>#N/A</v>
      </c>
    </row>
    <row r="379" spans="1:23" x14ac:dyDescent="0.35">
      <c r="A379" s="13">
        <v>5014496</v>
      </c>
      <c r="B379" s="13">
        <v>6408476515</v>
      </c>
      <c r="C379" s="13">
        <v>41075587</v>
      </c>
      <c r="D379" t="s">
        <v>1028</v>
      </c>
      <c r="E379" t="s">
        <v>1778</v>
      </c>
      <c r="F379" t="s">
        <v>1399</v>
      </c>
      <c r="G379" t="s">
        <v>9</v>
      </c>
      <c r="H379" t="s">
        <v>9</v>
      </c>
      <c r="I379" t="s">
        <v>31</v>
      </c>
      <c r="J379" t="s">
        <v>32</v>
      </c>
      <c r="K379" s="12">
        <v>44914</v>
      </c>
      <c r="L379" s="1">
        <v>5</v>
      </c>
      <c r="M379" s="1">
        <v>4</v>
      </c>
      <c r="N379" s="1">
        <v>33</v>
      </c>
      <c r="O379" s="1">
        <v>24306</v>
      </c>
      <c r="P379" s="1" t="s">
        <v>1029</v>
      </c>
      <c r="Q379" t="s">
        <v>76</v>
      </c>
      <c r="R379" s="15">
        <v>45119</v>
      </c>
      <c r="S379">
        <v>3939</v>
      </c>
      <c r="T379">
        <v>145.22000556</v>
      </c>
      <c r="U379">
        <v>-38.0215307</v>
      </c>
      <c r="V379" t="e">
        <f>VLOOKUP(A:A,'BVT (50)'!A:A,1,0)</f>
        <v>#N/A</v>
      </c>
    </row>
    <row r="380" spans="1:23" x14ac:dyDescent="0.35">
      <c r="A380" s="13">
        <v>5014243</v>
      </c>
      <c r="B380" s="13">
        <v>6408451034</v>
      </c>
      <c r="C380" s="13">
        <v>41051426</v>
      </c>
      <c r="D380" t="s">
        <v>1030</v>
      </c>
      <c r="E380" t="s">
        <v>1779</v>
      </c>
      <c r="F380" t="s">
        <v>1404</v>
      </c>
      <c r="G380" t="s">
        <v>9</v>
      </c>
      <c r="H380" t="s">
        <v>9</v>
      </c>
      <c r="I380" t="s">
        <v>31</v>
      </c>
      <c r="J380" t="s">
        <v>32</v>
      </c>
      <c r="K380" s="12">
        <v>44911</v>
      </c>
      <c r="L380" s="1">
        <v>5</v>
      </c>
      <c r="M380" s="1">
        <v>4</v>
      </c>
      <c r="N380" s="1">
        <v>33</v>
      </c>
      <c r="O380" s="1">
        <v>24310</v>
      </c>
      <c r="P380" s="1" t="s">
        <v>1031</v>
      </c>
      <c r="Q380" t="s">
        <v>61</v>
      </c>
      <c r="R380" s="15">
        <v>44979</v>
      </c>
      <c r="S380">
        <v>0</v>
      </c>
      <c r="T380">
        <v>145.18246722000001</v>
      </c>
      <c r="U380">
        <v>-38.026212579999999</v>
      </c>
      <c r="V380" t="e">
        <f>VLOOKUP(A:A,'BVT (50)'!A:A,1,0)</f>
        <v>#N/A</v>
      </c>
    </row>
    <row r="381" spans="1:23" x14ac:dyDescent="0.35">
      <c r="A381" s="13">
        <v>5014239</v>
      </c>
      <c r="B381" s="13">
        <v>6408285740</v>
      </c>
      <c r="C381" s="13">
        <v>40797365</v>
      </c>
      <c r="D381" t="s">
        <v>1032</v>
      </c>
      <c r="E381" t="s">
        <v>1780</v>
      </c>
      <c r="F381" t="s">
        <v>1399</v>
      </c>
      <c r="G381" t="s">
        <v>9</v>
      </c>
      <c r="H381" t="s">
        <v>9</v>
      </c>
      <c r="I381" t="s">
        <v>31</v>
      </c>
      <c r="J381" t="s">
        <v>32</v>
      </c>
      <c r="K381" s="12">
        <v>44911</v>
      </c>
      <c r="L381" s="1">
        <v>5</v>
      </c>
      <c r="M381" s="1">
        <v>4</v>
      </c>
      <c r="N381" s="1">
        <v>33</v>
      </c>
      <c r="O381" s="1">
        <v>24306</v>
      </c>
      <c r="P381" s="1" t="s">
        <v>1033</v>
      </c>
      <c r="Q381" t="s">
        <v>76</v>
      </c>
      <c r="R381" s="15">
        <v>45127</v>
      </c>
      <c r="S381">
        <v>0</v>
      </c>
      <c r="T381">
        <v>145.19932338999999</v>
      </c>
      <c r="U381">
        <v>-38.0118048</v>
      </c>
      <c r="V381" t="e">
        <f>VLOOKUP(A:A,'BVT (50)'!A:A,1,0)</f>
        <v>#N/A</v>
      </c>
    </row>
    <row r="382" spans="1:23" x14ac:dyDescent="0.35">
      <c r="A382" s="13">
        <v>5014432</v>
      </c>
      <c r="B382" s="13" t="s">
        <v>1034</v>
      </c>
      <c r="C382" s="13" t="s">
        <v>1034</v>
      </c>
      <c r="D382" t="s">
        <v>1035</v>
      </c>
      <c r="E382" t="s">
        <v>1781</v>
      </c>
      <c r="F382" t="s">
        <v>1399</v>
      </c>
      <c r="G382" t="s">
        <v>9</v>
      </c>
      <c r="H382" t="s">
        <v>9</v>
      </c>
      <c r="I382" t="s">
        <v>31</v>
      </c>
      <c r="J382" t="s">
        <v>32</v>
      </c>
      <c r="K382" s="12">
        <v>44912</v>
      </c>
      <c r="L382" s="1">
        <v>5</v>
      </c>
      <c r="M382" s="1">
        <v>4</v>
      </c>
      <c r="N382" s="1">
        <v>33</v>
      </c>
      <c r="O382" s="1">
        <v>24306</v>
      </c>
      <c r="P382" s="1" t="s">
        <v>1036</v>
      </c>
      <c r="Q382" t="s">
        <v>76</v>
      </c>
      <c r="R382" s="15">
        <v>0</v>
      </c>
      <c r="S382">
        <v>3939</v>
      </c>
      <c r="T382">
        <v>145.21583580000001</v>
      </c>
      <c r="U382">
        <v>-38.054382830000002</v>
      </c>
      <c r="V382" t="e">
        <f>VLOOKUP(A:A,'BVT (50)'!A:A,1,0)</f>
        <v>#N/A</v>
      </c>
    </row>
    <row r="383" spans="1:23" x14ac:dyDescent="0.35">
      <c r="A383" s="13">
        <v>5014427</v>
      </c>
      <c r="B383" s="13" t="s">
        <v>1037</v>
      </c>
      <c r="C383" s="13" t="s">
        <v>1037</v>
      </c>
      <c r="D383" t="s">
        <v>1038</v>
      </c>
      <c r="E383" t="s">
        <v>1782</v>
      </c>
      <c r="F383" t="s">
        <v>1399</v>
      </c>
      <c r="G383" t="s">
        <v>9</v>
      </c>
      <c r="H383" t="s">
        <v>9</v>
      </c>
      <c r="I383" t="s">
        <v>31</v>
      </c>
      <c r="J383" t="s">
        <v>32</v>
      </c>
      <c r="K383" s="12">
        <v>44912</v>
      </c>
      <c r="L383" s="1">
        <v>5</v>
      </c>
      <c r="M383" s="1">
        <v>4</v>
      </c>
      <c r="N383" s="1">
        <v>33</v>
      </c>
      <c r="O383" s="1">
        <v>24306</v>
      </c>
      <c r="P383" s="1" t="s">
        <v>1039</v>
      </c>
      <c r="Q383" t="s">
        <v>76</v>
      </c>
      <c r="R383" s="15">
        <v>0</v>
      </c>
      <c r="S383">
        <v>3939</v>
      </c>
      <c r="T383">
        <v>145.20906260000001</v>
      </c>
      <c r="U383">
        <v>-38.036298289999998</v>
      </c>
      <c r="V383" t="e">
        <f>VLOOKUP(A:A,'BVT (50)'!A:A,1,0)</f>
        <v>#N/A</v>
      </c>
    </row>
    <row r="384" spans="1:23" x14ac:dyDescent="0.35">
      <c r="A384" s="13">
        <v>5014130</v>
      </c>
      <c r="B384" s="13" t="s">
        <v>1040</v>
      </c>
      <c r="C384" s="13" t="s">
        <v>1040</v>
      </c>
      <c r="D384" t="s">
        <v>1041</v>
      </c>
      <c r="E384" t="s">
        <v>1783</v>
      </c>
      <c r="F384" t="s">
        <v>1399</v>
      </c>
      <c r="G384" t="s">
        <v>9</v>
      </c>
      <c r="H384" t="s">
        <v>9</v>
      </c>
      <c r="I384" t="s">
        <v>31</v>
      </c>
      <c r="J384" t="s">
        <v>32</v>
      </c>
      <c r="K384" s="12">
        <v>44908</v>
      </c>
      <c r="L384" s="1">
        <v>5</v>
      </c>
      <c r="M384" s="1">
        <v>4</v>
      </c>
      <c r="N384" s="1">
        <v>33</v>
      </c>
      <c r="O384" s="1">
        <v>24306</v>
      </c>
      <c r="P384" s="1" t="s">
        <v>1042</v>
      </c>
      <c r="Q384" t="s">
        <v>76</v>
      </c>
      <c r="R384" s="15">
        <v>0</v>
      </c>
      <c r="S384">
        <v>3170</v>
      </c>
      <c r="T384">
        <v>145.20047109999999</v>
      </c>
      <c r="U384">
        <v>-38.02654373</v>
      </c>
      <c r="V384" t="e">
        <f>VLOOKUP(A:A,'BVT (50)'!A:A,1,0)</f>
        <v>#N/A</v>
      </c>
    </row>
    <row r="385" spans="1:23" x14ac:dyDescent="0.35">
      <c r="A385" s="13">
        <v>5014335</v>
      </c>
      <c r="B385" s="13" t="s">
        <v>1043</v>
      </c>
      <c r="C385" s="13" t="s">
        <v>1043</v>
      </c>
      <c r="D385" t="s">
        <v>1044</v>
      </c>
      <c r="E385" t="s">
        <v>1784</v>
      </c>
      <c r="F385" t="s">
        <v>1399</v>
      </c>
      <c r="G385" t="s">
        <v>9</v>
      </c>
      <c r="H385" t="s">
        <v>9</v>
      </c>
      <c r="I385" t="s">
        <v>31</v>
      </c>
      <c r="J385" t="s">
        <v>32</v>
      </c>
      <c r="K385" s="12">
        <v>44911</v>
      </c>
      <c r="L385" s="1">
        <v>5</v>
      </c>
      <c r="M385" s="1">
        <v>4</v>
      </c>
      <c r="N385" s="1">
        <v>33</v>
      </c>
      <c r="O385" s="1">
        <v>24306</v>
      </c>
      <c r="P385" s="1" t="s">
        <v>1045</v>
      </c>
      <c r="Q385" t="s">
        <v>64</v>
      </c>
      <c r="R385" s="15">
        <v>0</v>
      </c>
      <c r="S385">
        <v>3939</v>
      </c>
      <c r="T385">
        <v>145.2129553</v>
      </c>
      <c r="U385">
        <v>-37.970019460000003</v>
      </c>
      <c r="V385" t="e">
        <f>VLOOKUP(A:A,'BVT (50)'!A:A,1,0)</f>
        <v>#N/A</v>
      </c>
    </row>
    <row r="386" spans="1:23" x14ac:dyDescent="0.35">
      <c r="A386" s="13">
        <v>5014430</v>
      </c>
      <c r="B386" s="13" t="s">
        <v>1046</v>
      </c>
      <c r="C386" s="13" t="s">
        <v>1046</v>
      </c>
      <c r="D386" t="s">
        <v>1047</v>
      </c>
      <c r="E386" t="s">
        <v>1785</v>
      </c>
      <c r="F386" t="s">
        <v>1399</v>
      </c>
      <c r="G386" t="s">
        <v>9</v>
      </c>
      <c r="H386" t="s">
        <v>9</v>
      </c>
      <c r="I386" t="s">
        <v>31</v>
      </c>
      <c r="J386" t="s">
        <v>32</v>
      </c>
      <c r="K386" s="12">
        <v>44912</v>
      </c>
      <c r="L386" s="1">
        <v>5</v>
      </c>
      <c r="M386" s="1">
        <v>4</v>
      </c>
      <c r="N386" s="1">
        <v>33</v>
      </c>
      <c r="O386" s="1">
        <v>24306</v>
      </c>
      <c r="P386" s="1" t="s">
        <v>1048</v>
      </c>
      <c r="Q386" t="s">
        <v>208</v>
      </c>
      <c r="R386" s="15">
        <v>0</v>
      </c>
      <c r="S386">
        <v>3939</v>
      </c>
      <c r="T386">
        <v>145.19743919999999</v>
      </c>
      <c r="U386">
        <v>-38.038262279999998</v>
      </c>
      <c r="V386" t="e">
        <f>VLOOKUP(A:A,'BVT (50)'!A:A,1,0)</f>
        <v>#N/A</v>
      </c>
    </row>
    <row r="387" spans="1:23" x14ac:dyDescent="0.35">
      <c r="A387" s="13">
        <v>5014327</v>
      </c>
      <c r="B387" s="13" t="s">
        <v>1049</v>
      </c>
      <c r="C387" s="13" t="s">
        <v>1049</v>
      </c>
      <c r="D387" t="s">
        <v>1050</v>
      </c>
      <c r="E387" t="s">
        <v>1786</v>
      </c>
      <c r="F387" t="s">
        <v>1399</v>
      </c>
      <c r="G387" t="s">
        <v>9</v>
      </c>
      <c r="H387" t="s">
        <v>9</v>
      </c>
      <c r="I387" t="s">
        <v>31</v>
      </c>
      <c r="J387" t="s">
        <v>32</v>
      </c>
      <c r="K387" s="12">
        <v>44911</v>
      </c>
      <c r="L387" s="1">
        <v>5</v>
      </c>
      <c r="M387" s="1">
        <v>4</v>
      </c>
      <c r="N387" s="1">
        <v>33</v>
      </c>
      <c r="O387" s="1">
        <v>24306</v>
      </c>
      <c r="P387" s="1" t="s">
        <v>1051</v>
      </c>
      <c r="Q387" t="s">
        <v>76</v>
      </c>
      <c r="R387" s="15">
        <v>0</v>
      </c>
      <c r="S387">
        <v>3939</v>
      </c>
      <c r="T387">
        <v>145.20157950000001</v>
      </c>
      <c r="U387">
        <v>-38.036000450000003</v>
      </c>
      <c r="V387" t="e">
        <f>VLOOKUP(A:A,'BVT (50)'!A:A,1,0)</f>
        <v>#N/A</v>
      </c>
    </row>
    <row r="388" spans="1:23" x14ac:dyDescent="0.35">
      <c r="A388" s="13">
        <v>5014446</v>
      </c>
      <c r="B388" s="13">
        <v>6408456864</v>
      </c>
      <c r="C388" s="13">
        <v>41058135</v>
      </c>
      <c r="D388" t="s">
        <v>1052</v>
      </c>
      <c r="E388" t="s">
        <v>1787</v>
      </c>
      <c r="F388" t="s">
        <v>1404</v>
      </c>
      <c r="G388" t="s">
        <v>9</v>
      </c>
      <c r="H388" t="s">
        <v>9</v>
      </c>
      <c r="I388" t="s">
        <v>31</v>
      </c>
      <c r="J388" t="s">
        <v>32</v>
      </c>
      <c r="K388" s="12">
        <v>44912</v>
      </c>
      <c r="L388" s="1">
        <v>5</v>
      </c>
      <c r="M388" s="1">
        <v>4</v>
      </c>
      <c r="N388" s="1">
        <v>33</v>
      </c>
      <c r="O388" s="1">
        <v>24310</v>
      </c>
      <c r="P388" s="1" t="s">
        <v>1053</v>
      </c>
      <c r="Q388" t="s">
        <v>76</v>
      </c>
      <c r="R388" s="15">
        <v>45215</v>
      </c>
      <c r="S388">
        <v>3939</v>
      </c>
      <c r="T388">
        <v>145.20767527000001</v>
      </c>
      <c r="U388">
        <v>-38.057161120000004</v>
      </c>
      <c r="V388" t="e">
        <f>VLOOKUP(A:A,'BVT (50)'!A:A,1,0)</f>
        <v>#N/A</v>
      </c>
    </row>
    <row r="389" spans="1:23" x14ac:dyDescent="0.35">
      <c r="A389" s="13">
        <v>5014314</v>
      </c>
      <c r="B389" s="13" t="s">
        <v>1054</v>
      </c>
      <c r="C389" s="13" t="s">
        <v>1054</v>
      </c>
      <c r="D389" t="s">
        <v>1055</v>
      </c>
      <c r="E389" t="s">
        <v>1788</v>
      </c>
      <c r="F389" t="s">
        <v>1399</v>
      </c>
      <c r="G389" t="s">
        <v>9</v>
      </c>
      <c r="H389" t="s">
        <v>9</v>
      </c>
      <c r="I389" t="s">
        <v>31</v>
      </c>
      <c r="J389" t="s">
        <v>32</v>
      </c>
      <c r="K389" s="12">
        <v>44911</v>
      </c>
      <c r="L389" s="1">
        <v>5</v>
      </c>
      <c r="M389" s="1">
        <v>4</v>
      </c>
      <c r="N389" s="1">
        <v>33</v>
      </c>
      <c r="O389" s="1">
        <v>24306</v>
      </c>
      <c r="P389" s="1" t="s">
        <v>1056</v>
      </c>
      <c r="Q389" t="s">
        <v>208</v>
      </c>
      <c r="R389" s="15">
        <v>0</v>
      </c>
      <c r="S389">
        <v>3939</v>
      </c>
      <c r="T389">
        <v>145.19424029999999</v>
      </c>
      <c r="U389">
        <v>-38.039567980000001</v>
      </c>
      <c r="V389" t="e">
        <f>VLOOKUP(A:A,'BVT (50)'!A:A,1,0)</f>
        <v>#N/A</v>
      </c>
    </row>
    <row r="390" spans="1:23" x14ac:dyDescent="0.35">
      <c r="A390" s="13">
        <v>5014330</v>
      </c>
      <c r="B390" s="13" t="s">
        <v>1057</v>
      </c>
      <c r="C390" s="13" t="s">
        <v>1057</v>
      </c>
      <c r="D390" t="s">
        <v>1058</v>
      </c>
      <c r="E390" t="s">
        <v>1789</v>
      </c>
      <c r="F390" t="s">
        <v>1399</v>
      </c>
      <c r="G390" t="s">
        <v>9</v>
      </c>
      <c r="H390" t="s">
        <v>9</v>
      </c>
      <c r="I390" t="s">
        <v>31</v>
      </c>
      <c r="J390" t="s">
        <v>32</v>
      </c>
      <c r="K390" s="12">
        <v>44911</v>
      </c>
      <c r="L390" s="1">
        <v>5</v>
      </c>
      <c r="M390" s="1">
        <v>4</v>
      </c>
      <c r="N390" s="1">
        <v>33</v>
      </c>
      <c r="O390" s="1">
        <v>24306</v>
      </c>
      <c r="P390" s="1" t="s">
        <v>1059</v>
      </c>
      <c r="Q390" t="s">
        <v>76</v>
      </c>
      <c r="R390" s="15">
        <v>0</v>
      </c>
      <c r="S390">
        <v>3939</v>
      </c>
      <c r="T390">
        <v>145.22098890000001</v>
      </c>
      <c r="U390">
        <v>-38.044176520000001</v>
      </c>
      <c r="V390" t="e">
        <f>VLOOKUP(A:A,'BVT (50)'!A:A,1,0)</f>
        <v>#N/A</v>
      </c>
    </row>
    <row r="391" spans="1:23" x14ac:dyDescent="0.35">
      <c r="A391" s="13">
        <v>5014409</v>
      </c>
      <c r="B391" s="13" t="s">
        <v>1060</v>
      </c>
      <c r="C391" s="13" t="s">
        <v>1060</v>
      </c>
      <c r="D391" t="s">
        <v>1061</v>
      </c>
      <c r="E391" t="s">
        <v>1790</v>
      </c>
      <c r="F391" t="s">
        <v>1399</v>
      </c>
      <c r="G391" t="s">
        <v>9</v>
      </c>
      <c r="H391" t="s">
        <v>9</v>
      </c>
      <c r="I391" t="s">
        <v>31</v>
      </c>
      <c r="J391" t="s">
        <v>32</v>
      </c>
      <c r="K391" s="12">
        <v>44912</v>
      </c>
      <c r="L391" s="1">
        <v>5</v>
      </c>
      <c r="M391" s="1">
        <v>4</v>
      </c>
      <c r="N391" s="1">
        <v>33</v>
      </c>
      <c r="O391" s="1">
        <v>24306</v>
      </c>
      <c r="P391" s="1" t="s">
        <v>1062</v>
      </c>
      <c r="Q391" t="s">
        <v>64</v>
      </c>
      <c r="R391" s="15">
        <v>0</v>
      </c>
      <c r="S391">
        <v>3939</v>
      </c>
      <c r="T391">
        <v>145.21001140000001</v>
      </c>
      <c r="U391">
        <v>-37.990091900000003</v>
      </c>
      <c r="V391" t="e">
        <f>VLOOKUP(A:A,'BVT (50)'!A:A,1,0)</f>
        <v>#N/A</v>
      </c>
    </row>
    <row r="392" spans="1:23" x14ac:dyDescent="0.35">
      <c r="A392" s="13">
        <v>5014393</v>
      </c>
      <c r="B392" s="13" t="s">
        <v>1063</v>
      </c>
      <c r="C392" s="13" t="s">
        <v>1063</v>
      </c>
      <c r="D392" t="s">
        <v>1064</v>
      </c>
      <c r="E392" t="s">
        <v>1791</v>
      </c>
      <c r="F392" t="s">
        <v>1399</v>
      </c>
      <c r="G392" t="s">
        <v>9</v>
      </c>
      <c r="H392" t="s">
        <v>9</v>
      </c>
      <c r="I392" t="s">
        <v>31</v>
      </c>
      <c r="J392" t="s">
        <v>32</v>
      </c>
      <c r="K392" s="12">
        <v>44912</v>
      </c>
      <c r="L392" s="1">
        <v>5</v>
      </c>
      <c r="M392" s="1">
        <v>4</v>
      </c>
      <c r="N392" s="1">
        <v>33</v>
      </c>
      <c r="O392" s="1">
        <v>24306</v>
      </c>
      <c r="P392" s="1" t="s">
        <v>1065</v>
      </c>
      <c r="Q392" t="s">
        <v>76</v>
      </c>
      <c r="R392" s="15">
        <v>0</v>
      </c>
      <c r="S392">
        <v>3939</v>
      </c>
      <c r="T392">
        <v>145.2152016</v>
      </c>
      <c r="U392">
        <v>-38.023555790000003</v>
      </c>
      <c r="V392" t="e">
        <f>VLOOKUP(A:A,'BVT (50)'!A:A,1,0)</f>
        <v>#N/A</v>
      </c>
    </row>
    <row r="393" spans="1:23" x14ac:dyDescent="0.35">
      <c r="A393" s="13">
        <v>5014339</v>
      </c>
      <c r="B393" s="13" t="s">
        <v>1066</v>
      </c>
      <c r="C393" s="13" t="s">
        <v>1066</v>
      </c>
      <c r="D393" t="s">
        <v>1067</v>
      </c>
      <c r="E393" t="s">
        <v>1792</v>
      </c>
      <c r="F393" t="s">
        <v>1399</v>
      </c>
      <c r="G393" t="s">
        <v>9</v>
      </c>
      <c r="H393" t="s">
        <v>9</v>
      </c>
      <c r="I393" t="s">
        <v>31</v>
      </c>
      <c r="J393" t="s">
        <v>32</v>
      </c>
      <c r="K393" s="12">
        <v>44911</v>
      </c>
      <c r="L393" s="1">
        <v>5</v>
      </c>
      <c r="M393" s="1">
        <v>4</v>
      </c>
      <c r="N393" s="1">
        <v>33</v>
      </c>
      <c r="O393" s="1">
        <v>24306</v>
      </c>
      <c r="P393" s="1" t="s">
        <v>1068</v>
      </c>
      <c r="Q393" t="s">
        <v>76</v>
      </c>
      <c r="R393" s="15">
        <v>0</v>
      </c>
      <c r="S393">
        <v>3939</v>
      </c>
      <c r="T393">
        <v>145.1985827</v>
      </c>
      <c r="U393">
        <v>-38.011706369999999</v>
      </c>
      <c r="V393" t="e">
        <f>VLOOKUP(A:A,'BVT (50)'!A:A,1,0)</f>
        <v>#N/A</v>
      </c>
    </row>
    <row r="394" spans="1:23" x14ac:dyDescent="0.35">
      <c r="A394" s="13">
        <v>5014433</v>
      </c>
      <c r="B394" s="13" t="s">
        <v>1069</v>
      </c>
      <c r="C394" s="13" t="s">
        <v>1069</v>
      </c>
      <c r="D394" t="s">
        <v>1070</v>
      </c>
      <c r="E394" t="s">
        <v>1793</v>
      </c>
      <c r="F394" t="s">
        <v>1399</v>
      </c>
      <c r="G394" t="s">
        <v>9</v>
      </c>
      <c r="H394" t="s">
        <v>9</v>
      </c>
      <c r="I394" t="s">
        <v>31</v>
      </c>
      <c r="J394" t="s">
        <v>32</v>
      </c>
      <c r="K394" s="12">
        <v>44912</v>
      </c>
      <c r="L394" s="1">
        <v>5</v>
      </c>
      <c r="M394" s="1">
        <v>4</v>
      </c>
      <c r="N394" s="1">
        <v>33</v>
      </c>
      <c r="O394" s="1">
        <v>24306</v>
      </c>
      <c r="P394" s="1" t="s">
        <v>1071</v>
      </c>
      <c r="Q394" t="s">
        <v>64</v>
      </c>
      <c r="R394" s="15">
        <v>0</v>
      </c>
      <c r="S394">
        <v>3939</v>
      </c>
      <c r="T394">
        <v>145.19714350000001</v>
      </c>
      <c r="U394">
        <v>-37.994072170000003</v>
      </c>
      <c r="V394" t="e">
        <f>VLOOKUP(A:A,'BVT (50)'!A:A,1,0)</f>
        <v>#N/A</v>
      </c>
    </row>
    <row r="395" spans="1:23" x14ac:dyDescent="0.35">
      <c r="A395" s="13">
        <v>5014376</v>
      </c>
      <c r="B395" s="13" t="s">
        <v>1072</v>
      </c>
      <c r="C395" s="13" t="s">
        <v>1072</v>
      </c>
      <c r="D395" t="s">
        <v>1073</v>
      </c>
      <c r="E395" t="s">
        <v>1794</v>
      </c>
      <c r="F395" t="s">
        <v>1399</v>
      </c>
      <c r="G395" t="s">
        <v>9</v>
      </c>
      <c r="H395" t="s">
        <v>9</v>
      </c>
      <c r="I395" t="s">
        <v>31</v>
      </c>
      <c r="J395" t="s">
        <v>32</v>
      </c>
      <c r="K395" s="12">
        <v>44912</v>
      </c>
      <c r="L395" s="1">
        <v>5</v>
      </c>
      <c r="M395" s="1">
        <v>4</v>
      </c>
      <c r="N395" s="1">
        <v>33</v>
      </c>
      <c r="O395" s="1">
        <v>24306</v>
      </c>
      <c r="P395" s="1" t="s">
        <v>1074</v>
      </c>
      <c r="Q395" t="s">
        <v>76</v>
      </c>
      <c r="R395" s="15">
        <v>0</v>
      </c>
      <c r="S395">
        <v>3939</v>
      </c>
      <c r="T395">
        <v>145.21943300000001</v>
      </c>
      <c r="U395">
        <v>-38.045363459999997</v>
      </c>
      <c r="V395" t="e">
        <f>VLOOKUP(A:A,'BVT (50)'!A:A,1,0)</f>
        <v>#N/A</v>
      </c>
    </row>
    <row r="396" spans="1:23" x14ac:dyDescent="0.35">
      <c r="A396" s="21">
        <v>5014344</v>
      </c>
      <c r="B396" s="13">
        <v>6408467856</v>
      </c>
      <c r="C396" s="13">
        <v>41068194</v>
      </c>
      <c r="D396" t="s">
        <v>1075</v>
      </c>
      <c r="E396" t="s">
        <v>1795</v>
      </c>
      <c r="F396" t="s">
        <v>1399</v>
      </c>
      <c r="G396" t="s">
        <v>9</v>
      </c>
      <c r="H396" t="s">
        <v>9</v>
      </c>
      <c r="I396" t="s">
        <v>31</v>
      </c>
      <c r="J396" t="s">
        <v>32</v>
      </c>
      <c r="K396" s="12">
        <v>44912</v>
      </c>
      <c r="L396" s="1">
        <v>5</v>
      </c>
      <c r="M396" s="1">
        <v>4</v>
      </c>
      <c r="N396" s="1">
        <v>33</v>
      </c>
      <c r="O396" s="1">
        <v>24306</v>
      </c>
      <c r="P396" s="1" t="s">
        <v>1076</v>
      </c>
      <c r="Q396" t="s">
        <v>1077</v>
      </c>
      <c r="R396" s="15">
        <v>45216</v>
      </c>
      <c r="S396">
        <v>3939</v>
      </c>
      <c r="T396">
        <v>145.11154533999999</v>
      </c>
      <c r="U396">
        <v>-37.851865429999997</v>
      </c>
      <c r="V396" s="22" t="e">
        <f>VLOOKUP(A:A,'BVT (50)'!A:A,1,0)</f>
        <v>#N/A</v>
      </c>
      <c r="W396" s="22"/>
    </row>
    <row r="397" spans="1:23" x14ac:dyDescent="0.35">
      <c r="A397" s="13">
        <v>5014535</v>
      </c>
      <c r="B397" s="13" t="s">
        <v>1078</v>
      </c>
      <c r="C397" s="13" t="s">
        <v>1078</v>
      </c>
      <c r="D397" t="s">
        <v>1079</v>
      </c>
      <c r="E397" t="s">
        <v>1796</v>
      </c>
      <c r="F397" t="s">
        <v>1399</v>
      </c>
      <c r="G397" t="s">
        <v>9</v>
      </c>
      <c r="H397" t="s">
        <v>9</v>
      </c>
      <c r="I397" t="s">
        <v>31</v>
      </c>
      <c r="J397" t="s">
        <v>32</v>
      </c>
      <c r="K397" s="12">
        <v>44915</v>
      </c>
      <c r="L397" s="1">
        <v>5</v>
      </c>
      <c r="M397" s="1">
        <v>4</v>
      </c>
      <c r="N397" s="1">
        <v>33</v>
      </c>
      <c r="O397" s="1">
        <v>24306</v>
      </c>
      <c r="P397" s="1" t="s">
        <v>1080</v>
      </c>
      <c r="Q397" t="s">
        <v>76</v>
      </c>
      <c r="R397" s="15">
        <v>0</v>
      </c>
      <c r="S397">
        <v>3939</v>
      </c>
      <c r="T397">
        <v>145.2274591</v>
      </c>
      <c r="U397">
        <v>-38.019867310000002</v>
      </c>
      <c r="V397" t="e">
        <f>VLOOKUP(A:A,'BVT (50)'!A:A,1,0)</f>
        <v>#N/A</v>
      </c>
    </row>
    <row r="398" spans="1:23" x14ac:dyDescent="0.35">
      <c r="A398" s="13">
        <v>5014424</v>
      </c>
      <c r="B398" s="13" t="s">
        <v>1081</v>
      </c>
      <c r="C398" s="13" t="s">
        <v>1081</v>
      </c>
      <c r="D398" t="s">
        <v>1082</v>
      </c>
      <c r="E398" t="s">
        <v>1797</v>
      </c>
      <c r="F398" t="s">
        <v>1399</v>
      </c>
      <c r="G398" t="s">
        <v>9</v>
      </c>
      <c r="H398" t="s">
        <v>9</v>
      </c>
      <c r="I398" t="s">
        <v>31</v>
      </c>
      <c r="J398" t="s">
        <v>32</v>
      </c>
      <c r="K398" s="12">
        <v>44912</v>
      </c>
      <c r="L398" s="1">
        <v>5</v>
      </c>
      <c r="M398" s="1">
        <v>4</v>
      </c>
      <c r="N398" s="1">
        <v>33</v>
      </c>
      <c r="O398" s="1">
        <v>24306</v>
      </c>
      <c r="P398" s="1" t="s">
        <v>1083</v>
      </c>
      <c r="Q398" t="s">
        <v>64</v>
      </c>
      <c r="R398" s="15">
        <v>0</v>
      </c>
      <c r="S398">
        <v>3939</v>
      </c>
      <c r="T398">
        <v>145.20478360000001</v>
      </c>
      <c r="U398">
        <v>-37.972891250000004</v>
      </c>
      <c r="V398" t="e">
        <f>VLOOKUP(A:A,'BVT (50)'!A:A,1,0)</f>
        <v>#N/A</v>
      </c>
    </row>
    <row r="399" spans="1:23" x14ac:dyDescent="0.35">
      <c r="A399" s="13">
        <v>5014392</v>
      </c>
      <c r="B399" s="13" t="s">
        <v>1084</v>
      </c>
      <c r="C399" s="13" t="s">
        <v>1084</v>
      </c>
      <c r="D399" t="s">
        <v>1085</v>
      </c>
      <c r="E399" t="s">
        <v>1798</v>
      </c>
      <c r="F399" t="s">
        <v>1399</v>
      </c>
      <c r="G399" t="s">
        <v>9</v>
      </c>
      <c r="H399" t="s">
        <v>9</v>
      </c>
      <c r="I399" t="s">
        <v>31</v>
      </c>
      <c r="J399" t="s">
        <v>32</v>
      </c>
      <c r="K399" s="12">
        <v>44912</v>
      </c>
      <c r="L399" s="1">
        <v>5</v>
      </c>
      <c r="M399" s="1">
        <v>4</v>
      </c>
      <c r="N399" s="1">
        <v>33</v>
      </c>
      <c r="O399" s="1">
        <v>24306</v>
      </c>
      <c r="P399" s="1" t="s">
        <v>1086</v>
      </c>
      <c r="Q399" t="s">
        <v>76</v>
      </c>
      <c r="R399" s="15">
        <v>0</v>
      </c>
      <c r="S399">
        <v>3939</v>
      </c>
      <c r="T399">
        <v>145.2152016</v>
      </c>
      <c r="U399">
        <v>-38.023555790000003</v>
      </c>
      <c r="V399" t="e">
        <f>VLOOKUP(A:A,'BVT (50)'!A:A,1,0)</f>
        <v>#N/A</v>
      </c>
    </row>
    <row r="400" spans="1:23" x14ac:dyDescent="0.35">
      <c r="A400" s="13">
        <v>5014407</v>
      </c>
      <c r="B400" s="13">
        <v>6408468550</v>
      </c>
      <c r="C400" s="13">
        <v>41069495</v>
      </c>
      <c r="D400" t="s">
        <v>1087</v>
      </c>
      <c r="E400" t="s">
        <v>1799</v>
      </c>
      <c r="F400" t="s">
        <v>1399</v>
      </c>
      <c r="G400" t="s">
        <v>9</v>
      </c>
      <c r="H400" t="s">
        <v>9</v>
      </c>
      <c r="I400" t="s">
        <v>31</v>
      </c>
      <c r="J400" t="s">
        <v>32</v>
      </c>
      <c r="K400" s="12">
        <v>44912</v>
      </c>
      <c r="L400" s="1">
        <v>5</v>
      </c>
      <c r="M400" s="1">
        <v>4</v>
      </c>
      <c r="N400" s="1">
        <v>33</v>
      </c>
      <c r="O400" s="1">
        <v>24306</v>
      </c>
      <c r="P400" s="1" t="s">
        <v>1088</v>
      </c>
      <c r="Q400" t="s">
        <v>383</v>
      </c>
      <c r="R400" s="15">
        <v>45210</v>
      </c>
      <c r="S400">
        <v>3939</v>
      </c>
      <c r="T400">
        <v>145.12646805</v>
      </c>
      <c r="U400">
        <v>-37.804686920000002</v>
      </c>
      <c r="V400" t="e">
        <f>VLOOKUP(A:A,'BVT (50)'!A:A,1,0)</f>
        <v>#N/A</v>
      </c>
    </row>
    <row r="401" spans="1:23" x14ac:dyDescent="0.35">
      <c r="A401" s="13">
        <v>5014131</v>
      </c>
      <c r="B401" s="13" t="s">
        <v>1089</v>
      </c>
      <c r="C401" s="13" t="s">
        <v>1089</v>
      </c>
      <c r="D401" t="s">
        <v>1090</v>
      </c>
      <c r="E401" t="s">
        <v>1800</v>
      </c>
      <c r="F401" t="s">
        <v>1399</v>
      </c>
      <c r="G401" t="s">
        <v>9</v>
      </c>
      <c r="H401" t="s">
        <v>9</v>
      </c>
      <c r="I401" t="s">
        <v>31</v>
      </c>
      <c r="J401" t="s">
        <v>32</v>
      </c>
      <c r="K401" s="12">
        <v>44908</v>
      </c>
      <c r="L401" s="1">
        <v>5</v>
      </c>
      <c r="M401" s="1">
        <v>4</v>
      </c>
      <c r="N401" s="1">
        <v>33</v>
      </c>
      <c r="O401" s="1">
        <v>24306</v>
      </c>
      <c r="P401" s="1" t="s">
        <v>497</v>
      </c>
      <c r="Q401" t="s">
        <v>64</v>
      </c>
      <c r="R401" s="15">
        <v>0</v>
      </c>
      <c r="S401">
        <v>3170</v>
      </c>
      <c r="T401">
        <v>145.21430100000001</v>
      </c>
      <c r="U401">
        <v>-37.990459999999999</v>
      </c>
      <c r="V401" t="e">
        <f>VLOOKUP(A:A,'BVT (50)'!A:A,1,0)</f>
        <v>#N/A</v>
      </c>
    </row>
    <row r="402" spans="1:23" x14ac:dyDescent="0.35">
      <c r="A402" s="13">
        <v>5014395</v>
      </c>
      <c r="B402" s="13" t="s">
        <v>1091</v>
      </c>
      <c r="C402" s="13" t="s">
        <v>1091</v>
      </c>
      <c r="D402" t="s">
        <v>1092</v>
      </c>
      <c r="E402" t="s">
        <v>1801</v>
      </c>
      <c r="F402" t="s">
        <v>1399</v>
      </c>
      <c r="G402" t="s">
        <v>9</v>
      </c>
      <c r="H402" t="s">
        <v>9</v>
      </c>
      <c r="I402" t="s">
        <v>31</v>
      </c>
      <c r="J402" t="s">
        <v>32</v>
      </c>
      <c r="K402" s="12">
        <v>44912</v>
      </c>
      <c r="L402" s="1">
        <v>5</v>
      </c>
      <c r="M402" s="1">
        <v>4</v>
      </c>
      <c r="N402" s="1">
        <v>33</v>
      </c>
      <c r="O402" s="1">
        <v>24306</v>
      </c>
      <c r="P402" s="1" t="s">
        <v>1093</v>
      </c>
      <c r="Q402" t="s">
        <v>64</v>
      </c>
      <c r="R402" s="15">
        <v>0</v>
      </c>
      <c r="S402">
        <v>3939</v>
      </c>
      <c r="T402">
        <v>145.21370949999999</v>
      </c>
      <c r="U402">
        <v>-37.986345810000003</v>
      </c>
      <c r="V402" t="e">
        <f>VLOOKUP(A:A,'BVT (50)'!A:A,1,0)</f>
        <v>#N/A</v>
      </c>
    </row>
    <row r="403" spans="1:23" x14ac:dyDescent="0.35">
      <c r="A403" s="13">
        <v>5014410</v>
      </c>
      <c r="B403" s="13" t="s">
        <v>1094</v>
      </c>
      <c r="C403" s="13" t="s">
        <v>1094</v>
      </c>
      <c r="D403" t="s">
        <v>1095</v>
      </c>
      <c r="E403" t="s">
        <v>1802</v>
      </c>
      <c r="F403" t="s">
        <v>1399</v>
      </c>
      <c r="G403" t="s">
        <v>9</v>
      </c>
      <c r="H403" t="s">
        <v>9</v>
      </c>
      <c r="I403" t="s">
        <v>31</v>
      </c>
      <c r="J403" t="s">
        <v>32</v>
      </c>
      <c r="K403" s="12">
        <v>44912</v>
      </c>
      <c r="L403" s="1">
        <v>5</v>
      </c>
      <c r="M403" s="1">
        <v>4</v>
      </c>
      <c r="N403" s="1">
        <v>33</v>
      </c>
      <c r="O403" s="1">
        <v>24306</v>
      </c>
      <c r="P403" s="1" t="s">
        <v>1096</v>
      </c>
      <c r="Q403" t="s">
        <v>76</v>
      </c>
      <c r="R403" s="15">
        <v>0</v>
      </c>
      <c r="S403">
        <v>3939</v>
      </c>
      <c r="T403">
        <v>145.229062</v>
      </c>
      <c r="U403">
        <v>-38.004339459999997</v>
      </c>
      <c r="V403" t="e">
        <f>VLOOKUP(A:A,'BVT (50)'!A:A,1,0)</f>
        <v>#N/A</v>
      </c>
    </row>
    <row r="404" spans="1:23" x14ac:dyDescent="0.35">
      <c r="A404" s="13">
        <v>5014466</v>
      </c>
      <c r="B404" s="13" t="s">
        <v>1097</v>
      </c>
      <c r="C404" s="13" t="s">
        <v>1097</v>
      </c>
      <c r="D404" t="s">
        <v>1098</v>
      </c>
      <c r="E404" t="s">
        <v>1803</v>
      </c>
      <c r="F404" t="s">
        <v>1399</v>
      </c>
      <c r="G404" t="s">
        <v>9</v>
      </c>
      <c r="H404" t="s">
        <v>9</v>
      </c>
      <c r="I404" t="s">
        <v>31</v>
      </c>
      <c r="J404" t="s">
        <v>32</v>
      </c>
      <c r="K404" s="12">
        <v>44912</v>
      </c>
      <c r="L404" s="1">
        <v>5</v>
      </c>
      <c r="M404" s="1">
        <v>4</v>
      </c>
      <c r="N404" s="1">
        <v>33</v>
      </c>
      <c r="O404" s="1">
        <v>24306</v>
      </c>
      <c r="P404" s="1" t="s">
        <v>555</v>
      </c>
      <c r="Q404" t="s">
        <v>76</v>
      </c>
      <c r="R404" s="15">
        <v>0</v>
      </c>
      <c r="S404">
        <v>3939</v>
      </c>
      <c r="T404">
        <v>145.21311739999999</v>
      </c>
      <c r="U404">
        <v>-38.005749799999997</v>
      </c>
      <c r="V404" t="e">
        <f>VLOOKUP(A:A,'BVT (50)'!A:A,1,0)</f>
        <v>#N/A</v>
      </c>
    </row>
    <row r="405" spans="1:23" x14ac:dyDescent="0.35">
      <c r="A405" s="13">
        <v>5014493</v>
      </c>
      <c r="B405" s="13">
        <v>6408476559</v>
      </c>
      <c r="C405" s="13">
        <v>41075687</v>
      </c>
      <c r="D405" t="s">
        <v>1099</v>
      </c>
      <c r="E405" t="s">
        <v>1804</v>
      </c>
      <c r="F405" t="s">
        <v>1404</v>
      </c>
      <c r="G405" t="s">
        <v>9</v>
      </c>
      <c r="H405" t="s">
        <v>9</v>
      </c>
      <c r="I405" t="s">
        <v>31</v>
      </c>
      <c r="J405" t="s">
        <v>32</v>
      </c>
      <c r="K405" s="12">
        <v>44914</v>
      </c>
      <c r="L405" s="1">
        <v>5</v>
      </c>
      <c r="M405" s="1">
        <v>4</v>
      </c>
      <c r="N405" s="1">
        <v>33</v>
      </c>
      <c r="O405" s="1">
        <v>24310</v>
      </c>
      <c r="P405" s="1" t="s">
        <v>1100</v>
      </c>
      <c r="Q405" t="s">
        <v>223</v>
      </c>
      <c r="R405" s="15">
        <v>45133</v>
      </c>
      <c r="S405">
        <v>3939</v>
      </c>
      <c r="T405">
        <v>145.0046135</v>
      </c>
      <c r="U405">
        <v>-37.896820820000002</v>
      </c>
      <c r="V405" t="e">
        <f>VLOOKUP(A:A,'BVT (50)'!A:A,1,0)</f>
        <v>#N/A</v>
      </c>
    </row>
    <row r="406" spans="1:23" x14ac:dyDescent="0.35">
      <c r="A406" s="13">
        <v>5014258</v>
      </c>
      <c r="B406" s="13">
        <v>6407763761</v>
      </c>
      <c r="C406" s="13">
        <v>40784543</v>
      </c>
      <c r="D406" t="s">
        <v>1101</v>
      </c>
      <c r="E406" t="s">
        <v>1805</v>
      </c>
      <c r="F406" t="s">
        <v>1399</v>
      </c>
      <c r="G406" t="s">
        <v>9</v>
      </c>
      <c r="H406" t="s">
        <v>9</v>
      </c>
      <c r="I406" t="s">
        <v>31</v>
      </c>
      <c r="J406" t="s">
        <v>32</v>
      </c>
      <c r="K406" s="12">
        <v>44911</v>
      </c>
      <c r="L406" s="1">
        <v>5</v>
      </c>
      <c r="M406" s="1">
        <v>4</v>
      </c>
      <c r="N406" s="1">
        <v>33</v>
      </c>
      <c r="O406" s="1">
        <v>24306</v>
      </c>
      <c r="P406" s="1" t="s">
        <v>1102</v>
      </c>
      <c r="Q406" t="s">
        <v>44</v>
      </c>
      <c r="R406" s="15">
        <v>44979</v>
      </c>
      <c r="S406">
        <v>0</v>
      </c>
      <c r="T406">
        <v>145.13941163000001</v>
      </c>
      <c r="U406">
        <v>-38.148168679999998</v>
      </c>
      <c r="V406" t="e">
        <f>VLOOKUP(A:A,'BVT (50)'!A:A,1,0)</f>
        <v>#N/A</v>
      </c>
    </row>
    <row r="407" spans="1:23" x14ac:dyDescent="0.35">
      <c r="A407" s="13">
        <v>5014379</v>
      </c>
      <c r="B407" s="13" t="s">
        <v>1103</v>
      </c>
      <c r="C407" s="13" t="s">
        <v>1103</v>
      </c>
      <c r="D407" t="s">
        <v>1104</v>
      </c>
      <c r="E407" t="s">
        <v>1806</v>
      </c>
      <c r="F407" t="s">
        <v>1399</v>
      </c>
      <c r="G407" t="s">
        <v>9</v>
      </c>
      <c r="H407" t="s">
        <v>9</v>
      </c>
      <c r="I407" t="s">
        <v>31</v>
      </c>
      <c r="J407" t="s">
        <v>32</v>
      </c>
      <c r="K407" s="12">
        <v>44912</v>
      </c>
      <c r="L407" s="1">
        <v>5</v>
      </c>
      <c r="M407" s="1">
        <v>4</v>
      </c>
      <c r="N407" s="1">
        <v>33</v>
      </c>
      <c r="O407" s="1">
        <v>24306</v>
      </c>
      <c r="P407" s="1" t="s">
        <v>1105</v>
      </c>
      <c r="Q407" t="s">
        <v>64</v>
      </c>
      <c r="R407" s="15">
        <v>0</v>
      </c>
      <c r="S407">
        <v>3939</v>
      </c>
      <c r="T407">
        <v>145.19454289999999</v>
      </c>
      <c r="U407">
        <v>-37.994714459999997</v>
      </c>
      <c r="V407" t="e">
        <f>VLOOKUP(A:A,'BVT (50)'!A:A,1,0)</f>
        <v>#N/A</v>
      </c>
    </row>
    <row r="408" spans="1:23" x14ac:dyDescent="0.35">
      <c r="A408" s="13">
        <v>5014471</v>
      </c>
      <c r="B408" s="13" t="s">
        <v>1106</v>
      </c>
      <c r="C408" s="13" t="s">
        <v>1106</v>
      </c>
      <c r="D408" t="s">
        <v>1107</v>
      </c>
      <c r="E408" t="s">
        <v>1807</v>
      </c>
      <c r="F408" t="s">
        <v>1399</v>
      </c>
      <c r="G408" t="s">
        <v>9</v>
      </c>
      <c r="H408" t="s">
        <v>9</v>
      </c>
      <c r="I408" t="s">
        <v>31</v>
      </c>
      <c r="J408" t="s">
        <v>32</v>
      </c>
      <c r="K408" s="12">
        <v>44912</v>
      </c>
      <c r="L408" s="1">
        <v>5</v>
      </c>
      <c r="M408" s="1">
        <v>4</v>
      </c>
      <c r="N408" s="1">
        <v>33</v>
      </c>
      <c r="O408" s="1">
        <v>24306</v>
      </c>
      <c r="P408" s="1" t="s">
        <v>1108</v>
      </c>
      <c r="Q408" t="s">
        <v>64</v>
      </c>
      <c r="R408" s="15">
        <v>0</v>
      </c>
      <c r="S408">
        <v>3939</v>
      </c>
      <c r="T408">
        <v>145.21716860000001</v>
      </c>
      <c r="U408">
        <v>-37.984838740000001</v>
      </c>
      <c r="V408" t="e">
        <f>VLOOKUP(A:A,'BVT (50)'!A:A,1,0)</f>
        <v>#N/A</v>
      </c>
    </row>
    <row r="409" spans="1:23" x14ac:dyDescent="0.35">
      <c r="A409" s="21">
        <v>5014419</v>
      </c>
      <c r="B409" s="13">
        <v>6408446984</v>
      </c>
      <c r="C409" s="13">
        <v>41048938</v>
      </c>
      <c r="D409" t="s">
        <v>1109</v>
      </c>
      <c r="E409" t="s">
        <v>1808</v>
      </c>
      <c r="F409" t="s">
        <v>1399</v>
      </c>
      <c r="G409" t="s">
        <v>9</v>
      </c>
      <c r="H409" t="s">
        <v>9</v>
      </c>
      <c r="I409" t="s">
        <v>31</v>
      </c>
      <c r="J409" t="s">
        <v>32</v>
      </c>
      <c r="K409" s="12">
        <v>44912</v>
      </c>
      <c r="L409" s="1">
        <v>5</v>
      </c>
      <c r="M409" s="1">
        <v>4</v>
      </c>
      <c r="N409" s="1">
        <v>33</v>
      </c>
      <c r="O409" s="1">
        <v>24306</v>
      </c>
      <c r="P409" s="1" t="s">
        <v>1110</v>
      </c>
      <c r="Q409" t="s">
        <v>820</v>
      </c>
      <c r="R409" s="15">
        <v>45188</v>
      </c>
      <c r="S409">
        <v>3939</v>
      </c>
      <c r="T409">
        <v>145.08712550999999</v>
      </c>
      <c r="U409">
        <v>-37.890768860000001</v>
      </c>
      <c r="V409" s="22" t="e">
        <f>VLOOKUP(A:A,'BVT (50)'!A:A,1,0)</f>
        <v>#N/A</v>
      </c>
      <c r="W409" s="22"/>
    </row>
    <row r="410" spans="1:23" x14ac:dyDescent="0.35">
      <c r="A410" s="13">
        <v>5014408</v>
      </c>
      <c r="B410" s="13" t="s">
        <v>1111</v>
      </c>
      <c r="C410" s="13" t="s">
        <v>1111</v>
      </c>
      <c r="D410" t="s">
        <v>1112</v>
      </c>
      <c r="E410" t="s">
        <v>1809</v>
      </c>
      <c r="F410" t="s">
        <v>1399</v>
      </c>
      <c r="G410" t="s">
        <v>9</v>
      </c>
      <c r="H410" t="s">
        <v>9</v>
      </c>
      <c r="I410" t="s">
        <v>31</v>
      </c>
      <c r="J410" t="s">
        <v>32</v>
      </c>
      <c r="K410" s="12">
        <v>44912</v>
      </c>
      <c r="L410" s="1">
        <v>5</v>
      </c>
      <c r="M410" s="1">
        <v>4</v>
      </c>
      <c r="N410" s="1">
        <v>33</v>
      </c>
      <c r="O410" s="1">
        <v>24306</v>
      </c>
      <c r="P410" s="1" t="s">
        <v>1113</v>
      </c>
      <c r="Q410" t="s">
        <v>76</v>
      </c>
      <c r="R410" s="15">
        <v>0</v>
      </c>
      <c r="S410">
        <v>3939</v>
      </c>
      <c r="T410">
        <v>145.22843130000001</v>
      </c>
      <c r="U410">
        <v>-38.004695830000003</v>
      </c>
      <c r="V410" t="e">
        <f>VLOOKUP(A:A,'BVT (50)'!A:A,1,0)</f>
        <v>#N/A</v>
      </c>
    </row>
    <row r="411" spans="1:23" x14ac:dyDescent="0.35">
      <c r="A411" s="13">
        <v>5014417</v>
      </c>
      <c r="B411" s="13">
        <v>6408488002</v>
      </c>
      <c r="C411" s="13">
        <v>41080856</v>
      </c>
      <c r="D411" t="s">
        <v>1114</v>
      </c>
      <c r="E411" t="s">
        <v>1810</v>
      </c>
      <c r="F411" t="s">
        <v>1399</v>
      </c>
      <c r="G411" t="s">
        <v>9</v>
      </c>
      <c r="H411" t="s">
        <v>9</v>
      </c>
      <c r="I411" t="s">
        <v>31</v>
      </c>
      <c r="J411" t="s">
        <v>32</v>
      </c>
      <c r="K411" s="12">
        <v>44912</v>
      </c>
      <c r="L411" s="1">
        <v>5</v>
      </c>
      <c r="M411" s="1">
        <v>4</v>
      </c>
      <c r="N411" s="1">
        <v>33</v>
      </c>
      <c r="O411" s="1">
        <v>24306</v>
      </c>
      <c r="P411" s="1" t="s">
        <v>1115</v>
      </c>
      <c r="Q411" t="s">
        <v>91</v>
      </c>
      <c r="R411" s="15">
        <v>45229</v>
      </c>
      <c r="S411">
        <v>3939</v>
      </c>
      <c r="T411">
        <v>145.05027938999999</v>
      </c>
      <c r="U411">
        <v>-37.958619720000002</v>
      </c>
      <c r="V411" t="e">
        <f>VLOOKUP(A:A,'BVT (50)'!A:A,1,0)</f>
        <v>#N/A</v>
      </c>
    </row>
    <row r="412" spans="1:23" x14ac:dyDescent="0.35">
      <c r="A412" s="13">
        <v>5014470</v>
      </c>
      <c r="B412" s="13" t="s">
        <v>1116</v>
      </c>
      <c r="C412" s="13" t="s">
        <v>1116</v>
      </c>
      <c r="D412" t="s">
        <v>1117</v>
      </c>
      <c r="E412" t="s">
        <v>1811</v>
      </c>
      <c r="F412" t="s">
        <v>1399</v>
      </c>
      <c r="G412" t="s">
        <v>9</v>
      </c>
      <c r="H412" t="s">
        <v>9</v>
      </c>
      <c r="I412" t="s">
        <v>31</v>
      </c>
      <c r="J412" t="s">
        <v>32</v>
      </c>
      <c r="K412" s="12">
        <v>44912</v>
      </c>
      <c r="L412" s="1">
        <v>5</v>
      </c>
      <c r="M412" s="1">
        <v>4</v>
      </c>
      <c r="N412" s="1">
        <v>33</v>
      </c>
      <c r="O412" s="1">
        <v>24306</v>
      </c>
      <c r="P412" s="1" t="s">
        <v>1118</v>
      </c>
      <c r="Q412" t="s">
        <v>76</v>
      </c>
      <c r="R412" s="15">
        <v>0</v>
      </c>
      <c r="S412">
        <v>3939</v>
      </c>
      <c r="T412">
        <v>145.22833800000001</v>
      </c>
      <c r="U412">
        <v>-38.026078839999997</v>
      </c>
      <c r="V412" t="e">
        <f>VLOOKUP(A:A,'BVT (50)'!A:A,1,0)</f>
        <v>#N/A</v>
      </c>
    </row>
    <row r="413" spans="1:23" x14ac:dyDescent="0.35">
      <c r="A413" s="13">
        <v>5014197</v>
      </c>
      <c r="B413" s="13">
        <v>6408432037</v>
      </c>
      <c r="C413" s="13">
        <v>41031012</v>
      </c>
      <c r="D413" t="s">
        <v>1119</v>
      </c>
      <c r="E413" t="s">
        <v>1812</v>
      </c>
      <c r="F413" t="s">
        <v>1399</v>
      </c>
      <c r="G413" t="s">
        <v>9</v>
      </c>
      <c r="H413" t="s">
        <v>9</v>
      </c>
      <c r="I413" t="s">
        <v>31</v>
      </c>
      <c r="J413" t="s">
        <v>32</v>
      </c>
      <c r="K413" s="12">
        <v>44910</v>
      </c>
      <c r="L413" s="1">
        <v>5</v>
      </c>
      <c r="M413" s="1">
        <v>4</v>
      </c>
      <c r="N413" s="1">
        <v>33</v>
      </c>
      <c r="O413" s="1">
        <v>24306</v>
      </c>
      <c r="P413" s="1" t="s">
        <v>1120</v>
      </c>
      <c r="Q413" t="s">
        <v>325</v>
      </c>
      <c r="R413" s="15">
        <v>45058</v>
      </c>
      <c r="S413">
        <v>3170</v>
      </c>
      <c r="T413">
        <v>145.05846016000001</v>
      </c>
      <c r="U413">
        <v>-38.229712589999998</v>
      </c>
      <c r="V413" t="e">
        <f>VLOOKUP(A:A,'BVT (50)'!A:A,1,0)</f>
        <v>#N/A</v>
      </c>
    </row>
    <row r="414" spans="1:23" x14ac:dyDescent="0.35">
      <c r="A414" s="13">
        <v>5014453</v>
      </c>
      <c r="B414" s="13" t="s">
        <v>1121</v>
      </c>
      <c r="C414" s="13" t="s">
        <v>1121</v>
      </c>
      <c r="D414" t="s">
        <v>1122</v>
      </c>
      <c r="E414" t="s">
        <v>1813</v>
      </c>
      <c r="F414" t="s">
        <v>1399</v>
      </c>
      <c r="G414" t="s">
        <v>9</v>
      </c>
      <c r="H414" t="s">
        <v>9</v>
      </c>
      <c r="I414" t="s">
        <v>31</v>
      </c>
      <c r="J414" t="s">
        <v>32</v>
      </c>
      <c r="K414" s="12">
        <v>44912</v>
      </c>
      <c r="L414" s="1">
        <v>5</v>
      </c>
      <c r="M414" s="1">
        <v>4</v>
      </c>
      <c r="N414" s="1">
        <v>33</v>
      </c>
      <c r="O414" s="1">
        <v>24306</v>
      </c>
      <c r="P414" s="1" t="s">
        <v>1123</v>
      </c>
      <c r="Q414" t="s">
        <v>76</v>
      </c>
      <c r="R414" s="15">
        <v>0</v>
      </c>
      <c r="S414">
        <v>3939</v>
      </c>
      <c r="T414">
        <v>145.24031640000001</v>
      </c>
      <c r="U414">
        <v>-38.03268276</v>
      </c>
      <c r="V414" t="e">
        <f>VLOOKUP(A:A,'BVT (50)'!A:A,1,0)</f>
        <v>#N/A</v>
      </c>
    </row>
    <row r="415" spans="1:23" x14ac:dyDescent="0.35">
      <c r="A415" s="13">
        <v>5014199</v>
      </c>
      <c r="B415" s="13">
        <v>6407386489</v>
      </c>
      <c r="C415" s="13">
        <v>40746669</v>
      </c>
      <c r="D415" t="s">
        <v>1124</v>
      </c>
      <c r="E415" t="s">
        <v>1814</v>
      </c>
      <c r="F415" t="s">
        <v>1399</v>
      </c>
      <c r="G415" t="s">
        <v>9</v>
      </c>
      <c r="H415" t="s">
        <v>9</v>
      </c>
      <c r="I415" t="s">
        <v>31</v>
      </c>
      <c r="J415" t="s">
        <v>32</v>
      </c>
      <c r="K415" s="12">
        <v>44910</v>
      </c>
      <c r="L415" s="1">
        <v>5</v>
      </c>
      <c r="M415" s="1">
        <v>4</v>
      </c>
      <c r="N415" s="1">
        <v>33</v>
      </c>
      <c r="O415" s="1">
        <v>24306</v>
      </c>
      <c r="P415" s="1" t="s">
        <v>1125</v>
      </c>
      <c r="Q415" t="s">
        <v>1126</v>
      </c>
      <c r="R415" s="15">
        <v>45063</v>
      </c>
      <c r="S415">
        <v>3170</v>
      </c>
      <c r="T415">
        <v>145.01159605999999</v>
      </c>
      <c r="U415">
        <v>-37.871297290000001</v>
      </c>
      <c r="V415" t="e">
        <f>VLOOKUP(A:A,'BVT (50)'!A:A,1,0)</f>
        <v>#N/A</v>
      </c>
    </row>
    <row r="416" spans="1:23" x14ac:dyDescent="0.35">
      <c r="A416" s="13">
        <v>5014234</v>
      </c>
      <c r="B416" s="13">
        <v>6408468243</v>
      </c>
      <c r="C416" s="13">
        <v>41068957</v>
      </c>
      <c r="D416" t="s">
        <v>1127</v>
      </c>
      <c r="E416" t="s">
        <v>1815</v>
      </c>
      <c r="F416" t="s">
        <v>1399</v>
      </c>
      <c r="G416" t="s">
        <v>9</v>
      </c>
      <c r="H416" t="s">
        <v>9</v>
      </c>
      <c r="I416" t="s">
        <v>31</v>
      </c>
      <c r="J416" t="s">
        <v>32</v>
      </c>
      <c r="K416" s="12">
        <v>44911</v>
      </c>
      <c r="L416" s="1">
        <v>5</v>
      </c>
      <c r="M416" s="1">
        <v>4</v>
      </c>
      <c r="N416" s="1">
        <v>33</v>
      </c>
      <c r="O416" s="1">
        <v>24306</v>
      </c>
      <c r="P416" s="1" t="s">
        <v>1128</v>
      </c>
      <c r="Q416" t="s">
        <v>1129</v>
      </c>
      <c r="R416" s="15">
        <v>45020</v>
      </c>
      <c r="S416">
        <v>0</v>
      </c>
      <c r="T416">
        <v>145.01633989999999</v>
      </c>
      <c r="U416">
        <v>-37.88149198</v>
      </c>
      <c r="V416" t="e">
        <f>VLOOKUP(A:A,'BVT (50)'!A:A,1,0)</f>
        <v>#N/A</v>
      </c>
    </row>
    <row r="417" spans="1:23" x14ac:dyDescent="0.35">
      <c r="A417" s="13">
        <v>5014388</v>
      </c>
      <c r="B417" s="13">
        <v>6408486983</v>
      </c>
      <c r="C417" s="13">
        <v>41083333</v>
      </c>
      <c r="D417" t="s">
        <v>1130</v>
      </c>
      <c r="E417" t="s">
        <v>1816</v>
      </c>
      <c r="F417" t="s">
        <v>1399</v>
      </c>
      <c r="G417" t="s">
        <v>9</v>
      </c>
      <c r="H417" t="s">
        <v>9</v>
      </c>
      <c r="I417" t="s">
        <v>31</v>
      </c>
      <c r="J417" t="s">
        <v>32</v>
      </c>
      <c r="K417" s="12">
        <v>44912</v>
      </c>
      <c r="L417" s="1">
        <v>5</v>
      </c>
      <c r="M417" s="1">
        <v>4</v>
      </c>
      <c r="N417" s="1">
        <v>33</v>
      </c>
      <c r="O417" s="1">
        <v>24306</v>
      </c>
      <c r="P417" s="1" t="s">
        <v>1131</v>
      </c>
      <c r="Q417" t="s">
        <v>76</v>
      </c>
      <c r="R417" s="15">
        <v>45252</v>
      </c>
      <c r="S417">
        <v>3939</v>
      </c>
      <c r="T417">
        <v>145.21722353999999</v>
      </c>
      <c r="U417">
        <v>-38.050081059999997</v>
      </c>
      <c r="V417" t="e">
        <f>VLOOKUP(A:A,'BVT (50)'!A:A,1,0)</f>
        <v>#N/A</v>
      </c>
    </row>
    <row r="418" spans="1:23" x14ac:dyDescent="0.35">
      <c r="A418" s="13">
        <v>5014169</v>
      </c>
      <c r="B418" s="13">
        <v>6408476058</v>
      </c>
      <c r="C418" s="13">
        <v>41074499</v>
      </c>
      <c r="D418" t="s">
        <v>1132</v>
      </c>
      <c r="E418" t="s">
        <v>1817</v>
      </c>
      <c r="F418" t="s">
        <v>1399</v>
      </c>
      <c r="G418" t="s">
        <v>9</v>
      </c>
      <c r="H418" t="s">
        <v>9</v>
      </c>
      <c r="I418" t="s">
        <v>31</v>
      </c>
      <c r="J418" t="s">
        <v>32</v>
      </c>
      <c r="K418" s="12">
        <v>44910</v>
      </c>
      <c r="L418" s="1">
        <v>5</v>
      </c>
      <c r="M418" s="1">
        <v>4</v>
      </c>
      <c r="N418" s="1">
        <v>33</v>
      </c>
      <c r="O418" s="1">
        <v>24306</v>
      </c>
      <c r="P418" s="1" t="s">
        <v>1133</v>
      </c>
      <c r="Q418" t="s">
        <v>76</v>
      </c>
      <c r="R418" s="15">
        <v>45168</v>
      </c>
      <c r="S418">
        <v>3170</v>
      </c>
      <c r="T418">
        <v>145.21313151000001</v>
      </c>
      <c r="U418">
        <v>-38.023294839999998</v>
      </c>
      <c r="V418" t="e">
        <f>VLOOKUP(A:A,'BVT (50)'!A:A,1,0)</f>
        <v>#N/A</v>
      </c>
    </row>
    <row r="419" spans="1:23" x14ac:dyDescent="0.35">
      <c r="A419" s="13">
        <v>5014172</v>
      </c>
      <c r="B419" s="13">
        <v>6408476860</v>
      </c>
      <c r="C419" s="13">
        <v>41076286</v>
      </c>
      <c r="D419" t="s">
        <v>1134</v>
      </c>
      <c r="E419" t="s">
        <v>1818</v>
      </c>
      <c r="F419" t="s">
        <v>1399</v>
      </c>
      <c r="G419" t="s">
        <v>9</v>
      </c>
      <c r="H419" t="s">
        <v>9</v>
      </c>
      <c r="I419" t="s">
        <v>31</v>
      </c>
      <c r="J419" t="s">
        <v>32</v>
      </c>
      <c r="K419" s="12">
        <v>44910</v>
      </c>
      <c r="L419" s="1">
        <v>5</v>
      </c>
      <c r="M419" s="1">
        <v>4</v>
      </c>
      <c r="N419" s="1">
        <v>33</v>
      </c>
      <c r="O419" s="1">
        <v>24306</v>
      </c>
      <c r="P419" s="1" t="s">
        <v>1135</v>
      </c>
      <c r="Q419" t="s">
        <v>161</v>
      </c>
      <c r="R419" s="15">
        <v>45189</v>
      </c>
      <c r="S419">
        <v>3170</v>
      </c>
      <c r="T419">
        <v>145.1714666</v>
      </c>
      <c r="U419">
        <v>-37.96054273</v>
      </c>
      <c r="V419" t="e">
        <f>VLOOKUP(A:A,'BVT (50)'!A:A,1,0)</f>
        <v>#N/A</v>
      </c>
    </row>
    <row r="420" spans="1:23" x14ac:dyDescent="0.35">
      <c r="A420" s="13">
        <v>5014304</v>
      </c>
      <c r="B420" s="13" t="s">
        <v>1136</v>
      </c>
      <c r="C420" s="13" t="s">
        <v>1136</v>
      </c>
      <c r="D420" t="s">
        <v>1137</v>
      </c>
      <c r="E420" t="s">
        <v>1819</v>
      </c>
      <c r="F420" t="s">
        <v>1399</v>
      </c>
      <c r="G420" t="s">
        <v>9</v>
      </c>
      <c r="H420" t="s">
        <v>9</v>
      </c>
      <c r="I420" t="s">
        <v>31</v>
      </c>
      <c r="J420" t="s">
        <v>32</v>
      </c>
      <c r="K420" s="12">
        <v>44911</v>
      </c>
      <c r="L420" s="1">
        <v>5</v>
      </c>
      <c r="M420" s="1">
        <v>4</v>
      </c>
      <c r="N420" s="1">
        <v>33</v>
      </c>
      <c r="O420" s="1">
        <v>24306</v>
      </c>
      <c r="P420" s="1" t="s">
        <v>1138</v>
      </c>
      <c r="Q420" t="s">
        <v>76</v>
      </c>
      <c r="R420" s="15">
        <v>0</v>
      </c>
      <c r="S420">
        <v>3939</v>
      </c>
      <c r="T420">
        <v>145.1943358</v>
      </c>
      <c r="U420">
        <v>-38.033296309999997</v>
      </c>
      <c r="V420" t="e">
        <f>VLOOKUP(A:A,'BVT (50)'!A:A,1,0)</f>
        <v>#N/A</v>
      </c>
    </row>
    <row r="421" spans="1:23" x14ac:dyDescent="0.35">
      <c r="A421" s="30">
        <v>5014288</v>
      </c>
      <c r="B421" s="13">
        <v>6408473337</v>
      </c>
      <c r="C421" s="13">
        <v>41073545</v>
      </c>
      <c r="D421" t="s">
        <v>1139</v>
      </c>
      <c r="E421" t="s">
        <v>1820</v>
      </c>
      <c r="F421" t="s">
        <v>1404</v>
      </c>
      <c r="G421" t="s">
        <v>9</v>
      </c>
      <c r="H421" t="s">
        <v>9</v>
      </c>
      <c r="I421" t="s">
        <v>31</v>
      </c>
      <c r="J421" t="s">
        <v>32</v>
      </c>
      <c r="K421" s="12">
        <v>44911</v>
      </c>
      <c r="L421" s="1">
        <v>5</v>
      </c>
      <c r="M421" s="1">
        <v>4</v>
      </c>
      <c r="N421" s="1">
        <v>33</v>
      </c>
      <c r="O421" s="1">
        <v>24310</v>
      </c>
      <c r="P421" s="1" t="s">
        <v>1140</v>
      </c>
      <c r="Q421" t="s">
        <v>106</v>
      </c>
      <c r="R421" s="15">
        <v>45092</v>
      </c>
      <c r="S421">
        <v>3939</v>
      </c>
      <c r="T421">
        <v>145.17939330999999</v>
      </c>
      <c r="U421">
        <v>-37.893611</v>
      </c>
      <c r="V421" s="29">
        <f>VLOOKUP(A:A,'Pilot (10)'!A:A,1,0)</f>
        <v>5014288</v>
      </c>
      <c r="W421" s="29" t="s">
        <v>1943</v>
      </c>
    </row>
    <row r="422" spans="1:23" x14ac:dyDescent="0.35">
      <c r="A422" s="13">
        <v>5014437</v>
      </c>
      <c r="B422" s="13" t="s">
        <v>1141</v>
      </c>
      <c r="C422" s="13" t="s">
        <v>1141</v>
      </c>
      <c r="D422" t="s">
        <v>1142</v>
      </c>
      <c r="E422" t="s">
        <v>1821</v>
      </c>
      <c r="F422" t="s">
        <v>1399</v>
      </c>
      <c r="G422" t="s">
        <v>9</v>
      </c>
      <c r="H422" t="s">
        <v>9</v>
      </c>
      <c r="I422" t="s">
        <v>31</v>
      </c>
      <c r="J422" t="s">
        <v>32</v>
      </c>
      <c r="K422" s="12">
        <v>44912</v>
      </c>
      <c r="L422" s="1">
        <v>5</v>
      </c>
      <c r="M422" s="1">
        <v>4</v>
      </c>
      <c r="N422" s="1">
        <v>33</v>
      </c>
      <c r="O422" s="1">
        <v>24306</v>
      </c>
      <c r="P422" s="1" t="s">
        <v>1143</v>
      </c>
      <c r="Q422" t="s">
        <v>76</v>
      </c>
      <c r="R422" s="15">
        <v>0</v>
      </c>
      <c r="S422">
        <v>3939</v>
      </c>
      <c r="T422">
        <v>145.21859240000001</v>
      </c>
      <c r="U422">
        <v>-38.042597819999997</v>
      </c>
      <c r="V422" t="e">
        <f>VLOOKUP(A:A,'BVT (50)'!A:A,1,0)</f>
        <v>#N/A</v>
      </c>
    </row>
    <row r="423" spans="1:23" x14ac:dyDescent="0.35">
      <c r="A423" s="13">
        <v>5014508</v>
      </c>
      <c r="B423" s="13">
        <v>6408465652</v>
      </c>
      <c r="C423" s="13">
        <v>41065005</v>
      </c>
      <c r="D423" t="s">
        <v>1144</v>
      </c>
      <c r="E423" t="s">
        <v>1822</v>
      </c>
      <c r="F423" t="s">
        <v>1399</v>
      </c>
      <c r="G423" t="s">
        <v>9</v>
      </c>
      <c r="H423" t="s">
        <v>9</v>
      </c>
      <c r="I423" t="s">
        <v>31</v>
      </c>
      <c r="J423" t="s">
        <v>32</v>
      </c>
      <c r="K423" s="12">
        <v>44914</v>
      </c>
      <c r="L423" s="1">
        <v>5</v>
      </c>
      <c r="M423" s="1">
        <v>4</v>
      </c>
      <c r="N423" s="1">
        <v>33</v>
      </c>
      <c r="O423" s="1">
        <v>24306</v>
      </c>
      <c r="P423" s="1" t="s">
        <v>1145</v>
      </c>
      <c r="Q423" t="s">
        <v>325</v>
      </c>
      <c r="R423" s="15">
        <v>45176</v>
      </c>
      <c r="S423">
        <v>3939</v>
      </c>
      <c r="T423">
        <v>145.03963551999999</v>
      </c>
      <c r="U423">
        <v>-38.224162819999997</v>
      </c>
      <c r="V423" t="e">
        <f>VLOOKUP(A:A,'BVT (50)'!A:A,1,0)</f>
        <v>#N/A</v>
      </c>
    </row>
    <row r="424" spans="1:23" x14ac:dyDescent="0.35">
      <c r="A424" s="13">
        <v>5014501</v>
      </c>
      <c r="B424" s="13">
        <v>6407724907</v>
      </c>
      <c r="C424" s="13">
        <v>41121868</v>
      </c>
      <c r="D424" t="s">
        <v>1146</v>
      </c>
      <c r="E424" t="s">
        <v>1823</v>
      </c>
      <c r="F424" t="s">
        <v>23</v>
      </c>
      <c r="G424" t="s">
        <v>9</v>
      </c>
      <c r="H424" t="s">
        <v>9</v>
      </c>
      <c r="I424" t="s">
        <v>31</v>
      </c>
      <c r="J424" t="s">
        <v>32</v>
      </c>
      <c r="K424" s="12">
        <v>44914</v>
      </c>
      <c r="L424" s="1">
        <v>5</v>
      </c>
      <c r="M424" s="1">
        <v>4</v>
      </c>
      <c r="N424" s="1">
        <v>33</v>
      </c>
      <c r="O424" s="1">
        <v>28300</v>
      </c>
      <c r="P424" s="1" t="s">
        <v>287</v>
      </c>
      <c r="Q424" t="s">
        <v>288</v>
      </c>
      <c r="R424" s="15">
        <v>45903</v>
      </c>
      <c r="S424">
        <v>3939</v>
      </c>
      <c r="T424">
        <v>0</v>
      </c>
      <c r="U424">
        <v>0</v>
      </c>
      <c r="V424" t="e">
        <f>VLOOKUP(A:A,'BVT (50)'!A:A,1,0)</f>
        <v>#N/A</v>
      </c>
    </row>
    <row r="425" spans="1:23" x14ac:dyDescent="0.35">
      <c r="A425" s="13">
        <v>5014164</v>
      </c>
      <c r="B425" s="13" t="s">
        <v>1147</v>
      </c>
      <c r="C425" s="13" t="s">
        <v>1147</v>
      </c>
      <c r="D425" t="s">
        <v>1148</v>
      </c>
      <c r="E425" t="s">
        <v>1824</v>
      </c>
      <c r="F425" t="s">
        <v>1399</v>
      </c>
      <c r="G425" t="s">
        <v>9</v>
      </c>
      <c r="H425" t="s">
        <v>9</v>
      </c>
      <c r="I425" t="s">
        <v>31</v>
      </c>
      <c r="J425" t="s">
        <v>32</v>
      </c>
      <c r="K425" s="12">
        <v>44910</v>
      </c>
      <c r="L425" s="1">
        <v>5</v>
      </c>
      <c r="M425" s="1">
        <v>4</v>
      </c>
      <c r="N425" s="1">
        <v>33</v>
      </c>
      <c r="O425" s="1">
        <v>24306</v>
      </c>
      <c r="P425" s="1" t="s">
        <v>1149</v>
      </c>
      <c r="Q425" t="s">
        <v>76</v>
      </c>
      <c r="R425" s="15">
        <v>0</v>
      </c>
      <c r="S425">
        <v>3170</v>
      </c>
      <c r="T425">
        <v>145.2149</v>
      </c>
      <c r="U425">
        <v>-38.013374390000003</v>
      </c>
      <c r="V425" t="e">
        <f>VLOOKUP(A:A,'BVT (50)'!A:A,1,0)</f>
        <v>#N/A</v>
      </c>
    </row>
    <row r="426" spans="1:23" x14ac:dyDescent="0.35">
      <c r="A426" s="13">
        <v>5014348</v>
      </c>
      <c r="B426" s="13" t="s">
        <v>1150</v>
      </c>
      <c r="C426" s="13" t="s">
        <v>1150</v>
      </c>
      <c r="D426" t="s">
        <v>1151</v>
      </c>
      <c r="E426" t="s">
        <v>1825</v>
      </c>
      <c r="F426" t="s">
        <v>1399</v>
      </c>
      <c r="G426" t="s">
        <v>9</v>
      </c>
      <c r="H426" t="s">
        <v>9</v>
      </c>
      <c r="I426" t="s">
        <v>31</v>
      </c>
      <c r="J426" t="s">
        <v>32</v>
      </c>
      <c r="K426" s="12">
        <v>44912</v>
      </c>
      <c r="L426" s="1">
        <v>5</v>
      </c>
      <c r="M426" s="1">
        <v>4</v>
      </c>
      <c r="N426" s="1">
        <v>33</v>
      </c>
      <c r="O426" s="1">
        <v>24306</v>
      </c>
      <c r="P426" s="1" t="s">
        <v>960</v>
      </c>
      <c r="Q426" t="s">
        <v>64</v>
      </c>
      <c r="R426" s="15">
        <v>0</v>
      </c>
      <c r="S426">
        <v>3939</v>
      </c>
      <c r="T426">
        <v>145.21680480000001</v>
      </c>
      <c r="U426">
        <v>-37.990082690000001</v>
      </c>
      <c r="V426" t="e">
        <f>VLOOKUP(A:A,'BVT (50)'!A:A,1,0)</f>
        <v>#N/A</v>
      </c>
    </row>
    <row r="427" spans="1:23" x14ac:dyDescent="0.35">
      <c r="A427" s="13">
        <v>5014449</v>
      </c>
      <c r="B427" s="13">
        <v>6407689349</v>
      </c>
      <c r="C427" s="13">
        <v>40735983</v>
      </c>
      <c r="D427" t="s">
        <v>1152</v>
      </c>
      <c r="E427" t="s">
        <v>1826</v>
      </c>
      <c r="F427" t="s">
        <v>1399</v>
      </c>
      <c r="G427" t="s">
        <v>9</v>
      </c>
      <c r="H427" t="s">
        <v>9</v>
      </c>
      <c r="I427" t="s">
        <v>31</v>
      </c>
      <c r="J427" t="s">
        <v>32</v>
      </c>
      <c r="K427" s="12">
        <v>44912</v>
      </c>
      <c r="L427" s="1">
        <v>5</v>
      </c>
      <c r="M427" s="1">
        <v>4</v>
      </c>
      <c r="N427" s="1">
        <v>33</v>
      </c>
      <c r="O427" s="1">
        <v>24306</v>
      </c>
      <c r="P427" s="1" t="s">
        <v>1153</v>
      </c>
      <c r="Q427" t="s">
        <v>1154</v>
      </c>
      <c r="R427" s="15">
        <v>45216</v>
      </c>
      <c r="S427">
        <v>3939</v>
      </c>
      <c r="T427">
        <v>145.24883247</v>
      </c>
      <c r="U427">
        <v>-38.177571720000003</v>
      </c>
      <c r="V427" t="e">
        <f>VLOOKUP(A:A,'BVT (50)'!A:A,1,0)</f>
        <v>#N/A</v>
      </c>
    </row>
    <row r="428" spans="1:23" x14ac:dyDescent="0.35">
      <c r="A428" s="13">
        <v>5014351</v>
      </c>
      <c r="B428" s="13">
        <v>6407813682</v>
      </c>
      <c r="C428" s="13">
        <v>40375313</v>
      </c>
      <c r="D428" t="s">
        <v>1155</v>
      </c>
      <c r="E428" t="s">
        <v>1827</v>
      </c>
      <c r="F428" t="s">
        <v>1404</v>
      </c>
      <c r="G428" t="s">
        <v>9</v>
      </c>
      <c r="H428" t="s">
        <v>9</v>
      </c>
      <c r="I428" t="s">
        <v>31</v>
      </c>
      <c r="J428" t="s">
        <v>32</v>
      </c>
      <c r="K428" s="12">
        <v>44912</v>
      </c>
      <c r="L428" s="1">
        <v>5</v>
      </c>
      <c r="M428" s="1">
        <v>4</v>
      </c>
      <c r="N428" s="1">
        <v>33</v>
      </c>
      <c r="O428" s="1">
        <v>24310</v>
      </c>
      <c r="P428" s="1" t="s">
        <v>1156</v>
      </c>
      <c r="Q428" t="s">
        <v>76</v>
      </c>
      <c r="R428" s="15">
        <v>45252</v>
      </c>
      <c r="S428">
        <v>3939</v>
      </c>
      <c r="T428">
        <v>145.19923944000001</v>
      </c>
      <c r="U428">
        <v>-38.03233152</v>
      </c>
      <c r="V428" t="e">
        <f>VLOOKUP(A:A,'BVT (50)'!A:A,1,0)</f>
        <v>#N/A</v>
      </c>
    </row>
    <row r="429" spans="1:23" x14ac:dyDescent="0.35">
      <c r="A429" s="13">
        <v>5014343</v>
      </c>
      <c r="B429" s="13">
        <v>6408446267</v>
      </c>
      <c r="C429" s="13">
        <v>41047620</v>
      </c>
      <c r="D429" t="s">
        <v>1157</v>
      </c>
      <c r="E429" t="s">
        <v>1828</v>
      </c>
      <c r="F429" t="s">
        <v>1399</v>
      </c>
      <c r="G429" t="s">
        <v>9</v>
      </c>
      <c r="H429" t="s">
        <v>9</v>
      </c>
      <c r="I429" t="s">
        <v>31</v>
      </c>
      <c r="J429" t="s">
        <v>32</v>
      </c>
      <c r="K429" s="12">
        <v>44912</v>
      </c>
      <c r="L429" s="1">
        <v>5</v>
      </c>
      <c r="M429" s="1">
        <v>4</v>
      </c>
      <c r="N429" s="1">
        <v>33</v>
      </c>
      <c r="O429" s="1">
        <v>24306</v>
      </c>
      <c r="P429" s="1" t="s">
        <v>1158</v>
      </c>
      <c r="Q429" t="s">
        <v>44</v>
      </c>
      <c r="R429" s="15">
        <v>45238</v>
      </c>
      <c r="S429">
        <v>3939</v>
      </c>
      <c r="T429">
        <v>145.12039526999999</v>
      </c>
      <c r="U429">
        <v>-38.146534000000003</v>
      </c>
      <c r="V429" t="e">
        <f>VLOOKUP(A:A,'BVT (50)'!A:A,1,0)</f>
        <v>#N/A</v>
      </c>
    </row>
    <row r="430" spans="1:23" x14ac:dyDescent="0.35">
      <c r="A430" s="13">
        <v>5014391</v>
      </c>
      <c r="B430" s="13" t="s">
        <v>1159</v>
      </c>
      <c r="C430" s="13" t="s">
        <v>1159</v>
      </c>
      <c r="D430" t="s">
        <v>1160</v>
      </c>
      <c r="E430" t="s">
        <v>1829</v>
      </c>
      <c r="F430" t="s">
        <v>1399</v>
      </c>
      <c r="G430" t="s">
        <v>9</v>
      </c>
      <c r="H430" t="s">
        <v>9</v>
      </c>
      <c r="I430" t="s">
        <v>31</v>
      </c>
      <c r="J430" t="s">
        <v>32</v>
      </c>
      <c r="K430" s="12">
        <v>44912</v>
      </c>
      <c r="L430" s="1">
        <v>5</v>
      </c>
      <c r="M430" s="1">
        <v>4</v>
      </c>
      <c r="N430" s="1">
        <v>33</v>
      </c>
      <c r="O430" s="1">
        <v>24306</v>
      </c>
      <c r="P430" s="1" t="s">
        <v>1161</v>
      </c>
      <c r="Q430" t="s">
        <v>76</v>
      </c>
      <c r="R430" s="15">
        <v>0</v>
      </c>
      <c r="S430">
        <v>3939</v>
      </c>
      <c r="T430">
        <v>145.21055799999999</v>
      </c>
      <c r="U430">
        <v>-38.050094080000001</v>
      </c>
      <c r="V430" t="e">
        <f>VLOOKUP(A:A,'BVT (50)'!A:A,1,0)</f>
        <v>#N/A</v>
      </c>
    </row>
    <row r="431" spans="1:23" x14ac:dyDescent="0.35">
      <c r="A431" s="13">
        <v>5014428</v>
      </c>
      <c r="B431" s="13" t="s">
        <v>1162</v>
      </c>
      <c r="C431" s="13" t="s">
        <v>1162</v>
      </c>
      <c r="D431" t="s">
        <v>1163</v>
      </c>
      <c r="E431" t="s">
        <v>1830</v>
      </c>
      <c r="F431" t="s">
        <v>1399</v>
      </c>
      <c r="G431" t="s">
        <v>9</v>
      </c>
      <c r="H431" t="s">
        <v>9</v>
      </c>
      <c r="I431" t="s">
        <v>31</v>
      </c>
      <c r="J431" t="s">
        <v>32</v>
      </c>
      <c r="K431" s="12">
        <v>44912</v>
      </c>
      <c r="L431" s="1">
        <v>5</v>
      </c>
      <c r="M431" s="1">
        <v>4</v>
      </c>
      <c r="N431" s="1">
        <v>33</v>
      </c>
      <c r="O431" s="1">
        <v>24306</v>
      </c>
      <c r="P431" s="1" t="s">
        <v>1164</v>
      </c>
      <c r="Q431" t="s">
        <v>64</v>
      </c>
      <c r="R431" s="15">
        <v>0</v>
      </c>
      <c r="S431">
        <v>3939</v>
      </c>
      <c r="T431">
        <v>145.2206161</v>
      </c>
      <c r="U431">
        <v>-38.009358429999999</v>
      </c>
      <c r="V431" t="e">
        <f>VLOOKUP(A:A,'BVT (50)'!A:A,1,0)</f>
        <v>#N/A</v>
      </c>
    </row>
    <row r="432" spans="1:23" x14ac:dyDescent="0.35">
      <c r="A432" s="13">
        <v>5014265</v>
      </c>
      <c r="B432" s="13">
        <v>6408468463</v>
      </c>
      <c r="C432" s="13">
        <v>41069393</v>
      </c>
      <c r="D432" t="s">
        <v>1165</v>
      </c>
      <c r="E432" t="s">
        <v>1831</v>
      </c>
      <c r="F432" t="s">
        <v>1399</v>
      </c>
      <c r="G432" t="s">
        <v>9</v>
      </c>
      <c r="H432" t="s">
        <v>9</v>
      </c>
      <c r="I432" t="s">
        <v>31</v>
      </c>
      <c r="J432" t="s">
        <v>32</v>
      </c>
      <c r="K432" s="12">
        <v>44911</v>
      </c>
      <c r="L432" s="1">
        <v>5</v>
      </c>
      <c r="M432" s="1">
        <v>4</v>
      </c>
      <c r="N432" s="1">
        <v>33</v>
      </c>
      <c r="O432" s="1">
        <v>24306</v>
      </c>
      <c r="P432" s="1" t="s">
        <v>300</v>
      </c>
      <c r="Q432" t="s">
        <v>73</v>
      </c>
      <c r="R432" s="15">
        <v>45027</v>
      </c>
      <c r="S432">
        <v>3939</v>
      </c>
      <c r="T432">
        <v>144.89130155999999</v>
      </c>
      <c r="U432">
        <v>-38.360186830000004</v>
      </c>
      <c r="V432" t="e">
        <f>VLOOKUP(A:A,'BVT (50)'!A:A,1,0)</f>
        <v>#N/A</v>
      </c>
    </row>
    <row r="433" spans="1:23" x14ac:dyDescent="0.35">
      <c r="A433" s="13">
        <v>5023571</v>
      </c>
      <c r="B433" s="13" t="s">
        <v>1166</v>
      </c>
      <c r="C433" s="13">
        <v>41114874</v>
      </c>
      <c r="D433" t="s">
        <v>1167</v>
      </c>
      <c r="E433" t="s">
        <v>1832</v>
      </c>
      <c r="F433" t="s">
        <v>23</v>
      </c>
      <c r="G433" t="s">
        <v>9</v>
      </c>
      <c r="H433" t="s">
        <v>9</v>
      </c>
      <c r="I433" t="s">
        <v>31</v>
      </c>
      <c r="J433" t="s">
        <v>32</v>
      </c>
      <c r="K433" s="12">
        <v>45211</v>
      </c>
      <c r="L433" s="1">
        <v>5</v>
      </c>
      <c r="M433" s="1">
        <v>4</v>
      </c>
      <c r="N433" s="1">
        <v>33</v>
      </c>
      <c r="O433" s="1">
        <v>28300</v>
      </c>
      <c r="P433" s="1" t="s">
        <v>1168</v>
      </c>
      <c r="Q433" t="s">
        <v>1169</v>
      </c>
      <c r="R433" s="15">
        <v>0</v>
      </c>
      <c r="S433">
        <v>3201</v>
      </c>
      <c r="T433">
        <v>145.22370563999999</v>
      </c>
      <c r="U433">
        <v>-37.925776820000003</v>
      </c>
      <c r="V433" t="e">
        <f>VLOOKUP(A:A,'BVT (50)'!A:A,1,0)</f>
        <v>#N/A</v>
      </c>
    </row>
    <row r="434" spans="1:23" x14ac:dyDescent="0.35">
      <c r="A434" s="13">
        <v>5023539</v>
      </c>
      <c r="B434" s="13">
        <v>6407763411</v>
      </c>
      <c r="C434" s="13">
        <v>41110778</v>
      </c>
      <c r="D434" t="s">
        <v>1170</v>
      </c>
      <c r="E434" t="s">
        <v>1833</v>
      </c>
      <c r="F434" t="s">
        <v>23</v>
      </c>
      <c r="G434" t="s">
        <v>9</v>
      </c>
      <c r="H434" t="s">
        <v>9</v>
      </c>
      <c r="I434" t="s">
        <v>31</v>
      </c>
      <c r="J434" t="s">
        <v>32</v>
      </c>
      <c r="K434" s="12">
        <v>45210</v>
      </c>
      <c r="L434" s="1">
        <v>5</v>
      </c>
      <c r="M434" s="1">
        <v>4</v>
      </c>
      <c r="N434" s="1">
        <v>33</v>
      </c>
      <c r="O434" s="1">
        <v>28300</v>
      </c>
      <c r="P434" s="1" t="s">
        <v>1171</v>
      </c>
      <c r="Q434" t="s">
        <v>1172</v>
      </c>
      <c r="R434" s="15">
        <v>45617</v>
      </c>
      <c r="S434">
        <v>3195</v>
      </c>
      <c r="T434">
        <v>0</v>
      </c>
      <c r="U434">
        <v>0</v>
      </c>
      <c r="V434" t="e">
        <f>VLOOKUP(A:A,'BVT (50)'!A:A,1,0)</f>
        <v>#N/A</v>
      </c>
    </row>
    <row r="435" spans="1:23" x14ac:dyDescent="0.35">
      <c r="A435" s="13">
        <v>5023554</v>
      </c>
      <c r="B435" s="13" t="s">
        <v>1173</v>
      </c>
      <c r="C435" s="13">
        <v>41113550</v>
      </c>
      <c r="D435" t="s">
        <v>1174</v>
      </c>
      <c r="E435" t="s">
        <v>1834</v>
      </c>
      <c r="F435" t="s">
        <v>23</v>
      </c>
      <c r="G435" t="s">
        <v>9</v>
      </c>
      <c r="H435" t="s">
        <v>9</v>
      </c>
      <c r="I435" t="s">
        <v>31</v>
      </c>
      <c r="J435" t="s">
        <v>32</v>
      </c>
      <c r="K435" s="12">
        <v>45211</v>
      </c>
      <c r="L435" s="1">
        <v>5</v>
      </c>
      <c r="M435" s="1">
        <v>4</v>
      </c>
      <c r="N435" s="1">
        <v>33</v>
      </c>
      <c r="O435" s="1">
        <v>28300</v>
      </c>
      <c r="P435" s="1" t="s">
        <v>1175</v>
      </c>
      <c r="Q435" t="s">
        <v>252</v>
      </c>
      <c r="R435" s="15">
        <v>0</v>
      </c>
      <c r="S435">
        <v>3170</v>
      </c>
      <c r="T435">
        <v>145.15761565700001</v>
      </c>
      <c r="U435">
        <v>-37.922278906700001</v>
      </c>
      <c r="V435" t="e">
        <f>VLOOKUP(A:A,'BVT (50)'!A:A,1,0)</f>
        <v>#N/A</v>
      </c>
    </row>
    <row r="436" spans="1:23" x14ac:dyDescent="0.35">
      <c r="A436" s="21">
        <v>5023567</v>
      </c>
      <c r="B436" s="13">
        <v>6408492087</v>
      </c>
      <c r="C436" s="13">
        <v>41084979</v>
      </c>
      <c r="D436" t="s">
        <v>1176</v>
      </c>
      <c r="E436" t="s">
        <v>1835</v>
      </c>
      <c r="F436" t="s">
        <v>1537</v>
      </c>
      <c r="G436" t="s">
        <v>9</v>
      </c>
      <c r="H436" t="s">
        <v>9</v>
      </c>
      <c r="I436" t="s">
        <v>31</v>
      </c>
      <c r="J436" t="s">
        <v>32</v>
      </c>
      <c r="K436" s="12">
        <v>45211</v>
      </c>
      <c r="L436" s="1">
        <v>5</v>
      </c>
      <c r="M436" s="1">
        <v>4</v>
      </c>
      <c r="N436" s="1">
        <v>33</v>
      </c>
      <c r="O436" s="1">
        <v>25500</v>
      </c>
      <c r="P436" s="1" t="s">
        <v>1177</v>
      </c>
      <c r="Q436" t="s">
        <v>726</v>
      </c>
      <c r="R436" s="15">
        <v>45476</v>
      </c>
      <c r="S436">
        <v>3201</v>
      </c>
      <c r="T436">
        <v>145.08725196</v>
      </c>
      <c r="U436">
        <v>-38.007108809999998</v>
      </c>
      <c r="V436" s="22">
        <f>VLOOKUP(A:A,'BVT (50)'!A:A,1,0)</f>
        <v>5023567</v>
      </c>
      <c r="W436" s="22" t="s">
        <v>1946</v>
      </c>
    </row>
    <row r="437" spans="1:23" x14ac:dyDescent="0.35">
      <c r="A437" s="21">
        <v>5023530</v>
      </c>
      <c r="B437" s="13">
        <v>6408469130</v>
      </c>
      <c r="C437" s="13">
        <v>41070826</v>
      </c>
      <c r="D437" t="s">
        <v>1178</v>
      </c>
      <c r="E437" t="s">
        <v>1836</v>
      </c>
      <c r="F437" t="s">
        <v>1537</v>
      </c>
      <c r="G437" t="s">
        <v>9</v>
      </c>
      <c r="H437" t="s">
        <v>9</v>
      </c>
      <c r="I437" t="s">
        <v>31</v>
      </c>
      <c r="J437" t="s">
        <v>32</v>
      </c>
      <c r="K437" s="12">
        <v>45210</v>
      </c>
      <c r="L437" s="1">
        <v>5</v>
      </c>
      <c r="M437" s="1">
        <v>4</v>
      </c>
      <c r="N437" s="1">
        <v>33</v>
      </c>
      <c r="O437" s="1">
        <v>25500</v>
      </c>
      <c r="P437" s="1" t="s">
        <v>1179</v>
      </c>
      <c r="Q437" t="s">
        <v>58</v>
      </c>
      <c r="R437" s="15">
        <v>45534</v>
      </c>
      <c r="S437">
        <v>3195</v>
      </c>
      <c r="T437">
        <v>145.00372084</v>
      </c>
      <c r="U437">
        <v>-37.937564389999999</v>
      </c>
      <c r="V437" s="22">
        <f>VLOOKUP(A:A,'BVT (50)'!A:A,1,0)</f>
        <v>5023530</v>
      </c>
      <c r="W437" s="22" t="s">
        <v>1946</v>
      </c>
    </row>
    <row r="438" spans="1:23" x14ac:dyDescent="0.35">
      <c r="A438" s="21">
        <v>5023529</v>
      </c>
      <c r="B438" s="13">
        <v>6408514012</v>
      </c>
      <c r="C438" s="13">
        <v>41100471</v>
      </c>
      <c r="D438" t="s">
        <v>1180</v>
      </c>
      <c r="E438" t="s">
        <v>1837</v>
      </c>
      <c r="F438" t="s">
        <v>1838</v>
      </c>
      <c r="G438" t="s">
        <v>9</v>
      </c>
      <c r="H438" t="s">
        <v>9</v>
      </c>
      <c r="I438" t="s">
        <v>31</v>
      </c>
      <c r="J438" t="s">
        <v>32</v>
      </c>
      <c r="K438" s="12">
        <v>45210</v>
      </c>
      <c r="L438" s="1">
        <v>5</v>
      </c>
      <c r="M438" s="1">
        <v>4</v>
      </c>
      <c r="N438" s="1">
        <v>33</v>
      </c>
      <c r="O438" s="1">
        <v>26203</v>
      </c>
      <c r="P438" s="1" t="s">
        <v>1181</v>
      </c>
      <c r="Q438" t="s">
        <v>170</v>
      </c>
      <c r="R438" s="15">
        <v>45535</v>
      </c>
      <c r="S438">
        <v>3195</v>
      </c>
      <c r="T438">
        <v>145.11786914999999</v>
      </c>
      <c r="U438">
        <v>-37.815908309999998</v>
      </c>
      <c r="V438" s="22" t="e">
        <f>VLOOKUP(A:A,'BVT (50)'!A:A,1,0)</f>
        <v>#N/A</v>
      </c>
      <c r="W438" s="22"/>
    </row>
    <row r="439" spans="1:23" x14ac:dyDescent="0.35">
      <c r="A439" s="21">
        <v>5023577</v>
      </c>
      <c r="B439" s="13">
        <v>6407650291</v>
      </c>
      <c r="C439" s="13">
        <v>41096410</v>
      </c>
      <c r="D439" t="s">
        <v>1182</v>
      </c>
      <c r="E439" t="s">
        <v>1839</v>
      </c>
      <c r="F439" t="s">
        <v>1537</v>
      </c>
      <c r="G439" t="s">
        <v>9</v>
      </c>
      <c r="H439" t="s">
        <v>9</v>
      </c>
      <c r="I439" t="s">
        <v>31</v>
      </c>
      <c r="J439" t="s">
        <v>32</v>
      </c>
      <c r="K439" s="12">
        <v>45211</v>
      </c>
      <c r="L439" s="1">
        <v>5</v>
      </c>
      <c r="M439" s="1">
        <v>4</v>
      </c>
      <c r="N439" s="1">
        <v>33</v>
      </c>
      <c r="O439" s="1">
        <v>25500</v>
      </c>
      <c r="P439" s="1" t="s">
        <v>1183</v>
      </c>
      <c r="Q439" t="s">
        <v>1184</v>
      </c>
      <c r="R439" s="15">
        <v>45467</v>
      </c>
      <c r="S439">
        <v>3201</v>
      </c>
      <c r="T439">
        <v>145.13945389</v>
      </c>
      <c r="U439">
        <v>-38.042382699999997</v>
      </c>
      <c r="V439" s="22">
        <f>VLOOKUP(A:A,'BVT (50)'!A:A,1,0)</f>
        <v>5023577</v>
      </c>
      <c r="W439" s="22" t="s">
        <v>1946</v>
      </c>
    </row>
    <row r="440" spans="1:23" x14ac:dyDescent="0.35">
      <c r="A440" s="21">
        <v>5023492</v>
      </c>
      <c r="B440" s="13">
        <v>6408514009</v>
      </c>
      <c r="C440" s="13">
        <v>41100428</v>
      </c>
      <c r="D440" t="s">
        <v>1185</v>
      </c>
      <c r="E440" t="s">
        <v>1840</v>
      </c>
      <c r="F440" t="s">
        <v>1838</v>
      </c>
      <c r="G440" t="s">
        <v>9</v>
      </c>
      <c r="H440" t="s">
        <v>9</v>
      </c>
      <c r="I440" t="s">
        <v>31</v>
      </c>
      <c r="J440" t="s">
        <v>32</v>
      </c>
      <c r="K440" s="12">
        <v>45209</v>
      </c>
      <c r="L440" s="1">
        <v>5</v>
      </c>
      <c r="M440" s="1">
        <v>4</v>
      </c>
      <c r="N440" s="1">
        <v>33</v>
      </c>
      <c r="O440" s="1">
        <v>26203</v>
      </c>
      <c r="P440" s="1" t="s">
        <v>1186</v>
      </c>
      <c r="Q440" t="s">
        <v>170</v>
      </c>
      <c r="R440" s="15">
        <v>45535</v>
      </c>
      <c r="S440">
        <v>3128</v>
      </c>
      <c r="T440">
        <v>145.11786914999999</v>
      </c>
      <c r="U440">
        <v>-37.815908309999998</v>
      </c>
      <c r="V440" s="22" t="e">
        <f>VLOOKUP(A:A,'BVT (50)'!A:A,1,0)</f>
        <v>#N/A</v>
      </c>
      <c r="W440" s="22"/>
    </row>
    <row r="441" spans="1:23" x14ac:dyDescent="0.35">
      <c r="A441" s="21">
        <v>5023493</v>
      </c>
      <c r="B441" s="13">
        <v>6408514010</v>
      </c>
      <c r="C441" s="13">
        <v>41100469</v>
      </c>
      <c r="D441" t="s">
        <v>1187</v>
      </c>
      <c r="E441" t="s">
        <v>1841</v>
      </c>
      <c r="F441" t="s">
        <v>1838</v>
      </c>
      <c r="G441" t="s">
        <v>9</v>
      </c>
      <c r="H441" t="s">
        <v>9</v>
      </c>
      <c r="I441" t="s">
        <v>31</v>
      </c>
      <c r="J441" t="s">
        <v>32</v>
      </c>
      <c r="K441" s="12">
        <v>45209</v>
      </c>
      <c r="L441" s="1">
        <v>5</v>
      </c>
      <c r="M441" s="1">
        <v>4</v>
      </c>
      <c r="N441" s="1">
        <v>33</v>
      </c>
      <c r="O441" s="1">
        <v>26203</v>
      </c>
      <c r="P441" s="1" t="s">
        <v>1188</v>
      </c>
      <c r="Q441" t="s">
        <v>170</v>
      </c>
      <c r="R441" s="15">
        <v>45535</v>
      </c>
      <c r="S441">
        <v>3128</v>
      </c>
      <c r="T441">
        <v>145.11786914999999</v>
      </c>
      <c r="U441">
        <v>-37.815908309999998</v>
      </c>
      <c r="V441" s="22" t="e">
        <f>VLOOKUP(A:A,'BVT (50)'!A:A,1,0)</f>
        <v>#N/A</v>
      </c>
      <c r="W441" s="22"/>
    </row>
    <row r="442" spans="1:23" x14ac:dyDescent="0.35">
      <c r="A442" s="21">
        <v>5023514</v>
      </c>
      <c r="B442" s="13">
        <v>6407496398</v>
      </c>
      <c r="C442" s="13">
        <v>40609945</v>
      </c>
      <c r="D442" t="s">
        <v>1189</v>
      </c>
      <c r="E442" t="s">
        <v>1842</v>
      </c>
      <c r="F442" t="s">
        <v>1537</v>
      </c>
      <c r="G442" t="s">
        <v>9</v>
      </c>
      <c r="H442" t="s">
        <v>9</v>
      </c>
      <c r="I442" t="s">
        <v>31</v>
      </c>
      <c r="J442" t="s">
        <v>32</v>
      </c>
      <c r="K442" s="12">
        <v>45210</v>
      </c>
      <c r="L442" s="1">
        <v>5</v>
      </c>
      <c r="M442" s="1">
        <v>4</v>
      </c>
      <c r="N442" s="1">
        <v>33</v>
      </c>
      <c r="O442" s="1">
        <v>25500</v>
      </c>
      <c r="P442" s="1" t="s">
        <v>1190</v>
      </c>
      <c r="Q442" t="s">
        <v>61</v>
      </c>
      <c r="R442" s="15">
        <v>45446</v>
      </c>
      <c r="S442">
        <v>3195</v>
      </c>
      <c r="T442">
        <v>145.19161524</v>
      </c>
      <c r="U442">
        <v>-37.989600920000001</v>
      </c>
      <c r="V442" s="22">
        <f>VLOOKUP(A:A,'BVT (50)'!A:A,1,0)</f>
        <v>5023514</v>
      </c>
      <c r="W442" s="22" t="s">
        <v>1946</v>
      </c>
    </row>
    <row r="443" spans="1:23" x14ac:dyDescent="0.35">
      <c r="A443" s="13">
        <v>5023524</v>
      </c>
      <c r="B443" s="13">
        <v>6407652571</v>
      </c>
      <c r="C443" s="13">
        <v>40754029</v>
      </c>
      <c r="D443" t="s">
        <v>1191</v>
      </c>
      <c r="E443" t="s">
        <v>1843</v>
      </c>
      <c r="F443" t="s">
        <v>1838</v>
      </c>
      <c r="G443" t="s">
        <v>9</v>
      </c>
      <c r="H443" t="s">
        <v>9</v>
      </c>
      <c r="I443" t="s">
        <v>31</v>
      </c>
      <c r="J443" t="s">
        <v>32</v>
      </c>
      <c r="K443" s="12">
        <v>45210</v>
      </c>
      <c r="L443" s="1">
        <v>5</v>
      </c>
      <c r="M443" s="1">
        <v>4</v>
      </c>
      <c r="N443" s="1">
        <v>33</v>
      </c>
      <c r="O443" s="1">
        <v>26203</v>
      </c>
      <c r="P443" s="1" t="s">
        <v>1192</v>
      </c>
      <c r="Q443" t="s">
        <v>188</v>
      </c>
      <c r="R443" s="15">
        <v>45602</v>
      </c>
      <c r="S443">
        <v>3195</v>
      </c>
      <c r="T443">
        <v>145.08715165000001</v>
      </c>
      <c r="U443">
        <v>-37.924816739999997</v>
      </c>
      <c r="V443" t="e">
        <f>VLOOKUP(A:A,'BVT (50)'!A:A,1,0)</f>
        <v>#N/A</v>
      </c>
    </row>
    <row r="444" spans="1:23" x14ac:dyDescent="0.35">
      <c r="A444" s="13">
        <v>5023520</v>
      </c>
      <c r="B444" s="13">
        <v>6408268100</v>
      </c>
      <c r="C444" s="13">
        <v>41099563</v>
      </c>
      <c r="D444" t="s">
        <v>1193</v>
      </c>
      <c r="E444" t="s">
        <v>1844</v>
      </c>
      <c r="F444" t="s">
        <v>23</v>
      </c>
      <c r="G444" t="s">
        <v>9</v>
      </c>
      <c r="H444" t="s">
        <v>9</v>
      </c>
      <c r="I444" t="s">
        <v>31</v>
      </c>
      <c r="J444" t="s">
        <v>32</v>
      </c>
      <c r="K444" s="12">
        <v>45210</v>
      </c>
      <c r="L444" s="1">
        <v>5</v>
      </c>
      <c r="M444" s="1">
        <v>4</v>
      </c>
      <c r="N444" s="1">
        <v>33</v>
      </c>
      <c r="O444" s="1">
        <v>28300</v>
      </c>
      <c r="P444" s="1" t="s">
        <v>1194</v>
      </c>
      <c r="Q444" t="s">
        <v>76</v>
      </c>
      <c r="R444" s="15">
        <v>45442</v>
      </c>
      <c r="S444">
        <v>3195</v>
      </c>
      <c r="T444">
        <v>0</v>
      </c>
      <c r="U444">
        <v>0</v>
      </c>
      <c r="V444" t="e">
        <f>VLOOKUP(A:A,'BVT (50)'!A:A,1,0)</f>
        <v>#N/A</v>
      </c>
    </row>
    <row r="445" spans="1:23" x14ac:dyDescent="0.35">
      <c r="A445" s="13">
        <v>5023575</v>
      </c>
      <c r="B445" s="13">
        <v>6408167002</v>
      </c>
      <c r="C445" s="13">
        <v>40721082</v>
      </c>
      <c r="D445" t="s">
        <v>1195</v>
      </c>
      <c r="E445" t="s">
        <v>1845</v>
      </c>
      <c r="F445" t="s">
        <v>1838</v>
      </c>
      <c r="G445" t="s">
        <v>9</v>
      </c>
      <c r="H445" t="s">
        <v>9</v>
      </c>
      <c r="I445" t="s">
        <v>31</v>
      </c>
      <c r="J445" t="s">
        <v>32</v>
      </c>
      <c r="K445" s="12">
        <v>45211</v>
      </c>
      <c r="L445" s="1">
        <v>5</v>
      </c>
      <c r="M445" s="1">
        <v>4</v>
      </c>
      <c r="N445" s="1">
        <v>33</v>
      </c>
      <c r="O445" s="1">
        <v>26203</v>
      </c>
      <c r="P445" s="1" t="s">
        <v>1196</v>
      </c>
      <c r="Q445" t="s">
        <v>61</v>
      </c>
      <c r="R445" s="15">
        <v>45497</v>
      </c>
      <c r="S445">
        <v>3201</v>
      </c>
      <c r="T445">
        <v>145.16919922</v>
      </c>
      <c r="U445">
        <v>-38.013022409999998</v>
      </c>
      <c r="V445" t="e">
        <f>VLOOKUP(A:A,'BVT (50)'!A:A,1,0)</f>
        <v>#N/A</v>
      </c>
    </row>
    <row r="446" spans="1:23" x14ac:dyDescent="0.35">
      <c r="A446" s="21">
        <v>5023491</v>
      </c>
      <c r="B446" s="13">
        <v>6408514005</v>
      </c>
      <c r="C446" s="13">
        <v>41100424</v>
      </c>
      <c r="D446" t="s">
        <v>1197</v>
      </c>
      <c r="E446" t="s">
        <v>1846</v>
      </c>
      <c r="F446" t="s">
        <v>1838</v>
      </c>
      <c r="G446" t="s">
        <v>9</v>
      </c>
      <c r="H446" t="s">
        <v>9</v>
      </c>
      <c r="I446" t="s">
        <v>31</v>
      </c>
      <c r="J446" t="s">
        <v>32</v>
      </c>
      <c r="K446" s="12">
        <v>45209</v>
      </c>
      <c r="L446" s="1">
        <v>5</v>
      </c>
      <c r="M446" s="1">
        <v>4</v>
      </c>
      <c r="N446" s="1">
        <v>33</v>
      </c>
      <c r="O446" s="1">
        <v>26203</v>
      </c>
      <c r="P446" s="1" t="s">
        <v>1198</v>
      </c>
      <c r="Q446" t="s">
        <v>170</v>
      </c>
      <c r="R446" s="15">
        <v>45534</v>
      </c>
      <c r="S446">
        <v>3939</v>
      </c>
      <c r="T446">
        <v>145.11786914999999</v>
      </c>
      <c r="U446">
        <v>-37.815908309999998</v>
      </c>
      <c r="V446" s="22" t="e">
        <f>VLOOKUP(A:A,'BVT (50)'!A:A,1,0)</f>
        <v>#N/A</v>
      </c>
      <c r="W446" s="22"/>
    </row>
    <row r="447" spans="1:23" x14ac:dyDescent="0.35">
      <c r="A447" s="21">
        <v>5023581</v>
      </c>
      <c r="B447" s="13" t="s">
        <v>1199</v>
      </c>
      <c r="C447" s="13" t="s">
        <v>1199</v>
      </c>
      <c r="D447" t="s">
        <v>1200</v>
      </c>
      <c r="E447" t="s">
        <v>1847</v>
      </c>
      <c r="F447" t="s">
        <v>1838</v>
      </c>
      <c r="G447" t="s">
        <v>9</v>
      </c>
      <c r="H447" t="s">
        <v>9</v>
      </c>
      <c r="I447" t="s">
        <v>31</v>
      </c>
      <c r="J447" t="s">
        <v>32</v>
      </c>
      <c r="K447" s="12">
        <v>45211</v>
      </c>
      <c r="L447" s="1">
        <v>5</v>
      </c>
      <c r="M447" s="1">
        <v>4</v>
      </c>
      <c r="N447" s="1">
        <v>33</v>
      </c>
      <c r="O447" s="1">
        <v>26203</v>
      </c>
      <c r="P447" s="1" t="s">
        <v>1201</v>
      </c>
      <c r="Q447" t="s">
        <v>1077</v>
      </c>
      <c r="R447" s="15">
        <v>0</v>
      </c>
      <c r="S447">
        <v>3201</v>
      </c>
      <c r="T447">
        <v>145.10851959999999</v>
      </c>
      <c r="U447">
        <v>-37.849850850000003</v>
      </c>
      <c r="V447" s="22" t="e">
        <f>VLOOKUP(A:A,'BVT (50)'!A:A,1,0)</f>
        <v>#N/A</v>
      </c>
      <c r="W447" s="22"/>
    </row>
    <row r="448" spans="1:23" x14ac:dyDescent="0.35">
      <c r="A448" s="21">
        <v>5023564</v>
      </c>
      <c r="B448" s="13">
        <v>6407401105</v>
      </c>
      <c r="C448" s="13">
        <v>40745289</v>
      </c>
      <c r="D448" t="s">
        <v>1202</v>
      </c>
      <c r="E448" t="s">
        <v>1848</v>
      </c>
      <c r="F448" t="s">
        <v>1838</v>
      </c>
      <c r="G448" t="s">
        <v>9</v>
      </c>
      <c r="H448" t="s">
        <v>9</v>
      </c>
      <c r="I448" t="s">
        <v>31</v>
      </c>
      <c r="J448" t="s">
        <v>32</v>
      </c>
      <c r="K448" s="12">
        <v>45211</v>
      </c>
      <c r="L448" s="1">
        <v>5</v>
      </c>
      <c r="M448" s="1">
        <v>4</v>
      </c>
      <c r="N448" s="1">
        <v>33</v>
      </c>
      <c r="O448" s="1">
        <v>26203</v>
      </c>
      <c r="P448" s="1" t="s">
        <v>1203</v>
      </c>
      <c r="Q448" t="s">
        <v>61</v>
      </c>
      <c r="R448" s="15">
        <v>45559</v>
      </c>
      <c r="S448">
        <v>3201</v>
      </c>
      <c r="T448">
        <v>145.18214137000001</v>
      </c>
      <c r="U448">
        <v>-37.995233470000002</v>
      </c>
      <c r="V448" s="22">
        <f>VLOOKUP(A:A,'BVT (50)'!A:A,1,0)</f>
        <v>5023564</v>
      </c>
      <c r="W448" s="22" t="s">
        <v>1946</v>
      </c>
    </row>
    <row r="449" spans="1:23" x14ac:dyDescent="0.35">
      <c r="A449" s="21">
        <v>5023504</v>
      </c>
      <c r="B449" s="13">
        <v>6407580029</v>
      </c>
      <c r="C449" s="13">
        <v>40681642</v>
      </c>
      <c r="D449" t="s">
        <v>1204</v>
      </c>
      <c r="E449" t="s">
        <v>1849</v>
      </c>
      <c r="F449" t="s">
        <v>1537</v>
      </c>
      <c r="G449" t="s">
        <v>9</v>
      </c>
      <c r="H449" t="s">
        <v>9</v>
      </c>
      <c r="I449" t="s">
        <v>31</v>
      </c>
      <c r="J449" t="s">
        <v>32</v>
      </c>
      <c r="K449" s="12">
        <v>45210</v>
      </c>
      <c r="L449" s="1">
        <v>5</v>
      </c>
      <c r="M449" s="1">
        <v>4</v>
      </c>
      <c r="N449" s="1">
        <v>33</v>
      </c>
      <c r="O449" s="1">
        <v>25500</v>
      </c>
      <c r="P449" s="1" t="s">
        <v>1205</v>
      </c>
      <c r="Q449" t="s">
        <v>1206</v>
      </c>
      <c r="R449" s="15">
        <v>45470</v>
      </c>
      <c r="S449">
        <v>3128</v>
      </c>
      <c r="T449">
        <v>145.14574084</v>
      </c>
      <c r="U449">
        <v>-38.391079269999999</v>
      </c>
      <c r="V449" s="22">
        <f>VLOOKUP(A:A,'BVT (50)'!A:A,1,0)</f>
        <v>5023504</v>
      </c>
      <c r="W449" s="22" t="s">
        <v>1946</v>
      </c>
    </row>
    <row r="450" spans="1:23" x14ac:dyDescent="0.35">
      <c r="A450" s="13">
        <v>5023579</v>
      </c>
      <c r="B450" s="13">
        <v>6408501045</v>
      </c>
      <c r="C450" s="13">
        <v>41093600</v>
      </c>
      <c r="D450" t="s">
        <v>1207</v>
      </c>
      <c r="E450" t="s">
        <v>1850</v>
      </c>
      <c r="F450" t="s">
        <v>1838</v>
      </c>
      <c r="G450" t="s">
        <v>9</v>
      </c>
      <c r="H450" t="s">
        <v>9</v>
      </c>
      <c r="I450" t="s">
        <v>31</v>
      </c>
      <c r="J450" t="s">
        <v>32</v>
      </c>
      <c r="K450" s="12">
        <v>45211</v>
      </c>
      <c r="L450" s="1">
        <v>5</v>
      </c>
      <c r="M450" s="1">
        <v>4</v>
      </c>
      <c r="N450" s="1">
        <v>33</v>
      </c>
      <c r="O450" s="1">
        <v>26203</v>
      </c>
      <c r="P450" s="1" t="s">
        <v>1208</v>
      </c>
      <c r="Q450" t="s">
        <v>1209</v>
      </c>
      <c r="R450" s="15">
        <v>45481</v>
      </c>
      <c r="S450">
        <v>3201</v>
      </c>
      <c r="T450">
        <v>145.0663807</v>
      </c>
      <c r="U450">
        <v>-37.921432629999998</v>
      </c>
      <c r="V450" t="e">
        <f>VLOOKUP(A:A,'BVT (50)'!A:A,1,0)</f>
        <v>#N/A</v>
      </c>
    </row>
    <row r="451" spans="1:23" x14ac:dyDescent="0.35">
      <c r="A451" s="13">
        <v>5023598</v>
      </c>
      <c r="B451" s="13">
        <v>6407644427</v>
      </c>
      <c r="C451" s="13">
        <v>40641970</v>
      </c>
      <c r="D451" t="s">
        <v>1210</v>
      </c>
      <c r="E451" t="s">
        <v>1851</v>
      </c>
      <c r="F451" t="s">
        <v>1838</v>
      </c>
      <c r="G451" t="s">
        <v>9</v>
      </c>
      <c r="H451" t="s">
        <v>9</v>
      </c>
      <c r="I451" t="s">
        <v>31</v>
      </c>
      <c r="J451" t="s">
        <v>32</v>
      </c>
      <c r="K451" s="12">
        <v>45212</v>
      </c>
      <c r="L451" s="1">
        <v>5</v>
      </c>
      <c r="M451" s="1">
        <v>4</v>
      </c>
      <c r="N451" s="1">
        <v>33</v>
      </c>
      <c r="O451" s="1">
        <v>26203</v>
      </c>
      <c r="P451" s="1" t="s">
        <v>1211</v>
      </c>
      <c r="Q451" t="s">
        <v>91</v>
      </c>
      <c r="R451" s="15">
        <v>45316</v>
      </c>
      <c r="S451">
        <v>3201</v>
      </c>
      <c r="T451">
        <v>145.06411406999999</v>
      </c>
      <c r="U451">
        <v>-37.972813989999999</v>
      </c>
      <c r="V451" t="e">
        <f>VLOOKUP(A:A,'BVT (50)'!A:A,1,0)</f>
        <v>#N/A</v>
      </c>
    </row>
    <row r="452" spans="1:23" x14ac:dyDescent="0.35">
      <c r="A452" s="21">
        <v>5023523</v>
      </c>
      <c r="B452" s="13">
        <v>6408497699</v>
      </c>
      <c r="C452" s="13">
        <v>41090678</v>
      </c>
      <c r="D452" t="s">
        <v>1212</v>
      </c>
      <c r="E452" t="s">
        <v>1852</v>
      </c>
      <c r="F452" t="s">
        <v>1537</v>
      </c>
      <c r="G452" t="s">
        <v>9</v>
      </c>
      <c r="H452" t="s">
        <v>9</v>
      </c>
      <c r="I452" t="s">
        <v>31</v>
      </c>
      <c r="J452" t="s">
        <v>32</v>
      </c>
      <c r="K452" s="12">
        <v>45210</v>
      </c>
      <c r="L452" s="1">
        <v>5</v>
      </c>
      <c r="M452" s="1">
        <v>4</v>
      </c>
      <c r="N452" s="1">
        <v>33</v>
      </c>
      <c r="O452" s="1">
        <v>25500</v>
      </c>
      <c r="P452" s="1" t="s">
        <v>1213</v>
      </c>
      <c r="Q452" t="s">
        <v>44</v>
      </c>
      <c r="R452" s="15">
        <v>45450</v>
      </c>
      <c r="S452">
        <v>3195</v>
      </c>
      <c r="T452">
        <v>145.13002807999999</v>
      </c>
      <c r="U452">
        <v>-38.132338849999996</v>
      </c>
      <c r="V452" s="22">
        <f>VLOOKUP(A:A,'BVT (50)'!A:A,1,0)</f>
        <v>5023523</v>
      </c>
      <c r="W452" s="22" t="s">
        <v>1946</v>
      </c>
    </row>
    <row r="453" spans="1:23" x14ac:dyDescent="0.35">
      <c r="A453" s="13">
        <v>5023536</v>
      </c>
      <c r="B453" s="13">
        <v>6408510195</v>
      </c>
      <c r="C453" s="13">
        <v>41099425</v>
      </c>
      <c r="D453" t="s">
        <v>1214</v>
      </c>
      <c r="E453" t="s">
        <v>1853</v>
      </c>
      <c r="F453" t="s">
        <v>1838</v>
      </c>
      <c r="G453" t="s">
        <v>9</v>
      </c>
      <c r="H453" t="s">
        <v>9</v>
      </c>
      <c r="I453" t="s">
        <v>31</v>
      </c>
      <c r="J453" t="s">
        <v>32</v>
      </c>
      <c r="K453" s="12">
        <v>45210</v>
      </c>
      <c r="L453" s="1">
        <v>5</v>
      </c>
      <c r="M453" s="1">
        <v>4</v>
      </c>
      <c r="N453" s="1">
        <v>33</v>
      </c>
      <c r="O453" s="1">
        <v>26203</v>
      </c>
      <c r="P453" s="1" t="s">
        <v>1215</v>
      </c>
      <c r="Q453" t="s">
        <v>61</v>
      </c>
      <c r="R453" s="15">
        <v>45490</v>
      </c>
      <c r="S453">
        <v>3195</v>
      </c>
      <c r="T453">
        <v>145.18426446000001</v>
      </c>
      <c r="U453">
        <v>-38.027781470000001</v>
      </c>
      <c r="V453" t="e">
        <f>VLOOKUP(A:A,'BVT (50)'!A:A,1,0)</f>
        <v>#N/A</v>
      </c>
    </row>
    <row r="454" spans="1:23" x14ac:dyDescent="0.35">
      <c r="A454" s="21">
        <v>5023506</v>
      </c>
      <c r="B454" s="13">
        <v>6407457544</v>
      </c>
      <c r="C454" s="13">
        <v>40585180</v>
      </c>
      <c r="D454" t="s">
        <v>1216</v>
      </c>
      <c r="E454" t="s">
        <v>1854</v>
      </c>
      <c r="F454" t="s">
        <v>1537</v>
      </c>
      <c r="G454" t="s">
        <v>9</v>
      </c>
      <c r="H454" t="s">
        <v>9</v>
      </c>
      <c r="I454" t="s">
        <v>31</v>
      </c>
      <c r="J454" t="s">
        <v>32</v>
      </c>
      <c r="K454" s="12">
        <v>45210</v>
      </c>
      <c r="L454" s="1">
        <v>5</v>
      </c>
      <c r="M454" s="1">
        <v>4</v>
      </c>
      <c r="N454" s="1">
        <v>33</v>
      </c>
      <c r="O454" s="1">
        <v>25500</v>
      </c>
      <c r="P454" s="1" t="s">
        <v>1217</v>
      </c>
      <c r="Q454" t="s">
        <v>252</v>
      </c>
      <c r="R454" s="15">
        <v>45463</v>
      </c>
      <c r="S454">
        <v>3128</v>
      </c>
      <c r="T454">
        <v>145.16215586000001</v>
      </c>
      <c r="U454">
        <v>-37.923746170000001</v>
      </c>
      <c r="V454" s="22">
        <f>VLOOKUP(A:A,'BVT (50)'!A:A,1,0)</f>
        <v>5023506</v>
      </c>
      <c r="W454" s="22" t="s">
        <v>1946</v>
      </c>
    </row>
    <row r="455" spans="1:23" x14ac:dyDescent="0.35">
      <c r="A455" s="30">
        <v>5023552</v>
      </c>
      <c r="B455" s="13" t="s">
        <v>1218</v>
      </c>
      <c r="C455" s="13" t="s">
        <v>1218</v>
      </c>
      <c r="D455" t="s">
        <v>1219</v>
      </c>
      <c r="E455" t="s">
        <v>1855</v>
      </c>
      <c r="F455" t="s">
        <v>1838</v>
      </c>
      <c r="G455" t="s">
        <v>9</v>
      </c>
      <c r="H455" t="s">
        <v>9</v>
      </c>
      <c r="I455" t="s">
        <v>31</v>
      </c>
      <c r="J455" t="s">
        <v>32</v>
      </c>
      <c r="K455" s="12">
        <v>45211</v>
      </c>
      <c r="L455" s="1">
        <v>5</v>
      </c>
      <c r="M455" s="1">
        <v>4</v>
      </c>
      <c r="N455" s="1">
        <v>33</v>
      </c>
      <c r="O455" s="1">
        <v>26203</v>
      </c>
      <c r="P455" s="1" t="s">
        <v>1220</v>
      </c>
      <c r="Q455" t="s">
        <v>269</v>
      </c>
      <c r="R455" s="15">
        <v>0</v>
      </c>
      <c r="S455">
        <v>3170</v>
      </c>
      <c r="T455">
        <v>145.1366337</v>
      </c>
      <c r="U455">
        <v>-37.899551010000003</v>
      </c>
      <c r="V455" s="29">
        <f>VLOOKUP(A:A,'Pilot (10)'!A:A,1,0)</f>
        <v>5023552</v>
      </c>
      <c r="W455" s="29" t="s">
        <v>1943</v>
      </c>
    </row>
    <row r="456" spans="1:23" x14ac:dyDescent="0.35">
      <c r="A456" s="13">
        <v>5023560</v>
      </c>
      <c r="B456" s="13">
        <v>6408503208</v>
      </c>
      <c r="C456" s="13">
        <v>41094992</v>
      </c>
      <c r="D456" t="s">
        <v>1221</v>
      </c>
      <c r="E456" t="s">
        <v>1856</v>
      </c>
      <c r="F456" t="s">
        <v>1838</v>
      </c>
      <c r="G456" t="s">
        <v>9</v>
      </c>
      <c r="H456" t="s">
        <v>9</v>
      </c>
      <c r="I456" t="s">
        <v>31</v>
      </c>
      <c r="J456" t="s">
        <v>32</v>
      </c>
      <c r="K456" s="12">
        <v>45211</v>
      </c>
      <c r="L456" s="1">
        <v>5</v>
      </c>
      <c r="M456" s="1">
        <v>4</v>
      </c>
      <c r="N456" s="1">
        <v>33</v>
      </c>
      <c r="O456" s="1">
        <v>26203</v>
      </c>
      <c r="P456" s="1" t="s">
        <v>1222</v>
      </c>
      <c r="Q456" t="s">
        <v>456</v>
      </c>
      <c r="R456" s="15">
        <v>45506</v>
      </c>
      <c r="S456">
        <v>3201</v>
      </c>
      <c r="T456">
        <v>145.16215976999999</v>
      </c>
      <c r="U456">
        <v>-37.88148271</v>
      </c>
      <c r="V456" t="e">
        <f>VLOOKUP(A:A,'BVT (50)'!A:A,1,0)</f>
        <v>#N/A</v>
      </c>
    </row>
    <row r="457" spans="1:23" x14ac:dyDescent="0.35">
      <c r="A457" s="13">
        <v>5023541</v>
      </c>
      <c r="B457" s="13">
        <v>6408510218</v>
      </c>
      <c r="C457" s="13">
        <v>41099730</v>
      </c>
      <c r="D457" t="s">
        <v>1223</v>
      </c>
      <c r="E457" t="s">
        <v>1857</v>
      </c>
      <c r="F457" t="s">
        <v>1838</v>
      </c>
      <c r="G457" t="s">
        <v>9</v>
      </c>
      <c r="H457" t="s">
        <v>9</v>
      </c>
      <c r="I457" t="s">
        <v>31</v>
      </c>
      <c r="J457" t="s">
        <v>32</v>
      </c>
      <c r="K457" s="12">
        <v>45210</v>
      </c>
      <c r="L457" s="1">
        <v>5</v>
      </c>
      <c r="M457" s="1">
        <v>4</v>
      </c>
      <c r="N457" s="1">
        <v>33</v>
      </c>
      <c r="O457" s="1">
        <v>26203</v>
      </c>
      <c r="P457" s="1" t="s">
        <v>1115</v>
      </c>
      <c r="Q457" t="s">
        <v>91</v>
      </c>
      <c r="R457" s="15">
        <v>0</v>
      </c>
      <c r="S457">
        <v>3195</v>
      </c>
      <c r="T457">
        <v>145.05043269000001</v>
      </c>
      <c r="U457">
        <v>-37.957618580000002</v>
      </c>
      <c r="V457" t="e">
        <f>VLOOKUP(A:A,'BVT (50)'!A:A,1,0)</f>
        <v>#N/A</v>
      </c>
    </row>
    <row r="458" spans="1:23" x14ac:dyDescent="0.35">
      <c r="A458" s="13">
        <v>5023570</v>
      </c>
      <c r="B458" s="13">
        <v>6408435053</v>
      </c>
      <c r="C458" s="13">
        <v>41032382</v>
      </c>
      <c r="D458" t="s">
        <v>1224</v>
      </c>
      <c r="E458" t="s">
        <v>1858</v>
      </c>
      <c r="F458" t="s">
        <v>1838</v>
      </c>
      <c r="G458" t="s">
        <v>9</v>
      </c>
      <c r="H458" t="s">
        <v>9</v>
      </c>
      <c r="I458" t="s">
        <v>31</v>
      </c>
      <c r="J458" t="s">
        <v>32</v>
      </c>
      <c r="K458" s="12">
        <v>45211</v>
      </c>
      <c r="L458" s="1">
        <v>5</v>
      </c>
      <c r="M458" s="1">
        <v>4</v>
      </c>
      <c r="N458" s="1">
        <v>33</v>
      </c>
      <c r="O458" s="1">
        <v>26203</v>
      </c>
      <c r="P458" s="1" t="s">
        <v>1225</v>
      </c>
      <c r="Q458" t="s">
        <v>325</v>
      </c>
      <c r="R458" s="15">
        <v>45460</v>
      </c>
      <c r="S458">
        <v>3201</v>
      </c>
      <c r="T458">
        <v>145.05109400000001</v>
      </c>
      <c r="U458">
        <v>-38.234269310000002</v>
      </c>
      <c r="V458" t="e">
        <f>VLOOKUP(A:A,'BVT (50)'!A:A,1,0)</f>
        <v>#N/A</v>
      </c>
    </row>
    <row r="459" spans="1:23" x14ac:dyDescent="0.35">
      <c r="A459" s="13">
        <v>5023511</v>
      </c>
      <c r="B459" s="13">
        <v>6407522046</v>
      </c>
      <c r="C459" s="13">
        <v>40729535</v>
      </c>
      <c r="D459" t="s">
        <v>1226</v>
      </c>
      <c r="E459" t="s">
        <v>1859</v>
      </c>
      <c r="F459" t="s">
        <v>1838</v>
      </c>
      <c r="G459" t="s">
        <v>9</v>
      </c>
      <c r="H459" t="s">
        <v>9</v>
      </c>
      <c r="I459" t="s">
        <v>31</v>
      </c>
      <c r="J459" t="s">
        <v>32</v>
      </c>
      <c r="K459" s="12">
        <v>45210</v>
      </c>
      <c r="L459" s="1">
        <v>5</v>
      </c>
      <c r="M459" s="1">
        <v>4</v>
      </c>
      <c r="N459" s="1">
        <v>33</v>
      </c>
      <c r="O459" s="1">
        <v>26203</v>
      </c>
      <c r="P459" s="1" t="s">
        <v>1227</v>
      </c>
      <c r="Q459" t="s">
        <v>282</v>
      </c>
      <c r="R459" s="15">
        <v>45462</v>
      </c>
      <c r="S459">
        <v>3195</v>
      </c>
      <c r="T459">
        <v>145.13181521999999</v>
      </c>
      <c r="U459">
        <v>-38.115283339999998</v>
      </c>
      <c r="V459" t="e">
        <f>VLOOKUP(A:A,'BVT (50)'!A:A,1,0)</f>
        <v>#N/A</v>
      </c>
    </row>
    <row r="460" spans="1:23" x14ac:dyDescent="0.35">
      <c r="A460" s="13">
        <v>5023562</v>
      </c>
      <c r="B460" s="13">
        <v>6408499553</v>
      </c>
      <c r="C460" s="13">
        <v>41091116</v>
      </c>
      <c r="D460" t="s">
        <v>1228</v>
      </c>
      <c r="E460" t="s">
        <v>1860</v>
      </c>
      <c r="F460" t="s">
        <v>1838</v>
      </c>
      <c r="G460" t="s">
        <v>9</v>
      </c>
      <c r="H460" t="s">
        <v>9</v>
      </c>
      <c r="I460" t="s">
        <v>31</v>
      </c>
      <c r="J460" t="s">
        <v>32</v>
      </c>
      <c r="K460" s="12">
        <v>45211</v>
      </c>
      <c r="L460" s="1">
        <v>5</v>
      </c>
      <c r="M460" s="1">
        <v>4</v>
      </c>
      <c r="N460" s="1">
        <v>33</v>
      </c>
      <c r="O460" s="1">
        <v>26203</v>
      </c>
      <c r="P460" s="1" t="s">
        <v>1229</v>
      </c>
      <c r="Q460" t="s">
        <v>1230</v>
      </c>
      <c r="R460" s="15">
        <v>45460</v>
      </c>
      <c r="S460">
        <v>3201</v>
      </c>
      <c r="T460">
        <v>145.10398753000001</v>
      </c>
      <c r="U460">
        <v>-37.928359899999997</v>
      </c>
      <c r="V460" t="e">
        <f>VLOOKUP(A:A,'BVT (50)'!A:A,1,0)</f>
        <v>#N/A</v>
      </c>
    </row>
    <row r="461" spans="1:23" x14ac:dyDescent="0.35">
      <c r="A461" s="13">
        <v>5023545</v>
      </c>
      <c r="B461" s="13">
        <v>6408497280</v>
      </c>
      <c r="C461" s="13">
        <v>41088612</v>
      </c>
      <c r="D461" t="s">
        <v>1231</v>
      </c>
      <c r="E461" t="s">
        <v>1861</v>
      </c>
      <c r="F461" t="s">
        <v>1838</v>
      </c>
      <c r="G461" t="s">
        <v>9</v>
      </c>
      <c r="H461" t="s">
        <v>9</v>
      </c>
      <c r="I461" t="s">
        <v>31</v>
      </c>
      <c r="J461" t="s">
        <v>32</v>
      </c>
      <c r="K461" s="12">
        <v>45211</v>
      </c>
      <c r="L461" s="1">
        <v>5</v>
      </c>
      <c r="M461" s="1">
        <v>4</v>
      </c>
      <c r="N461" s="1">
        <v>33</v>
      </c>
      <c r="O461" s="1">
        <v>26203</v>
      </c>
      <c r="P461" s="1" t="s">
        <v>1232</v>
      </c>
      <c r="Q461" t="s">
        <v>1233</v>
      </c>
      <c r="R461" s="15">
        <v>45357</v>
      </c>
      <c r="S461">
        <v>3173</v>
      </c>
      <c r="T461">
        <v>145.18328964</v>
      </c>
      <c r="U461">
        <v>-38.310809470000002</v>
      </c>
      <c r="V461" t="e">
        <f>VLOOKUP(A:A,'BVT (50)'!A:A,1,0)</f>
        <v>#N/A</v>
      </c>
    </row>
    <row r="462" spans="1:23" x14ac:dyDescent="0.35">
      <c r="A462" s="13">
        <v>5023528</v>
      </c>
      <c r="B462" s="13">
        <v>6408519624</v>
      </c>
      <c r="C462" s="13">
        <v>41107257</v>
      </c>
      <c r="D462" t="s">
        <v>1234</v>
      </c>
      <c r="E462" t="s">
        <v>1862</v>
      </c>
      <c r="F462" t="s">
        <v>1838</v>
      </c>
      <c r="G462" t="s">
        <v>9</v>
      </c>
      <c r="H462" t="s">
        <v>9</v>
      </c>
      <c r="I462" t="s">
        <v>31</v>
      </c>
      <c r="J462" t="s">
        <v>32</v>
      </c>
      <c r="K462" s="12">
        <v>45210</v>
      </c>
      <c r="L462" s="1">
        <v>5</v>
      </c>
      <c r="M462" s="1">
        <v>4</v>
      </c>
      <c r="N462" s="1">
        <v>33</v>
      </c>
      <c r="O462" s="1">
        <v>26203</v>
      </c>
      <c r="P462" s="1" t="s">
        <v>1235</v>
      </c>
      <c r="Q462" t="s">
        <v>1236</v>
      </c>
      <c r="R462" s="15">
        <v>45607</v>
      </c>
      <c r="S462">
        <v>3195</v>
      </c>
      <c r="T462">
        <v>145.08167208</v>
      </c>
      <c r="U462">
        <v>-37.863422499999999</v>
      </c>
      <c r="V462" t="e">
        <f>VLOOKUP(A:A,'BVT (50)'!A:A,1,0)</f>
        <v>#N/A</v>
      </c>
    </row>
    <row r="463" spans="1:23" x14ac:dyDescent="0.35">
      <c r="A463" s="21">
        <v>5023502</v>
      </c>
      <c r="B463" s="13">
        <v>6407387892</v>
      </c>
      <c r="C463" s="13">
        <v>40740644</v>
      </c>
      <c r="D463" t="s">
        <v>1237</v>
      </c>
      <c r="E463" t="s">
        <v>1863</v>
      </c>
      <c r="F463" t="s">
        <v>1537</v>
      </c>
      <c r="G463" t="s">
        <v>9</v>
      </c>
      <c r="H463" t="s">
        <v>9</v>
      </c>
      <c r="I463" t="s">
        <v>31</v>
      </c>
      <c r="J463" t="s">
        <v>32</v>
      </c>
      <c r="K463" s="12">
        <v>45209</v>
      </c>
      <c r="L463" s="1">
        <v>5</v>
      </c>
      <c r="M463" s="1">
        <v>4</v>
      </c>
      <c r="N463" s="1">
        <v>33</v>
      </c>
      <c r="O463" s="1">
        <v>25500</v>
      </c>
      <c r="P463" s="1" t="s">
        <v>1238</v>
      </c>
      <c r="Q463" t="s">
        <v>41</v>
      </c>
      <c r="R463" s="15">
        <v>45463</v>
      </c>
      <c r="S463">
        <v>3128</v>
      </c>
      <c r="T463">
        <v>145.0677647</v>
      </c>
      <c r="U463">
        <v>-37.942182750000001</v>
      </c>
      <c r="V463" s="22">
        <f>VLOOKUP(A:A,'BVT (50)'!A:A,1,0)</f>
        <v>5023502</v>
      </c>
      <c r="W463" s="22" t="s">
        <v>1946</v>
      </c>
    </row>
    <row r="464" spans="1:23" x14ac:dyDescent="0.35">
      <c r="A464" s="21">
        <v>5023578</v>
      </c>
      <c r="B464" s="13">
        <v>6408507290</v>
      </c>
      <c r="C464" s="13">
        <v>41097532</v>
      </c>
      <c r="D464" t="s">
        <v>1239</v>
      </c>
      <c r="E464" t="s">
        <v>1864</v>
      </c>
      <c r="F464" t="s">
        <v>1537</v>
      </c>
      <c r="G464" t="s">
        <v>9</v>
      </c>
      <c r="H464" t="s">
        <v>9</v>
      </c>
      <c r="I464" t="s">
        <v>31</v>
      </c>
      <c r="J464" t="s">
        <v>32</v>
      </c>
      <c r="K464" s="12">
        <v>45211</v>
      </c>
      <c r="L464" s="1">
        <v>5</v>
      </c>
      <c r="M464" s="1">
        <v>4</v>
      </c>
      <c r="N464" s="1">
        <v>33</v>
      </c>
      <c r="O464" s="1">
        <v>25500</v>
      </c>
      <c r="P464" s="1" t="s">
        <v>1240</v>
      </c>
      <c r="Q464" t="s">
        <v>58</v>
      </c>
      <c r="R464" s="15">
        <v>45551</v>
      </c>
      <c r="S464">
        <v>3201</v>
      </c>
      <c r="T464">
        <v>145.0025096</v>
      </c>
      <c r="U464">
        <v>-37.934510240000002</v>
      </c>
      <c r="V464" s="22">
        <f>VLOOKUP(A:A,'BVT (50)'!A:A,1,0)</f>
        <v>5023578</v>
      </c>
      <c r="W464" s="22" t="s">
        <v>1946</v>
      </c>
    </row>
    <row r="465" spans="1:23" x14ac:dyDescent="0.35">
      <c r="A465" s="21">
        <v>5023595</v>
      </c>
      <c r="B465" s="13">
        <v>6407576772</v>
      </c>
      <c r="C465" s="13">
        <v>40624247</v>
      </c>
      <c r="D465" t="s">
        <v>1241</v>
      </c>
      <c r="E465" t="s">
        <v>1865</v>
      </c>
      <c r="F465" t="s">
        <v>1537</v>
      </c>
      <c r="G465" t="s">
        <v>9</v>
      </c>
      <c r="H465" t="s">
        <v>9</v>
      </c>
      <c r="I465" t="s">
        <v>31</v>
      </c>
      <c r="J465" t="s">
        <v>32</v>
      </c>
      <c r="K465" s="12">
        <v>45212</v>
      </c>
      <c r="L465" s="1">
        <v>5</v>
      </c>
      <c r="M465" s="1">
        <v>4</v>
      </c>
      <c r="N465" s="1">
        <v>33</v>
      </c>
      <c r="O465" s="1">
        <v>25500</v>
      </c>
      <c r="P465" s="1" t="s">
        <v>1242</v>
      </c>
      <c r="Q465" t="s">
        <v>1243</v>
      </c>
      <c r="R465" s="15">
        <v>45306</v>
      </c>
      <c r="S465">
        <v>3201</v>
      </c>
      <c r="T465">
        <v>145.06166532</v>
      </c>
      <c r="U465">
        <v>-38.340001600000001</v>
      </c>
      <c r="V465" s="22">
        <f>VLOOKUP(A:A,'BVT (50)'!A:A,1,0)</f>
        <v>5023595</v>
      </c>
      <c r="W465" s="22" t="s">
        <v>1946</v>
      </c>
    </row>
    <row r="466" spans="1:23" x14ac:dyDescent="0.35">
      <c r="A466" s="21">
        <v>5023494</v>
      </c>
      <c r="B466" s="13">
        <v>6408516375</v>
      </c>
      <c r="C466" s="13">
        <v>41102508</v>
      </c>
      <c r="D466" t="s">
        <v>1244</v>
      </c>
      <c r="E466" t="s">
        <v>1866</v>
      </c>
      <c r="F466" t="s">
        <v>1537</v>
      </c>
      <c r="G466" t="s">
        <v>9</v>
      </c>
      <c r="H466" t="s">
        <v>9</v>
      </c>
      <c r="I466" t="s">
        <v>31</v>
      </c>
      <c r="J466" t="s">
        <v>32</v>
      </c>
      <c r="K466" s="12">
        <v>45209</v>
      </c>
      <c r="L466" s="1">
        <v>5</v>
      </c>
      <c r="M466" s="1">
        <v>4</v>
      </c>
      <c r="N466" s="1">
        <v>33</v>
      </c>
      <c r="O466" s="1">
        <v>25500</v>
      </c>
      <c r="P466" s="1" t="s">
        <v>1245</v>
      </c>
      <c r="Q466" t="s">
        <v>282</v>
      </c>
      <c r="R466" s="15">
        <v>45534</v>
      </c>
      <c r="S466">
        <v>3128</v>
      </c>
      <c r="T466">
        <v>145.1260417</v>
      </c>
      <c r="U466">
        <v>-38.110205209999997</v>
      </c>
      <c r="V466" s="22">
        <f>VLOOKUP(A:A,'BVT (50)'!A:A,1,0)</f>
        <v>5023494</v>
      </c>
      <c r="W466" s="22" t="s">
        <v>1946</v>
      </c>
    </row>
    <row r="467" spans="1:23" x14ac:dyDescent="0.35">
      <c r="A467" s="13">
        <v>5023547</v>
      </c>
      <c r="B467" s="13">
        <v>6408498662</v>
      </c>
      <c r="C467" s="13">
        <v>41091070</v>
      </c>
      <c r="D467" t="s">
        <v>1246</v>
      </c>
      <c r="E467" t="s">
        <v>1867</v>
      </c>
      <c r="F467" t="s">
        <v>1838</v>
      </c>
      <c r="G467" t="s">
        <v>9</v>
      </c>
      <c r="H467" t="s">
        <v>9</v>
      </c>
      <c r="I467" t="s">
        <v>31</v>
      </c>
      <c r="J467" t="s">
        <v>32</v>
      </c>
      <c r="K467" s="12">
        <v>45211</v>
      </c>
      <c r="L467" s="1">
        <v>5</v>
      </c>
      <c r="M467" s="1">
        <v>4</v>
      </c>
      <c r="N467" s="1">
        <v>33</v>
      </c>
      <c r="O467" s="1">
        <v>26203</v>
      </c>
      <c r="P467" s="1" t="s">
        <v>1247</v>
      </c>
      <c r="Q467" t="s">
        <v>94</v>
      </c>
      <c r="R467" s="15">
        <v>45428</v>
      </c>
      <c r="S467">
        <v>3173</v>
      </c>
      <c r="T467">
        <v>145.03615569999999</v>
      </c>
      <c r="U467">
        <v>-38.321853939999997</v>
      </c>
      <c r="V467" t="e">
        <f>VLOOKUP(A:A,'BVT (50)'!A:A,1,0)</f>
        <v>#N/A</v>
      </c>
    </row>
    <row r="468" spans="1:23" x14ac:dyDescent="0.35">
      <c r="A468" s="21">
        <v>5023519</v>
      </c>
      <c r="B468" s="13">
        <v>6408463304</v>
      </c>
      <c r="C468" s="13">
        <v>41062942</v>
      </c>
      <c r="D468" t="s">
        <v>1248</v>
      </c>
      <c r="E468" t="s">
        <v>1868</v>
      </c>
      <c r="F468" t="s">
        <v>1537</v>
      </c>
      <c r="G468" t="s">
        <v>9</v>
      </c>
      <c r="H468" t="s">
        <v>9</v>
      </c>
      <c r="I468" t="s">
        <v>31</v>
      </c>
      <c r="J468" t="s">
        <v>32</v>
      </c>
      <c r="K468" s="12">
        <v>45210</v>
      </c>
      <c r="L468" s="1">
        <v>5</v>
      </c>
      <c r="M468" s="1">
        <v>4</v>
      </c>
      <c r="N468" s="1">
        <v>33</v>
      </c>
      <c r="O468" s="1">
        <v>25500</v>
      </c>
      <c r="P468" s="1" t="s">
        <v>1249</v>
      </c>
      <c r="Q468" t="s">
        <v>684</v>
      </c>
      <c r="R468" s="15">
        <v>45432</v>
      </c>
      <c r="S468">
        <v>3195</v>
      </c>
      <c r="T468">
        <v>145.01908700000001</v>
      </c>
      <c r="U468">
        <v>-37.96493384</v>
      </c>
      <c r="V468" s="22">
        <f>VLOOKUP(A:A,'BVT (50)'!A:A,1,0)</f>
        <v>5023519</v>
      </c>
      <c r="W468" s="22" t="s">
        <v>1946</v>
      </c>
    </row>
    <row r="469" spans="1:23" x14ac:dyDescent="0.35">
      <c r="A469" s="21">
        <v>5023537</v>
      </c>
      <c r="B469" s="13">
        <v>6408476964</v>
      </c>
      <c r="C469" s="13">
        <v>41076587</v>
      </c>
      <c r="D469" t="s">
        <v>1250</v>
      </c>
      <c r="E469" t="s">
        <v>1869</v>
      </c>
      <c r="F469" t="s">
        <v>1537</v>
      </c>
      <c r="G469" t="s">
        <v>9</v>
      </c>
      <c r="H469" t="s">
        <v>9</v>
      </c>
      <c r="I469" t="s">
        <v>31</v>
      </c>
      <c r="J469" t="s">
        <v>32</v>
      </c>
      <c r="K469" s="12">
        <v>45210</v>
      </c>
      <c r="L469" s="1">
        <v>5</v>
      </c>
      <c r="M469" s="1">
        <v>4</v>
      </c>
      <c r="N469" s="1">
        <v>33</v>
      </c>
      <c r="O469" s="1">
        <v>25500</v>
      </c>
      <c r="P469" s="1" t="s">
        <v>1251</v>
      </c>
      <c r="Q469" t="s">
        <v>223</v>
      </c>
      <c r="R469" s="15">
        <v>45492</v>
      </c>
      <c r="S469">
        <v>3195</v>
      </c>
      <c r="T469">
        <v>144.98953804999999</v>
      </c>
      <c r="U469">
        <v>-37.915541220000001</v>
      </c>
      <c r="V469" s="22">
        <f>VLOOKUP(A:A,'BVT (50)'!A:A,1,0)</f>
        <v>5023537</v>
      </c>
      <c r="W469" s="22" t="s">
        <v>1946</v>
      </c>
    </row>
    <row r="470" spans="1:23" x14ac:dyDescent="0.35">
      <c r="A470" s="13">
        <v>5023542</v>
      </c>
      <c r="B470" s="13">
        <v>6407604281</v>
      </c>
      <c r="C470" s="13">
        <v>40751123</v>
      </c>
      <c r="D470" t="s">
        <v>1252</v>
      </c>
      <c r="E470" t="s">
        <v>1870</v>
      </c>
      <c r="F470" t="s">
        <v>1838</v>
      </c>
      <c r="G470" t="s">
        <v>9</v>
      </c>
      <c r="H470" t="s">
        <v>9</v>
      </c>
      <c r="I470" t="s">
        <v>31</v>
      </c>
      <c r="J470" t="s">
        <v>32</v>
      </c>
      <c r="K470" s="12">
        <v>45210</v>
      </c>
      <c r="L470" s="1">
        <v>5</v>
      </c>
      <c r="M470" s="1">
        <v>4</v>
      </c>
      <c r="N470" s="1">
        <v>33</v>
      </c>
      <c r="O470" s="1">
        <v>26203</v>
      </c>
      <c r="P470" s="1" t="s">
        <v>1253</v>
      </c>
      <c r="Q470" t="s">
        <v>1254</v>
      </c>
      <c r="R470" s="15">
        <v>45484</v>
      </c>
      <c r="S470">
        <v>3195</v>
      </c>
      <c r="T470">
        <v>144.85547711999999</v>
      </c>
      <c r="U470">
        <v>-38.389162980000002</v>
      </c>
      <c r="V470" t="e">
        <f>VLOOKUP(A:A,'BVT (50)'!A:A,1,0)</f>
        <v>#N/A</v>
      </c>
    </row>
    <row r="471" spans="1:23" x14ac:dyDescent="0.35">
      <c r="A471" s="21">
        <v>5023532</v>
      </c>
      <c r="B471" s="13">
        <v>6407425096</v>
      </c>
      <c r="C471" s="13">
        <v>40654570</v>
      </c>
      <c r="D471" t="s">
        <v>1255</v>
      </c>
      <c r="E471" t="s">
        <v>1871</v>
      </c>
      <c r="F471" t="s">
        <v>1838</v>
      </c>
      <c r="G471" t="s">
        <v>9</v>
      </c>
      <c r="H471" t="s">
        <v>9</v>
      </c>
      <c r="I471" t="s">
        <v>31</v>
      </c>
      <c r="J471" t="s">
        <v>32</v>
      </c>
      <c r="K471" s="12">
        <v>45210</v>
      </c>
      <c r="L471" s="1">
        <v>5</v>
      </c>
      <c r="M471" s="1">
        <v>4</v>
      </c>
      <c r="N471" s="1">
        <v>33</v>
      </c>
      <c r="O471" s="1">
        <v>26203</v>
      </c>
      <c r="P471" s="1" t="s">
        <v>1256</v>
      </c>
      <c r="Q471" t="s">
        <v>525</v>
      </c>
      <c r="R471" s="15">
        <v>45517</v>
      </c>
      <c r="S471">
        <v>3195</v>
      </c>
      <c r="T471">
        <v>145.14525584</v>
      </c>
      <c r="U471">
        <v>-37.942771639999997</v>
      </c>
      <c r="V471" s="22" t="e">
        <f>VLOOKUP(A:A,'BVT (50)'!A:A,1,0)</f>
        <v>#N/A</v>
      </c>
      <c r="W471" s="22"/>
    </row>
    <row r="472" spans="1:23" x14ac:dyDescent="0.35">
      <c r="A472" s="13">
        <v>5023534</v>
      </c>
      <c r="B472" s="13">
        <v>6408516017</v>
      </c>
      <c r="C472" s="13">
        <v>41101023</v>
      </c>
      <c r="D472" t="s">
        <v>1257</v>
      </c>
      <c r="E472" t="s">
        <v>1872</v>
      </c>
      <c r="F472" t="s">
        <v>1838</v>
      </c>
      <c r="G472" t="s">
        <v>9</v>
      </c>
      <c r="H472" t="s">
        <v>9</v>
      </c>
      <c r="I472" t="s">
        <v>31</v>
      </c>
      <c r="J472" t="s">
        <v>32</v>
      </c>
      <c r="K472" s="12">
        <v>45210</v>
      </c>
      <c r="L472" s="1">
        <v>5</v>
      </c>
      <c r="M472" s="1">
        <v>4</v>
      </c>
      <c r="N472" s="1">
        <v>33</v>
      </c>
      <c r="O472" s="1">
        <v>26203</v>
      </c>
      <c r="P472" s="1" t="s">
        <v>1258</v>
      </c>
      <c r="Q472" t="s">
        <v>325</v>
      </c>
      <c r="R472" s="15">
        <v>45517</v>
      </c>
      <c r="S472">
        <v>3195</v>
      </c>
      <c r="T472">
        <v>145.03966170999999</v>
      </c>
      <c r="U472">
        <v>-38.224542040000003</v>
      </c>
      <c r="V472" t="e">
        <f>VLOOKUP(A:A,'BVT (50)'!A:A,1,0)</f>
        <v>#N/A</v>
      </c>
    </row>
    <row r="473" spans="1:23" x14ac:dyDescent="0.35">
      <c r="A473" s="13">
        <v>5023551</v>
      </c>
      <c r="B473" s="13">
        <v>6407619872</v>
      </c>
      <c r="C473" s="13">
        <v>40753607</v>
      </c>
      <c r="D473" t="s">
        <v>1259</v>
      </c>
      <c r="E473" t="s">
        <v>1873</v>
      </c>
      <c r="F473" t="s">
        <v>1838</v>
      </c>
      <c r="G473" t="s">
        <v>9</v>
      </c>
      <c r="H473" t="s">
        <v>9</v>
      </c>
      <c r="I473" t="s">
        <v>31</v>
      </c>
      <c r="J473" t="s">
        <v>32</v>
      </c>
      <c r="K473" s="12">
        <v>45211</v>
      </c>
      <c r="L473" s="1">
        <v>5</v>
      </c>
      <c r="M473" s="1">
        <v>4</v>
      </c>
      <c r="N473" s="1">
        <v>33</v>
      </c>
      <c r="O473" s="1">
        <v>26203</v>
      </c>
      <c r="P473" s="1" t="s">
        <v>1260</v>
      </c>
      <c r="Q473" t="s">
        <v>447</v>
      </c>
      <c r="R473" s="15">
        <v>45483</v>
      </c>
      <c r="S473">
        <v>3170</v>
      </c>
      <c r="T473">
        <v>145.16155197</v>
      </c>
      <c r="U473">
        <v>-38.105843450000002</v>
      </c>
      <c r="V473" t="e">
        <f>VLOOKUP(A:A,'BVT (50)'!A:A,1,0)</f>
        <v>#N/A</v>
      </c>
    </row>
    <row r="474" spans="1:23" x14ac:dyDescent="0.35">
      <c r="A474" s="21">
        <v>5023592</v>
      </c>
      <c r="B474" s="13">
        <v>6408490222</v>
      </c>
      <c r="C474" s="13">
        <v>41086008</v>
      </c>
      <c r="D474" t="s">
        <v>1261</v>
      </c>
      <c r="E474" t="s">
        <v>1874</v>
      </c>
      <c r="F474" t="s">
        <v>1537</v>
      </c>
      <c r="G474" t="s">
        <v>9</v>
      </c>
      <c r="H474" t="s">
        <v>9</v>
      </c>
      <c r="I474" t="s">
        <v>31</v>
      </c>
      <c r="J474" t="s">
        <v>32</v>
      </c>
      <c r="K474" s="12">
        <v>45212</v>
      </c>
      <c r="L474" s="1">
        <v>5</v>
      </c>
      <c r="M474" s="1">
        <v>4</v>
      </c>
      <c r="N474" s="1">
        <v>33</v>
      </c>
      <c r="O474" s="1">
        <v>25500</v>
      </c>
      <c r="P474" s="1" t="s">
        <v>1262</v>
      </c>
      <c r="Q474" t="s">
        <v>58</v>
      </c>
      <c r="R474" s="15">
        <v>45282</v>
      </c>
      <c r="S474">
        <v>3201</v>
      </c>
      <c r="T474">
        <v>145.00385965000001</v>
      </c>
      <c r="U474">
        <v>-37.942029509999998</v>
      </c>
      <c r="V474" s="22">
        <f>VLOOKUP(A:A,'BVT (50)'!A:A,1,0)</f>
        <v>5023592</v>
      </c>
      <c r="W474" s="22" t="s">
        <v>1946</v>
      </c>
    </row>
    <row r="475" spans="1:23" x14ac:dyDescent="0.35">
      <c r="A475" s="13">
        <v>5023522</v>
      </c>
      <c r="B475" s="13">
        <v>6407514763</v>
      </c>
      <c r="C475" s="13">
        <v>40620413</v>
      </c>
      <c r="D475" t="s">
        <v>1263</v>
      </c>
      <c r="E475" t="s">
        <v>1875</v>
      </c>
      <c r="F475" t="s">
        <v>1838</v>
      </c>
      <c r="G475" t="s">
        <v>9</v>
      </c>
      <c r="H475" t="s">
        <v>9</v>
      </c>
      <c r="I475" t="s">
        <v>31</v>
      </c>
      <c r="J475" t="s">
        <v>32</v>
      </c>
      <c r="K475" s="12">
        <v>45210</v>
      </c>
      <c r="L475" s="1">
        <v>5</v>
      </c>
      <c r="M475" s="1">
        <v>4</v>
      </c>
      <c r="N475" s="1">
        <v>33</v>
      </c>
      <c r="O475" s="1">
        <v>26203</v>
      </c>
      <c r="P475" s="1" t="s">
        <v>1264</v>
      </c>
      <c r="Q475" t="s">
        <v>1265</v>
      </c>
      <c r="R475" s="15">
        <v>45537</v>
      </c>
      <c r="S475">
        <v>3195</v>
      </c>
      <c r="T475">
        <v>145.12817283000001</v>
      </c>
      <c r="U475">
        <v>-38.050488780000002</v>
      </c>
      <c r="V475" t="e">
        <f>VLOOKUP(A:A,'BVT (50)'!A:A,1,0)</f>
        <v>#N/A</v>
      </c>
    </row>
    <row r="476" spans="1:23" x14ac:dyDescent="0.35">
      <c r="A476" s="13">
        <v>5023540</v>
      </c>
      <c r="B476" s="13">
        <v>6407763411</v>
      </c>
      <c r="C476" s="13">
        <v>41110777</v>
      </c>
      <c r="D476" t="s">
        <v>1266</v>
      </c>
      <c r="E476" t="s">
        <v>1876</v>
      </c>
      <c r="F476" t="s">
        <v>23</v>
      </c>
      <c r="G476" t="s">
        <v>9</v>
      </c>
      <c r="H476" t="s">
        <v>9</v>
      </c>
      <c r="I476" t="s">
        <v>31</v>
      </c>
      <c r="J476" t="s">
        <v>32</v>
      </c>
      <c r="K476" s="12">
        <v>45210</v>
      </c>
      <c r="L476" s="1">
        <v>5</v>
      </c>
      <c r="M476" s="1">
        <v>4</v>
      </c>
      <c r="N476" s="1">
        <v>33</v>
      </c>
      <c r="O476" s="1">
        <v>28300</v>
      </c>
      <c r="P476" s="1" t="s">
        <v>1171</v>
      </c>
      <c r="Q476" t="s">
        <v>1172</v>
      </c>
      <c r="R476" s="15">
        <v>45617</v>
      </c>
      <c r="S476">
        <v>3195</v>
      </c>
      <c r="T476">
        <v>0</v>
      </c>
      <c r="U476">
        <v>0</v>
      </c>
      <c r="V476" t="e">
        <f>VLOOKUP(A:A,'BVT (50)'!A:A,1,0)</f>
        <v>#N/A</v>
      </c>
    </row>
    <row r="477" spans="1:23" x14ac:dyDescent="0.35">
      <c r="A477" s="21">
        <v>5023521</v>
      </c>
      <c r="B477" s="13">
        <v>6408506471</v>
      </c>
      <c r="C477" s="13">
        <v>41098200</v>
      </c>
      <c r="D477" t="s">
        <v>1267</v>
      </c>
      <c r="E477" t="s">
        <v>1877</v>
      </c>
      <c r="F477" t="s">
        <v>1838</v>
      </c>
      <c r="G477" t="s">
        <v>9</v>
      </c>
      <c r="H477" t="s">
        <v>9</v>
      </c>
      <c r="I477" t="s">
        <v>31</v>
      </c>
      <c r="J477" t="s">
        <v>32</v>
      </c>
      <c r="K477" s="12">
        <v>45210</v>
      </c>
      <c r="L477" s="1">
        <v>5</v>
      </c>
      <c r="M477" s="1">
        <v>4</v>
      </c>
      <c r="N477" s="1">
        <v>33</v>
      </c>
      <c r="O477" s="1">
        <v>26203</v>
      </c>
      <c r="P477" s="1" t="s">
        <v>1268</v>
      </c>
      <c r="Q477" t="s">
        <v>1269</v>
      </c>
      <c r="R477" s="15">
        <v>45481</v>
      </c>
      <c r="S477">
        <v>3195</v>
      </c>
      <c r="T477">
        <v>145.18574242</v>
      </c>
      <c r="U477">
        <v>-37.832944410000003</v>
      </c>
      <c r="V477" s="22" t="e">
        <f>VLOOKUP(A:A,'BVT (50)'!A:A,1,0)</f>
        <v>#N/A</v>
      </c>
      <c r="W477" s="22"/>
    </row>
    <row r="478" spans="1:23" x14ac:dyDescent="0.35">
      <c r="A478" s="13">
        <v>5023507</v>
      </c>
      <c r="B478" s="13">
        <v>6408486745</v>
      </c>
      <c r="C478" s="13">
        <v>41082665</v>
      </c>
      <c r="D478" t="s">
        <v>1270</v>
      </c>
      <c r="E478" t="s">
        <v>1878</v>
      </c>
      <c r="F478" t="s">
        <v>1838</v>
      </c>
      <c r="G478" t="s">
        <v>9</v>
      </c>
      <c r="H478" t="s">
        <v>9</v>
      </c>
      <c r="I478" t="s">
        <v>31</v>
      </c>
      <c r="J478" t="s">
        <v>32</v>
      </c>
      <c r="K478" s="12">
        <v>45210</v>
      </c>
      <c r="L478" s="1">
        <v>5</v>
      </c>
      <c r="M478" s="1">
        <v>4</v>
      </c>
      <c r="N478" s="1">
        <v>33</v>
      </c>
      <c r="O478" s="1">
        <v>26203</v>
      </c>
      <c r="P478" s="1" t="s">
        <v>1271</v>
      </c>
      <c r="Q478" t="s">
        <v>1233</v>
      </c>
      <c r="R478" s="15">
        <v>45470</v>
      </c>
      <c r="S478">
        <v>3128</v>
      </c>
      <c r="T478">
        <v>145.19046881</v>
      </c>
      <c r="U478">
        <v>-38.302061739999999</v>
      </c>
      <c r="V478" t="e">
        <f>VLOOKUP(A:A,'BVT (50)'!A:A,1,0)</f>
        <v>#N/A</v>
      </c>
    </row>
    <row r="479" spans="1:23" x14ac:dyDescent="0.35">
      <c r="A479" s="21">
        <v>5023594</v>
      </c>
      <c r="B479" s="13">
        <v>6407123532</v>
      </c>
      <c r="C479" s="13">
        <v>40679371</v>
      </c>
      <c r="D479" t="s">
        <v>1272</v>
      </c>
      <c r="E479" t="s">
        <v>1879</v>
      </c>
      <c r="F479" t="s">
        <v>1838</v>
      </c>
      <c r="G479" t="s">
        <v>9</v>
      </c>
      <c r="H479" t="s">
        <v>9</v>
      </c>
      <c r="I479" t="s">
        <v>31</v>
      </c>
      <c r="J479" t="s">
        <v>32</v>
      </c>
      <c r="K479" s="12">
        <v>45212</v>
      </c>
      <c r="L479" s="1">
        <v>5</v>
      </c>
      <c r="M479" s="1">
        <v>4</v>
      </c>
      <c r="N479" s="1">
        <v>33</v>
      </c>
      <c r="O479" s="1">
        <v>26203</v>
      </c>
      <c r="P479" s="1" t="s">
        <v>1273</v>
      </c>
      <c r="Q479" t="s">
        <v>170</v>
      </c>
      <c r="R479" s="15">
        <v>45306</v>
      </c>
      <c r="S479">
        <v>3201</v>
      </c>
      <c r="T479">
        <v>145.12428589000001</v>
      </c>
      <c r="U479">
        <v>-37.819258599999998</v>
      </c>
      <c r="V479" s="22" t="e">
        <f>VLOOKUP(A:A,'BVT (50)'!A:A,1,0)</f>
        <v>#N/A</v>
      </c>
      <c r="W479" s="22"/>
    </row>
    <row r="480" spans="1:23" x14ac:dyDescent="0.35">
      <c r="A480" s="13">
        <v>5023600</v>
      </c>
      <c r="B480" s="13">
        <v>6407211592</v>
      </c>
      <c r="C480" s="13">
        <v>40684535</v>
      </c>
      <c r="D480" t="s">
        <v>1274</v>
      </c>
      <c r="E480" t="s">
        <v>1880</v>
      </c>
      <c r="F480" t="s">
        <v>1838</v>
      </c>
      <c r="G480" t="s">
        <v>9</v>
      </c>
      <c r="H480" t="s">
        <v>9</v>
      </c>
      <c r="I480" t="s">
        <v>31</v>
      </c>
      <c r="J480" t="s">
        <v>32</v>
      </c>
      <c r="K480" s="12">
        <v>45215</v>
      </c>
      <c r="L480" s="1">
        <v>5</v>
      </c>
      <c r="M480" s="1">
        <v>4</v>
      </c>
      <c r="N480" s="1">
        <v>33</v>
      </c>
      <c r="O480" s="1">
        <v>26203</v>
      </c>
      <c r="P480" s="1" t="s">
        <v>1275</v>
      </c>
      <c r="Q480" t="s">
        <v>37</v>
      </c>
      <c r="R480" s="15">
        <v>45254</v>
      </c>
      <c r="S480">
        <v>3201</v>
      </c>
      <c r="T480">
        <v>145.17143565999999</v>
      </c>
      <c r="U480">
        <v>-38.224519579999999</v>
      </c>
      <c r="V480" t="e">
        <f>VLOOKUP(A:A,'BVT (50)'!A:A,1,0)</f>
        <v>#N/A</v>
      </c>
    </row>
    <row r="481" spans="1:23" x14ac:dyDescent="0.35">
      <c r="A481" s="21">
        <v>5023512</v>
      </c>
      <c r="B481" s="13">
        <v>6408284793</v>
      </c>
      <c r="C481" s="13">
        <v>40797248</v>
      </c>
      <c r="D481" t="s">
        <v>1276</v>
      </c>
      <c r="E481" t="s">
        <v>1881</v>
      </c>
      <c r="F481" t="s">
        <v>1537</v>
      </c>
      <c r="G481" t="s">
        <v>9</v>
      </c>
      <c r="H481" t="s">
        <v>9</v>
      </c>
      <c r="I481" t="s">
        <v>31</v>
      </c>
      <c r="J481" t="s">
        <v>32</v>
      </c>
      <c r="K481" s="12">
        <v>45210</v>
      </c>
      <c r="L481" s="1">
        <v>5</v>
      </c>
      <c r="M481" s="1">
        <v>4</v>
      </c>
      <c r="N481" s="1">
        <v>33</v>
      </c>
      <c r="O481" s="1">
        <v>25500</v>
      </c>
      <c r="P481" s="1" t="s">
        <v>1277</v>
      </c>
      <c r="Q481" t="s">
        <v>1278</v>
      </c>
      <c r="R481" s="15">
        <v>45460</v>
      </c>
      <c r="S481">
        <v>3195</v>
      </c>
      <c r="T481">
        <v>145.13570697</v>
      </c>
      <c r="U481">
        <v>-38.219128570000002</v>
      </c>
      <c r="V481" s="22">
        <f>VLOOKUP(A:A,'BVT (50)'!A:A,1,0)</f>
        <v>5023512</v>
      </c>
      <c r="W481" s="22" t="s">
        <v>1946</v>
      </c>
    </row>
    <row r="482" spans="1:23" x14ac:dyDescent="0.35">
      <c r="A482" s="21">
        <v>5023533</v>
      </c>
      <c r="B482" s="13">
        <v>6407639719</v>
      </c>
      <c r="C482" s="13">
        <v>40654536</v>
      </c>
      <c r="D482" t="s">
        <v>1279</v>
      </c>
      <c r="E482" t="s">
        <v>1882</v>
      </c>
      <c r="F482" t="s">
        <v>1838</v>
      </c>
      <c r="G482" t="s">
        <v>9</v>
      </c>
      <c r="H482" t="s">
        <v>9</v>
      </c>
      <c r="I482" t="s">
        <v>31</v>
      </c>
      <c r="J482" t="s">
        <v>32</v>
      </c>
      <c r="K482" s="12">
        <v>45210</v>
      </c>
      <c r="L482" s="1">
        <v>5</v>
      </c>
      <c r="M482" s="1">
        <v>4</v>
      </c>
      <c r="N482" s="1">
        <v>33</v>
      </c>
      <c r="O482" s="1">
        <v>26203</v>
      </c>
      <c r="P482" s="1" t="s">
        <v>1280</v>
      </c>
      <c r="Q482" t="s">
        <v>525</v>
      </c>
      <c r="R482" s="15">
        <v>45512</v>
      </c>
      <c r="S482">
        <v>3195</v>
      </c>
      <c r="T482">
        <v>145.14631747000001</v>
      </c>
      <c r="U482">
        <v>-37.943509880000001</v>
      </c>
      <c r="V482" s="22" t="e">
        <f>VLOOKUP(A:A,'BVT (50)'!A:A,1,0)</f>
        <v>#N/A</v>
      </c>
      <c r="W482" s="22"/>
    </row>
    <row r="483" spans="1:23" x14ac:dyDescent="0.35">
      <c r="A483" s="21">
        <v>5023568</v>
      </c>
      <c r="B483" s="13">
        <v>6407447322</v>
      </c>
      <c r="C483" s="13">
        <v>40524803</v>
      </c>
      <c r="D483" t="s">
        <v>1281</v>
      </c>
      <c r="E483" t="s">
        <v>1883</v>
      </c>
      <c r="F483" t="s">
        <v>1537</v>
      </c>
      <c r="G483" t="s">
        <v>9</v>
      </c>
      <c r="H483" t="s">
        <v>9</v>
      </c>
      <c r="I483" t="s">
        <v>31</v>
      </c>
      <c r="J483" t="s">
        <v>32</v>
      </c>
      <c r="K483" s="12">
        <v>45211</v>
      </c>
      <c r="L483" s="1">
        <v>5</v>
      </c>
      <c r="M483" s="1">
        <v>4</v>
      </c>
      <c r="N483" s="1">
        <v>33</v>
      </c>
      <c r="O483" s="1">
        <v>25500</v>
      </c>
      <c r="P483" s="1" t="s">
        <v>1282</v>
      </c>
      <c r="Q483" t="s">
        <v>1283</v>
      </c>
      <c r="R483" s="15">
        <v>0</v>
      </c>
      <c r="S483">
        <v>3201</v>
      </c>
      <c r="T483">
        <v>145.13478695000001</v>
      </c>
      <c r="U483">
        <v>-37.981590820000001</v>
      </c>
      <c r="V483" s="22">
        <f>VLOOKUP(A:A,'BVT (50)'!A:A,1,0)</f>
        <v>5023568</v>
      </c>
      <c r="W483" s="22" t="s">
        <v>1946</v>
      </c>
    </row>
    <row r="484" spans="1:23" x14ac:dyDescent="0.35">
      <c r="A484" s="13">
        <v>5023588</v>
      </c>
      <c r="B484" s="13">
        <v>6408488053</v>
      </c>
      <c r="C484" s="13">
        <v>41083950</v>
      </c>
      <c r="D484" t="s">
        <v>1284</v>
      </c>
      <c r="E484" t="s">
        <v>1884</v>
      </c>
      <c r="F484" t="s">
        <v>1838</v>
      </c>
      <c r="G484" t="s">
        <v>9</v>
      </c>
      <c r="H484" t="s">
        <v>9</v>
      </c>
      <c r="I484" t="s">
        <v>31</v>
      </c>
      <c r="J484" t="s">
        <v>32</v>
      </c>
      <c r="K484" s="12">
        <v>45212</v>
      </c>
      <c r="L484" s="1">
        <v>5</v>
      </c>
      <c r="M484" s="1">
        <v>4</v>
      </c>
      <c r="N484" s="1">
        <v>33</v>
      </c>
      <c r="O484" s="1">
        <v>26203</v>
      </c>
      <c r="P484" s="1" t="s">
        <v>1285</v>
      </c>
      <c r="Q484" t="s">
        <v>1286</v>
      </c>
      <c r="R484" s="15">
        <v>45330</v>
      </c>
      <c r="S484">
        <v>3201</v>
      </c>
      <c r="T484">
        <v>145.08004890000001</v>
      </c>
      <c r="U484">
        <v>-37.950860509999998</v>
      </c>
      <c r="V484" t="e">
        <f>VLOOKUP(A:A,'BVT (50)'!A:A,1,0)</f>
        <v>#N/A</v>
      </c>
    </row>
    <row r="485" spans="1:23" x14ac:dyDescent="0.35">
      <c r="A485" s="13">
        <v>5023602</v>
      </c>
      <c r="B485" s="13">
        <v>6407457093</v>
      </c>
      <c r="C485" s="13">
        <v>40727900</v>
      </c>
      <c r="D485" t="s">
        <v>1287</v>
      </c>
      <c r="E485" t="s">
        <v>1885</v>
      </c>
      <c r="F485" t="s">
        <v>1838</v>
      </c>
      <c r="G485" t="s">
        <v>9</v>
      </c>
      <c r="H485" t="s">
        <v>9</v>
      </c>
      <c r="I485" t="s">
        <v>31</v>
      </c>
      <c r="J485" t="s">
        <v>32</v>
      </c>
      <c r="K485" s="12">
        <v>45212</v>
      </c>
      <c r="L485" s="1">
        <v>5</v>
      </c>
      <c r="M485" s="1">
        <v>4</v>
      </c>
      <c r="N485" s="1">
        <v>33</v>
      </c>
      <c r="O485" s="1">
        <v>26203</v>
      </c>
      <c r="P485" s="1" t="s">
        <v>1288</v>
      </c>
      <c r="Q485" t="s">
        <v>269</v>
      </c>
      <c r="R485" s="15">
        <v>45260</v>
      </c>
      <c r="S485">
        <v>3201</v>
      </c>
      <c r="T485">
        <v>145.12913803999999</v>
      </c>
      <c r="U485">
        <v>-37.89472585</v>
      </c>
      <c r="V485" t="e">
        <f>VLOOKUP(A:A,'BVT (50)'!A:A,1,0)</f>
        <v>#N/A</v>
      </c>
    </row>
    <row r="486" spans="1:23" x14ac:dyDescent="0.35">
      <c r="A486" s="13">
        <v>5023538</v>
      </c>
      <c r="B486" s="13">
        <v>6407564613</v>
      </c>
      <c r="C486" s="13">
        <v>40673298</v>
      </c>
      <c r="D486" t="s">
        <v>1289</v>
      </c>
      <c r="E486" t="s">
        <v>1886</v>
      </c>
      <c r="F486" t="s">
        <v>1838</v>
      </c>
      <c r="G486" t="s">
        <v>9</v>
      </c>
      <c r="H486" t="s">
        <v>9</v>
      </c>
      <c r="I486" t="s">
        <v>31</v>
      </c>
      <c r="J486" t="s">
        <v>32</v>
      </c>
      <c r="K486" s="12">
        <v>45210</v>
      </c>
      <c r="L486" s="1">
        <v>5</v>
      </c>
      <c r="M486" s="1">
        <v>4</v>
      </c>
      <c r="N486" s="1">
        <v>33</v>
      </c>
      <c r="O486" s="1">
        <v>26203</v>
      </c>
      <c r="P486" s="1" t="s">
        <v>1290</v>
      </c>
      <c r="Q486" t="s">
        <v>204</v>
      </c>
      <c r="R486" s="15">
        <v>45511</v>
      </c>
      <c r="S486">
        <v>3195</v>
      </c>
      <c r="T486">
        <v>145.02435545</v>
      </c>
      <c r="U486">
        <v>-38.270399490000003</v>
      </c>
      <c r="V486" t="e">
        <f>VLOOKUP(A:A,'BVT (50)'!A:A,1,0)</f>
        <v>#N/A</v>
      </c>
    </row>
    <row r="487" spans="1:23" x14ac:dyDescent="0.35">
      <c r="A487" s="21">
        <v>5023489</v>
      </c>
      <c r="B487" s="13">
        <v>6407387916</v>
      </c>
      <c r="C487" s="13">
        <v>40640974</v>
      </c>
      <c r="D487" t="s">
        <v>1291</v>
      </c>
      <c r="E487" t="s">
        <v>1887</v>
      </c>
      <c r="F487" t="s">
        <v>1537</v>
      </c>
      <c r="G487" t="s">
        <v>9</v>
      </c>
      <c r="H487" t="s">
        <v>9</v>
      </c>
      <c r="I487" t="s">
        <v>31</v>
      </c>
      <c r="J487" t="s">
        <v>32</v>
      </c>
      <c r="K487" s="12">
        <v>45209</v>
      </c>
      <c r="L487" s="1">
        <v>5</v>
      </c>
      <c r="M487" s="1">
        <v>4</v>
      </c>
      <c r="N487" s="1">
        <v>33</v>
      </c>
      <c r="O487" s="1">
        <v>25500</v>
      </c>
      <c r="P487" s="1" t="s">
        <v>1292</v>
      </c>
      <c r="Q487" t="s">
        <v>41</v>
      </c>
      <c r="R487" s="15">
        <v>45559</v>
      </c>
      <c r="S487">
        <v>3939</v>
      </c>
      <c r="T487">
        <v>145.07169703</v>
      </c>
      <c r="U487">
        <v>-37.941499389999997</v>
      </c>
      <c r="V487" s="22">
        <f>VLOOKUP(A:A,'BVT (50)'!A:A,1,0)</f>
        <v>5023489</v>
      </c>
      <c r="W487" s="22" t="s">
        <v>1946</v>
      </c>
    </row>
    <row r="488" spans="1:23" x14ac:dyDescent="0.35">
      <c r="A488" s="13">
        <v>5023488</v>
      </c>
      <c r="B488" s="13">
        <v>6408507284</v>
      </c>
      <c r="C488" s="13">
        <v>41097526</v>
      </c>
      <c r="D488" t="s">
        <v>1293</v>
      </c>
      <c r="E488" t="s">
        <v>1888</v>
      </c>
      <c r="F488" t="s">
        <v>1838</v>
      </c>
      <c r="G488" t="s">
        <v>9</v>
      </c>
      <c r="H488" t="s">
        <v>9</v>
      </c>
      <c r="I488" t="s">
        <v>31</v>
      </c>
      <c r="J488" t="s">
        <v>32</v>
      </c>
      <c r="K488" s="12">
        <v>45209</v>
      </c>
      <c r="L488" s="1">
        <v>5</v>
      </c>
      <c r="M488" s="1">
        <v>4</v>
      </c>
      <c r="N488" s="1">
        <v>33</v>
      </c>
      <c r="O488" s="1">
        <v>26203</v>
      </c>
      <c r="P488" s="1" t="s">
        <v>1294</v>
      </c>
      <c r="Q488" t="s">
        <v>41</v>
      </c>
      <c r="R488" s="15">
        <v>45524</v>
      </c>
      <c r="S488">
        <v>3939</v>
      </c>
      <c r="T488">
        <v>145.05108222999999</v>
      </c>
      <c r="U488">
        <v>-37.940761219999999</v>
      </c>
      <c r="V488" t="e">
        <f>VLOOKUP(A:A,'BVT (50)'!A:A,1,0)</f>
        <v>#N/A</v>
      </c>
    </row>
    <row r="489" spans="1:23" x14ac:dyDescent="0.35">
      <c r="A489" s="21">
        <v>5023490</v>
      </c>
      <c r="B489" s="13">
        <v>6408514004</v>
      </c>
      <c r="C489" s="13">
        <v>41100423</v>
      </c>
      <c r="D489" t="s">
        <v>1295</v>
      </c>
      <c r="E489" t="s">
        <v>1889</v>
      </c>
      <c r="F489" t="s">
        <v>1838</v>
      </c>
      <c r="G489" t="s">
        <v>9</v>
      </c>
      <c r="H489" t="s">
        <v>9</v>
      </c>
      <c r="I489" t="s">
        <v>31</v>
      </c>
      <c r="J489" t="s">
        <v>32</v>
      </c>
      <c r="K489" s="12">
        <v>45209</v>
      </c>
      <c r="L489" s="1">
        <v>5</v>
      </c>
      <c r="M489" s="1">
        <v>4</v>
      </c>
      <c r="N489" s="1">
        <v>33</v>
      </c>
      <c r="O489" s="1">
        <v>26203</v>
      </c>
      <c r="P489" s="1" t="s">
        <v>1296</v>
      </c>
      <c r="Q489" t="s">
        <v>170</v>
      </c>
      <c r="R489" s="15">
        <v>45535</v>
      </c>
      <c r="S489">
        <v>3939</v>
      </c>
      <c r="T489">
        <v>145.11786914999999</v>
      </c>
      <c r="U489">
        <v>-37.815908309999998</v>
      </c>
      <c r="V489" s="22" t="e">
        <f>VLOOKUP(A:A,'BVT (50)'!A:A,1,0)</f>
        <v>#N/A</v>
      </c>
      <c r="W489" s="22"/>
    </row>
    <row r="490" spans="1:23" x14ac:dyDescent="0.35">
      <c r="A490" s="13">
        <v>5023484</v>
      </c>
      <c r="B490" s="13">
        <v>6407456785</v>
      </c>
      <c r="C490" s="13">
        <v>41090517</v>
      </c>
      <c r="D490" t="s">
        <v>1297</v>
      </c>
      <c r="E490" t="s">
        <v>1890</v>
      </c>
      <c r="F490" t="s">
        <v>1838</v>
      </c>
      <c r="G490" t="s">
        <v>9</v>
      </c>
      <c r="H490" t="s">
        <v>9</v>
      </c>
      <c r="I490" t="s">
        <v>31</v>
      </c>
      <c r="J490" t="s">
        <v>32</v>
      </c>
      <c r="K490" s="12">
        <v>45209</v>
      </c>
      <c r="L490" s="1">
        <v>5</v>
      </c>
      <c r="M490" s="1">
        <v>4</v>
      </c>
      <c r="N490" s="1">
        <v>33</v>
      </c>
      <c r="O490" s="1">
        <v>26203</v>
      </c>
      <c r="P490" s="1" t="s">
        <v>1298</v>
      </c>
      <c r="Q490" t="s">
        <v>133</v>
      </c>
      <c r="R490" s="15">
        <v>45524</v>
      </c>
      <c r="S490">
        <v>3939</v>
      </c>
      <c r="T490">
        <v>145.11897526000001</v>
      </c>
      <c r="U490">
        <v>-37.926506809999999</v>
      </c>
      <c r="V490" t="e">
        <f>VLOOKUP(A:A,'BVT (50)'!A:A,1,0)</f>
        <v>#N/A</v>
      </c>
    </row>
    <row r="491" spans="1:23" x14ac:dyDescent="0.35">
      <c r="A491" s="21">
        <v>5023505</v>
      </c>
      <c r="B491" s="13">
        <v>6407580068</v>
      </c>
      <c r="C491" s="13">
        <v>40670770</v>
      </c>
      <c r="D491" t="s">
        <v>1299</v>
      </c>
      <c r="E491" t="s">
        <v>1891</v>
      </c>
      <c r="F491" t="s">
        <v>1537</v>
      </c>
      <c r="G491" t="s">
        <v>9</v>
      </c>
      <c r="H491" t="s">
        <v>9</v>
      </c>
      <c r="I491" t="s">
        <v>31</v>
      </c>
      <c r="J491" t="s">
        <v>32</v>
      </c>
      <c r="K491" s="12">
        <v>45210</v>
      </c>
      <c r="L491" s="1">
        <v>5</v>
      </c>
      <c r="M491" s="1">
        <v>4</v>
      </c>
      <c r="N491" s="1">
        <v>33</v>
      </c>
      <c r="O491" s="1">
        <v>25500</v>
      </c>
      <c r="P491" s="1" t="s">
        <v>1300</v>
      </c>
      <c r="Q491" t="s">
        <v>1233</v>
      </c>
      <c r="R491" s="15">
        <v>45470</v>
      </c>
      <c r="S491">
        <v>3128</v>
      </c>
      <c r="T491">
        <v>145.17268955</v>
      </c>
      <c r="U491">
        <v>-38.297652569999997</v>
      </c>
      <c r="V491" s="22">
        <f>VLOOKUP(A:A,'BVT (50)'!A:A,1,0)</f>
        <v>5023505</v>
      </c>
      <c r="W491" s="22" t="s">
        <v>1946</v>
      </c>
    </row>
    <row r="492" spans="1:23" x14ac:dyDescent="0.35">
      <c r="A492" s="13">
        <v>5023582</v>
      </c>
      <c r="B492" s="13" t="s">
        <v>1301</v>
      </c>
      <c r="C492" s="13" t="s">
        <v>1301</v>
      </c>
      <c r="D492" t="s">
        <v>1302</v>
      </c>
      <c r="E492" t="s">
        <v>1892</v>
      </c>
      <c r="F492" t="s">
        <v>1838</v>
      </c>
      <c r="G492" t="s">
        <v>9</v>
      </c>
      <c r="H492" t="s">
        <v>9</v>
      </c>
      <c r="I492" t="s">
        <v>31</v>
      </c>
      <c r="J492" t="s">
        <v>32</v>
      </c>
      <c r="K492" s="12">
        <v>45212</v>
      </c>
      <c r="L492" s="1">
        <v>5</v>
      </c>
      <c r="M492" s="1">
        <v>4</v>
      </c>
      <c r="N492" s="1">
        <v>33</v>
      </c>
      <c r="O492" s="1">
        <v>26203</v>
      </c>
      <c r="P492" s="1" t="s">
        <v>1303</v>
      </c>
      <c r="Q492" t="s">
        <v>1304</v>
      </c>
      <c r="R492" s="15">
        <v>0</v>
      </c>
      <c r="S492">
        <v>3201</v>
      </c>
      <c r="T492">
        <v>145.10665990000001</v>
      </c>
      <c r="U492">
        <v>-37.827177429999999</v>
      </c>
      <c r="V492" t="e">
        <f>VLOOKUP(A:A,'BVT (50)'!A:A,1,0)</f>
        <v>#N/A</v>
      </c>
    </row>
    <row r="493" spans="1:23" x14ac:dyDescent="0.35">
      <c r="A493" s="13">
        <v>5023593</v>
      </c>
      <c r="B493" s="13">
        <v>6407652958</v>
      </c>
      <c r="C493" s="13">
        <v>40589726</v>
      </c>
      <c r="D493" t="s">
        <v>1305</v>
      </c>
      <c r="E493" t="s">
        <v>1893</v>
      </c>
      <c r="F493" t="s">
        <v>1838</v>
      </c>
      <c r="G493" t="s">
        <v>9</v>
      </c>
      <c r="H493" t="s">
        <v>9</v>
      </c>
      <c r="I493" t="s">
        <v>31</v>
      </c>
      <c r="J493" t="s">
        <v>32</v>
      </c>
      <c r="K493" s="12">
        <v>45212</v>
      </c>
      <c r="L493" s="1">
        <v>5</v>
      </c>
      <c r="M493" s="1">
        <v>4</v>
      </c>
      <c r="N493" s="1">
        <v>33</v>
      </c>
      <c r="O493" s="1">
        <v>26203</v>
      </c>
      <c r="P493" s="1" t="s">
        <v>1306</v>
      </c>
      <c r="Q493" t="s">
        <v>85</v>
      </c>
      <c r="R493" s="15">
        <v>45306</v>
      </c>
      <c r="S493">
        <v>3201</v>
      </c>
      <c r="T493">
        <v>145.21662659</v>
      </c>
      <c r="U493">
        <v>-37.895685870000001</v>
      </c>
      <c r="V493" t="e">
        <f>VLOOKUP(A:A,'BVT (50)'!A:A,1,0)</f>
        <v>#N/A</v>
      </c>
    </row>
    <row r="494" spans="1:23" x14ac:dyDescent="0.35">
      <c r="A494" s="13">
        <v>5023546</v>
      </c>
      <c r="B494" s="13">
        <v>6408456560</v>
      </c>
      <c r="C494" s="13">
        <v>41057371</v>
      </c>
      <c r="D494" t="s">
        <v>1307</v>
      </c>
      <c r="E494" t="s">
        <v>1894</v>
      </c>
      <c r="F494" t="s">
        <v>1537</v>
      </c>
      <c r="G494" t="s">
        <v>9</v>
      </c>
      <c r="H494" t="s">
        <v>9</v>
      </c>
      <c r="I494" t="s">
        <v>31</v>
      </c>
      <c r="J494" t="s">
        <v>32</v>
      </c>
      <c r="K494" s="12">
        <v>45211</v>
      </c>
      <c r="L494" s="1">
        <v>5</v>
      </c>
      <c r="M494" s="1">
        <v>4</v>
      </c>
      <c r="N494" s="1">
        <v>33</v>
      </c>
      <c r="O494" s="1">
        <v>25500</v>
      </c>
      <c r="P494" s="1" t="s">
        <v>1308</v>
      </c>
      <c r="Q494" t="s">
        <v>1309</v>
      </c>
      <c r="R494" s="15">
        <v>45497</v>
      </c>
      <c r="S494">
        <v>3173</v>
      </c>
      <c r="T494">
        <v>144.89108184</v>
      </c>
      <c r="U494">
        <v>-38.454915530000001</v>
      </c>
      <c r="V494" t="e">
        <f>VLOOKUP(A:A,'BVT (50)'!A:A,1,0)</f>
        <v>#N/A</v>
      </c>
    </row>
    <row r="495" spans="1:23" x14ac:dyDescent="0.35">
      <c r="A495" s="13">
        <v>5023585</v>
      </c>
      <c r="B495" s="13" t="s">
        <v>1310</v>
      </c>
      <c r="C495" s="13" t="s">
        <v>1310</v>
      </c>
      <c r="D495" t="s">
        <v>1311</v>
      </c>
      <c r="E495" t="s">
        <v>1895</v>
      </c>
      <c r="F495" t="s">
        <v>1838</v>
      </c>
      <c r="G495" t="s">
        <v>9</v>
      </c>
      <c r="H495" t="s">
        <v>9</v>
      </c>
      <c r="I495" t="s">
        <v>31</v>
      </c>
      <c r="J495" t="s">
        <v>32</v>
      </c>
      <c r="K495" s="12">
        <v>45212</v>
      </c>
      <c r="L495" s="1">
        <v>5</v>
      </c>
      <c r="M495" s="1">
        <v>4</v>
      </c>
      <c r="N495" s="1">
        <v>33</v>
      </c>
      <c r="O495" s="1">
        <v>26203</v>
      </c>
      <c r="P495" s="1" t="s">
        <v>1312</v>
      </c>
      <c r="Q495" t="s">
        <v>659</v>
      </c>
      <c r="R495" s="15">
        <v>0</v>
      </c>
      <c r="S495">
        <v>3201</v>
      </c>
      <c r="T495">
        <v>145.099334</v>
      </c>
      <c r="U495">
        <v>-37.768455770000003</v>
      </c>
      <c r="V495" t="e">
        <f>VLOOKUP(A:A,'BVT (50)'!A:A,1,0)</f>
        <v>#N/A</v>
      </c>
    </row>
    <row r="496" spans="1:23" x14ac:dyDescent="0.35">
      <c r="A496" s="13">
        <v>5023574</v>
      </c>
      <c r="B496" s="13">
        <v>6407401182</v>
      </c>
      <c r="C496" s="13">
        <v>40669660</v>
      </c>
      <c r="D496" t="s">
        <v>1313</v>
      </c>
      <c r="E496" t="s">
        <v>1896</v>
      </c>
      <c r="F496" t="s">
        <v>1838</v>
      </c>
      <c r="G496" t="s">
        <v>9</v>
      </c>
      <c r="H496" t="s">
        <v>9</v>
      </c>
      <c r="I496" t="s">
        <v>31</v>
      </c>
      <c r="J496" t="s">
        <v>32</v>
      </c>
      <c r="K496" s="12">
        <v>45212</v>
      </c>
      <c r="L496" s="1">
        <v>5</v>
      </c>
      <c r="M496" s="1">
        <v>4</v>
      </c>
      <c r="N496" s="1">
        <v>33</v>
      </c>
      <c r="O496" s="1">
        <v>26203</v>
      </c>
      <c r="P496" s="1" t="s">
        <v>1314</v>
      </c>
      <c r="Q496" t="s">
        <v>279</v>
      </c>
      <c r="R496" s="15">
        <v>45477</v>
      </c>
      <c r="S496">
        <v>3201</v>
      </c>
      <c r="T496">
        <v>145.10847548999999</v>
      </c>
      <c r="U496">
        <v>-37.992445289999999</v>
      </c>
      <c r="V496" t="e">
        <f>VLOOKUP(A:A,'BVT (50)'!A:A,1,0)</f>
        <v>#N/A</v>
      </c>
    </row>
    <row r="497" spans="1:23" x14ac:dyDescent="0.35">
      <c r="A497" s="21">
        <v>5023569</v>
      </c>
      <c r="B497" s="13">
        <v>6408516001</v>
      </c>
      <c r="C497" s="13">
        <v>41100898</v>
      </c>
      <c r="D497" t="s">
        <v>1315</v>
      </c>
      <c r="E497" t="s">
        <v>1897</v>
      </c>
      <c r="F497" t="s">
        <v>1537</v>
      </c>
      <c r="G497" t="s">
        <v>9</v>
      </c>
      <c r="H497" t="s">
        <v>9</v>
      </c>
      <c r="I497" t="s">
        <v>31</v>
      </c>
      <c r="J497" t="s">
        <v>32</v>
      </c>
      <c r="K497" s="12">
        <v>45211</v>
      </c>
      <c r="L497" s="1">
        <v>5</v>
      </c>
      <c r="M497" s="1">
        <v>4</v>
      </c>
      <c r="N497" s="1">
        <v>33</v>
      </c>
      <c r="O497" s="1">
        <v>25500</v>
      </c>
      <c r="P497" s="1" t="s">
        <v>1316</v>
      </c>
      <c r="Q497" t="s">
        <v>456</v>
      </c>
      <c r="R497" s="15">
        <v>45517</v>
      </c>
      <c r="S497">
        <v>3201</v>
      </c>
      <c r="T497">
        <v>145.16421106000001</v>
      </c>
      <c r="U497">
        <v>-37.879283229999999</v>
      </c>
      <c r="V497" s="22" t="e">
        <f>VLOOKUP(A:A,'BVT (50)'!A:A,1,0)</f>
        <v>#N/A</v>
      </c>
      <c r="W497" s="22"/>
    </row>
    <row r="498" spans="1:23" x14ac:dyDescent="0.35">
      <c r="A498" s="21">
        <v>5023576</v>
      </c>
      <c r="B498" s="13">
        <v>6407146200</v>
      </c>
      <c r="C498" s="13">
        <v>40733241</v>
      </c>
      <c r="D498" t="s">
        <v>1317</v>
      </c>
      <c r="E498" t="s">
        <v>1898</v>
      </c>
      <c r="F498" t="s">
        <v>1838</v>
      </c>
      <c r="G498" t="s">
        <v>9</v>
      </c>
      <c r="H498" t="s">
        <v>9</v>
      </c>
      <c r="I498" t="s">
        <v>31</v>
      </c>
      <c r="J498" t="s">
        <v>32</v>
      </c>
      <c r="K498" s="12">
        <v>45211</v>
      </c>
      <c r="L498" s="1">
        <v>5</v>
      </c>
      <c r="M498" s="1">
        <v>4</v>
      </c>
      <c r="N498" s="1">
        <v>33</v>
      </c>
      <c r="O498" s="1">
        <v>26203</v>
      </c>
      <c r="P498" s="1" t="s">
        <v>1318</v>
      </c>
      <c r="Q498" t="s">
        <v>111</v>
      </c>
      <c r="R498" s="15">
        <v>45457</v>
      </c>
      <c r="S498">
        <v>3201</v>
      </c>
      <c r="T498">
        <v>145.18440953999999</v>
      </c>
      <c r="U498">
        <v>-37.818530150000001</v>
      </c>
      <c r="V498" s="22" t="e">
        <f>VLOOKUP(A:A,'BVT (50)'!A:A,1,0)</f>
        <v>#N/A</v>
      </c>
      <c r="W498" s="22"/>
    </row>
    <row r="499" spans="1:23" x14ac:dyDescent="0.35">
      <c r="A499" s="21">
        <v>5023584</v>
      </c>
      <c r="B499" s="13" t="s">
        <v>1319</v>
      </c>
      <c r="C499" s="13" t="s">
        <v>1319</v>
      </c>
      <c r="D499" t="s">
        <v>1320</v>
      </c>
      <c r="E499" t="s">
        <v>1899</v>
      </c>
      <c r="F499" t="s">
        <v>1838</v>
      </c>
      <c r="G499" t="s">
        <v>9</v>
      </c>
      <c r="H499" t="s">
        <v>9</v>
      </c>
      <c r="I499" t="s">
        <v>31</v>
      </c>
      <c r="J499" t="s">
        <v>32</v>
      </c>
      <c r="K499" s="12">
        <v>45212</v>
      </c>
      <c r="L499" s="1">
        <v>5</v>
      </c>
      <c r="M499" s="1">
        <v>4</v>
      </c>
      <c r="N499" s="1">
        <v>33</v>
      </c>
      <c r="O499" s="1">
        <v>26203</v>
      </c>
      <c r="P499" s="1" t="s">
        <v>1321</v>
      </c>
      <c r="Q499" t="s">
        <v>1077</v>
      </c>
      <c r="R499" s="15">
        <v>0</v>
      </c>
      <c r="S499">
        <v>3201</v>
      </c>
      <c r="T499">
        <v>145.10807840000001</v>
      </c>
      <c r="U499">
        <v>-37.85398387</v>
      </c>
      <c r="V499" s="22" t="e">
        <f>VLOOKUP(A:A,'BVT (50)'!A:A,1,0)</f>
        <v>#N/A</v>
      </c>
      <c r="W499" s="22"/>
    </row>
    <row r="500" spans="1:23" x14ac:dyDescent="0.35">
      <c r="A500" s="13">
        <v>5023580</v>
      </c>
      <c r="B500" s="13" t="s">
        <v>1322</v>
      </c>
      <c r="C500" s="13" t="s">
        <v>1322</v>
      </c>
      <c r="D500" t="s">
        <v>1323</v>
      </c>
      <c r="E500" t="s">
        <v>1900</v>
      </c>
      <c r="F500" t="s">
        <v>1838</v>
      </c>
      <c r="G500" t="s">
        <v>9</v>
      </c>
      <c r="H500" t="s">
        <v>9</v>
      </c>
      <c r="I500" t="s">
        <v>31</v>
      </c>
      <c r="J500" t="s">
        <v>32</v>
      </c>
      <c r="K500" s="12">
        <v>45211</v>
      </c>
      <c r="L500" s="1">
        <v>5</v>
      </c>
      <c r="M500" s="1">
        <v>4</v>
      </c>
      <c r="N500" s="1">
        <v>33</v>
      </c>
      <c r="O500" s="1">
        <v>26203</v>
      </c>
      <c r="P500" s="1" t="s">
        <v>1324</v>
      </c>
      <c r="Q500" t="s">
        <v>383</v>
      </c>
      <c r="R500" s="15">
        <v>0</v>
      </c>
      <c r="S500">
        <v>3201</v>
      </c>
      <c r="T500">
        <v>145.11980679999999</v>
      </c>
      <c r="U500">
        <v>-37.812813269999999</v>
      </c>
      <c r="V500" t="e">
        <f>VLOOKUP(A:A,'BVT (50)'!A:A,1,0)</f>
        <v>#N/A</v>
      </c>
    </row>
    <row r="501" spans="1:23" x14ac:dyDescent="0.35">
      <c r="A501" s="13">
        <v>5023590</v>
      </c>
      <c r="B501" s="13">
        <v>6408479614</v>
      </c>
      <c r="C501" s="13">
        <v>41077822</v>
      </c>
      <c r="D501" t="s">
        <v>1325</v>
      </c>
      <c r="E501" t="s">
        <v>1901</v>
      </c>
      <c r="F501" t="s">
        <v>1537</v>
      </c>
      <c r="G501" t="s">
        <v>9</v>
      </c>
      <c r="H501" t="s">
        <v>9</v>
      </c>
      <c r="I501" t="s">
        <v>31</v>
      </c>
      <c r="J501" t="s">
        <v>32</v>
      </c>
      <c r="K501" s="12">
        <v>45212</v>
      </c>
      <c r="L501" s="1">
        <v>5</v>
      </c>
      <c r="M501" s="1">
        <v>4</v>
      </c>
      <c r="N501" s="1">
        <v>33</v>
      </c>
      <c r="O501" s="1">
        <v>25500</v>
      </c>
      <c r="P501" s="1" t="s">
        <v>1326</v>
      </c>
      <c r="Q501" t="s">
        <v>561</v>
      </c>
      <c r="R501" s="15">
        <v>45287</v>
      </c>
      <c r="S501">
        <v>3201</v>
      </c>
      <c r="T501">
        <v>145.01585277999999</v>
      </c>
      <c r="U501">
        <v>-38.473437949999997</v>
      </c>
      <c r="V501" t="e">
        <f>VLOOKUP(A:A,'BVT (50)'!A:A,1,0)</f>
        <v>#N/A</v>
      </c>
    </row>
    <row r="502" spans="1:23" x14ac:dyDescent="0.35">
      <c r="A502" s="13">
        <v>5023510</v>
      </c>
      <c r="B502" s="13">
        <v>6408302303</v>
      </c>
      <c r="C502" s="13">
        <v>40807921</v>
      </c>
      <c r="D502" t="s">
        <v>1327</v>
      </c>
      <c r="E502" t="s">
        <v>1902</v>
      </c>
      <c r="F502" t="s">
        <v>1537</v>
      </c>
      <c r="G502" t="s">
        <v>9</v>
      </c>
      <c r="H502" t="s">
        <v>9</v>
      </c>
      <c r="I502" t="s">
        <v>31</v>
      </c>
      <c r="J502" t="s">
        <v>32</v>
      </c>
      <c r="K502" s="12">
        <v>45210</v>
      </c>
      <c r="L502" s="1">
        <v>5</v>
      </c>
      <c r="M502" s="1">
        <v>4</v>
      </c>
      <c r="N502" s="1">
        <v>33</v>
      </c>
      <c r="O502" s="1">
        <v>25500</v>
      </c>
      <c r="P502" s="1" t="s">
        <v>1328</v>
      </c>
      <c r="Q502" t="s">
        <v>76</v>
      </c>
      <c r="R502" s="15">
        <v>45492</v>
      </c>
      <c r="S502">
        <v>3195</v>
      </c>
      <c r="T502">
        <v>145.19203006999999</v>
      </c>
      <c r="U502">
        <v>-38.035274880000003</v>
      </c>
      <c r="V502" t="e">
        <f>VLOOKUP(A:A,'BVT (50)'!A:A,1,0)</f>
        <v>#N/A</v>
      </c>
    </row>
    <row r="503" spans="1:23" x14ac:dyDescent="0.35">
      <c r="A503" s="13">
        <v>5023518</v>
      </c>
      <c r="B503" s="13">
        <v>6407425183</v>
      </c>
      <c r="C503" s="13">
        <v>40669405</v>
      </c>
      <c r="D503" t="s">
        <v>1329</v>
      </c>
      <c r="E503" t="s">
        <v>1903</v>
      </c>
      <c r="F503" t="s">
        <v>1838</v>
      </c>
      <c r="G503" t="s">
        <v>9</v>
      </c>
      <c r="H503" t="s">
        <v>9</v>
      </c>
      <c r="I503" t="s">
        <v>31</v>
      </c>
      <c r="J503" t="s">
        <v>32</v>
      </c>
      <c r="K503" s="12">
        <v>45210</v>
      </c>
      <c r="L503" s="1">
        <v>5</v>
      </c>
      <c r="M503" s="1">
        <v>4</v>
      </c>
      <c r="N503" s="1">
        <v>33</v>
      </c>
      <c r="O503" s="1">
        <v>26203</v>
      </c>
      <c r="P503" s="1" t="s">
        <v>1330</v>
      </c>
      <c r="Q503" t="s">
        <v>1331</v>
      </c>
      <c r="R503" s="15">
        <v>45428</v>
      </c>
      <c r="S503">
        <v>3195</v>
      </c>
      <c r="T503">
        <v>145.12073670999999</v>
      </c>
      <c r="U503">
        <v>-37.933209099999999</v>
      </c>
      <c r="V503" t="e">
        <f>VLOOKUP(A:A,'BVT (50)'!A:A,1,0)</f>
        <v>#N/A</v>
      </c>
    </row>
    <row r="504" spans="1:23" x14ac:dyDescent="0.35">
      <c r="A504" s="13">
        <v>5023587</v>
      </c>
      <c r="B504" s="13">
        <v>6408488052</v>
      </c>
      <c r="C504" s="13">
        <v>41083949</v>
      </c>
      <c r="D504" t="s">
        <v>1332</v>
      </c>
      <c r="E504" t="s">
        <v>1904</v>
      </c>
      <c r="F504" t="s">
        <v>1838</v>
      </c>
      <c r="G504" t="s">
        <v>9</v>
      </c>
      <c r="H504" t="s">
        <v>9</v>
      </c>
      <c r="I504" t="s">
        <v>31</v>
      </c>
      <c r="J504" t="s">
        <v>32</v>
      </c>
      <c r="K504" s="12">
        <v>45212</v>
      </c>
      <c r="L504" s="1">
        <v>5</v>
      </c>
      <c r="M504" s="1">
        <v>4</v>
      </c>
      <c r="N504" s="1">
        <v>33</v>
      </c>
      <c r="O504" s="1">
        <v>26203</v>
      </c>
      <c r="P504" s="1" t="s">
        <v>1285</v>
      </c>
      <c r="Q504" t="s">
        <v>1286</v>
      </c>
      <c r="R504" s="15">
        <v>45330</v>
      </c>
      <c r="S504">
        <v>3201</v>
      </c>
      <c r="T504">
        <v>145.08004890000001</v>
      </c>
      <c r="U504">
        <v>-37.950860509999998</v>
      </c>
      <c r="V504" t="e">
        <f>VLOOKUP(A:A,'BVT (50)'!A:A,1,0)</f>
        <v>#N/A</v>
      </c>
    </row>
    <row r="505" spans="1:23" x14ac:dyDescent="0.35">
      <c r="A505" s="21">
        <v>5023572</v>
      </c>
      <c r="B505" s="13">
        <v>6408446831</v>
      </c>
      <c r="C505" s="13">
        <v>41048594</v>
      </c>
      <c r="D505" t="s">
        <v>1333</v>
      </c>
      <c r="E505" t="s">
        <v>1905</v>
      </c>
      <c r="F505" t="s">
        <v>1838</v>
      </c>
      <c r="G505" t="s">
        <v>9</v>
      </c>
      <c r="H505" t="s">
        <v>9</v>
      </c>
      <c r="I505" t="s">
        <v>31</v>
      </c>
      <c r="J505" t="s">
        <v>32</v>
      </c>
      <c r="K505" s="12">
        <v>45211</v>
      </c>
      <c r="L505" s="1">
        <v>5</v>
      </c>
      <c r="M505" s="1">
        <v>4</v>
      </c>
      <c r="N505" s="1">
        <v>33</v>
      </c>
      <c r="O505" s="1">
        <v>26203</v>
      </c>
      <c r="P505" s="1" t="s">
        <v>1334</v>
      </c>
      <c r="Q505" t="s">
        <v>153</v>
      </c>
      <c r="R505" s="15">
        <v>45502</v>
      </c>
      <c r="S505">
        <v>3201</v>
      </c>
      <c r="T505">
        <v>145.05032953</v>
      </c>
      <c r="U505">
        <v>-37.860455360000003</v>
      </c>
      <c r="V505" s="22" t="e">
        <f>VLOOKUP(A:A,'BVT (50)'!A:A,1,0)</f>
        <v>#N/A</v>
      </c>
      <c r="W505" s="22"/>
    </row>
    <row r="506" spans="1:23" x14ac:dyDescent="0.35">
      <c r="A506" s="13">
        <v>5023591</v>
      </c>
      <c r="B506" s="13">
        <v>6408506166</v>
      </c>
      <c r="C506" s="13">
        <v>41096578</v>
      </c>
      <c r="D506" t="s">
        <v>1335</v>
      </c>
      <c r="E506" t="s">
        <v>1906</v>
      </c>
      <c r="F506" t="s">
        <v>1838</v>
      </c>
      <c r="G506" t="s">
        <v>9</v>
      </c>
      <c r="H506" t="s">
        <v>9</v>
      </c>
      <c r="I506" t="s">
        <v>31</v>
      </c>
      <c r="J506" t="s">
        <v>32</v>
      </c>
      <c r="K506" s="12">
        <v>45212</v>
      </c>
      <c r="L506" s="1">
        <v>5</v>
      </c>
      <c r="M506" s="1">
        <v>4</v>
      </c>
      <c r="N506" s="1">
        <v>33</v>
      </c>
      <c r="O506" s="1">
        <v>26203</v>
      </c>
      <c r="P506" s="1" t="s">
        <v>1336</v>
      </c>
      <c r="Q506" t="s">
        <v>188</v>
      </c>
      <c r="R506" s="15">
        <v>45497</v>
      </c>
      <c r="S506">
        <v>3201</v>
      </c>
      <c r="T506">
        <v>145.11111946</v>
      </c>
      <c r="U506">
        <v>-37.913428119999999</v>
      </c>
      <c r="V506" t="e">
        <f>VLOOKUP(A:A,'BVT (50)'!A:A,1,0)</f>
        <v>#N/A</v>
      </c>
    </row>
    <row r="507" spans="1:23" x14ac:dyDescent="0.35">
      <c r="A507" s="21">
        <v>5023531</v>
      </c>
      <c r="B507" s="13">
        <v>6408514011</v>
      </c>
      <c r="C507" s="13">
        <v>41100470</v>
      </c>
      <c r="D507" t="s">
        <v>1337</v>
      </c>
      <c r="E507" t="s">
        <v>1907</v>
      </c>
      <c r="F507" t="s">
        <v>1838</v>
      </c>
      <c r="G507" t="s">
        <v>9</v>
      </c>
      <c r="H507" t="s">
        <v>9</v>
      </c>
      <c r="I507" t="s">
        <v>31</v>
      </c>
      <c r="J507" t="s">
        <v>32</v>
      </c>
      <c r="K507" s="12">
        <v>45210</v>
      </c>
      <c r="L507" s="1">
        <v>5</v>
      </c>
      <c r="M507" s="1">
        <v>4</v>
      </c>
      <c r="N507" s="1">
        <v>33</v>
      </c>
      <c r="O507" s="1">
        <v>26203</v>
      </c>
      <c r="P507" s="1" t="s">
        <v>1338</v>
      </c>
      <c r="Q507" t="s">
        <v>170</v>
      </c>
      <c r="R507" s="15">
        <v>45534</v>
      </c>
      <c r="S507">
        <v>3195</v>
      </c>
      <c r="T507">
        <v>145.11786914999999</v>
      </c>
      <c r="U507">
        <v>-37.815908309999998</v>
      </c>
      <c r="V507" s="22" t="e">
        <f>VLOOKUP(A:A,'BVT (50)'!A:A,1,0)</f>
        <v>#N/A</v>
      </c>
      <c r="W507" s="22"/>
    </row>
    <row r="508" spans="1:23" x14ac:dyDescent="0.35">
      <c r="A508" s="13">
        <v>5023561</v>
      </c>
      <c r="B508" s="13" t="s">
        <v>1339</v>
      </c>
      <c r="C508" s="13">
        <v>40745300</v>
      </c>
      <c r="D508" t="s">
        <v>1340</v>
      </c>
      <c r="E508" t="s">
        <v>1908</v>
      </c>
      <c r="F508" t="s">
        <v>1838</v>
      </c>
      <c r="G508" t="s">
        <v>9</v>
      </c>
      <c r="H508" t="s">
        <v>9</v>
      </c>
      <c r="I508" t="s">
        <v>31</v>
      </c>
      <c r="J508" t="s">
        <v>32</v>
      </c>
      <c r="K508" s="12">
        <v>45211</v>
      </c>
      <c r="L508" s="1">
        <v>5</v>
      </c>
      <c r="M508" s="1">
        <v>4</v>
      </c>
      <c r="N508" s="1">
        <v>33</v>
      </c>
      <c r="O508" s="1">
        <v>26203</v>
      </c>
      <c r="P508" s="1" t="s">
        <v>1341</v>
      </c>
      <c r="Q508" t="s">
        <v>44</v>
      </c>
      <c r="R508" s="15">
        <v>45448</v>
      </c>
      <c r="S508">
        <v>3201</v>
      </c>
      <c r="T508">
        <v>145.12337334</v>
      </c>
      <c r="U508">
        <v>-38.139570390000003</v>
      </c>
      <c r="V508" t="e">
        <f>VLOOKUP(A:A,'BVT (50)'!A:A,1,0)</f>
        <v>#N/A</v>
      </c>
    </row>
    <row r="509" spans="1:23" x14ac:dyDescent="0.35">
      <c r="A509" s="21">
        <v>5023495</v>
      </c>
      <c r="B509" s="13">
        <v>6408514006</v>
      </c>
      <c r="C509" s="13">
        <v>41100425</v>
      </c>
      <c r="D509" t="s">
        <v>1342</v>
      </c>
      <c r="E509" t="s">
        <v>1909</v>
      </c>
      <c r="F509" t="s">
        <v>1838</v>
      </c>
      <c r="G509" t="s">
        <v>9</v>
      </c>
      <c r="H509" t="s">
        <v>9</v>
      </c>
      <c r="I509" t="s">
        <v>31</v>
      </c>
      <c r="J509" t="s">
        <v>32</v>
      </c>
      <c r="K509" s="12">
        <v>45209</v>
      </c>
      <c r="L509" s="1">
        <v>5</v>
      </c>
      <c r="M509" s="1">
        <v>4</v>
      </c>
      <c r="N509" s="1">
        <v>33</v>
      </c>
      <c r="O509" s="1">
        <v>26203</v>
      </c>
      <c r="P509" s="1" t="s">
        <v>1343</v>
      </c>
      <c r="Q509" t="s">
        <v>170</v>
      </c>
      <c r="R509" s="15">
        <v>45534</v>
      </c>
      <c r="S509">
        <v>3128</v>
      </c>
      <c r="T509">
        <v>145.11786914999999</v>
      </c>
      <c r="U509">
        <v>-37.815908309999998</v>
      </c>
      <c r="V509" s="22" t="e">
        <f>VLOOKUP(A:A,'BVT (50)'!A:A,1,0)</f>
        <v>#N/A</v>
      </c>
      <c r="W509" s="22"/>
    </row>
    <row r="510" spans="1:23" x14ac:dyDescent="0.35">
      <c r="A510" s="21">
        <v>5023485</v>
      </c>
      <c r="B510" s="13">
        <v>6408514086</v>
      </c>
      <c r="C510" s="13">
        <v>41100715</v>
      </c>
      <c r="D510" t="s">
        <v>1344</v>
      </c>
      <c r="E510" t="s">
        <v>1910</v>
      </c>
      <c r="F510" t="s">
        <v>1838</v>
      </c>
      <c r="G510" t="s">
        <v>9</v>
      </c>
      <c r="H510" t="s">
        <v>9</v>
      </c>
      <c r="I510" t="s">
        <v>31</v>
      </c>
      <c r="J510" t="s">
        <v>32</v>
      </c>
      <c r="K510" s="12">
        <v>45209</v>
      </c>
      <c r="L510" s="1">
        <v>5</v>
      </c>
      <c r="M510" s="1">
        <v>4</v>
      </c>
      <c r="N510" s="1">
        <v>33</v>
      </c>
      <c r="O510" s="1">
        <v>26203</v>
      </c>
      <c r="P510" s="1" t="s">
        <v>1345</v>
      </c>
      <c r="Q510" t="s">
        <v>153</v>
      </c>
      <c r="R510" s="15">
        <v>45524</v>
      </c>
      <c r="S510">
        <v>3939</v>
      </c>
      <c r="T510">
        <v>145.05321548000001</v>
      </c>
      <c r="U510">
        <v>-37.854754720000003</v>
      </c>
      <c r="V510" s="22" t="e">
        <f>VLOOKUP(A:A,'BVT (50)'!A:A,1,0)</f>
        <v>#N/A</v>
      </c>
      <c r="W510" s="22"/>
    </row>
    <row r="511" spans="1:23" x14ac:dyDescent="0.35">
      <c r="A511" s="13">
        <v>5023486</v>
      </c>
      <c r="B511" s="13">
        <v>6408507285</v>
      </c>
      <c r="C511" s="13">
        <v>41097527</v>
      </c>
      <c r="D511" t="s">
        <v>1346</v>
      </c>
      <c r="E511" t="s">
        <v>1911</v>
      </c>
      <c r="F511" t="s">
        <v>1537</v>
      </c>
      <c r="G511" t="s">
        <v>9</v>
      </c>
      <c r="H511" t="s">
        <v>9</v>
      </c>
      <c r="I511" t="s">
        <v>31</v>
      </c>
      <c r="J511" t="s">
        <v>32</v>
      </c>
      <c r="K511" s="12">
        <v>45209</v>
      </c>
      <c r="L511" s="1">
        <v>5</v>
      </c>
      <c r="M511" s="1">
        <v>4</v>
      </c>
      <c r="N511" s="1">
        <v>33</v>
      </c>
      <c r="O511" s="1">
        <v>25500</v>
      </c>
      <c r="P511" s="1" t="s">
        <v>1347</v>
      </c>
      <c r="Q511" t="s">
        <v>41</v>
      </c>
      <c r="R511" s="15">
        <v>45524</v>
      </c>
      <c r="S511">
        <v>3939</v>
      </c>
      <c r="T511">
        <v>145.05124018000001</v>
      </c>
      <c r="U511">
        <v>-37.940834209999998</v>
      </c>
      <c r="V511" t="e">
        <f>VLOOKUP(A:A,'BVT (50)'!A:A,1,0)</f>
        <v>#N/A</v>
      </c>
    </row>
    <row r="512" spans="1:23" x14ac:dyDescent="0.35">
      <c r="A512" s="13">
        <v>5023508</v>
      </c>
      <c r="B512" s="13">
        <v>6407401231</v>
      </c>
      <c r="C512" s="13">
        <v>40654457</v>
      </c>
      <c r="D512" t="s">
        <v>1348</v>
      </c>
      <c r="E512" t="s">
        <v>1912</v>
      </c>
      <c r="F512" t="s">
        <v>1537</v>
      </c>
      <c r="G512" t="s">
        <v>9</v>
      </c>
      <c r="H512" t="s">
        <v>9</v>
      </c>
      <c r="I512" t="s">
        <v>31</v>
      </c>
      <c r="J512" t="s">
        <v>32</v>
      </c>
      <c r="K512" s="12">
        <v>45210</v>
      </c>
      <c r="L512" s="1">
        <v>5</v>
      </c>
      <c r="M512" s="1">
        <v>4</v>
      </c>
      <c r="N512" s="1">
        <v>33</v>
      </c>
      <c r="O512" s="1">
        <v>25500</v>
      </c>
      <c r="P512" s="1" t="s">
        <v>1349</v>
      </c>
      <c r="Q512" t="s">
        <v>279</v>
      </c>
      <c r="R512" s="15">
        <v>45475</v>
      </c>
      <c r="S512">
        <v>3195</v>
      </c>
      <c r="T512">
        <v>145.10737778000001</v>
      </c>
      <c r="U512">
        <v>-38.002367550000002</v>
      </c>
      <c r="V512" t="e">
        <f>VLOOKUP(A:A,'BVT (50)'!A:A,1,0)</f>
        <v>#N/A</v>
      </c>
    </row>
    <row r="513" spans="1:23" x14ac:dyDescent="0.35">
      <c r="A513" s="13">
        <v>5023559</v>
      </c>
      <c r="B513" s="13">
        <v>6408507150</v>
      </c>
      <c r="C513" s="13">
        <v>41096783</v>
      </c>
      <c r="D513" t="s">
        <v>1350</v>
      </c>
      <c r="E513" t="s">
        <v>1913</v>
      </c>
      <c r="F513" t="s">
        <v>1838</v>
      </c>
      <c r="G513" t="s">
        <v>9</v>
      </c>
      <c r="H513" t="s">
        <v>9</v>
      </c>
      <c r="I513" t="s">
        <v>31</v>
      </c>
      <c r="J513" t="s">
        <v>32</v>
      </c>
      <c r="K513" s="12">
        <v>45211</v>
      </c>
      <c r="L513" s="1">
        <v>5</v>
      </c>
      <c r="M513" s="1">
        <v>4</v>
      </c>
      <c r="N513" s="1">
        <v>33</v>
      </c>
      <c r="O513" s="1">
        <v>26203</v>
      </c>
      <c r="P513" s="1" t="s">
        <v>1351</v>
      </c>
      <c r="Q513" t="s">
        <v>61</v>
      </c>
      <c r="R513" s="15">
        <v>45435</v>
      </c>
      <c r="S513">
        <v>3201</v>
      </c>
      <c r="T513">
        <v>145.18277506000001</v>
      </c>
      <c r="U513">
        <v>-38.016254600000003</v>
      </c>
      <c r="V513" t="e">
        <f>VLOOKUP(A:A,'BVT (50)'!A:A,1,0)</f>
        <v>#N/A</v>
      </c>
    </row>
    <row r="514" spans="1:23" x14ac:dyDescent="0.35">
      <c r="A514" s="13">
        <v>5023566</v>
      </c>
      <c r="B514" s="13">
        <v>6408505057</v>
      </c>
      <c r="C514" s="13">
        <v>41095767</v>
      </c>
      <c r="D514" t="s">
        <v>1352</v>
      </c>
      <c r="E514" t="s">
        <v>1914</v>
      </c>
      <c r="F514" t="s">
        <v>1537</v>
      </c>
      <c r="G514" t="s">
        <v>9</v>
      </c>
      <c r="H514" t="s">
        <v>9</v>
      </c>
      <c r="I514" t="s">
        <v>31</v>
      </c>
      <c r="J514" t="s">
        <v>32</v>
      </c>
      <c r="K514" s="12">
        <v>45211</v>
      </c>
      <c r="L514" s="1">
        <v>5</v>
      </c>
      <c r="M514" s="1">
        <v>4</v>
      </c>
      <c r="N514" s="1">
        <v>33</v>
      </c>
      <c r="O514" s="1">
        <v>25500</v>
      </c>
      <c r="P514" s="1" t="s">
        <v>1353</v>
      </c>
      <c r="Q514" t="s">
        <v>67</v>
      </c>
      <c r="R514" s="15">
        <v>45455</v>
      </c>
      <c r="S514">
        <v>3201</v>
      </c>
      <c r="T514">
        <v>145.1105426</v>
      </c>
      <c r="U514">
        <v>-37.787939049999999</v>
      </c>
      <c r="V514" t="e">
        <f>VLOOKUP(A:A,'BVT (50)'!A:A,1,0)</f>
        <v>#N/A</v>
      </c>
    </row>
    <row r="515" spans="1:23" x14ac:dyDescent="0.35">
      <c r="A515" s="13">
        <v>5023544</v>
      </c>
      <c r="B515" s="13">
        <v>6408497288</v>
      </c>
      <c r="C515" s="13">
        <v>41088618</v>
      </c>
      <c r="D515" t="s">
        <v>1354</v>
      </c>
      <c r="E515" t="s">
        <v>1915</v>
      </c>
      <c r="F515" t="s">
        <v>1838</v>
      </c>
      <c r="G515" t="s">
        <v>9</v>
      </c>
      <c r="H515" t="s">
        <v>9</v>
      </c>
      <c r="I515" t="s">
        <v>31</v>
      </c>
      <c r="J515" t="s">
        <v>32</v>
      </c>
      <c r="K515" s="12">
        <v>45211</v>
      </c>
      <c r="L515" s="1">
        <v>5</v>
      </c>
      <c r="M515" s="1">
        <v>4</v>
      </c>
      <c r="N515" s="1">
        <v>33</v>
      </c>
      <c r="O515" s="1">
        <v>26203</v>
      </c>
      <c r="P515" s="1" t="s">
        <v>1355</v>
      </c>
      <c r="Q515" t="s">
        <v>1233</v>
      </c>
      <c r="R515" s="15">
        <v>45357</v>
      </c>
      <c r="S515">
        <v>3173</v>
      </c>
      <c r="T515">
        <v>145.18328124000001</v>
      </c>
      <c r="U515">
        <v>-38.310490690000002</v>
      </c>
      <c r="V515" t="e">
        <f>VLOOKUP(A:A,'BVT (50)'!A:A,1,0)</f>
        <v>#N/A</v>
      </c>
    </row>
    <row r="516" spans="1:23" x14ac:dyDescent="0.35">
      <c r="A516" s="13">
        <v>5023556</v>
      </c>
      <c r="B516" s="13">
        <v>6408483016</v>
      </c>
      <c r="C516" s="13">
        <v>41079835</v>
      </c>
      <c r="D516" t="s">
        <v>1356</v>
      </c>
      <c r="E516" t="s">
        <v>1916</v>
      </c>
      <c r="F516" t="s">
        <v>1838</v>
      </c>
      <c r="G516" t="s">
        <v>9</v>
      </c>
      <c r="H516" t="s">
        <v>9</v>
      </c>
      <c r="I516" t="s">
        <v>31</v>
      </c>
      <c r="J516" t="s">
        <v>32</v>
      </c>
      <c r="K516" s="12">
        <v>45211</v>
      </c>
      <c r="L516" s="1">
        <v>5</v>
      </c>
      <c r="M516" s="1">
        <v>4</v>
      </c>
      <c r="N516" s="1">
        <v>33</v>
      </c>
      <c r="O516" s="1">
        <v>26203</v>
      </c>
      <c r="P516" s="1" t="s">
        <v>1357</v>
      </c>
      <c r="Q516" t="s">
        <v>76</v>
      </c>
      <c r="R516" s="15">
        <v>45471</v>
      </c>
      <c r="S516">
        <v>3170</v>
      </c>
      <c r="T516">
        <v>145.20475549</v>
      </c>
      <c r="U516">
        <v>-38.036946880000002</v>
      </c>
      <c r="V516" t="e">
        <f>VLOOKUP(A:A,'BVT (50)'!A:A,1,0)</f>
        <v>#N/A</v>
      </c>
    </row>
    <row r="517" spans="1:23" x14ac:dyDescent="0.35">
      <c r="A517" s="13">
        <v>5023565</v>
      </c>
      <c r="B517" s="13">
        <v>6407753893</v>
      </c>
      <c r="C517" s="13">
        <v>40562839</v>
      </c>
      <c r="D517" t="s">
        <v>1358</v>
      </c>
      <c r="E517" t="s">
        <v>1917</v>
      </c>
      <c r="F517" t="s">
        <v>1838</v>
      </c>
      <c r="G517" t="s">
        <v>9</v>
      </c>
      <c r="H517" t="s">
        <v>9</v>
      </c>
      <c r="I517" t="s">
        <v>31</v>
      </c>
      <c r="J517" t="s">
        <v>32</v>
      </c>
      <c r="K517" s="12">
        <v>45211</v>
      </c>
      <c r="L517" s="1">
        <v>5</v>
      </c>
      <c r="M517" s="1">
        <v>4</v>
      </c>
      <c r="N517" s="1">
        <v>33</v>
      </c>
      <c r="O517" s="1">
        <v>26203</v>
      </c>
      <c r="P517" s="1" t="s">
        <v>1359</v>
      </c>
      <c r="Q517" t="s">
        <v>447</v>
      </c>
      <c r="R517" s="15">
        <v>45502</v>
      </c>
      <c r="S517">
        <v>3201</v>
      </c>
      <c r="T517">
        <v>145.16568279000001</v>
      </c>
      <c r="U517">
        <v>-38.103015210000002</v>
      </c>
      <c r="V517" t="e">
        <f>VLOOKUP(A:A,'BVT (50)'!A:A,1,0)</f>
        <v>#N/A</v>
      </c>
    </row>
    <row r="518" spans="1:23" x14ac:dyDescent="0.35">
      <c r="A518" s="13">
        <v>5023583</v>
      </c>
      <c r="B518" s="13" t="s">
        <v>1360</v>
      </c>
      <c r="C518" s="13" t="s">
        <v>1360</v>
      </c>
      <c r="D518" t="s">
        <v>1361</v>
      </c>
      <c r="E518" t="s">
        <v>1918</v>
      </c>
      <c r="F518" t="s">
        <v>1838</v>
      </c>
      <c r="G518" t="s">
        <v>9</v>
      </c>
      <c r="H518" t="s">
        <v>9</v>
      </c>
      <c r="I518" t="s">
        <v>31</v>
      </c>
      <c r="J518" t="s">
        <v>32</v>
      </c>
      <c r="K518" s="12">
        <v>45212</v>
      </c>
      <c r="L518" s="1">
        <v>5</v>
      </c>
      <c r="M518" s="1">
        <v>4</v>
      </c>
      <c r="N518" s="1">
        <v>33</v>
      </c>
      <c r="O518" s="1">
        <v>26203</v>
      </c>
      <c r="P518" s="1" t="s">
        <v>1362</v>
      </c>
      <c r="Q518" t="s">
        <v>383</v>
      </c>
      <c r="R518" s="15">
        <v>0</v>
      </c>
      <c r="S518">
        <v>3201</v>
      </c>
      <c r="T518">
        <v>145.11980679999999</v>
      </c>
      <c r="U518">
        <v>-37.812813269999999</v>
      </c>
      <c r="V518" t="e">
        <f>VLOOKUP(A:A,'BVT (50)'!A:A,1,0)</f>
        <v>#N/A</v>
      </c>
    </row>
    <row r="519" spans="1:23" x14ac:dyDescent="0.35">
      <c r="A519" s="13">
        <v>5023596</v>
      </c>
      <c r="B519" s="13">
        <v>6407575586</v>
      </c>
      <c r="C519" s="13">
        <v>40520833</v>
      </c>
      <c r="D519" t="s">
        <v>1363</v>
      </c>
      <c r="E519" t="s">
        <v>1919</v>
      </c>
      <c r="F519" t="s">
        <v>1537</v>
      </c>
      <c r="G519" t="s">
        <v>9</v>
      </c>
      <c r="H519" t="s">
        <v>9</v>
      </c>
      <c r="I519" t="s">
        <v>31</v>
      </c>
      <c r="J519" t="s">
        <v>32</v>
      </c>
      <c r="K519" s="12">
        <v>45212</v>
      </c>
      <c r="L519" s="1">
        <v>5</v>
      </c>
      <c r="M519" s="1">
        <v>4</v>
      </c>
      <c r="N519" s="1">
        <v>33</v>
      </c>
      <c r="O519" s="1">
        <v>25500</v>
      </c>
      <c r="P519" s="1" t="s">
        <v>1364</v>
      </c>
      <c r="Q519" t="s">
        <v>1278</v>
      </c>
      <c r="R519" s="15">
        <v>45278</v>
      </c>
      <c r="S519">
        <v>3201</v>
      </c>
      <c r="T519">
        <v>145.13326216999999</v>
      </c>
      <c r="U519">
        <v>-38.234665990000003</v>
      </c>
      <c r="V519" t="e">
        <f>VLOOKUP(A:A,'BVT (50)'!A:A,1,0)</f>
        <v>#N/A</v>
      </c>
    </row>
    <row r="520" spans="1:23" x14ac:dyDescent="0.35">
      <c r="A520" s="21">
        <v>5023563</v>
      </c>
      <c r="B520" s="13">
        <v>6408502518</v>
      </c>
      <c r="C520" s="13">
        <v>41096867</v>
      </c>
      <c r="D520" t="s">
        <v>1365</v>
      </c>
      <c r="E520" t="s">
        <v>1920</v>
      </c>
      <c r="F520" t="s">
        <v>1537</v>
      </c>
      <c r="G520" t="s">
        <v>9</v>
      </c>
      <c r="H520" t="s">
        <v>9</v>
      </c>
      <c r="I520" t="s">
        <v>31</v>
      </c>
      <c r="J520" t="s">
        <v>32</v>
      </c>
      <c r="K520" s="12">
        <v>45211</v>
      </c>
      <c r="L520" s="1">
        <v>5</v>
      </c>
      <c r="M520" s="1">
        <v>4</v>
      </c>
      <c r="N520" s="1">
        <v>33</v>
      </c>
      <c r="O520" s="1">
        <v>25500</v>
      </c>
      <c r="P520" s="1" t="s">
        <v>1366</v>
      </c>
      <c r="Q520" t="s">
        <v>1367</v>
      </c>
      <c r="R520" s="15">
        <v>45455</v>
      </c>
      <c r="S520">
        <v>3201</v>
      </c>
      <c r="T520">
        <v>145.09291490999999</v>
      </c>
      <c r="U520">
        <v>-37.891984319999999</v>
      </c>
      <c r="V520" s="22" t="e">
        <f>VLOOKUP(A:A,'BVT (50)'!A:A,1,0)</f>
        <v>#N/A</v>
      </c>
      <c r="W520" s="22"/>
    </row>
    <row r="521" spans="1:23" x14ac:dyDescent="0.35">
      <c r="A521" s="21">
        <v>5023557</v>
      </c>
      <c r="B521" s="13">
        <v>6408503273</v>
      </c>
      <c r="C521" s="13">
        <v>41095283</v>
      </c>
      <c r="D521" t="s">
        <v>1368</v>
      </c>
      <c r="E521" t="s">
        <v>1921</v>
      </c>
      <c r="F521" t="s">
        <v>1838</v>
      </c>
      <c r="G521" t="s">
        <v>9</v>
      </c>
      <c r="H521" t="s">
        <v>9</v>
      </c>
      <c r="I521" t="s">
        <v>31</v>
      </c>
      <c r="J521" t="s">
        <v>32</v>
      </c>
      <c r="K521" s="12">
        <v>45211</v>
      </c>
      <c r="L521" s="1">
        <v>5</v>
      </c>
      <c r="M521" s="1">
        <v>4</v>
      </c>
      <c r="N521" s="1">
        <v>33</v>
      </c>
      <c r="O521" s="1">
        <v>26203</v>
      </c>
      <c r="P521" s="1" t="s">
        <v>1369</v>
      </c>
      <c r="Q521" t="s">
        <v>1236</v>
      </c>
      <c r="R521" s="15">
        <v>45530</v>
      </c>
      <c r="S521">
        <v>3170</v>
      </c>
      <c r="T521">
        <v>145.08868794</v>
      </c>
      <c r="U521">
        <v>-37.864308510000001</v>
      </c>
      <c r="V521" s="22" t="e">
        <f>VLOOKUP(A:A,'BVT (50)'!A:A,1,0)</f>
        <v>#N/A</v>
      </c>
      <c r="W521" s="22"/>
    </row>
    <row r="522" spans="1:23" x14ac:dyDescent="0.35">
      <c r="A522" s="13">
        <v>5023601</v>
      </c>
      <c r="B522" s="13">
        <v>6407206749</v>
      </c>
      <c r="C522" s="13">
        <v>40727881</v>
      </c>
      <c r="D522" t="s">
        <v>1370</v>
      </c>
      <c r="E522" t="s">
        <v>1922</v>
      </c>
      <c r="F522" t="s">
        <v>1537</v>
      </c>
      <c r="G522" t="s">
        <v>9</v>
      </c>
      <c r="H522" t="s">
        <v>9</v>
      </c>
      <c r="I522" t="s">
        <v>31</v>
      </c>
      <c r="J522" t="s">
        <v>32</v>
      </c>
      <c r="K522" s="12">
        <v>45215</v>
      </c>
      <c r="L522" s="1">
        <v>5</v>
      </c>
      <c r="M522" s="1">
        <v>4</v>
      </c>
      <c r="N522" s="1">
        <v>33</v>
      </c>
      <c r="O522" s="1">
        <v>25500</v>
      </c>
      <c r="P522" s="1" t="s">
        <v>1371</v>
      </c>
      <c r="Q522" t="s">
        <v>404</v>
      </c>
      <c r="R522" s="15">
        <v>45260</v>
      </c>
      <c r="S522">
        <v>3201</v>
      </c>
      <c r="T522">
        <v>145.16018868</v>
      </c>
      <c r="U522">
        <v>-37.776684959999997</v>
      </c>
      <c r="V522" t="e">
        <f>VLOOKUP(A:A,'BVT (50)'!A:A,1,0)</f>
        <v>#N/A</v>
      </c>
    </row>
    <row r="523" spans="1:23" x14ac:dyDescent="0.35">
      <c r="A523" s="13">
        <v>5023487</v>
      </c>
      <c r="B523" s="13">
        <v>6408516189</v>
      </c>
      <c r="C523" s="13">
        <v>41101576</v>
      </c>
      <c r="D523" t="s">
        <v>1372</v>
      </c>
      <c r="E523" t="s">
        <v>1923</v>
      </c>
      <c r="F523" t="s">
        <v>1838</v>
      </c>
      <c r="G523" t="s">
        <v>9</v>
      </c>
      <c r="H523" t="s">
        <v>9</v>
      </c>
      <c r="I523" t="s">
        <v>31</v>
      </c>
      <c r="J523" t="s">
        <v>32</v>
      </c>
      <c r="K523" s="12">
        <v>45209</v>
      </c>
      <c r="L523" s="1">
        <v>5</v>
      </c>
      <c r="M523" s="1">
        <v>4</v>
      </c>
      <c r="N523" s="1">
        <v>33</v>
      </c>
      <c r="O523" s="1">
        <v>26203</v>
      </c>
      <c r="P523" s="1" t="s">
        <v>1373</v>
      </c>
      <c r="Q523" t="s">
        <v>61</v>
      </c>
      <c r="R523" s="15">
        <v>45517</v>
      </c>
      <c r="S523">
        <v>3939</v>
      </c>
      <c r="T523">
        <v>145.17326249999999</v>
      </c>
      <c r="U523">
        <v>-38.007351540000002</v>
      </c>
      <c r="V523" t="e">
        <f>VLOOKUP(A:A,'BVT (50)'!A:A,1,0)</f>
        <v>#N/A</v>
      </c>
    </row>
    <row r="524" spans="1:23" x14ac:dyDescent="0.35">
      <c r="A524" s="13">
        <v>5023513</v>
      </c>
      <c r="B524" s="13">
        <v>6407428101</v>
      </c>
      <c r="C524" s="13">
        <v>40654640</v>
      </c>
      <c r="D524" t="s">
        <v>1374</v>
      </c>
      <c r="E524" t="s">
        <v>1924</v>
      </c>
      <c r="F524" t="s">
        <v>1537</v>
      </c>
      <c r="G524" t="s">
        <v>9</v>
      </c>
      <c r="H524" t="s">
        <v>9</v>
      </c>
      <c r="I524" t="s">
        <v>31</v>
      </c>
      <c r="J524" t="s">
        <v>32</v>
      </c>
      <c r="K524" s="12">
        <v>45210</v>
      </c>
      <c r="L524" s="1">
        <v>5</v>
      </c>
      <c r="M524" s="1">
        <v>4</v>
      </c>
      <c r="N524" s="1">
        <v>33</v>
      </c>
      <c r="O524" s="1">
        <v>25500</v>
      </c>
      <c r="P524" s="1" t="s">
        <v>1375</v>
      </c>
      <c r="Q524" t="s">
        <v>279</v>
      </c>
      <c r="R524" s="15">
        <v>45475</v>
      </c>
      <c r="S524">
        <v>3195</v>
      </c>
      <c r="T524">
        <v>145.11023005999999</v>
      </c>
      <c r="U524">
        <v>-38.005489959999998</v>
      </c>
      <c r="V524" t="e">
        <f>VLOOKUP(A:A,'BVT (50)'!A:A,1,0)</f>
        <v>#N/A</v>
      </c>
    </row>
    <row r="525" spans="1:23" x14ac:dyDescent="0.35">
      <c r="A525" s="13">
        <v>5023589</v>
      </c>
      <c r="B525" s="13">
        <v>6408497224</v>
      </c>
      <c r="C525" s="13">
        <v>41088257</v>
      </c>
      <c r="D525" t="s">
        <v>1376</v>
      </c>
      <c r="E525" t="s">
        <v>1925</v>
      </c>
      <c r="F525" t="s">
        <v>1838</v>
      </c>
      <c r="G525" t="s">
        <v>9</v>
      </c>
      <c r="H525" t="s">
        <v>9</v>
      </c>
      <c r="I525" t="s">
        <v>31</v>
      </c>
      <c r="J525" t="s">
        <v>32</v>
      </c>
      <c r="K525" s="12">
        <v>45212</v>
      </c>
      <c r="L525" s="1">
        <v>5</v>
      </c>
      <c r="M525" s="1">
        <v>4</v>
      </c>
      <c r="N525" s="1">
        <v>33</v>
      </c>
      <c r="O525" s="1">
        <v>26203</v>
      </c>
      <c r="P525" s="1" t="s">
        <v>1377</v>
      </c>
      <c r="Q525" t="s">
        <v>76</v>
      </c>
      <c r="R525" s="15">
        <v>45287</v>
      </c>
      <c r="S525">
        <v>3201</v>
      </c>
      <c r="T525">
        <v>145.20139355000001</v>
      </c>
      <c r="U525">
        <v>-38.030636379999997</v>
      </c>
      <c r="V525" t="e">
        <f>VLOOKUP(A:A,'BVT (50)'!A:A,1,0)</f>
        <v>#N/A</v>
      </c>
    </row>
    <row r="526" spans="1:23" x14ac:dyDescent="0.35">
      <c r="A526" s="13">
        <v>5023503</v>
      </c>
      <c r="B526" s="13">
        <v>6408201237</v>
      </c>
      <c r="C526" s="13">
        <v>40756301</v>
      </c>
      <c r="D526" t="s">
        <v>1378</v>
      </c>
      <c r="E526" t="s">
        <v>1926</v>
      </c>
      <c r="F526" t="s">
        <v>1838</v>
      </c>
      <c r="G526" t="s">
        <v>9</v>
      </c>
      <c r="H526" t="s">
        <v>9</v>
      </c>
      <c r="I526" t="s">
        <v>31</v>
      </c>
      <c r="J526" t="s">
        <v>32</v>
      </c>
      <c r="K526" s="12">
        <v>45209</v>
      </c>
      <c r="L526" s="1">
        <v>5</v>
      </c>
      <c r="M526" s="1">
        <v>4</v>
      </c>
      <c r="N526" s="1">
        <v>33</v>
      </c>
      <c r="O526" s="1">
        <v>26203</v>
      </c>
      <c r="P526" s="1" t="s">
        <v>1379</v>
      </c>
      <c r="Q526" t="s">
        <v>41</v>
      </c>
      <c r="R526" s="15">
        <v>45463</v>
      </c>
      <c r="S526">
        <v>3128</v>
      </c>
      <c r="T526">
        <v>145.03783293000001</v>
      </c>
      <c r="U526">
        <v>-37.939222940000001</v>
      </c>
      <c r="V526" t="e">
        <f>VLOOKUP(A:A,'BVT (50)'!A:A,1,0)</f>
        <v>#N/A</v>
      </c>
    </row>
    <row r="527" spans="1:23" x14ac:dyDescent="0.35">
      <c r="A527" s="13">
        <v>5023548</v>
      </c>
      <c r="B527" s="13">
        <v>6408497274</v>
      </c>
      <c r="C527" s="13">
        <v>41088567</v>
      </c>
      <c r="D527" t="s">
        <v>1380</v>
      </c>
      <c r="E527" t="s">
        <v>1927</v>
      </c>
      <c r="F527" t="s">
        <v>1838</v>
      </c>
      <c r="G527" t="s">
        <v>9</v>
      </c>
      <c r="H527" t="s">
        <v>9</v>
      </c>
      <c r="I527" t="s">
        <v>31</v>
      </c>
      <c r="J527" t="s">
        <v>32</v>
      </c>
      <c r="K527" s="12">
        <v>45211</v>
      </c>
      <c r="L527" s="1">
        <v>5</v>
      </c>
      <c r="M527" s="1">
        <v>4</v>
      </c>
      <c r="N527" s="1">
        <v>33</v>
      </c>
      <c r="O527" s="1">
        <v>26203</v>
      </c>
      <c r="P527" s="1" t="s">
        <v>1381</v>
      </c>
      <c r="Q527" t="s">
        <v>561</v>
      </c>
      <c r="R527" s="15">
        <v>45348</v>
      </c>
      <c r="S527">
        <v>3173</v>
      </c>
      <c r="T527">
        <v>144.95544848</v>
      </c>
      <c r="U527">
        <v>-38.457939510000003</v>
      </c>
      <c r="V527" t="e">
        <f>VLOOKUP(A:A,'BVT (50)'!A:A,1,0)</f>
        <v>#N/A</v>
      </c>
    </row>
    <row r="528" spans="1:23" x14ac:dyDescent="0.35">
      <c r="A528" s="13">
        <v>5023543</v>
      </c>
      <c r="B528" s="13">
        <v>6407708526</v>
      </c>
      <c r="C528" s="13">
        <v>40674037</v>
      </c>
      <c r="D528" t="s">
        <v>1382</v>
      </c>
      <c r="E528" t="s">
        <v>1928</v>
      </c>
      <c r="F528" t="s">
        <v>1537</v>
      </c>
      <c r="G528" t="s">
        <v>9</v>
      </c>
      <c r="H528" t="s">
        <v>9</v>
      </c>
      <c r="I528" t="s">
        <v>31</v>
      </c>
      <c r="J528" t="s">
        <v>32</v>
      </c>
      <c r="K528" s="12">
        <v>45210</v>
      </c>
      <c r="L528" s="1">
        <v>5</v>
      </c>
      <c r="M528" s="1">
        <v>4</v>
      </c>
      <c r="N528" s="1">
        <v>33</v>
      </c>
      <c r="O528" s="1">
        <v>25500</v>
      </c>
      <c r="P528" s="1" t="s">
        <v>1383</v>
      </c>
      <c r="Q528" t="s">
        <v>447</v>
      </c>
      <c r="R528" s="15">
        <v>45460</v>
      </c>
      <c r="S528">
        <v>3201</v>
      </c>
      <c r="T528">
        <v>145.18684644999999</v>
      </c>
      <c r="U528">
        <v>-38.103185500000002</v>
      </c>
      <c r="V528" t="e">
        <f>VLOOKUP(A:A,'BVT (50)'!A:A,1,0)</f>
        <v>#N/A</v>
      </c>
    </row>
    <row r="529" spans="1:23" x14ac:dyDescent="0.35">
      <c r="A529" s="13">
        <v>5023517</v>
      </c>
      <c r="B529" s="13">
        <v>6408490031</v>
      </c>
      <c r="C529" s="13">
        <v>41084775</v>
      </c>
      <c r="D529" t="s">
        <v>1384</v>
      </c>
      <c r="E529" t="s">
        <v>1929</v>
      </c>
      <c r="F529" t="s">
        <v>1537</v>
      </c>
      <c r="G529" t="s">
        <v>9</v>
      </c>
      <c r="H529" t="s">
        <v>9</v>
      </c>
      <c r="I529" t="s">
        <v>31</v>
      </c>
      <c r="J529" t="s">
        <v>32</v>
      </c>
      <c r="K529" s="12">
        <v>45210</v>
      </c>
      <c r="L529" s="1">
        <v>5</v>
      </c>
      <c r="M529" s="1">
        <v>4</v>
      </c>
      <c r="N529" s="1">
        <v>33</v>
      </c>
      <c r="O529" s="1">
        <v>25500</v>
      </c>
      <c r="P529" s="1" t="s">
        <v>1385</v>
      </c>
      <c r="Q529" t="s">
        <v>76</v>
      </c>
      <c r="R529" s="15">
        <v>45428</v>
      </c>
      <c r="S529">
        <v>3195</v>
      </c>
      <c r="T529">
        <v>145.24126412000001</v>
      </c>
      <c r="U529">
        <v>-38.007806850000001</v>
      </c>
      <c r="V529" t="e">
        <f>VLOOKUP(A:A,'BVT (50)'!A:A,1,0)</f>
        <v>#N/A</v>
      </c>
    </row>
    <row r="530" spans="1:23" x14ac:dyDescent="0.35">
      <c r="A530" s="13">
        <v>5023515</v>
      </c>
      <c r="B530" s="13">
        <v>6408503217</v>
      </c>
      <c r="C530" s="13">
        <v>41095073</v>
      </c>
      <c r="D530" t="s">
        <v>1386</v>
      </c>
      <c r="E530" t="s">
        <v>1930</v>
      </c>
      <c r="F530" t="s">
        <v>1537</v>
      </c>
      <c r="G530" t="s">
        <v>9</v>
      </c>
      <c r="H530" t="s">
        <v>9</v>
      </c>
      <c r="I530" t="s">
        <v>31</v>
      </c>
      <c r="J530" t="s">
        <v>32</v>
      </c>
      <c r="K530" s="12">
        <v>45210</v>
      </c>
      <c r="L530" s="1">
        <v>5</v>
      </c>
      <c r="M530" s="1">
        <v>4</v>
      </c>
      <c r="N530" s="1">
        <v>33</v>
      </c>
      <c r="O530" s="1">
        <v>25500</v>
      </c>
      <c r="P530" s="1" t="s">
        <v>1387</v>
      </c>
      <c r="Q530" t="s">
        <v>877</v>
      </c>
      <c r="R530" s="15">
        <v>45436</v>
      </c>
      <c r="S530">
        <v>3195</v>
      </c>
      <c r="T530">
        <v>145.07998261</v>
      </c>
      <c r="U530">
        <v>-38.002097740000004</v>
      </c>
      <c r="V530" t="e">
        <f>VLOOKUP(A:A,'BVT (50)'!A:A,1,0)</f>
        <v>#N/A</v>
      </c>
    </row>
    <row r="531" spans="1:23" x14ac:dyDescent="0.35">
      <c r="A531" s="13">
        <v>5023549</v>
      </c>
      <c r="B531" s="13">
        <v>64081641070</v>
      </c>
      <c r="C531" s="13">
        <v>41115524</v>
      </c>
      <c r="D531" t="s">
        <v>1388</v>
      </c>
      <c r="E531" t="s">
        <v>1931</v>
      </c>
      <c r="F531" t="s">
        <v>23</v>
      </c>
      <c r="G531" t="s">
        <v>9</v>
      </c>
      <c r="H531" t="s">
        <v>9</v>
      </c>
      <c r="I531" t="s">
        <v>31</v>
      </c>
      <c r="J531" t="s">
        <v>32</v>
      </c>
      <c r="K531" s="12">
        <v>45211</v>
      </c>
      <c r="L531" s="1">
        <v>5</v>
      </c>
      <c r="M531" s="1">
        <v>4</v>
      </c>
      <c r="N531" s="1">
        <v>33</v>
      </c>
      <c r="O531" s="1">
        <v>28300</v>
      </c>
      <c r="P531" s="1" t="s">
        <v>1389</v>
      </c>
      <c r="Q531" t="s">
        <v>1172</v>
      </c>
      <c r="R531" s="15">
        <v>45741</v>
      </c>
      <c r="S531">
        <v>3173</v>
      </c>
      <c r="T531">
        <v>0</v>
      </c>
      <c r="U531">
        <v>0</v>
      </c>
      <c r="V531" t="e">
        <f>VLOOKUP(A:A,'BVT (50)'!A:A,1,0)</f>
        <v>#N/A</v>
      </c>
    </row>
    <row r="532" spans="1:23" x14ac:dyDescent="0.35">
      <c r="A532" s="21">
        <v>5023525</v>
      </c>
      <c r="B532" s="13">
        <v>6408502537</v>
      </c>
      <c r="C532" s="13">
        <v>41097105</v>
      </c>
      <c r="D532" t="s">
        <v>1390</v>
      </c>
      <c r="E532" t="s">
        <v>1932</v>
      </c>
      <c r="F532" t="s">
        <v>1838</v>
      </c>
      <c r="G532" t="s">
        <v>9</v>
      </c>
      <c r="H532" t="s">
        <v>9</v>
      </c>
      <c r="I532" t="s">
        <v>31</v>
      </c>
      <c r="J532" t="s">
        <v>32</v>
      </c>
      <c r="K532" s="12">
        <v>45210</v>
      </c>
      <c r="L532" s="1">
        <v>5</v>
      </c>
      <c r="M532" s="1">
        <v>4</v>
      </c>
      <c r="N532" s="1">
        <v>33</v>
      </c>
      <c r="O532" s="1">
        <v>26203</v>
      </c>
      <c r="P532" s="1" t="s">
        <v>1391</v>
      </c>
      <c r="Q532" t="s">
        <v>1367</v>
      </c>
      <c r="R532" s="15">
        <v>45450</v>
      </c>
      <c r="S532">
        <v>3195</v>
      </c>
      <c r="T532">
        <v>145.09893399000001</v>
      </c>
      <c r="U532">
        <v>-37.893616989999998</v>
      </c>
      <c r="V532" s="22" t="e">
        <f>VLOOKUP(A:A,'BVT (50)'!A:A,1,0)</f>
        <v>#N/A</v>
      </c>
      <c r="W532" s="22"/>
    </row>
    <row r="533" spans="1:23" x14ac:dyDescent="0.35">
      <c r="A533" s="13">
        <v>5023509</v>
      </c>
      <c r="B533" s="13">
        <v>6408486253</v>
      </c>
      <c r="C533" s="13">
        <v>41081312</v>
      </c>
      <c r="D533" t="s">
        <v>1392</v>
      </c>
      <c r="E533" t="s">
        <v>1933</v>
      </c>
      <c r="F533" t="s">
        <v>1537</v>
      </c>
      <c r="G533" t="s">
        <v>9</v>
      </c>
      <c r="H533" t="s">
        <v>9</v>
      </c>
      <c r="I533" t="s">
        <v>31</v>
      </c>
      <c r="J533" t="s">
        <v>32</v>
      </c>
      <c r="K533" s="12">
        <v>45210</v>
      </c>
      <c r="L533" s="1">
        <v>5</v>
      </c>
      <c r="M533" s="1">
        <v>4</v>
      </c>
      <c r="N533" s="1">
        <v>33</v>
      </c>
      <c r="O533" s="1">
        <v>25500</v>
      </c>
      <c r="P533" s="1" t="s">
        <v>1393</v>
      </c>
      <c r="Q533" t="s">
        <v>61</v>
      </c>
      <c r="R533" s="15">
        <v>45516</v>
      </c>
      <c r="S533">
        <v>3195</v>
      </c>
      <c r="T533">
        <v>145.18239113999999</v>
      </c>
      <c r="U533">
        <v>-38.020340949999998</v>
      </c>
      <c r="V533" t="e">
        <f>VLOOKUP(A:A,'BVT (50)'!A:A,1,0)</f>
        <v>#N/A</v>
      </c>
    </row>
    <row r="534" spans="1:23" x14ac:dyDescent="0.35">
      <c r="A534" s="13">
        <v>5023550</v>
      </c>
      <c r="B534" s="13">
        <v>6407690035</v>
      </c>
      <c r="C534" s="13">
        <v>40592709</v>
      </c>
      <c r="D534" t="s">
        <v>1394</v>
      </c>
      <c r="E534" t="s">
        <v>1934</v>
      </c>
      <c r="F534" t="s">
        <v>1838</v>
      </c>
      <c r="G534" t="s">
        <v>9</v>
      </c>
      <c r="H534" t="s">
        <v>9</v>
      </c>
      <c r="I534" t="s">
        <v>31</v>
      </c>
      <c r="J534" t="s">
        <v>32</v>
      </c>
      <c r="K534" s="12">
        <v>45211</v>
      </c>
      <c r="L534" s="1">
        <v>5</v>
      </c>
      <c r="M534" s="1">
        <v>4</v>
      </c>
      <c r="N534" s="1">
        <v>33</v>
      </c>
      <c r="O534" s="1">
        <v>26203</v>
      </c>
      <c r="P534" s="1" t="s">
        <v>1395</v>
      </c>
      <c r="Q534" t="s">
        <v>252</v>
      </c>
      <c r="R534" s="15">
        <v>45537</v>
      </c>
      <c r="S534">
        <v>3170</v>
      </c>
      <c r="T534">
        <v>145.15269533</v>
      </c>
      <c r="U534">
        <v>-37.908955800000001</v>
      </c>
      <c r="V534" t="e">
        <f>VLOOKUP(A:A,'BVT (50)'!A:A,1,0)</f>
        <v>#N/A</v>
      </c>
    </row>
    <row r="535" spans="1:23" x14ac:dyDescent="0.35">
      <c r="A535" s="13">
        <v>5023558</v>
      </c>
      <c r="B535" s="13">
        <v>6407792082</v>
      </c>
      <c r="C535" s="13">
        <v>40776150</v>
      </c>
      <c r="D535" t="s">
        <v>1396</v>
      </c>
      <c r="E535" t="s">
        <v>1935</v>
      </c>
      <c r="F535" t="s">
        <v>1537</v>
      </c>
      <c r="G535" t="s">
        <v>9</v>
      </c>
      <c r="H535" t="s">
        <v>9</v>
      </c>
      <c r="I535" t="s">
        <v>31</v>
      </c>
      <c r="J535" t="s">
        <v>32</v>
      </c>
      <c r="K535" s="12">
        <v>45211</v>
      </c>
      <c r="L535" s="1">
        <v>5</v>
      </c>
      <c r="M535" s="1">
        <v>4</v>
      </c>
      <c r="N535" s="1">
        <v>33</v>
      </c>
      <c r="O535" s="1">
        <v>25500</v>
      </c>
      <c r="P535" s="1" t="s">
        <v>1397</v>
      </c>
      <c r="Q535" t="s">
        <v>447</v>
      </c>
      <c r="R535" s="15">
        <v>45533</v>
      </c>
      <c r="S535">
        <v>3201</v>
      </c>
      <c r="T535">
        <v>145.15826036999999</v>
      </c>
      <c r="U535">
        <v>-38.092401840000001</v>
      </c>
      <c r="V535" t="e">
        <f>VLOOKUP(A:A,'BVT (50)'!A:A,1,0)</f>
        <v>#N/A</v>
      </c>
    </row>
  </sheetData>
  <autoFilter ref="A1:W535" xr:uid="{0155DF48-02DB-47F3-A497-349C72263210}"/>
  <phoneticPr fontId="43" type="noConversion"/>
  <pageMargins left="0.7" right="0.7" top="0.75" bottom="0.75" header="0.3" footer="0.3"/>
  <pageSetup paperSize="9" scale="3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C7BD-2075-462D-847C-0E80EE1C929A}">
  <dimension ref="A1:S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7" sqref="M6:M7"/>
    </sheetView>
  </sheetViews>
  <sheetFormatPr defaultColWidth="17.54296875" defaultRowHeight="14.5" x14ac:dyDescent="0.35"/>
  <cols>
    <col min="1" max="1" width="12.81640625" bestFit="1" customWidth="1"/>
    <col min="2" max="2" width="15.36328125" bestFit="1" customWidth="1"/>
    <col min="3" max="3" width="20" style="13" customWidth="1"/>
    <col min="4" max="4" width="27.453125" style="13" bestFit="1" customWidth="1"/>
    <col min="5" max="5" width="12.54296875" style="13" bestFit="1" customWidth="1"/>
    <col min="6" max="6" width="23.7265625" style="13" bestFit="1" customWidth="1"/>
    <col min="7" max="7" width="14.26953125" style="13" bestFit="1" customWidth="1"/>
    <col min="8" max="8" width="14.453125" style="13" bestFit="1" customWidth="1"/>
    <col min="9" max="9" width="16.453125" style="13" bestFit="1" customWidth="1"/>
    <col min="10" max="10" width="16.90625" bestFit="1" customWidth="1"/>
    <col min="11" max="11" width="16.453125" style="1" bestFit="1" customWidth="1"/>
    <col min="12" max="12" width="27.453125" bestFit="1" customWidth="1"/>
    <col min="13" max="13" width="11.08984375" bestFit="1" customWidth="1"/>
    <col min="14" max="14" width="23.81640625" customWidth="1"/>
    <col min="15" max="15" width="14.54296875" style="1" bestFit="1" customWidth="1"/>
    <col min="16" max="16" width="13.08984375" style="1" bestFit="1" customWidth="1"/>
    <col min="17" max="17" width="27.453125" style="1" bestFit="1" customWidth="1"/>
    <col min="18" max="18" width="11.08984375" style="1" bestFit="1" customWidth="1"/>
    <col min="19" max="19" width="21.26953125" bestFit="1" customWidth="1"/>
  </cols>
  <sheetData>
    <row r="1" spans="1:19" ht="14.5" customHeight="1" x14ac:dyDescent="0.35">
      <c r="J1" s="23" t="s">
        <v>11</v>
      </c>
      <c r="K1" s="23"/>
      <c r="L1" s="23"/>
      <c r="M1" s="23"/>
      <c r="N1" s="23"/>
      <c r="O1" s="24" t="s">
        <v>12</v>
      </c>
      <c r="P1" s="25"/>
      <c r="Q1" s="25"/>
      <c r="R1" s="25"/>
      <c r="S1" s="26"/>
    </row>
    <row r="2" spans="1:19" x14ac:dyDescent="0.35">
      <c r="A2" s="2" t="s">
        <v>0</v>
      </c>
      <c r="B2" s="2" t="s">
        <v>1</v>
      </c>
      <c r="C2" s="17" t="s">
        <v>13</v>
      </c>
      <c r="D2" s="17" t="s">
        <v>21</v>
      </c>
      <c r="E2" s="17" t="s">
        <v>2</v>
      </c>
      <c r="F2" s="17" t="s">
        <v>3</v>
      </c>
      <c r="G2" s="17" t="s">
        <v>6</v>
      </c>
      <c r="H2" s="17" t="s">
        <v>7</v>
      </c>
      <c r="I2" s="17" t="s">
        <v>8</v>
      </c>
      <c r="J2" s="2" t="s">
        <v>4</v>
      </c>
      <c r="K2" s="3" t="s">
        <v>27</v>
      </c>
      <c r="L2" s="2" t="s">
        <v>5</v>
      </c>
      <c r="M2" s="2" t="s">
        <v>25</v>
      </c>
      <c r="N2" s="3" t="s">
        <v>1936</v>
      </c>
      <c r="O2" s="6" t="s">
        <v>4</v>
      </c>
      <c r="P2" s="7" t="s">
        <v>27</v>
      </c>
      <c r="Q2" s="7" t="s">
        <v>5</v>
      </c>
      <c r="R2" s="7" t="s">
        <v>25</v>
      </c>
      <c r="S2" s="8" t="s">
        <v>1940</v>
      </c>
    </row>
    <row r="3" spans="1:19" x14ac:dyDescent="0.35">
      <c r="A3" s="19">
        <v>5010963</v>
      </c>
      <c r="B3" s="4" t="s">
        <v>1937</v>
      </c>
      <c r="C3" s="18" t="str">
        <f>VLOOKUP(A:A,'UE Full List (534)'!A:D,4,0)</f>
        <v>00:13:50:05:ff:02:94:86</v>
      </c>
      <c r="D3" s="18" t="str">
        <f>VLOOKUP(A:A,'UE Full List (534)'!A:I,9,0)</f>
        <v>L+G IEC U3350 3PH CT CONN LC</v>
      </c>
      <c r="E3" s="18" t="str">
        <f>VLOOKUP(A:A,'UE Full List (534)'!A:G,7,0)</f>
        <v>Active</v>
      </c>
      <c r="F3" s="18" t="str">
        <f>VLOOKUP(A:A,'UE Full List (534)'!A:H,8,0)</f>
        <v>Active</v>
      </c>
      <c r="G3" s="18">
        <f>VLOOKUP(A:A,'UE Full List (534)'!A:L,12,0)</f>
        <v>5</v>
      </c>
      <c r="H3" s="18">
        <f>VLOOKUP(A:A,'UE Full List (534)'!A:M,13,0)</f>
        <v>4</v>
      </c>
      <c r="I3" s="18">
        <f>VLOOKUP(A:A,'UE Full List (534)'!A:N,14,0)</f>
        <v>33</v>
      </c>
      <c r="J3" s="4" t="str">
        <f>VLOOKUP(A:A,'UE Full List (534)'!A:J,10,0)</f>
        <v>S00237-05.05.R50</v>
      </c>
      <c r="K3" s="5">
        <f>VLOOKUP(A:A,'UE Full List (534)'!A:O,15,0)</f>
        <v>24310</v>
      </c>
      <c r="L3" s="4" t="str">
        <f>D3</f>
        <v>L+G IEC U3350 3PH CT CONN LC</v>
      </c>
      <c r="M3" s="4" t="str">
        <f>VLOOKUP(A:A,'UE Full List (534)'!A:F,6,0)</f>
        <v>00L6aC4V02</v>
      </c>
      <c r="N3" s="5" t="s">
        <v>1938</v>
      </c>
      <c r="O3" s="5" t="s">
        <v>1939</v>
      </c>
      <c r="P3" s="5">
        <v>24310</v>
      </c>
      <c r="Q3" s="5" t="s">
        <v>31</v>
      </c>
      <c r="R3" s="5" t="s">
        <v>1404</v>
      </c>
      <c r="S3" s="5" t="s">
        <v>1938</v>
      </c>
    </row>
    <row r="4" spans="1:19" x14ac:dyDescent="0.35">
      <c r="A4" s="19">
        <v>5014273</v>
      </c>
      <c r="B4" s="4" t="s">
        <v>1937</v>
      </c>
      <c r="C4" s="18" t="str">
        <f>VLOOKUP(A:A,'UE Full List (534)'!A:D,4,0)</f>
        <v>00:13:50:05:ff:4d:a9:55</v>
      </c>
      <c r="D4" s="18" t="str">
        <f>VLOOKUP(A:A,'UE Full List (534)'!A:I,9,0)</f>
        <v>L+G IEC U3350 3PH CT CONN LC</v>
      </c>
      <c r="E4" s="18" t="str">
        <f>VLOOKUP(A:A,'UE Full List (534)'!A:G,7,0)</f>
        <v>Active</v>
      </c>
      <c r="F4" s="18" t="str">
        <f>VLOOKUP(A:A,'UE Full List (534)'!A:H,8,0)</f>
        <v>Active</v>
      </c>
      <c r="G4" s="18">
        <f>VLOOKUP(A:A,'UE Full List (534)'!A:L,12,0)</f>
        <v>5</v>
      </c>
      <c r="H4" s="18">
        <f>VLOOKUP(A:A,'UE Full List (534)'!A:M,13,0)</f>
        <v>4</v>
      </c>
      <c r="I4" s="18">
        <f>VLOOKUP(A:A,'UE Full List (534)'!A:N,14,0)</f>
        <v>33</v>
      </c>
      <c r="J4" s="4" t="str">
        <f>VLOOKUP(A:A,'UE Full List (534)'!A:J,10,0)</f>
        <v>S00237-05.05.R50</v>
      </c>
      <c r="K4" s="5">
        <f>VLOOKUP(A:A,'UE Full List (534)'!A:O,15,0)</f>
        <v>24306</v>
      </c>
      <c r="L4" s="4" t="str">
        <f t="shared" ref="L4:L12" si="0">D4</f>
        <v>L+G IEC U3350 3PH CT CONN LC</v>
      </c>
      <c r="M4" s="4" t="str">
        <f>VLOOKUP(A:A,'UE Full List (534)'!A:F,6,0)</f>
        <v>00L6aC3V02</v>
      </c>
      <c r="N4" s="5" t="s">
        <v>1938</v>
      </c>
      <c r="O4" s="5" t="s">
        <v>1939</v>
      </c>
      <c r="P4" s="5">
        <v>24306</v>
      </c>
      <c r="Q4" s="5" t="s">
        <v>31</v>
      </c>
      <c r="R4" s="5" t="s">
        <v>1399</v>
      </c>
      <c r="S4" s="5" t="s">
        <v>1938</v>
      </c>
    </row>
    <row r="5" spans="1:19" x14ac:dyDescent="0.35">
      <c r="A5" s="19">
        <v>5014284</v>
      </c>
      <c r="B5" s="4" t="s">
        <v>1937</v>
      </c>
      <c r="C5" s="18" t="str">
        <f>VLOOKUP(A:A,'UE Full List (534)'!A:D,4,0)</f>
        <v>00:13:50:05:ff:4d:a9:b7</v>
      </c>
      <c r="D5" s="18" t="str">
        <f>VLOOKUP(A:A,'UE Full List (534)'!A:I,9,0)</f>
        <v>L+G IEC U3350 3PH CT CONN LC</v>
      </c>
      <c r="E5" s="18" t="str">
        <f>VLOOKUP(A:A,'UE Full List (534)'!A:G,7,0)</f>
        <v>Active</v>
      </c>
      <c r="F5" s="18" t="str">
        <f>VLOOKUP(A:A,'UE Full List (534)'!A:H,8,0)</f>
        <v>Active</v>
      </c>
      <c r="G5" s="18">
        <f>VLOOKUP(A:A,'UE Full List (534)'!A:L,12,0)</f>
        <v>5</v>
      </c>
      <c r="H5" s="18">
        <f>VLOOKUP(A:A,'UE Full List (534)'!A:M,13,0)</f>
        <v>4</v>
      </c>
      <c r="I5" s="18">
        <f>VLOOKUP(A:A,'UE Full List (534)'!A:N,14,0)</f>
        <v>33</v>
      </c>
      <c r="J5" s="4" t="str">
        <f>VLOOKUP(A:A,'UE Full List (534)'!A:J,10,0)</f>
        <v>S00237-05.05.R50</v>
      </c>
      <c r="K5" s="5">
        <f>VLOOKUP(A:A,'UE Full List (534)'!A:O,15,0)</f>
        <v>24306</v>
      </c>
      <c r="L5" s="4" t="str">
        <f t="shared" si="0"/>
        <v>L+G IEC U3350 3PH CT CONN LC</v>
      </c>
      <c r="M5" s="4" t="str">
        <f>VLOOKUP(A:A,'UE Full List (534)'!A:F,6,0)</f>
        <v>00L6aC3V02</v>
      </c>
      <c r="N5" s="5" t="s">
        <v>1938</v>
      </c>
      <c r="O5" s="5" t="s">
        <v>1939</v>
      </c>
      <c r="P5" s="5">
        <v>24306</v>
      </c>
      <c r="Q5" s="5" t="s">
        <v>31</v>
      </c>
      <c r="R5" s="5" t="s">
        <v>1399</v>
      </c>
      <c r="S5" s="5" t="s">
        <v>1938</v>
      </c>
    </row>
    <row r="6" spans="1:19" x14ac:dyDescent="0.35">
      <c r="A6" s="19">
        <v>5014281</v>
      </c>
      <c r="B6" s="4" t="s">
        <v>1937</v>
      </c>
      <c r="C6" s="18" t="str">
        <f>VLOOKUP(A:A,'UE Full List (534)'!A:D,4,0)</f>
        <v>00:13:50:05:ff:4d:aa:8f</v>
      </c>
      <c r="D6" s="18" t="str">
        <f>VLOOKUP(A:A,'UE Full List (534)'!A:I,9,0)</f>
        <v>L+G IEC U3350 3PH CT CONN LC</v>
      </c>
      <c r="E6" s="18" t="str">
        <f>VLOOKUP(A:A,'UE Full List (534)'!A:G,7,0)</f>
        <v>Active</v>
      </c>
      <c r="F6" s="18" t="str">
        <f>VLOOKUP(A:A,'UE Full List (534)'!A:H,8,0)</f>
        <v>Active</v>
      </c>
      <c r="G6" s="18">
        <f>VLOOKUP(A:A,'UE Full List (534)'!A:L,12,0)</f>
        <v>5</v>
      </c>
      <c r="H6" s="18">
        <f>VLOOKUP(A:A,'UE Full List (534)'!A:M,13,0)</f>
        <v>4</v>
      </c>
      <c r="I6" s="18">
        <f>VLOOKUP(A:A,'UE Full List (534)'!A:N,14,0)</f>
        <v>33</v>
      </c>
      <c r="J6" s="4" t="str">
        <f>VLOOKUP(A:A,'UE Full List (534)'!A:J,10,0)</f>
        <v>S00237-05.05.R50</v>
      </c>
      <c r="K6" s="5">
        <f>VLOOKUP(A:A,'UE Full List (534)'!A:O,15,0)</f>
        <v>24306</v>
      </c>
      <c r="L6" s="4" t="str">
        <f t="shared" si="0"/>
        <v>L+G IEC U3350 3PH CT CONN LC</v>
      </c>
      <c r="M6" s="4" t="str">
        <f>VLOOKUP(A:A,'UE Full List (534)'!A:F,6,0)</f>
        <v>00L6aC3V02</v>
      </c>
      <c r="N6" s="5" t="s">
        <v>1938</v>
      </c>
      <c r="O6" s="5" t="s">
        <v>1939</v>
      </c>
      <c r="P6" s="5">
        <v>24306</v>
      </c>
      <c r="Q6" s="5" t="s">
        <v>31</v>
      </c>
      <c r="R6" s="5" t="s">
        <v>1399</v>
      </c>
      <c r="S6" s="5" t="s">
        <v>1938</v>
      </c>
    </row>
    <row r="7" spans="1:19" x14ac:dyDescent="0.35">
      <c r="A7" s="19">
        <v>5014271</v>
      </c>
      <c r="B7" s="4" t="s">
        <v>1937</v>
      </c>
      <c r="C7" s="18" t="str">
        <f>VLOOKUP(A:A,'UE Full List (534)'!A:D,4,0)</f>
        <v>00:13:50:05:ff:4d:aa:9d</v>
      </c>
      <c r="D7" s="18" t="str">
        <f>VLOOKUP(A:A,'UE Full List (534)'!A:I,9,0)</f>
        <v>L+G IEC U3350 3PH CT CONN LC</v>
      </c>
      <c r="E7" s="18" t="str">
        <f>VLOOKUP(A:A,'UE Full List (534)'!A:G,7,0)</f>
        <v>Active</v>
      </c>
      <c r="F7" s="18" t="str">
        <f>VLOOKUP(A:A,'UE Full List (534)'!A:H,8,0)</f>
        <v>Active</v>
      </c>
      <c r="G7" s="18">
        <f>VLOOKUP(A:A,'UE Full List (534)'!A:L,12,0)</f>
        <v>5</v>
      </c>
      <c r="H7" s="18">
        <f>VLOOKUP(A:A,'UE Full List (534)'!A:M,13,0)</f>
        <v>4</v>
      </c>
      <c r="I7" s="18">
        <f>VLOOKUP(A:A,'UE Full List (534)'!A:N,14,0)</f>
        <v>33</v>
      </c>
      <c r="J7" s="4" t="str">
        <f>VLOOKUP(A:A,'UE Full List (534)'!A:J,10,0)</f>
        <v>S00237-05.05.R50</v>
      </c>
      <c r="K7" s="5">
        <f>VLOOKUP(A:A,'UE Full List (534)'!A:O,15,0)</f>
        <v>24310</v>
      </c>
      <c r="L7" s="4" t="str">
        <f t="shared" si="0"/>
        <v>L+G IEC U3350 3PH CT CONN LC</v>
      </c>
      <c r="M7" s="4" t="str">
        <f>VLOOKUP(A:A,'UE Full List (534)'!A:F,6,0)</f>
        <v>00L6aC4V02</v>
      </c>
      <c r="N7" s="5" t="s">
        <v>1938</v>
      </c>
      <c r="O7" s="5" t="s">
        <v>1939</v>
      </c>
      <c r="P7" s="5">
        <v>24310</v>
      </c>
      <c r="Q7" s="5" t="s">
        <v>31</v>
      </c>
      <c r="R7" s="5" t="s">
        <v>1404</v>
      </c>
      <c r="S7" s="5" t="s">
        <v>1938</v>
      </c>
    </row>
    <row r="8" spans="1:19" x14ac:dyDescent="0.35">
      <c r="A8" s="19">
        <v>5014254</v>
      </c>
      <c r="B8" s="4" t="s">
        <v>1937</v>
      </c>
      <c r="C8" s="18" t="str">
        <f>VLOOKUP(A:A,'UE Full List (534)'!A:D,4,0)</f>
        <v>00:13:50:05:ff:4d:ab:78</v>
      </c>
      <c r="D8" s="18" t="str">
        <f>VLOOKUP(A:A,'UE Full List (534)'!A:I,9,0)</f>
        <v>L+G IEC U3350 3PH CT CONN LC</v>
      </c>
      <c r="E8" s="18" t="str">
        <f>VLOOKUP(A:A,'UE Full List (534)'!A:G,7,0)</f>
        <v>Active</v>
      </c>
      <c r="F8" s="18" t="str">
        <f>VLOOKUP(A:A,'UE Full List (534)'!A:H,8,0)</f>
        <v>Active</v>
      </c>
      <c r="G8" s="18">
        <f>VLOOKUP(A:A,'UE Full List (534)'!A:L,12,0)</f>
        <v>5</v>
      </c>
      <c r="H8" s="18">
        <f>VLOOKUP(A:A,'UE Full List (534)'!A:M,13,0)</f>
        <v>4</v>
      </c>
      <c r="I8" s="18">
        <f>VLOOKUP(A:A,'UE Full List (534)'!A:N,14,0)</f>
        <v>33</v>
      </c>
      <c r="J8" s="4" t="str">
        <f>VLOOKUP(A:A,'UE Full List (534)'!A:J,10,0)</f>
        <v>S00237-05.05.R50</v>
      </c>
      <c r="K8" s="5">
        <f>VLOOKUP(A:A,'UE Full List (534)'!A:O,15,0)</f>
        <v>24306</v>
      </c>
      <c r="L8" s="4" t="str">
        <f t="shared" si="0"/>
        <v>L+G IEC U3350 3PH CT CONN LC</v>
      </c>
      <c r="M8" s="4" t="str">
        <f>VLOOKUP(A:A,'UE Full List (534)'!A:F,6,0)</f>
        <v>00L6aC3V02</v>
      </c>
      <c r="N8" s="5" t="s">
        <v>1938</v>
      </c>
      <c r="O8" s="5" t="s">
        <v>1939</v>
      </c>
      <c r="P8" s="5">
        <v>24306</v>
      </c>
      <c r="Q8" s="5" t="s">
        <v>31</v>
      </c>
      <c r="R8" s="5" t="s">
        <v>1399</v>
      </c>
      <c r="S8" s="5" t="s">
        <v>1938</v>
      </c>
    </row>
    <row r="9" spans="1:19" x14ac:dyDescent="0.35">
      <c r="A9" s="19">
        <v>5014280</v>
      </c>
      <c r="B9" s="4" t="s">
        <v>1937</v>
      </c>
      <c r="C9" s="18" t="str">
        <f>VLOOKUP(A:A,'UE Full List (534)'!A:D,4,0)</f>
        <v>00:13:50:05:ff:4d:ab:ef</v>
      </c>
      <c r="D9" s="18" t="str">
        <f>VLOOKUP(A:A,'UE Full List (534)'!A:I,9,0)</f>
        <v>L+G IEC U3350 3PH CT CONN LC</v>
      </c>
      <c r="E9" s="18" t="str">
        <f>VLOOKUP(A:A,'UE Full List (534)'!A:G,7,0)</f>
        <v>Active</v>
      </c>
      <c r="F9" s="18" t="str">
        <f>VLOOKUP(A:A,'UE Full List (534)'!A:H,8,0)</f>
        <v>Active</v>
      </c>
      <c r="G9" s="18">
        <f>VLOOKUP(A:A,'UE Full List (534)'!A:L,12,0)</f>
        <v>5</v>
      </c>
      <c r="H9" s="18">
        <f>VLOOKUP(A:A,'UE Full List (534)'!A:M,13,0)</f>
        <v>4</v>
      </c>
      <c r="I9" s="18">
        <f>VLOOKUP(A:A,'UE Full List (534)'!A:N,14,0)</f>
        <v>33</v>
      </c>
      <c r="J9" s="4" t="str">
        <f>VLOOKUP(A:A,'UE Full List (534)'!A:J,10,0)</f>
        <v>S00237-05.05.R50</v>
      </c>
      <c r="K9" s="5">
        <f>VLOOKUP(A:A,'UE Full List (534)'!A:O,15,0)</f>
        <v>24306</v>
      </c>
      <c r="L9" s="4" t="str">
        <f t="shared" si="0"/>
        <v>L+G IEC U3350 3PH CT CONN LC</v>
      </c>
      <c r="M9" s="4" t="str">
        <f>VLOOKUP(A:A,'UE Full List (534)'!A:F,6,0)</f>
        <v>00L6aC3V02</v>
      </c>
      <c r="N9" s="5" t="s">
        <v>1938</v>
      </c>
      <c r="O9" s="5" t="s">
        <v>1939</v>
      </c>
      <c r="P9" s="5">
        <v>24306</v>
      </c>
      <c r="Q9" s="5" t="s">
        <v>31</v>
      </c>
      <c r="R9" s="5" t="s">
        <v>1399</v>
      </c>
      <c r="S9" s="5" t="s">
        <v>1938</v>
      </c>
    </row>
    <row r="10" spans="1:19" x14ac:dyDescent="0.35">
      <c r="A10" s="19">
        <v>5014415</v>
      </c>
      <c r="B10" s="4" t="s">
        <v>1937</v>
      </c>
      <c r="C10" s="18" t="str">
        <f>VLOOKUP(A:A,'UE Full List (534)'!A:D,4,0)</f>
        <v>00:13:50:05:ff:4d:ac:2f</v>
      </c>
      <c r="D10" s="18" t="str">
        <f>VLOOKUP(A:A,'UE Full List (534)'!A:I,9,0)</f>
        <v>L+G IEC U3350 3PH CT CONN LC</v>
      </c>
      <c r="E10" s="18" t="str">
        <f>VLOOKUP(A:A,'UE Full List (534)'!A:G,7,0)</f>
        <v>Active</v>
      </c>
      <c r="F10" s="18" t="str">
        <f>VLOOKUP(A:A,'UE Full List (534)'!A:H,8,0)</f>
        <v>Active</v>
      </c>
      <c r="G10" s="18">
        <f>VLOOKUP(A:A,'UE Full List (534)'!A:L,12,0)</f>
        <v>5</v>
      </c>
      <c r="H10" s="18">
        <f>VLOOKUP(A:A,'UE Full List (534)'!A:M,13,0)</f>
        <v>4</v>
      </c>
      <c r="I10" s="18">
        <f>VLOOKUP(A:A,'UE Full List (534)'!A:N,14,0)</f>
        <v>33</v>
      </c>
      <c r="J10" s="4" t="str">
        <f>VLOOKUP(A:A,'UE Full List (534)'!A:J,10,0)</f>
        <v>S00237-05.05.R50</v>
      </c>
      <c r="K10" s="5">
        <f>VLOOKUP(A:A,'UE Full List (534)'!A:O,15,0)</f>
        <v>24306</v>
      </c>
      <c r="L10" s="4" t="str">
        <f t="shared" si="0"/>
        <v>L+G IEC U3350 3PH CT CONN LC</v>
      </c>
      <c r="M10" s="4" t="str">
        <f>VLOOKUP(A:A,'UE Full List (534)'!A:F,6,0)</f>
        <v>00L6aC3V02</v>
      </c>
      <c r="N10" s="5" t="s">
        <v>1938</v>
      </c>
      <c r="O10" s="5" t="s">
        <v>1939</v>
      </c>
      <c r="P10" s="5">
        <v>24306</v>
      </c>
      <c r="Q10" s="5" t="s">
        <v>31</v>
      </c>
      <c r="R10" s="5" t="s">
        <v>1399</v>
      </c>
      <c r="S10" s="5" t="s">
        <v>1938</v>
      </c>
    </row>
    <row r="11" spans="1:19" x14ac:dyDescent="0.35">
      <c r="A11" s="19">
        <v>5014288</v>
      </c>
      <c r="B11" s="4" t="s">
        <v>1937</v>
      </c>
      <c r="C11" s="18" t="str">
        <f>VLOOKUP(A:A,'UE Full List (534)'!A:D,4,0)</f>
        <v>00:13:50:05:ff:4d:ac:94</v>
      </c>
      <c r="D11" s="18" t="str">
        <f>VLOOKUP(A:A,'UE Full List (534)'!A:I,9,0)</f>
        <v>L+G IEC U3350 3PH CT CONN LC</v>
      </c>
      <c r="E11" s="18" t="str">
        <f>VLOOKUP(A:A,'UE Full List (534)'!A:G,7,0)</f>
        <v>Active</v>
      </c>
      <c r="F11" s="18" t="str">
        <f>VLOOKUP(A:A,'UE Full List (534)'!A:H,8,0)</f>
        <v>Active</v>
      </c>
      <c r="G11" s="18">
        <f>VLOOKUP(A:A,'UE Full List (534)'!A:L,12,0)</f>
        <v>5</v>
      </c>
      <c r="H11" s="18">
        <f>VLOOKUP(A:A,'UE Full List (534)'!A:M,13,0)</f>
        <v>4</v>
      </c>
      <c r="I11" s="18">
        <f>VLOOKUP(A:A,'UE Full List (534)'!A:N,14,0)</f>
        <v>33</v>
      </c>
      <c r="J11" s="4" t="str">
        <f>VLOOKUP(A:A,'UE Full List (534)'!A:J,10,0)</f>
        <v>S00237-05.05.R50</v>
      </c>
      <c r="K11" s="5">
        <f>VLOOKUP(A:A,'UE Full List (534)'!A:O,15,0)</f>
        <v>24310</v>
      </c>
      <c r="L11" s="4" t="str">
        <f t="shared" si="0"/>
        <v>L+G IEC U3350 3PH CT CONN LC</v>
      </c>
      <c r="M11" s="4" t="str">
        <f>VLOOKUP(A:A,'UE Full List (534)'!A:F,6,0)</f>
        <v>00L6aC4V02</v>
      </c>
      <c r="N11" s="5" t="s">
        <v>1938</v>
      </c>
      <c r="O11" s="5" t="s">
        <v>1939</v>
      </c>
      <c r="P11" s="5">
        <v>24310</v>
      </c>
      <c r="Q11" s="5" t="s">
        <v>31</v>
      </c>
      <c r="R11" s="5" t="s">
        <v>1404</v>
      </c>
      <c r="S11" s="5" t="s">
        <v>1938</v>
      </c>
    </row>
    <row r="12" spans="1:19" x14ac:dyDescent="0.35">
      <c r="A12" s="19">
        <v>5023552</v>
      </c>
      <c r="B12" s="4" t="s">
        <v>1937</v>
      </c>
      <c r="C12" s="18" t="str">
        <f>VLOOKUP(A:A,'UE Full List (534)'!A:D,4,0)</f>
        <v>00:13:50:05:ff:50:cb:f1</v>
      </c>
      <c r="D12" s="18" t="str">
        <f>VLOOKUP(A:A,'UE Full List (534)'!A:I,9,0)</f>
        <v>L+G IEC U3350 3PH CT CONN LC</v>
      </c>
      <c r="E12" s="18" t="str">
        <f>VLOOKUP(A:A,'UE Full List (534)'!A:G,7,0)</f>
        <v>Active</v>
      </c>
      <c r="F12" s="18" t="str">
        <f>VLOOKUP(A:A,'UE Full List (534)'!A:H,8,0)</f>
        <v>Active</v>
      </c>
      <c r="G12" s="18">
        <f>VLOOKUP(A:A,'UE Full List (534)'!A:L,12,0)</f>
        <v>5</v>
      </c>
      <c r="H12" s="18">
        <f>VLOOKUP(A:A,'UE Full List (534)'!A:M,13,0)</f>
        <v>4</v>
      </c>
      <c r="I12" s="18">
        <f>VLOOKUP(A:A,'UE Full List (534)'!A:N,14,0)</f>
        <v>33</v>
      </c>
      <c r="J12" s="4" t="str">
        <f>VLOOKUP(A:A,'UE Full List (534)'!A:J,10,0)</f>
        <v>S00237-05.05.R50</v>
      </c>
      <c r="K12" s="5">
        <f>VLOOKUP(A:A,'UE Full List (534)'!A:O,15,0)</f>
        <v>26203</v>
      </c>
      <c r="L12" s="4" t="str">
        <f t="shared" si="0"/>
        <v>L+G IEC U3350 3PH CT CONN LC</v>
      </c>
      <c r="M12" s="4" t="str">
        <f>VLOOKUP(A:A,'UE Full List (534)'!A:F,6,0)</f>
        <v>00L6aC3V03</v>
      </c>
      <c r="N12" s="5" t="s">
        <v>1938</v>
      </c>
      <c r="O12" s="5" t="s">
        <v>1939</v>
      </c>
      <c r="P12" s="5">
        <v>26203</v>
      </c>
      <c r="Q12" s="5" t="s">
        <v>31</v>
      </c>
      <c r="R12" s="5" t="s">
        <v>1838</v>
      </c>
      <c r="S12" s="5" t="s">
        <v>1938</v>
      </c>
    </row>
  </sheetData>
  <autoFilter ref="A2:S2" xr:uid="{91C3C7BD-2075-462D-847C-0E80EE1C929A}"/>
  <mergeCells count="2">
    <mergeCell ref="J1:N1"/>
    <mergeCell ref="O1:S1"/>
  </mergeCells>
  <phoneticPr fontId="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BFFF-7CE5-4018-8E36-303F91CE704F}">
  <dimension ref="A1:A295"/>
  <sheetViews>
    <sheetView workbookViewId="0">
      <selection activeCell="Q305" sqref="Q305"/>
    </sheetView>
  </sheetViews>
  <sheetFormatPr defaultRowHeight="14.5" x14ac:dyDescent="0.35"/>
  <sheetData>
    <row r="1" spans="1:1" x14ac:dyDescent="0.35">
      <c r="A1" s="20">
        <v>5010963</v>
      </c>
    </row>
    <row r="15" spans="1:1" x14ac:dyDescent="0.35">
      <c r="A15" s="20">
        <v>5014273</v>
      </c>
    </row>
    <row r="47" spans="1:1" x14ac:dyDescent="0.35">
      <c r="A47" s="20">
        <v>5014284</v>
      </c>
    </row>
    <row r="97" spans="1:1" x14ac:dyDescent="0.35">
      <c r="A97" s="20">
        <v>5014281</v>
      </c>
    </row>
    <row r="124" spans="1:1" x14ac:dyDescent="0.35">
      <c r="A124" s="20">
        <v>5014271</v>
      </c>
    </row>
    <row r="165" spans="1:1" x14ac:dyDescent="0.35">
      <c r="A165" s="20">
        <v>5014254</v>
      </c>
    </row>
    <row r="180" spans="1:1" x14ac:dyDescent="0.35">
      <c r="A180" s="20">
        <v>5014280</v>
      </c>
    </row>
    <row r="225" spans="1:1" x14ac:dyDescent="0.35">
      <c r="A225" s="20">
        <v>5014415</v>
      </c>
    </row>
    <row r="250" spans="1:1" x14ac:dyDescent="0.35">
      <c r="A250" s="20">
        <v>5014288</v>
      </c>
    </row>
    <row r="295" spans="1:1" x14ac:dyDescent="0.35">
      <c r="A295" s="20">
        <v>5023552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3207-D8BF-4E0D-908B-8F24161A7285}">
  <dimension ref="A1:S52"/>
  <sheetViews>
    <sheetView tabSelected="1" workbookViewId="0">
      <selection activeCell="G40" sqref="G40"/>
    </sheetView>
  </sheetViews>
  <sheetFormatPr defaultRowHeight="14.5" x14ac:dyDescent="0.35"/>
  <cols>
    <col min="1" max="1" width="12.81640625" bestFit="1" customWidth="1"/>
    <col min="2" max="2" width="15.36328125" bestFit="1" customWidth="1"/>
    <col min="3" max="3" width="20" bestFit="1" customWidth="1"/>
    <col min="4" max="4" width="27.453125" bestFit="1" customWidth="1"/>
    <col min="5" max="5" width="12.54296875" bestFit="1" customWidth="1"/>
    <col min="6" max="6" width="23.7265625" bestFit="1" customWidth="1"/>
    <col min="7" max="7" width="14.26953125" bestFit="1" customWidth="1"/>
    <col min="8" max="8" width="14.453125" bestFit="1" customWidth="1"/>
    <col min="9" max="9" width="16.453125" bestFit="1" customWidth="1"/>
    <col min="10" max="10" width="16.90625" style="1" bestFit="1" customWidth="1"/>
    <col min="11" max="11" width="16.453125" style="1" bestFit="1" customWidth="1"/>
    <col min="12" max="12" width="27.453125" style="1" bestFit="1" customWidth="1"/>
    <col min="13" max="13" width="11.08984375" style="1" bestFit="1" customWidth="1"/>
    <col min="14" max="14" width="23.81640625" bestFit="1" customWidth="1"/>
    <col min="15" max="15" width="14.54296875" bestFit="1" customWidth="1"/>
    <col min="16" max="16" width="13.08984375" bestFit="1" customWidth="1"/>
    <col min="17" max="17" width="27.453125" bestFit="1" customWidth="1"/>
    <col min="18" max="18" width="11.08984375" bestFit="1" customWidth="1"/>
    <col min="19" max="19" width="21.26953125" bestFit="1" customWidth="1"/>
  </cols>
  <sheetData>
    <row r="1" spans="1:19" ht="14.5" customHeight="1" x14ac:dyDescent="0.35">
      <c r="C1" s="13"/>
      <c r="D1" s="13"/>
      <c r="E1" s="13"/>
      <c r="F1" s="13"/>
      <c r="G1" s="13"/>
      <c r="H1" s="13"/>
      <c r="I1" s="13"/>
      <c r="J1" s="23" t="s">
        <v>11</v>
      </c>
      <c r="K1" s="23"/>
      <c r="L1" s="23"/>
      <c r="M1" s="23"/>
      <c r="N1" s="23"/>
      <c r="O1" s="24" t="s">
        <v>12</v>
      </c>
      <c r="P1" s="25"/>
      <c r="Q1" s="25"/>
      <c r="R1" s="25"/>
      <c r="S1" s="26"/>
    </row>
    <row r="2" spans="1:19" x14ac:dyDescent="0.35">
      <c r="A2" s="2" t="s">
        <v>0</v>
      </c>
      <c r="B2" s="2" t="s">
        <v>1</v>
      </c>
      <c r="C2" s="17" t="s">
        <v>13</v>
      </c>
      <c r="D2" s="17" t="s">
        <v>21</v>
      </c>
      <c r="E2" s="17" t="s">
        <v>2</v>
      </c>
      <c r="F2" s="17" t="s">
        <v>3</v>
      </c>
      <c r="G2" s="17" t="s">
        <v>6</v>
      </c>
      <c r="H2" s="17" t="s">
        <v>7</v>
      </c>
      <c r="I2" s="17" t="s">
        <v>8</v>
      </c>
      <c r="J2" s="2" t="s">
        <v>4</v>
      </c>
      <c r="K2" s="3" t="s">
        <v>27</v>
      </c>
      <c r="L2" s="2" t="s">
        <v>5</v>
      </c>
      <c r="M2" s="2" t="s">
        <v>25</v>
      </c>
      <c r="N2" s="3" t="s">
        <v>1936</v>
      </c>
      <c r="O2" s="6" t="s">
        <v>4</v>
      </c>
      <c r="P2" s="7" t="s">
        <v>27</v>
      </c>
      <c r="Q2" s="7" t="s">
        <v>5</v>
      </c>
      <c r="R2" s="7" t="s">
        <v>25</v>
      </c>
      <c r="S2" s="8" t="s">
        <v>1940</v>
      </c>
    </row>
    <row r="3" spans="1:19" x14ac:dyDescent="0.35">
      <c r="A3" s="19">
        <v>5010956</v>
      </c>
      <c r="B3" s="27" t="s">
        <v>1944</v>
      </c>
      <c r="C3" s="19" t="str">
        <f>VLOOKUP(A:A,'UE Full List (534)'!A:D,4,0)</f>
        <v>00:13:50:05:ff:02:93:f8</v>
      </c>
      <c r="D3" s="18" t="str">
        <f>VLOOKUP(A:A,'UE Full List (534)'!A:I,9,0)</f>
        <v>L+G IEC U3350 3PH CT CONN LC</v>
      </c>
      <c r="E3" s="18" t="str">
        <f>VLOOKUP(A:A,'UE Full List (534)'!A:G,7,0)</f>
        <v>Active</v>
      </c>
      <c r="F3" s="18" t="str">
        <f>VLOOKUP(A:A,'UE Full List (534)'!A:H,8,0)</f>
        <v>Active</v>
      </c>
      <c r="G3" s="18">
        <f>VLOOKUP(A:A,'UE Full List (534)'!A:L,12,0)</f>
        <v>5</v>
      </c>
      <c r="H3" s="18">
        <f>VLOOKUP(A:A,'UE Full List (534)'!A:M,13,0)</f>
        <v>4</v>
      </c>
      <c r="I3" s="18">
        <f>VLOOKUP(A:A,'UE Full List (534)'!A:N,14,0)</f>
        <v>33</v>
      </c>
      <c r="J3" s="4" t="str">
        <f>VLOOKUP(A:A,'UE Full List (534)'!A:J,10,0)</f>
        <v>S00237-05.05.R50</v>
      </c>
      <c r="K3" s="5">
        <f>VLOOKUP(A:A,'UE Full List (534)'!A:O,15,0)</f>
        <v>24310</v>
      </c>
      <c r="L3" s="28" t="str">
        <f>D3</f>
        <v>L+G IEC U3350 3PH CT CONN LC</v>
      </c>
      <c r="M3" s="4" t="str">
        <f>VLOOKUP(A:A,'UE Full List (534)'!A:F,6,0)</f>
        <v>00L6aC4V02</v>
      </c>
      <c r="N3" s="5"/>
      <c r="O3" s="5"/>
      <c r="P3" s="5"/>
      <c r="Q3" s="5"/>
      <c r="R3" s="5"/>
      <c r="S3" s="5"/>
    </row>
    <row r="4" spans="1:19" x14ac:dyDescent="0.35">
      <c r="A4" s="19">
        <v>5010950</v>
      </c>
      <c r="B4" s="27" t="s">
        <v>1944</v>
      </c>
      <c r="C4" s="19" t="str">
        <f>VLOOKUP(A:A,'UE Full List (534)'!A:D,4,0)</f>
        <v>00:13:50:05:ff:02:93:fb</v>
      </c>
      <c r="D4" s="18" t="str">
        <f>VLOOKUP(A:A,'UE Full List (534)'!A:I,9,0)</f>
        <v>L+G IEC U3350 3PH CT CONN LC</v>
      </c>
      <c r="E4" s="18" t="str">
        <f>VLOOKUP(A:A,'UE Full List (534)'!A:G,7,0)</f>
        <v>Active</v>
      </c>
      <c r="F4" s="18" t="str">
        <f>VLOOKUP(A:A,'UE Full List (534)'!A:H,8,0)</f>
        <v>Active</v>
      </c>
      <c r="G4" s="18">
        <f>VLOOKUP(A:A,'UE Full List (534)'!A:L,12,0)</f>
        <v>5</v>
      </c>
      <c r="H4" s="18">
        <f>VLOOKUP(A:A,'UE Full List (534)'!A:M,13,0)</f>
        <v>4</v>
      </c>
      <c r="I4" s="18">
        <f>VLOOKUP(A:A,'UE Full List (534)'!A:N,14,0)</f>
        <v>33</v>
      </c>
      <c r="J4" s="4" t="str">
        <f>VLOOKUP(A:A,'UE Full List (534)'!A:J,10,0)</f>
        <v>S00237-05.05.R50</v>
      </c>
      <c r="K4" s="5">
        <f>VLOOKUP(A:A,'UE Full List (534)'!A:O,15,0)</f>
        <v>24310</v>
      </c>
      <c r="L4" s="28" t="str">
        <f t="shared" ref="L4:L52" si="0">D4</f>
        <v>L+G IEC U3350 3PH CT CONN LC</v>
      </c>
      <c r="M4" s="4" t="str">
        <f>VLOOKUP(A:A,'UE Full List (534)'!A:F,6,0)</f>
        <v>00L6aC4V02</v>
      </c>
      <c r="N4" s="5"/>
      <c r="O4" s="5"/>
      <c r="P4" s="5"/>
      <c r="Q4" s="5"/>
      <c r="R4" s="5"/>
      <c r="S4" s="5"/>
    </row>
    <row r="5" spans="1:19" x14ac:dyDescent="0.35">
      <c r="A5" s="19">
        <v>5010936</v>
      </c>
      <c r="B5" s="27" t="s">
        <v>1944</v>
      </c>
      <c r="C5" s="19" t="str">
        <f>VLOOKUP(A:A,'UE Full List (534)'!A:D,4,0)</f>
        <v>00:13:50:05:ff:02:94:0b</v>
      </c>
      <c r="D5" s="18" t="str">
        <f>VLOOKUP(A:A,'UE Full List (534)'!A:I,9,0)</f>
        <v>L+G IEC U3350 3PH CT CONN LC</v>
      </c>
      <c r="E5" s="18" t="str">
        <f>VLOOKUP(A:A,'UE Full List (534)'!A:G,7,0)</f>
        <v>Active</v>
      </c>
      <c r="F5" s="18" t="str">
        <f>VLOOKUP(A:A,'UE Full List (534)'!A:H,8,0)</f>
        <v>Active</v>
      </c>
      <c r="G5" s="18">
        <f>VLOOKUP(A:A,'UE Full List (534)'!A:L,12,0)</f>
        <v>5</v>
      </c>
      <c r="H5" s="18">
        <f>VLOOKUP(A:A,'UE Full List (534)'!A:M,13,0)</f>
        <v>4</v>
      </c>
      <c r="I5" s="18">
        <f>VLOOKUP(A:A,'UE Full List (534)'!A:N,14,0)</f>
        <v>33</v>
      </c>
      <c r="J5" s="4" t="str">
        <f>VLOOKUP(A:A,'UE Full List (534)'!A:J,10,0)</f>
        <v>S00237-05.05.R50</v>
      </c>
      <c r="K5" s="5">
        <f>VLOOKUP(A:A,'UE Full List (534)'!A:O,15,0)</f>
        <v>24310</v>
      </c>
      <c r="L5" s="28" t="str">
        <f t="shared" si="0"/>
        <v>L+G IEC U3350 3PH CT CONN LC</v>
      </c>
      <c r="M5" s="4" t="str">
        <f>VLOOKUP(A:A,'UE Full List (534)'!A:F,6,0)</f>
        <v>00L6aC4V02</v>
      </c>
      <c r="N5" s="5"/>
      <c r="O5" s="5"/>
      <c r="P5" s="5"/>
      <c r="Q5" s="5"/>
      <c r="R5" s="5"/>
      <c r="S5" s="5"/>
    </row>
    <row r="6" spans="1:19" x14ac:dyDescent="0.35">
      <c r="A6" s="19">
        <v>5010958</v>
      </c>
      <c r="B6" s="27" t="s">
        <v>1944</v>
      </c>
      <c r="C6" s="19" t="str">
        <f>VLOOKUP(A:A,'UE Full List (534)'!A:D,4,0)</f>
        <v>00:13:50:05:ff:02:94:43</v>
      </c>
      <c r="D6" s="18" t="str">
        <f>VLOOKUP(A:A,'UE Full List (534)'!A:I,9,0)</f>
        <v>L+G IEC U3350 3PH CT CONN LC</v>
      </c>
      <c r="E6" s="18" t="str">
        <f>VLOOKUP(A:A,'UE Full List (534)'!A:G,7,0)</f>
        <v>Active</v>
      </c>
      <c r="F6" s="18" t="str">
        <f>VLOOKUP(A:A,'UE Full List (534)'!A:H,8,0)</f>
        <v>Active</v>
      </c>
      <c r="G6" s="18">
        <f>VLOOKUP(A:A,'UE Full List (534)'!A:L,12,0)</f>
        <v>5</v>
      </c>
      <c r="H6" s="18">
        <f>VLOOKUP(A:A,'UE Full List (534)'!A:M,13,0)</f>
        <v>4</v>
      </c>
      <c r="I6" s="18">
        <f>VLOOKUP(A:A,'UE Full List (534)'!A:N,14,0)</f>
        <v>33</v>
      </c>
      <c r="J6" s="4" t="str">
        <f>VLOOKUP(A:A,'UE Full List (534)'!A:J,10,0)</f>
        <v>S00237-05.05.R50</v>
      </c>
      <c r="K6" s="5">
        <f>VLOOKUP(A:A,'UE Full List (534)'!A:O,15,0)</f>
        <v>24310</v>
      </c>
      <c r="L6" s="28" t="str">
        <f t="shared" si="0"/>
        <v>L+G IEC U3350 3PH CT CONN LC</v>
      </c>
      <c r="M6" s="4" t="str">
        <f>VLOOKUP(A:A,'UE Full List (534)'!A:F,6,0)</f>
        <v>00L6aC4V02</v>
      </c>
      <c r="N6" s="5"/>
      <c r="O6" s="5"/>
      <c r="P6" s="5"/>
      <c r="Q6" s="5"/>
      <c r="R6" s="5"/>
      <c r="S6" s="5"/>
    </row>
    <row r="7" spans="1:19" x14ac:dyDescent="0.35">
      <c r="A7" s="19">
        <v>5010952</v>
      </c>
      <c r="B7" s="27" t="s">
        <v>1944</v>
      </c>
      <c r="C7" s="19" t="str">
        <f>VLOOKUP(A:A,'UE Full List (534)'!A:D,4,0)</f>
        <v>00:13:50:05:ff:02:94:89</v>
      </c>
      <c r="D7" s="18" t="str">
        <f>VLOOKUP(A:A,'UE Full List (534)'!A:I,9,0)</f>
        <v>L+G IEC U3350 3PH CT CONN LC</v>
      </c>
      <c r="E7" s="18" t="str">
        <f>VLOOKUP(A:A,'UE Full List (534)'!A:G,7,0)</f>
        <v>Active</v>
      </c>
      <c r="F7" s="18" t="str">
        <f>VLOOKUP(A:A,'UE Full List (534)'!A:H,8,0)</f>
        <v>Active</v>
      </c>
      <c r="G7" s="18">
        <f>VLOOKUP(A:A,'UE Full List (534)'!A:L,12,0)</f>
        <v>5</v>
      </c>
      <c r="H7" s="18">
        <f>VLOOKUP(A:A,'UE Full List (534)'!A:M,13,0)</f>
        <v>4</v>
      </c>
      <c r="I7" s="18">
        <f>VLOOKUP(A:A,'UE Full List (534)'!A:N,14,0)</f>
        <v>33</v>
      </c>
      <c r="J7" s="4" t="str">
        <f>VLOOKUP(A:A,'UE Full List (534)'!A:J,10,0)</f>
        <v>S00237-05.05.R50</v>
      </c>
      <c r="K7" s="5">
        <f>VLOOKUP(A:A,'UE Full List (534)'!A:O,15,0)</f>
        <v>24310</v>
      </c>
      <c r="L7" s="28" t="str">
        <f t="shared" si="0"/>
        <v>L+G IEC U3350 3PH CT CONN LC</v>
      </c>
      <c r="M7" s="4" t="str">
        <f>VLOOKUP(A:A,'UE Full List (534)'!A:F,6,0)</f>
        <v>00L6aC4V02</v>
      </c>
      <c r="N7" s="5"/>
      <c r="O7" s="5"/>
      <c r="P7" s="5"/>
      <c r="Q7" s="5"/>
      <c r="R7" s="5"/>
      <c r="S7" s="5"/>
    </row>
    <row r="8" spans="1:19" x14ac:dyDescent="0.35">
      <c r="A8" s="19">
        <v>5010943</v>
      </c>
      <c r="B8" s="27" t="s">
        <v>1944</v>
      </c>
      <c r="C8" s="19" t="str">
        <f>VLOOKUP(A:A,'UE Full List (534)'!A:D,4,0)</f>
        <v>00:13:50:05:ff:02:94:c9</v>
      </c>
      <c r="D8" s="18" t="str">
        <f>VLOOKUP(A:A,'UE Full List (534)'!A:I,9,0)</f>
        <v>L+G IEC U3350 3PH CT CONN LC</v>
      </c>
      <c r="E8" s="18" t="str">
        <f>VLOOKUP(A:A,'UE Full List (534)'!A:G,7,0)</f>
        <v>Active</v>
      </c>
      <c r="F8" s="18" t="str">
        <f>VLOOKUP(A:A,'UE Full List (534)'!A:H,8,0)</f>
        <v>Active</v>
      </c>
      <c r="G8" s="18">
        <f>VLOOKUP(A:A,'UE Full List (534)'!A:L,12,0)</f>
        <v>5</v>
      </c>
      <c r="H8" s="18">
        <f>VLOOKUP(A:A,'UE Full List (534)'!A:M,13,0)</f>
        <v>4</v>
      </c>
      <c r="I8" s="18">
        <f>VLOOKUP(A:A,'UE Full List (534)'!A:N,14,0)</f>
        <v>33</v>
      </c>
      <c r="J8" s="4" t="str">
        <f>VLOOKUP(A:A,'UE Full List (534)'!A:J,10,0)</f>
        <v>S00237-05.05.R50</v>
      </c>
      <c r="K8" s="5">
        <f>VLOOKUP(A:A,'UE Full List (534)'!A:O,15,0)</f>
        <v>24310</v>
      </c>
      <c r="L8" s="28" t="str">
        <f t="shared" si="0"/>
        <v>L+G IEC U3350 3PH CT CONN LC</v>
      </c>
      <c r="M8" s="4" t="str">
        <f>VLOOKUP(A:A,'UE Full List (534)'!A:F,6,0)</f>
        <v>00L6aC4V02</v>
      </c>
      <c r="N8" s="5"/>
      <c r="O8" s="5"/>
      <c r="P8" s="5"/>
      <c r="Q8" s="5"/>
      <c r="R8" s="5"/>
      <c r="S8" s="5"/>
    </row>
    <row r="9" spans="1:19" x14ac:dyDescent="0.35">
      <c r="A9" s="19">
        <v>5010929</v>
      </c>
      <c r="B9" s="27" t="s">
        <v>1944</v>
      </c>
      <c r="C9" s="19" t="str">
        <f>VLOOKUP(A:A,'UE Full List (534)'!A:D,4,0)</f>
        <v>00:13:50:05:ff:02:94:de</v>
      </c>
      <c r="D9" s="18" t="str">
        <f>VLOOKUP(A:A,'UE Full List (534)'!A:I,9,0)</f>
        <v>L+G IEC U3350 3PH CT CONN LC</v>
      </c>
      <c r="E9" s="18" t="str">
        <f>VLOOKUP(A:A,'UE Full List (534)'!A:G,7,0)</f>
        <v>Active</v>
      </c>
      <c r="F9" s="18" t="str">
        <f>VLOOKUP(A:A,'UE Full List (534)'!A:H,8,0)</f>
        <v>Active</v>
      </c>
      <c r="G9" s="18">
        <f>VLOOKUP(A:A,'UE Full List (534)'!A:L,12,0)</f>
        <v>5</v>
      </c>
      <c r="H9" s="18">
        <f>VLOOKUP(A:A,'UE Full List (534)'!A:M,13,0)</f>
        <v>4</v>
      </c>
      <c r="I9" s="18">
        <f>VLOOKUP(A:A,'UE Full List (534)'!A:N,14,0)</f>
        <v>33</v>
      </c>
      <c r="J9" s="4" t="str">
        <f>VLOOKUP(A:A,'UE Full List (534)'!A:J,10,0)</f>
        <v>S00237-05.05.R50</v>
      </c>
      <c r="K9" s="5">
        <f>VLOOKUP(A:A,'UE Full List (534)'!A:O,15,0)</f>
        <v>24310</v>
      </c>
      <c r="L9" s="28" t="str">
        <f t="shared" si="0"/>
        <v>L+G IEC U3350 3PH CT CONN LC</v>
      </c>
      <c r="M9" s="4" t="str">
        <f>VLOOKUP(A:A,'UE Full List (534)'!A:F,6,0)</f>
        <v>00L6aC4V02</v>
      </c>
      <c r="N9" s="5"/>
      <c r="O9" s="5"/>
      <c r="P9" s="5"/>
      <c r="Q9" s="5"/>
      <c r="R9" s="5"/>
      <c r="S9" s="5"/>
    </row>
    <row r="10" spans="1:19" x14ac:dyDescent="0.35">
      <c r="A10" s="19">
        <v>5010971</v>
      </c>
      <c r="B10" s="27" t="s">
        <v>1944</v>
      </c>
      <c r="C10" s="19" t="str">
        <f>VLOOKUP(A:A,'UE Full List (534)'!A:D,4,0)</f>
        <v>00:13:50:05:ff:02:94:df</v>
      </c>
      <c r="D10" s="18" t="str">
        <f>VLOOKUP(A:A,'UE Full List (534)'!A:I,9,0)</f>
        <v>L+G IEC U3350 3PH CT CONN LC</v>
      </c>
      <c r="E10" s="18" t="str">
        <f>VLOOKUP(A:A,'UE Full List (534)'!A:G,7,0)</f>
        <v>Active</v>
      </c>
      <c r="F10" s="18" t="str">
        <f>VLOOKUP(A:A,'UE Full List (534)'!A:H,8,0)</f>
        <v>Active</v>
      </c>
      <c r="G10" s="18">
        <f>VLOOKUP(A:A,'UE Full List (534)'!A:L,12,0)</f>
        <v>5</v>
      </c>
      <c r="H10" s="18">
        <f>VLOOKUP(A:A,'UE Full List (534)'!A:M,13,0)</f>
        <v>4</v>
      </c>
      <c r="I10" s="18">
        <f>VLOOKUP(A:A,'UE Full List (534)'!A:N,14,0)</f>
        <v>33</v>
      </c>
      <c r="J10" s="4" t="str">
        <f>VLOOKUP(A:A,'UE Full List (534)'!A:J,10,0)</f>
        <v>S00237-05.05.R50</v>
      </c>
      <c r="K10" s="5">
        <f>VLOOKUP(A:A,'UE Full List (534)'!A:O,15,0)</f>
        <v>24310</v>
      </c>
      <c r="L10" s="28" t="str">
        <f t="shared" si="0"/>
        <v>L+G IEC U3350 3PH CT CONN LC</v>
      </c>
      <c r="M10" s="4" t="str">
        <f>VLOOKUP(A:A,'UE Full List (534)'!A:F,6,0)</f>
        <v>00L6aC4V02</v>
      </c>
      <c r="N10" s="5"/>
      <c r="O10" s="5"/>
      <c r="P10" s="5"/>
      <c r="Q10" s="5"/>
      <c r="R10" s="5"/>
      <c r="S10" s="5"/>
    </row>
    <row r="11" spans="1:19" x14ac:dyDescent="0.35">
      <c r="A11" s="19">
        <v>5010974</v>
      </c>
      <c r="B11" s="27" t="s">
        <v>1944</v>
      </c>
      <c r="C11" s="19" t="str">
        <f>VLOOKUP(A:A,'UE Full List (534)'!A:D,4,0)</f>
        <v>00:13:50:05:ff:02:95:23</v>
      </c>
      <c r="D11" s="18" t="str">
        <f>VLOOKUP(A:A,'UE Full List (534)'!A:I,9,0)</f>
        <v>L+G IEC U3350 3PH CT CONN LC</v>
      </c>
      <c r="E11" s="18" t="str">
        <f>VLOOKUP(A:A,'UE Full List (534)'!A:G,7,0)</f>
        <v>Active</v>
      </c>
      <c r="F11" s="18" t="str">
        <f>VLOOKUP(A:A,'UE Full List (534)'!A:H,8,0)</f>
        <v>Active</v>
      </c>
      <c r="G11" s="18">
        <f>VLOOKUP(A:A,'UE Full List (534)'!A:L,12,0)</f>
        <v>5</v>
      </c>
      <c r="H11" s="18">
        <f>VLOOKUP(A:A,'UE Full List (534)'!A:M,13,0)</f>
        <v>4</v>
      </c>
      <c r="I11" s="18">
        <f>VLOOKUP(A:A,'UE Full List (534)'!A:N,14,0)</f>
        <v>33</v>
      </c>
      <c r="J11" s="4" t="str">
        <f>VLOOKUP(A:A,'UE Full List (534)'!A:J,10,0)</f>
        <v>S00237-05.05.R50</v>
      </c>
      <c r="K11" s="5">
        <f>VLOOKUP(A:A,'UE Full List (534)'!A:O,15,0)</f>
        <v>24310</v>
      </c>
      <c r="L11" s="28" t="str">
        <f t="shared" si="0"/>
        <v>L+G IEC U3350 3PH CT CONN LC</v>
      </c>
      <c r="M11" s="4" t="str">
        <f>VLOOKUP(A:A,'UE Full List (534)'!A:F,6,0)</f>
        <v>00L6aC4V02</v>
      </c>
      <c r="N11" s="5"/>
      <c r="O11" s="5"/>
      <c r="P11" s="5"/>
      <c r="Q11" s="5"/>
      <c r="R11" s="5"/>
      <c r="S11" s="5"/>
    </row>
    <row r="12" spans="1:19" x14ac:dyDescent="0.35">
      <c r="A12" s="19">
        <v>5010441</v>
      </c>
      <c r="B12" s="27" t="s">
        <v>1944</v>
      </c>
      <c r="C12" s="19" t="str">
        <f>VLOOKUP(A:A,'UE Full List (534)'!A:D,4,0)</f>
        <v>00:13:50:05:ff:36:1a:9b</v>
      </c>
      <c r="D12" s="18" t="str">
        <f>VLOOKUP(A:A,'UE Full List (534)'!A:I,9,0)</f>
        <v>L+G IEC U3350 3PH CT CONN LC</v>
      </c>
      <c r="E12" s="18" t="str">
        <f>VLOOKUP(A:A,'UE Full List (534)'!A:G,7,0)</f>
        <v>Active</v>
      </c>
      <c r="F12" s="18" t="str">
        <f>VLOOKUP(A:A,'UE Full List (534)'!A:H,8,0)</f>
        <v>Active</v>
      </c>
      <c r="G12" s="18">
        <f>VLOOKUP(A:A,'UE Full List (534)'!A:L,12,0)</f>
        <v>5</v>
      </c>
      <c r="H12" s="18">
        <f>VLOOKUP(A:A,'UE Full List (534)'!A:M,13,0)</f>
        <v>4</v>
      </c>
      <c r="I12" s="18">
        <f>VLOOKUP(A:A,'UE Full List (534)'!A:N,14,0)</f>
        <v>33</v>
      </c>
      <c r="J12" s="4" t="str">
        <f>VLOOKUP(A:A,'UE Full List (534)'!A:J,10,0)</f>
        <v>S00237-05.05.R50</v>
      </c>
      <c r="K12" s="5">
        <f>VLOOKUP(A:A,'UE Full List (534)'!A:O,15,0)</f>
        <v>24310</v>
      </c>
      <c r="L12" s="28" t="str">
        <f t="shared" si="0"/>
        <v>L+G IEC U3350 3PH CT CONN LC</v>
      </c>
      <c r="M12" s="4" t="str">
        <f>VLOOKUP(A:A,'UE Full List (534)'!A:F,6,0)</f>
        <v>00L6aC4V02</v>
      </c>
      <c r="N12" s="5"/>
      <c r="O12" s="5"/>
      <c r="P12" s="5"/>
      <c r="Q12" s="5"/>
      <c r="R12" s="5"/>
      <c r="S12" s="5"/>
    </row>
    <row r="13" spans="1:19" x14ac:dyDescent="0.35">
      <c r="A13" s="19">
        <v>5014386</v>
      </c>
      <c r="B13" s="27" t="s">
        <v>1944</v>
      </c>
      <c r="C13" s="19" t="str">
        <f>VLOOKUP(A:A,'UE Full List (534)'!A:D,4,0)</f>
        <v>00:13:50:05:ff:4d:a9:1a</v>
      </c>
      <c r="D13" s="18" t="str">
        <f>VLOOKUP(A:A,'UE Full List (534)'!A:I,9,0)</f>
        <v>L+G IEC U3350 3PH CT CONN LC</v>
      </c>
      <c r="E13" s="18" t="str">
        <f>VLOOKUP(A:A,'UE Full List (534)'!A:G,7,0)</f>
        <v>Active</v>
      </c>
      <c r="F13" s="18" t="str">
        <f>VLOOKUP(A:A,'UE Full List (534)'!A:H,8,0)</f>
        <v>Active</v>
      </c>
      <c r="G13" s="18">
        <f>VLOOKUP(A:A,'UE Full List (534)'!A:L,12,0)</f>
        <v>5</v>
      </c>
      <c r="H13" s="18">
        <f>VLOOKUP(A:A,'UE Full List (534)'!A:M,13,0)</f>
        <v>4</v>
      </c>
      <c r="I13" s="18">
        <f>VLOOKUP(A:A,'UE Full List (534)'!A:N,14,0)</f>
        <v>33</v>
      </c>
      <c r="J13" s="4" t="str">
        <f>VLOOKUP(A:A,'UE Full List (534)'!A:J,10,0)</f>
        <v>S00237-05.05.R50</v>
      </c>
      <c r="K13" s="5">
        <f>VLOOKUP(A:A,'UE Full List (534)'!A:O,15,0)</f>
        <v>24310</v>
      </c>
      <c r="L13" s="28" t="str">
        <f t="shared" si="0"/>
        <v>L+G IEC U3350 3PH CT CONN LC</v>
      </c>
      <c r="M13" s="4" t="str">
        <f>VLOOKUP(A:A,'UE Full List (534)'!A:F,6,0)</f>
        <v>00L6aC4V02</v>
      </c>
      <c r="N13" s="5"/>
      <c r="O13" s="5"/>
      <c r="P13" s="5"/>
      <c r="Q13" s="5"/>
      <c r="R13" s="5"/>
      <c r="S13" s="5"/>
    </row>
    <row r="14" spans="1:19" x14ac:dyDescent="0.35">
      <c r="A14" s="19">
        <v>5014504</v>
      </c>
      <c r="B14" s="27" t="s">
        <v>1944</v>
      </c>
      <c r="C14" s="19" t="str">
        <f>VLOOKUP(A:A,'UE Full List (534)'!A:D,4,0)</f>
        <v>00:13:50:05:ff:4d:a9:56</v>
      </c>
      <c r="D14" s="18" t="str">
        <f>VLOOKUP(A:A,'UE Full List (534)'!A:I,9,0)</f>
        <v>L+G IEC U3350 3PH CT CONN LC</v>
      </c>
      <c r="E14" s="18" t="str">
        <f>VLOOKUP(A:A,'UE Full List (534)'!A:G,7,0)</f>
        <v>Active</v>
      </c>
      <c r="F14" s="18" t="str">
        <f>VLOOKUP(A:A,'UE Full List (534)'!A:H,8,0)</f>
        <v>Active</v>
      </c>
      <c r="G14" s="18">
        <f>VLOOKUP(A:A,'UE Full List (534)'!A:L,12,0)</f>
        <v>5</v>
      </c>
      <c r="H14" s="18">
        <f>VLOOKUP(A:A,'UE Full List (534)'!A:M,13,0)</f>
        <v>4</v>
      </c>
      <c r="I14" s="18">
        <f>VLOOKUP(A:A,'UE Full List (534)'!A:N,14,0)</f>
        <v>33</v>
      </c>
      <c r="J14" s="4" t="str">
        <f>VLOOKUP(A:A,'UE Full List (534)'!A:J,10,0)</f>
        <v>S00237-05.05.R50</v>
      </c>
      <c r="K14" s="5">
        <f>VLOOKUP(A:A,'UE Full List (534)'!A:O,15,0)</f>
        <v>24310</v>
      </c>
      <c r="L14" s="28" t="str">
        <f t="shared" si="0"/>
        <v>L+G IEC U3350 3PH CT CONN LC</v>
      </c>
      <c r="M14" s="4" t="str">
        <f>VLOOKUP(A:A,'UE Full List (534)'!A:F,6,0)</f>
        <v>00L6aC4V02</v>
      </c>
      <c r="N14" s="5"/>
      <c r="O14" s="5"/>
      <c r="P14" s="5"/>
      <c r="Q14" s="5"/>
      <c r="R14" s="5"/>
      <c r="S14" s="5"/>
    </row>
    <row r="15" spans="1:19" x14ac:dyDescent="0.35">
      <c r="A15" s="19">
        <v>5014226</v>
      </c>
      <c r="B15" s="27" t="s">
        <v>1944</v>
      </c>
      <c r="C15" s="19" t="str">
        <f>VLOOKUP(A:A,'UE Full List (534)'!A:D,4,0)</f>
        <v>00:13:50:05:ff:4d:a9:bf</v>
      </c>
      <c r="D15" s="18" t="str">
        <f>VLOOKUP(A:A,'UE Full List (534)'!A:I,9,0)</f>
        <v>L+G IEC U3350 3PH CT CONN LC</v>
      </c>
      <c r="E15" s="18" t="str">
        <f>VLOOKUP(A:A,'UE Full List (534)'!A:G,7,0)</f>
        <v>Active</v>
      </c>
      <c r="F15" s="18" t="str">
        <f>VLOOKUP(A:A,'UE Full List (534)'!A:H,8,0)</f>
        <v>Active</v>
      </c>
      <c r="G15" s="18">
        <f>VLOOKUP(A:A,'UE Full List (534)'!A:L,12,0)</f>
        <v>5</v>
      </c>
      <c r="H15" s="18">
        <f>VLOOKUP(A:A,'UE Full List (534)'!A:M,13,0)</f>
        <v>4</v>
      </c>
      <c r="I15" s="18">
        <f>VLOOKUP(A:A,'UE Full List (534)'!A:N,14,0)</f>
        <v>33</v>
      </c>
      <c r="J15" s="4" t="str">
        <f>VLOOKUP(A:A,'UE Full List (534)'!A:J,10,0)</f>
        <v>S00237-05.05.R50</v>
      </c>
      <c r="K15" s="5">
        <f>VLOOKUP(A:A,'UE Full List (534)'!A:O,15,0)</f>
        <v>24310</v>
      </c>
      <c r="L15" s="28" t="str">
        <f t="shared" si="0"/>
        <v>L+G IEC U3350 3PH CT CONN LC</v>
      </c>
      <c r="M15" s="4" t="str">
        <f>VLOOKUP(A:A,'UE Full List (534)'!A:F,6,0)</f>
        <v>00L6aC4V02</v>
      </c>
      <c r="N15" s="5"/>
      <c r="O15" s="5"/>
      <c r="P15" s="5"/>
      <c r="Q15" s="5"/>
      <c r="R15" s="5"/>
      <c r="S15" s="5"/>
    </row>
    <row r="16" spans="1:19" x14ac:dyDescent="0.35">
      <c r="A16" s="19">
        <v>5014500</v>
      </c>
      <c r="B16" s="27" t="s">
        <v>1944</v>
      </c>
      <c r="C16" s="19" t="str">
        <f>VLOOKUP(A:A,'UE Full List (534)'!A:D,4,0)</f>
        <v>00:13:50:05:ff:4d:a9:dd</v>
      </c>
      <c r="D16" s="18" t="str">
        <f>VLOOKUP(A:A,'UE Full List (534)'!A:I,9,0)</f>
        <v>L+G IEC U3350 3PH CT CONN LC</v>
      </c>
      <c r="E16" s="18" t="str">
        <f>VLOOKUP(A:A,'UE Full List (534)'!A:G,7,0)</f>
        <v>Active</v>
      </c>
      <c r="F16" s="18" t="str">
        <f>VLOOKUP(A:A,'UE Full List (534)'!A:H,8,0)</f>
        <v>Active</v>
      </c>
      <c r="G16" s="18">
        <f>VLOOKUP(A:A,'UE Full List (534)'!A:L,12,0)</f>
        <v>5</v>
      </c>
      <c r="H16" s="18">
        <f>VLOOKUP(A:A,'UE Full List (534)'!A:M,13,0)</f>
        <v>4</v>
      </c>
      <c r="I16" s="18">
        <f>VLOOKUP(A:A,'UE Full List (534)'!A:N,14,0)</f>
        <v>33</v>
      </c>
      <c r="J16" s="4" t="str">
        <f>VLOOKUP(A:A,'UE Full List (534)'!A:J,10,0)</f>
        <v>S00237-05.05.R50</v>
      </c>
      <c r="K16" s="5">
        <f>VLOOKUP(A:A,'UE Full List (534)'!A:O,15,0)</f>
        <v>24310</v>
      </c>
      <c r="L16" s="28" t="str">
        <f t="shared" si="0"/>
        <v>L+G IEC U3350 3PH CT CONN LC</v>
      </c>
      <c r="M16" s="4" t="str">
        <f>VLOOKUP(A:A,'UE Full List (534)'!A:F,6,0)</f>
        <v>00L6aC4V02</v>
      </c>
      <c r="N16" s="5"/>
      <c r="O16" s="5"/>
      <c r="P16" s="5"/>
      <c r="Q16" s="5"/>
      <c r="R16" s="5"/>
      <c r="S16" s="5"/>
    </row>
    <row r="17" spans="1:19" x14ac:dyDescent="0.35">
      <c r="A17" s="19">
        <v>5014184</v>
      </c>
      <c r="B17" s="27" t="s">
        <v>1944</v>
      </c>
      <c r="C17" s="19" t="str">
        <f>VLOOKUP(A:A,'UE Full List (534)'!A:D,4,0)</f>
        <v>00:13:50:05:ff:4d:a9:ed</v>
      </c>
      <c r="D17" s="18" t="str">
        <f>VLOOKUP(A:A,'UE Full List (534)'!A:I,9,0)</f>
        <v>L+G IEC U3350 3PH CT CONN LC</v>
      </c>
      <c r="E17" s="18" t="str">
        <f>VLOOKUP(A:A,'UE Full List (534)'!A:G,7,0)</f>
        <v>Active</v>
      </c>
      <c r="F17" s="18" t="str">
        <f>VLOOKUP(A:A,'UE Full List (534)'!A:H,8,0)</f>
        <v>Active</v>
      </c>
      <c r="G17" s="18">
        <f>VLOOKUP(A:A,'UE Full List (534)'!A:L,12,0)</f>
        <v>5</v>
      </c>
      <c r="H17" s="18">
        <f>VLOOKUP(A:A,'UE Full List (534)'!A:M,13,0)</f>
        <v>4</v>
      </c>
      <c r="I17" s="18">
        <f>VLOOKUP(A:A,'UE Full List (534)'!A:N,14,0)</f>
        <v>33</v>
      </c>
      <c r="J17" s="4" t="str">
        <f>VLOOKUP(A:A,'UE Full List (534)'!A:J,10,0)</f>
        <v>S00237-05.05.R50</v>
      </c>
      <c r="K17" s="5">
        <f>VLOOKUP(A:A,'UE Full List (534)'!A:O,15,0)</f>
        <v>24310</v>
      </c>
      <c r="L17" s="28" t="str">
        <f t="shared" si="0"/>
        <v>L+G IEC U3350 3PH CT CONN LC</v>
      </c>
      <c r="M17" s="4" t="str">
        <f>VLOOKUP(A:A,'UE Full List (534)'!A:F,6,0)</f>
        <v>00L6aC4V02</v>
      </c>
      <c r="N17" s="5"/>
      <c r="O17" s="5"/>
      <c r="P17" s="5"/>
      <c r="Q17" s="5"/>
      <c r="R17" s="5"/>
      <c r="S17" s="5"/>
    </row>
    <row r="18" spans="1:19" x14ac:dyDescent="0.35">
      <c r="A18" s="19">
        <v>5014207</v>
      </c>
      <c r="B18" s="27" t="s">
        <v>1944</v>
      </c>
      <c r="C18" s="19" t="str">
        <f>VLOOKUP(A:A,'UE Full List (534)'!A:D,4,0)</f>
        <v>00:13:50:05:ff:4d:a9:f1</v>
      </c>
      <c r="D18" s="18" t="str">
        <f>VLOOKUP(A:A,'UE Full List (534)'!A:I,9,0)</f>
        <v>L+G IEC U3350 3PH CT CONN LC</v>
      </c>
      <c r="E18" s="18" t="str">
        <f>VLOOKUP(A:A,'UE Full List (534)'!A:G,7,0)</f>
        <v>Active</v>
      </c>
      <c r="F18" s="18" t="str">
        <f>VLOOKUP(A:A,'UE Full List (534)'!A:H,8,0)</f>
        <v>Active</v>
      </c>
      <c r="G18" s="18">
        <f>VLOOKUP(A:A,'UE Full List (534)'!A:L,12,0)</f>
        <v>5</v>
      </c>
      <c r="H18" s="18">
        <f>VLOOKUP(A:A,'UE Full List (534)'!A:M,13,0)</f>
        <v>4</v>
      </c>
      <c r="I18" s="18">
        <f>VLOOKUP(A:A,'UE Full List (534)'!A:N,14,0)</f>
        <v>33</v>
      </c>
      <c r="J18" s="4" t="str">
        <f>VLOOKUP(A:A,'UE Full List (534)'!A:J,10,0)</f>
        <v>S00237-05.05.R50</v>
      </c>
      <c r="K18" s="5">
        <f>VLOOKUP(A:A,'UE Full List (534)'!A:O,15,0)</f>
        <v>24310</v>
      </c>
      <c r="L18" s="28" t="str">
        <f t="shared" si="0"/>
        <v>L+G IEC U3350 3PH CT CONN LC</v>
      </c>
      <c r="M18" s="4" t="str">
        <f>VLOOKUP(A:A,'UE Full List (534)'!A:F,6,0)</f>
        <v>00L6aC4V02</v>
      </c>
      <c r="N18" s="5"/>
      <c r="O18" s="5"/>
      <c r="P18" s="5"/>
      <c r="Q18" s="5"/>
      <c r="R18" s="5"/>
      <c r="S18" s="5"/>
    </row>
    <row r="19" spans="1:19" x14ac:dyDescent="0.35">
      <c r="A19" s="19">
        <v>5014204</v>
      </c>
      <c r="B19" s="27" t="s">
        <v>1944</v>
      </c>
      <c r="C19" s="19" t="str">
        <f>VLOOKUP(A:A,'UE Full List (534)'!A:D,4,0)</f>
        <v>00:13:50:05:ff:4d:aa:30</v>
      </c>
      <c r="D19" s="18" t="str">
        <f>VLOOKUP(A:A,'UE Full List (534)'!A:I,9,0)</f>
        <v>L+G IEC U3350 3PH CT CONN LC</v>
      </c>
      <c r="E19" s="18" t="str">
        <f>VLOOKUP(A:A,'UE Full List (534)'!A:G,7,0)</f>
        <v>Active</v>
      </c>
      <c r="F19" s="18" t="str">
        <f>VLOOKUP(A:A,'UE Full List (534)'!A:H,8,0)</f>
        <v>Active</v>
      </c>
      <c r="G19" s="18">
        <f>VLOOKUP(A:A,'UE Full List (534)'!A:L,12,0)</f>
        <v>5</v>
      </c>
      <c r="H19" s="18">
        <f>VLOOKUP(A:A,'UE Full List (534)'!A:M,13,0)</f>
        <v>4</v>
      </c>
      <c r="I19" s="18">
        <f>VLOOKUP(A:A,'UE Full List (534)'!A:N,14,0)</f>
        <v>33</v>
      </c>
      <c r="J19" s="4" t="str">
        <f>VLOOKUP(A:A,'UE Full List (534)'!A:J,10,0)</f>
        <v>S00237-05.05.R50</v>
      </c>
      <c r="K19" s="5">
        <f>VLOOKUP(A:A,'UE Full List (534)'!A:O,15,0)</f>
        <v>24310</v>
      </c>
      <c r="L19" s="28" t="str">
        <f t="shared" si="0"/>
        <v>L+G IEC U3350 3PH CT CONN LC</v>
      </c>
      <c r="M19" s="4" t="str">
        <f>VLOOKUP(A:A,'UE Full List (534)'!A:F,6,0)</f>
        <v>00L6aC4V02</v>
      </c>
      <c r="N19" s="5"/>
      <c r="O19" s="5"/>
      <c r="P19" s="5"/>
      <c r="Q19" s="5"/>
      <c r="R19" s="5"/>
      <c r="S19" s="5"/>
    </row>
    <row r="20" spans="1:19" x14ac:dyDescent="0.35">
      <c r="A20" s="19">
        <v>5014211</v>
      </c>
      <c r="B20" s="27" t="s">
        <v>1944</v>
      </c>
      <c r="C20" s="19" t="str">
        <f>VLOOKUP(A:A,'UE Full List (534)'!A:D,4,0)</f>
        <v>00:13:50:05:ff:4d:aa:32</v>
      </c>
      <c r="D20" s="18" t="str">
        <f>VLOOKUP(A:A,'UE Full List (534)'!A:I,9,0)</f>
        <v>L+G IEC U3350 3PH CT CONN LC</v>
      </c>
      <c r="E20" s="18" t="str">
        <f>VLOOKUP(A:A,'UE Full List (534)'!A:G,7,0)</f>
        <v>Active</v>
      </c>
      <c r="F20" s="18" t="str">
        <f>VLOOKUP(A:A,'UE Full List (534)'!A:H,8,0)</f>
        <v>Active</v>
      </c>
      <c r="G20" s="18">
        <f>VLOOKUP(A:A,'UE Full List (534)'!A:L,12,0)</f>
        <v>5</v>
      </c>
      <c r="H20" s="18">
        <f>VLOOKUP(A:A,'UE Full List (534)'!A:M,13,0)</f>
        <v>4</v>
      </c>
      <c r="I20" s="18">
        <f>VLOOKUP(A:A,'UE Full List (534)'!A:N,14,0)</f>
        <v>33</v>
      </c>
      <c r="J20" s="4" t="str">
        <f>VLOOKUP(A:A,'UE Full List (534)'!A:J,10,0)</f>
        <v>S00237-05.05.R50</v>
      </c>
      <c r="K20" s="5">
        <f>VLOOKUP(A:A,'UE Full List (534)'!A:O,15,0)</f>
        <v>25500</v>
      </c>
      <c r="L20" s="28" t="str">
        <f t="shared" si="0"/>
        <v>L+G IEC U3350 3PH CT CONN LC</v>
      </c>
      <c r="M20" s="4" t="str">
        <f>VLOOKUP(A:A,'UE Full List (534)'!A:F,6,0)</f>
        <v>00L6aC4V03</v>
      </c>
      <c r="N20" s="5"/>
      <c r="O20" s="5"/>
      <c r="P20" s="5"/>
      <c r="Q20" s="5"/>
      <c r="R20" s="5"/>
      <c r="S20" s="5"/>
    </row>
    <row r="21" spans="1:19" x14ac:dyDescent="0.35">
      <c r="A21" s="19">
        <v>5014213</v>
      </c>
      <c r="B21" s="27" t="s">
        <v>1944</v>
      </c>
      <c r="C21" s="19" t="str">
        <f>VLOOKUP(A:A,'UE Full List (534)'!A:D,4,0)</f>
        <v>00:13:50:05:ff:4d:aa:72</v>
      </c>
      <c r="D21" s="18" t="str">
        <f>VLOOKUP(A:A,'UE Full List (534)'!A:I,9,0)</f>
        <v>L+G IEC U3350 3PH CT CONN LC</v>
      </c>
      <c r="E21" s="18" t="str">
        <f>VLOOKUP(A:A,'UE Full List (534)'!A:G,7,0)</f>
        <v>Active</v>
      </c>
      <c r="F21" s="18" t="str">
        <f>VLOOKUP(A:A,'UE Full List (534)'!A:H,8,0)</f>
        <v>Active</v>
      </c>
      <c r="G21" s="18">
        <f>VLOOKUP(A:A,'UE Full List (534)'!A:L,12,0)</f>
        <v>5</v>
      </c>
      <c r="H21" s="18">
        <f>VLOOKUP(A:A,'UE Full List (534)'!A:M,13,0)</f>
        <v>4</v>
      </c>
      <c r="I21" s="18">
        <f>VLOOKUP(A:A,'UE Full List (534)'!A:N,14,0)</f>
        <v>33</v>
      </c>
      <c r="J21" s="4" t="str">
        <f>VLOOKUP(A:A,'UE Full List (534)'!A:J,10,0)</f>
        <v>S00237-05.05.R50</v>
      </c>
      <c r="K21" s="5">
        <f>VLOOKUP(A:A,'UE Full List (534)'!A:O,15,0)</f>
        <v>24310</v>
      </c>
      <c r="L21" s="28" t="str">
        <f t="shared" si="0"/>
        <v>L+G IEC U3350 3PH CT CONN LC</v>
      </c>
      <c r="M21" s="4" t="str">
        <f>VLOOKUP(A:A,'UE Full List (534)'!A:F,6,0)</f>
        <v>00L6aC4V02</v>
      </c>
      <c r="N21" s="5"/>
      <c r="O21" s="5"/>
      <c r="P21" s="5"/>
      <c r="Q21" s="5"/>
      <c r="R21" s="5"/>
      <c r="S21" s="5"/>
    </row>
    <row r="22" spans="1:19" x14ac:dyDescent="0.35">
      <c r="A22" s="19">
        <v>5014241</v>
      </c>
      <c r="B22" s="27" t="s">
        <v>1944</v>
      </c>
      <c r="C22" s="19" t="str">
        <f>VLOOKUP(A:A,'UE Full List (534)'!A:D,4,0)</f>
        <v>00:13:50:05:ff:4d:aa:74</v>
      </c>
      <c r="D22" s="18" t="str">
        <f>VLOOKUP(A:A,'UE Full List (534)'!A:I,9,0)</f>
        <v>L+G IEC U3350 3PH CT CONN LC</v>
      </c>
      <c r="E22" s="18" t="str">
        <f>VLOOKUP(A:A,'UE Full List (534)'!A:G,7,0)</f>
        <v>Active</v>
      </c>
      <c r="F22" s="18" t="str">
        <f>VLOOKUP(A:A,'UE Full List (534)'!A:H,8,0)</f>
        <v>Active</v>
      </c>
      <c r="G22" s="18">
        <f>VLOOKUP(A:A,'UE Full List (534)'!A:L,12,0)</f>
        <v>5</v>
      </c>
      <c r="H22" s="18">
        <f>VLOOKUP(A:A,'UE Full List (534)'!A:M,13,0)</f>
        <v>4</v>
      </c>
      <c r="I22" s="18">
        <f>VLOOKUP(A:A,'UE Full List (534)'!A:N,14,0)</f>
        <v>33</v>
      </c>
      <c r="J22" s="4" t="str">
        <f>VLOOKUP(A:A,'UE Full List (534)'!A:J,10,0)</f>
        <v>S00237-05.05.R50</v>
      </c>
      <c r="K22" s="5">
        <f>VLOOKUP(A:A,'UE Full List (534)'!A:O,15,0)</f>
        <v>24310</v>
      </c>
      <c r="L22" s="28" t="str">
        <f t="shared" si="0"/>
        <v>L+G IEC U3350 3PH CT CONN LC</v>
      </c>
      <c r="M22" s="4" t="str">
        <f>VLOOKUP(A:A,'UE Full List (534)'!A:F,6,0)</f>
        <v>00L6aC4V02</v>
      </c>
      <c r="N22" s="5"/>
      <c r="O22" s="5"/>
      <c r="P22" s="5"/>
      <c r="Q22" s="5"/>
      <c r="R22" s="5"/>
      <c r="S22" s="5"/>
    </row>
    <row r="23" spans="1:19" x14ac:dyDescent="0.35">
      <c r="A23" s="19">
        <v>5014257</v>
      </c>
      <c r="B23" s="27" t="s">
        <v>1944</v>
      </c>
      <c r="C23" s="19" t="str">
        <f>VLOOKUP(A:A,'UE Full List (534)'!A:D,4,0)</f>
        <v>00:13:50:05:ff:4d:ab:17</v>
      </c>
      <c r="D23" s="18" t="str">
        <f>VLOOKUP(A:A,'UE Full List (534)'!A:I,9,0)</f>
        <v>L+G IEC U3350 3PH CT CONN LC</v>
      </c>
      <c r="E23" s="18" t="str">
        <f>VLOOKUP(A:A,'UE Full List (534)'!A:G,7,0)</f>
        <v>Active</v>
      </c>
      <c r="F23" s="18" t="str">
        <f>VLOOKUP(A:A,'UE Full List (534)'!A:H,8,0)</f>
        <v>Active</v>
      </c>
      <c r="G23" s="18">
        <f>VLOOKUP(A:A,'UE Full List (534)'!A:L,12,0)</f>
        <v>5</v>
      </c>
      <c r="H23" s="18">
        <f>VLOOKUP(A:A,'UE Full List (534)'!A:M,13,0)</f>
        <v>4</v>
      </c>
      <c r="I23" s="18">
        <f>VLOOKUP(A:A,'UE Full List (534)'!A:N,14,0)</f>
        <v>33</v>
      </c>
      <c r="J23" s="4" t="str">
        <f>VLOOKUP(A:A,'UE Full List (534)'!A:J,10,0)</f>
        <v>S00237-05.05.R50</v>
      </c>
      <c r="K23" s="5">
        <f>VLOOKUP(A:A,'UE Full List (534)'!A:O,15,0)</f>
        <v>24310</v>
      </c>
      <c r="L23" s="28" t="str">
        <f t="shared" si="0"/>
        <v>L+G IEC U3350 3PH CT CONN LC</v>
      </c>
      <c r="M23" s="4" t="str">
        <f>VLOOKUP(A:A,'UE Full List (534)'!A:F,6,0)</f>
        <v>00L6aC4V02</v>
      </c>
      <c r="N23" s="5"/>
      <c r="O23" s="5"/>
      <c r="P23" s="5"/>
      <c r="Q23" s="5"/>
      <c r="R23" s="5"/>
      <c r="S23" s="5"/>
    </row>
    <row r="24" spans="1:19" x14ac:dyDescent="0.35">
      <c r="A24" s="19">
        <v>5014509</v>
      </c>
      <c r="B24" s="27" t="s">
        <v>1944</v>
      </c>
      <c r="C24" s="19" t="str">
        <f>VLOOKUP(A:A,'UE Full List (534)'!A:D,4,0)</f>
        <v>00:13:50:05:ff:4d:ab:21</v>
      </c>
      <c r="D24" s="18" t="str">
        <f>VLOOKUP(A:A,'UE Full List (534)'!A:I,9,0)</f>
        <v>L+G IEC U3350 3PH CT CONN LC</v>
      </c>
      <c r="E24" s="18" t="str">
        <f>VLOOKUP(A:A,'UE Full List (534)'!A:G,7,0)</f>
        <v>Active</v>
      </c>
      <c r="F24" s="18" t="str">
        <f>VLOOKUP(A:A,'UE Full List (534)'!A:H,8,0)</f>
        <v>Active</v>
      </c>
      <c r="G24" s="18">
        <f>VLOOKUP(A:A,'UE Full List (534)'!A:L,12,0)</f>
        <v>5</v>
      </c>
      <c r="H24" s="18">
        <f>VLOOKUP(A:A,'UE Full List (534)'!A:M,13,0)</f>
        <v>4</v>
      </c>
      <c r="I24" s="18">
        <f>VLOOKUP(A:A,'UE Full List (534)'!A:N,14,0)</f>
        <v>33</v>
      </c>
      <c r="J24" s="4" t="str">
        <f>VLOOKUP(A:A,'UE Full List (534)'!A:J,10,0)</f>
        <v>S00237-05.05.R50</v>
      </c>
      <c r="K24" s="5">
        <f>VLOOKUP(A:A,'UE Full List (534)'!A:O,15,0)</f>
        <v>24310</v>
      </c>
      <c r="L24" s="28" t="str">
        <f t="shared" si="0"/>
        <v>L+G IEC U3350 3PH CT CONN LC</v>
      </c>
      <c r="M24" s="4" t="str">
        <f>VLOOKUP(A:A,'UE Full List (534)'!A:F,6,0)</f>
        <v>00L6aC4V02</v>
      </c>
      <c r="N24" s="5"/>
      <c r="O24" s="5"/>
      <c r="P24" s="5"/>
      <c r="Q24" s="5"/>
      <c r="R24" s="5"/>
      <c r="S24" s="5"/>
    </row>
    <row r="25" spans="1:19" x14ac:dyDescent="0.35">
      <c r="A25" s="19">
        <v>5014503</v>
      </c>
      <c r="B25" s="27" t="s">
        <v>1944</v>
      </c>
      <c r="C25" s="19" t="str">
        <f>VLOOKUP(A:A,'UE Full List (534)'!A:D,4,0)</f>
        <v>00:13:50:05:ff:4d:ab:22</v>
      </c>
      <c r="D25" s="18" t="str">
        <f>VLOOKUP(A:A,'UE Full List (534)'!A:I,9,0)</f>
        <v>L+G IEC U3350 3PH CT CONN LC</v>
      </c>
      <c r="E25" s="18" t="str">
        <f>VLOOKUP(A:A,'UE Full List (534)'!A:G,7,0)</f>
        <v>Active</v>
      </c>
      <c r="F25" s="18" t="str">
        <f>VLOOKUP(A:A,'UE Full List (534)'!A:H,8,0)</f>
        <v>Active</v>
      </c>
      <c r="G25" s="18">
        <f>VLOOKUP(A:A,'UE Full List (534)'!A:L,12,0)</f>
        <v>5</v>
      </c>
      <c r="H25" s="18">
        <f>VLOOKUP(A:A,'UE Full List (534)'!A:M,13,0)</f>
        <v>4</v>
      </c>
      <c r="I25" s="18">
        <f>VLOOKUP(A:A,'UE Full List (534)'!A:N,14,0)</f>
        <v>33</v>
      </c>
      <c r="J25" s="4" t="str">
        <f>VLOOKUP(A:A,'UE Full List (534)'!A:J,10,0)</f>
        <v>S00237-05.05.R50</v>
      </c>
      <c r="K25" s="5">
        <f>VLOOKUP(A:A,'UE Full List (534)'!A:O,15,0)</f>
        <v>24310</v>
      </c>
      <c r="L25" s="28" t="str">
        <f t="shared" si="0"/>
        <v>L+G IEC U3350 3PH CT CONN LC</v>
      </c>
      <c r="M25" s="4" t="str">
        <f>VLOOKUP(A:A,'UE Full List (534)'!A:F,6,0)</f>
        <v>00L6aC4V02</v>
      </c>
      <c r="N25" s="5"/>
      <c r="O25" s="5"/>
      <c r="P25" s="5"/>
      <c r="Q25" s="5"/>
      <c r="R25" s="5"/>
      <c r="S25" s="5"/>
    </row>
    <row r="26" spans="1:19" x14ac:dyDescent="0.35">
      <c r="A26" s="19">
        <v>5014524</v>
      </c>
      <c r="B26" s="27" t="s">
        <v>1944</v>
      </c>
      <c r="C26" s="19" t="s">
        <v>1945</v>
      </c>
      <c r="D26" s="18" t="s">
        <v>31</v>
      </c>
      <c r="E26" s="18" t="s">
        <v>9</v>
      </c>
      <c r="F26" s="18" t="s">
        <v>9</v>
      </c>
      <c r="G26" s="18">
        <v>5</v>
      </c>
      <c r="H26" s="18">
        <v>4</v>
      </c>
      <c r="I26" s="18">
        <v>33</v>
      </c>
      <c r="J26" s="4" t="s">
        <v>32</v>
      </c>
      <c r="K26" s="5">
        <v>24306</v>
      </c>
      <c r="L26" s="28" t="str">
        <f t="shared" si="0"/>
        <v>L+G IEC U3350 3PH CT CONN LC</v>
      </c>
      <c r="M26" s="4" t="s">
        <v>1399</v>
      </c>
      <c r="N26" s="5"/>
      <c r="O26" s="5"/>
      <c r="P26" s="5"/>
      <c r="Q26" s="5"/>
      <c r="R26" s="5"/>
      <c r="S26" s="5"/>
    </row>
    <row r="27" spans="1:19" x14ac:dyDescent="0.35">
      <c r="A27" s="19">
        <v>5014195</v>
      </c>
      <c r="B27" s="27" t="s">
        <v>1944</v>
      </c>
      <c r="C27" s="19" t="str">
        <f>VLOOKUP(A:A,'UE Full List (534)'!A:D,4,0)</f>
        <v>00:13:50:05:ff:4d:ab:25</v>
      </c>
      <c r="D27" s="18" t="str">
        <f>VLOOKUP(A:A,'UE Full List (534)'!A:I,9,0)</f>
        <v>L+G IEC U3350 3PH CT CONN LC</v>
      </c>
      <c r="E27" s="18" t="str">
        <f>VLOOKUP(A:A,'UE Full List (534)'!A:G,7,0)</f>
        <v>Active</v>
      </c>
      <c r="F27" s="18" t="str">
        <f>VLOOKUP(A:A,'UE Full List (534)'!A:H,8,0)</f>
        <v>Active</v>
      </c>
      <c r="G27" s="18">
        <f>VLOOKUP(A:A,'UE Full List (534)'!A:L,12,0)</f>
        <v>5</v>
      </c>
      <c r="H27" s="18">
        <f>VLOOKUP(A:A,'UE Full List (534)'!A:M,13,0)</f>
        <v>4</v>
      </c>
      <c r="I27" s="18">
        <f>VLOOKUP(A:A,'UE Full List (534)'!A:N,14,0)</f>
        <v>33</v>
      </c>
      <c r="J27" s="4" t="str">
        <f>VLOOKUP(A:A,'UE Full List (534)'!A:J,10,0)</f>
        <v>S00237-05.05.R50</v>
      </c>
      <c r="K27" s="5">
        <f>VLOOKUP(A:A,'UE Full List (534)'!A:O,15,0)</f>
        <v>24310</v>
      </c>
      <c r="L27" s="28" t="str">
        <f t="shared" si="0"/>
        <v>L+G IEC U3350 3PH CT CONN LC</v>
      </c>
      <c r="M27" s="4" t="str">
        <f>VLOOKUP(A:A,'UE Full List (534)'!A:F,6,0)</f>
        <v>00L6aC4V02</v>
      </c>
      <c r="N27" s="5"/>
      <c r="O27" s="5"/>
      <c r="P27" s="5"/>
      <c r="Q27" s="5"/>
      <c r="R27" s="5"/>
      <c r="S27" s="5"/>
    </row>
    <row r="28" spans="1:19" x14ac:dyDescent="0.35">
      <c r="A28" s="19">
        <v>5014240</v>
      </c>
      <c r="B28" s="27" t="s">
        <v>1944</v>
      </c>
      <c r="C28" s="19" t="str">
        <f>VLOOKUP(A:A,'UE Full List (534)'!A:D,4,0)</f>
        <v>00:13:50:05:ff:4d:ab:32</v>
      </c>
      <c r="D28" s="18" t="str">
        <f>VLOOKUP(A:A,'UE Full List (534)'!A:I,9,0)</f>
        <v>L+G IEC U3350 3PH CT CONN LC</v>
      </c>
      <c r="E28" s="18" t="str">
        <f>VLOOKUP(A:A,'UE Full List (534)'!A:G,7,0)</f>
        <v>Active</v>
      </c>
      <c r="F28" s="18" t="str">
        <f>VLOOKUP(A:A,'UE Full List (534)'!A:H,8,0)</f>
        <v>Active</v>
      </c>
      <c r="G28" s="18">
        <f>VLOOKUP(A:A,'UE Full List (534)'!A:L,12,0)</f>
        <v>5</v>
      </c>
      <c r="H28" s="18">
        <f>VLOOKUP(A:A,'UE Full List (534)'!A:M,13,0)</f>
        <v>4</v>
      </c>
      <c r="I28" s="18">
        <f>VLOOKUP(A:A,'UE Full List (534)'!A:N,14,0)</f>
        <v>33</v>
      </c>
      <c r="J28" s="4" t="str">
        <f>VLOOKUP(A:A,'UE Full List (534)'!A:J,10,0)</f>
        <v>S00237-05.05.R50</v>
      </c>
      <c r="K28" s="5">
        <f>VLOOKUP(A:A,'UE Full List (534)'!A:O,15,0)</f>
        <v>24310</v>
      </c>
      <c r="L28" s="28" t="str">
        <f t="shared" si="0"/>
        <v>L+G IEC U3350 3PH CT CONN LC</v>
      </c>
      <c r="M28" s="4" t="str">
        <f>VLOOKUP(A:A,'UE Full List (534)'!A:F,6,0)</f>
        <v>00L6aC4V02</v>
      </c>
      <c r="N28" s="5"/>
      <c r="O28" s="5"/>
      <c r="P28" s="5"/>
      <c r="Q28" s="5"/>
      <c r="R28" s="5"/>
      <c r="S28" s="5"/>
    </row>
    <row r="29" spans="1:19" x14ac:dyDescent="0.35">
      <c r="A29" s="19">
        <v>5014232</v>
      </c>
      <c r="B29" s="27" t="s">
        <v>1944</v>
      </c>
      <c r="C29" s="19" t="str">
        <f>VLOOKUP(A:A,'UE Full List (534)'!A:D,4,0)</f>
        <v>00:13:50:05:ff:4d:ab:48</v>
      </c>
      <c r="D29" s="18" t="str">
        <f>VLOOKUP(A:A,'UE Full List (534)'!A:I,9,0)</f>
        <v>L+G IEC U3350 3PH CT CONN LC</v>
      </c>
      <c r="E29" s="18" t="str">
        <f>VLOOKUP(A:A,'UE Full List (534)'!A:G,7,0)</f>
        <v>Active</v>
      </c>
      <c r="F29" s="18" t="str">
        <f>VLOOKUP(A:A,'UE Full List (534)'!A:H,8,0)</f>
        <v>Active</v>
      </c>
      <c r="G29" s="18">
        <f>VLOOKUP(A:A,'UE Full List (534)'!A:L,12,0)</f>
        <v>5</v>
      </c>
      <c r="H29" s="18">
        <f>VLOOKUP(A:A,'UE Full List (534)'!A:M,13,0)</f>
        <v>4</v>
      </c>
      <c r="I29" s="18">
        <f>VLOOKUP(A:A,'UE Full List (534)'!A:N,14,0)</f>
        <v>33</v>
      </c>
      <c r="J29" s="4" t="str">
        <f>VLOOKUP(A:A,'UE Full List (534)'!A:J,10,0)</f>
        <v>S00237-05.05.R50</v>
      </c>
      <c r="K29" s="5">
        <f>VLOOKUP(A:A,'UE Full List (534)'!A:O,15,0)</f>
        <v>24310</v>
      </c>
      <c r="L29" s="28" t="str">
        <f t="shared" si="0"/>
        <v>L+G IEC U3350 3PH CT CONN LC</v>
      </c>
      <c r="M29" s="4" t="str">
        <f>VLOOKUP(A:A,'UE Full List (534)'!A:F,6,0)</f>
        <v>00L6aC4V02</v>
      </c>
      <c r="N29" s="5"/>
      <c r="O29" s="5"/>
      <c r="P29" s="5"/>
      <c r="Q29" s="5"/>
      <c r="R29" s="5"/>
      <c r="S29" s="5"/>
    </row>
    <row r="30" spans="1:19" x14ac:dyDescent="0.35">
      <c r="A30" s="19">
        <v>5014201</v>
      </c>
      <c r="B30" s="27" t="s">
        <v>1944</v>
      </c>
      <c r="C30" s="19" t="str">
        <f>VLOOKUP(A:A,'UE Full List (534)'!A:D,4,0)</f>
        <v>00:13:50:05:ff:4d:ab:4d</v>
      </c>
      <c r="D30" s="18" t="str">
        <f>VLOOKUP(A:A,'UE Full List (534)'!A:I,9,0)</f>
        <v>L+G IEC U3350 3PH CT CONN LC</v>
      </c>
      <c r="E30" s="18" t="str">
        <f>VLOOKUP(A:A,'UE Full List (534)'!A:G,7,0)</f>
        <v>Active</v>
      </c>
      <c r="F30" s="18" t="str">
        <f>VLOOKUP(A:A,'UE Full List (534)'!A:H,8,0)</f>
        <v>Active</v>
      </c>
      <c r="G30" s="18">
        <f>VLOOKUP(A:A,'UE Full List (534)'!A:L,12,0)</f>
        <v>5</v>
      </c>
      <c r="H30" s="18">
        <f>VLOOKUP(A:A,'UE Full List (534)'!A:M,13,0)</f>
        <v>4</v>
      </c>
      <c r="I30" s="18">
        <f>VLOOKUP(A:A,'UE Full List (534)'!A:N,14,0)</f>
        <v>33</v>
      </c>
      <c r="J30" s="4" t="str">
        <f>VLOOKUP(A:A,'UE Full List (534)'!A:J,10,0)</f>
        <v>S00237-05.05.R50</v>
      </c>
      <c r="K30" s="5">
        <f>VLOOKUP(A:A,'UE Full List (534)'!A:O,15,0)</f>
        <v>24310</v>
      </c>
      <c r="L30" s="28" t="str">
        <f t="shared" si="0"/>
        <v>L+G IEC U3350 3PH CT CONN LC</v>
      </c>
      <c r="M30" s="4" t="str">
        <f>VLOOKUP(A:A,'UE Full List (534)'!A:F,6,0)</f>
        <v>00L6aC4V02</v>
      </c>
      <c r="N30" s="5"/>
      <c r="O30" s="5"/>
      <c r="P30" s="5"/>
      <c r="Q30" s="5"/>
      <c r="R30" s="5"/>
      <c r="S30" s="5"/>
    </row>
    <row r="31" spans="1:19" x14ac:dyDescent="0.35">
      <c r="A31" s="19">
        <v>5014182</v>
      </c>
      <c r="B31" s="27" t="s">
        <v>1944</v>
      </c>
      <c r="C31" s="19" t="str">
        <f>VLOOKUP(A:A,'UE Full List (534)'!A:D,4,0)</f>
        <v>00:13:50:05:ff:4d:ab:6e</v>
      </c>
      <c r="D31" s="18" t="str">
        <f>VLOOKUP(A:A,'UE Full List (534)'!A:I,9,0)</f>
        <v>L+G IEC U3350 3PH CT CONN LC</v>
      </c>
      <c r="E31" s="18" t="str">
        <f>VLOOKUP(A:A,'UE Full List (534)'!A:G,7,0)</f>
        <v>Active</v>
      </c>
      <c r="F31" s="18" t="str">
        <f>VLOOKUP(A:A,'UE Full List (534)'!A:H,8,0)</f>
        <v>Active</v>
      </c>
      <c r="G31" s="18">
        <f>VLOOKUP(A:A,'UE Full List (534)'!A:L,12,0)</f>
        <v>5</v>
      </c>
      <c r="H31" s="18">
        <f>VLOOKUP(A:A,'UE Full List (534)'!A:M,13,0)</f>
        <v>4</v>
      </c>
      <c r="I31" s="18">
        <f>VLOOKUP(A:A,'UE Full List (534)'!A:N,14,0)</f>
        <v>33</v>
      </c>
      <c r="J31" s="4" t="str">
        <f>VLOOKUP(A:A,'UE Full List (534)'!A:J,10,0)</f>
        <v>S00237-05.05.R50</v>
      </c>
      <c r="K31" s="5">
        <f>VLOOKUP(A:A,'UE Full List (534)'!A:O,15,0)</f>
        <v>24310</v>
      </c>
      <c r="L31" s="28" t="str">
        <f t="shared" si="0"/>
        <v>L+G IEC U3350 3PH CT CONN LC</v>
      </c>
      <c r="M31" s="4" t="str">
        <f>VLOOKUP(A:A,'UE Full List (534)'!A:F,6,0)</f>
        <v>00L6aC4V02</v>
      </c>
      <c r="N31" s="5"/>
      <c r="O31" s="5"/>
      <c r="P31" s="5"/>
      <c r="Q31" s="5"/>
      <c r="R31" s="5"/>
      <c r="S31" s="5"/>
    </row>
    <row r="32" spans="1:19" x14ac:dyDescent="0.35">
      <c r="A32" s="19">
        <v>5014238</v>
      </c>
      <c r="B32" s="27" t="s">
        <v>1944</v>
      </c>
      <c r="C32" s="19" t="str">
        <f>VLOOKUP(A:A,'UE Full List (534)'!A:D,4,0)</f>
        <v>00:13:50:05:ff:4d:ab:6f</v>
      </c>
      <c r="D32" s="18" t="str">
        <f>VLOOKUP(A:A,'UE Full List (534)'!A:I,9,0)</f>
        <v>L+G IEC U3350 3PH CT CONN LC</v>
      </c>
      <c r="E32" s="18" t="str">
        <f>VLOOKUP(A:A,'UE Full List (534)'!A:G,7,0)</f>
        <v>Active</v>
      </c>
      <c r="F32" s="18" t="str">
        <f>VLOOKUP(A:A,'UE Full List (534)'!A:H,8,0)</f>
        <v>Active</v>
      </c>
      <c r="G32" s="18">
        <f>VLOOKUP(A:A,'UE Full List (534)'!A:L,12,0)</f>
        <v>5</v>
      </c>
      <c r="H32" s="18">
        <f>VLOOKUP(A:A,'UE Full List (534)'!A:M,13,0)</f>
        <v>4</v>
      </c>
      <c r="I32" s="18">
        <f>VLOOKUP(A:A,'UE Full List (534)'!A:N,14,0)</f>
        <v>33</v>
      </c>
      <c r="J32" s="4" t="str">
        <f>VLOOKUP(A:A,'UE Full List (534)'!A:J,10,0)</f>
        <v>S00237-05.05.R50</v>
      </c>
      <c r="K32" s="5">
        <f>VLOOKUP(A:A,'UE Full List (534)'!A:O,15,0)</f>
        <v>24310</v>
      </c>
      <c r="L32" s="28" t="str">
        <f t="shared" si="0"/>
        <v>L+G IEC U3350 3PH CT CONN LC</v>
      </c>
      <c r="M32" s="4" t="str">
        <f>VLOOKUP(A:A,'UE Full List (534)'!A:F,6,0)</f>
        <v>00L6aC4V02</v>
      </c>
      <c r="N32" s="5"/>
      <c r="O32" s="5"/>
      <c r="P32" s="5"/>
      <c r="Q32" s="5"/>
      <c r="R32" s="5"/>
      <c r="S32" s="5"/>
    </row>
    <row r="33" spans="1:19" x14ac:dyDescent="0.35">
      <c r="A33" s="19">
        <v>5014244</v>
      </c>
      <c r="B33" s="27" t="s">
        <v>1944</v>
      </c>
      <c r="C33" s="19" t="str">
        <f>VLOOKUP(A:A,'UE Full List (534)'!A:D,4,0)</f>
        <v>00:13:50:05:ff:4d:ac:5b</v>
      </c>
      <c r="D33" s="18" t="str">
        <f>VLOOKUP(A:A,'UE Full List (534)'!A:I,9,0)</f>
        <v>L+G IEC U3350 3PH CT CONN LC</v>
      </c>
      <c r="E33" s="18" t="str">
        <f>VLOOKUP(A:A,'UE Full List (534)'!A:G,7,0)</f>
        <v>Active</v>
      </c>
      <c r="F33" s="18" t="str">
        <f>VLOOKUP(A:A,'UE Full List (534)'!A:H,8,0)</f>
        <v>Active</v>
      </c>
      <c r="G33" s="18">
        <f>VLOOKUP(A:A,'UE Full List (534)'!A:L,12,0)</f>
        <v>5</v>
      </c>
      <c r="H33" s="18">
        <f>VLOOKUP(A:A,'UE Full List (534)'!A:M,13,0)</f>
        <v>4</v>
      </c>
      <c r="I33" s="18">
        <f>VLOOKUP(A:A,'UE Full List (534)'!A:N,14,0)</f>
        <v>33</v>
      </c>
      <c r="J33" s="4" t="str">
        <f>VLOOKUP(A:A,'UE Full List (534)'!A:J,10,0)</f>
        <v>S00237-05.05.R50</v>
      </c>
      <c r="K33" s="5">
        <f>VLOOKUP(A:A,'UE Full List (534)'!A:O,15,0)</f>
        <v>25500</v>
      </c>
      <c r="L33" s="28" t="str">
        <f t="shared" si="0"/>
        <v>L+G IEC U3350 3PH CT CONN LC</v>
      </c>
      <c r="M33" s="4" t="str">
        <f>VLOOKUP(A:A,'UE Full List (534)'!A:F,6,0)</f>
        <v>00L6aC4V03</v>
      </c>
      <c r="N33" s="5"/>
      <c r="O33" s="5"/>
      <c r="P33" s="5"/>
      <c r="Q33" s="5"/>
      <c r="R33" s="5"/>
      <c r="S33" s="5"/>
    </row>
    <row r="34" spans="1:19" x14ac:dyDescent="0.35">
      <c r="A34" s="19">
        <v>5023567</v>
      </c>
      <c r="B34" s="27" t="s">
        <v>1944</v>
      </c>
      <c r="C34" s="19" t="str">
        <f>VLOOKUP(A:A,'UE Full List (534)'!A:D,4,0)</f>
        <v>00:13:50:05:ff:50:cb:d0</v>
      </c>
      <c r="D34" s="18" t="str">
        <f>VLOOKUP(A:A,'UE Full List (534)'!A:I,9,0)</f>
        <v>L+G IEC U3350 3PH CT CONN LC</v>
      </c>
      <c r="E34" s="18" t="str">
        <f>VLOOKUP(A:A,'UE Full List (534)'!A:G,7,0)</f>
        <v>Active</v>
      </c>
      <c r="F34" s="18" t="str">
        <f>VLOOKUP(A:A,'UE Full List (534)'!A:H,8,0)</f>
        <v>Active</v>
      </c>
      <c r="G34" s="18">
        <f>VLOOKUP(A:A,'UE Full List (534)'!A:L,12,0)</f>
        <v>5</v>
      </c>
      <c r="H34" s="18">
        <f>VLOOKUP(A:A,'UE Full List (534)'!A:M,13,0)</f>
        <v>4</v>
      </c>
      <c r="I34" s="18">
        <f>VLOOKUP(A:A,'UE Full List (534)'!A:N,14,0)</f>
        <v>33</v>
      </c>
      <c r="J34" s="4" t="str">
        <f>VLOOKUP(A:A,'UE Full List (534)'!A:J,10,0)</f>
        <v>S00237-05.05.R50</v>
      </c>
      <c r="K34" s="5">
        <f>VLOOKUP(A:A,'UE Full List (534)'!A:O,15,0)</f>
        <v>25500</v>
      </c>
      <c r="L34" s="28" t="str">
        <f t="shared" si="0"/>
        <v>L+G IEC U3350 3PH CT CONN LC</v>
      </c>
      <c r="M34" s="4" t="str">
        <f>VLOOKUP(A:A,'UE Full List (534)'!A:F,6,0)</f>
        <v>00L6aC4V03</v>
      </c>
      <c r="N34" s="5"/>
      <c r="O34" s="5"/>
      <c r="P34" s="5"/>
      <c r="Q34" s="5"/>
      <c r="R34" s="5"/>
      <c r="S34" s="5"/>
    </row>
    <row r="35" spans="1:19" x14ac:dyDescent="0.35">
      <c r="A35" s="19">
        <v>5023530</v>
      </c>
      <c r="B35" s="27" t="s">
        <v>1944</v>
      </c>
      <c r="C35" s="19" t="str">
        <f>VLOOKUP(A:A,'UE Full List (534)'!A:D,4,0)</f>
        <v>00:13:50:05:ff:50:cb:d4</v>
      </c>
      <c r="D35" s="18" t="str">
        <f>VLOOKUP(A:A,'UE Full List (534)'!A:I,9,0)</f>
        <v>L+G IEC U3350 3PH CT CONN LC</v>
      </c>
      <c r="E35" s="18" t="str">
        <f>VLOOKUP(A:A,'UE Full List (534)'!A:G,7,0)</f>
        <v>Active</v>
      </c>
      <c r="F35" s="18" t="str">
        <f>VLOOKUP(A:A,'UE Full List (534)'!A:H,8,0)</f>
        <v>Active</v>
      </c>
      <c r="G35" s="18">
        <f>VLOOKUP(A:A,'UE Full List (534)'!A:L,12,0)</f>
        <v>5</v>
      </c>
      <c r="H35" s="18">
        <f>VLOOKUP(A:A,'UE Full List (534)'!A:M,13,0)</f>
        <v>4</v>
      </c>
      <c r="I35" s="18">
        <f>VLOOKUP(A:A,'UE Full List (534)'!A:N,14,0)</f>
        <v>33</v>
      </c>
      <c r="J35" s="4" t="str">
        <f>VLOOKUP(A:A,'UE Full List (534)'!A:J,10,0)</f>
        <v>S00237-05.05.R50</v>
      </c>
      <c r="K35" s="5">
        <f>VLOOKUP(A:A,'UE Full List (534)'!A:O,15,0)</f>
        <v>25500</v>
      </c>
      <c r="L35" s="28" t="str">
        <f t="shared" si="0"/>
        <v>L+G IEC U3350 3PH CT CONN LC</v>
      </c>
      <c r="M35" s="4" t="str">
        <f>VLOOKUP(A:A,'UE Full List (534)'!A:F,6,0)</f>
        <v>00L6aC4V03</v>
      </c>
      <c r="N35" s="5"/>
      <c r="O35" s="5"/>
      <c r="P35" s="5"/>
      <c r="Q35" s="5"/>
      <c r="R35" s="5"/>
      <c r="S35" s="5"/>
    </row>
    <row r="36" spans="1:19" x14ac:dyDescent="0.35">
      <c r="A36" s="19">
        <v>5023577</v>
      </c>
      <c r="B36" s="27" t="s">
        <v>1944</v>
      </c>
      <c r="C36" s="19" t="str">
        <f>VLOOKUP(A:A,'UE Full List (534)'!A:D,4,0)</f>
        <v>00:13:50:05:ff:50:cb:d8</v>
      </c>
      <c r="D36" s="18" t="str">
        <f>VLOOKUP(A:A,'UE Full List (534)'!A:I,9,0)</f>
        <v>L+G IEC U3350 3PH CT CONN LC</v>
      </c>
      <c r="E36" s="18" t="str">
        <f>VLOOKUP(A:A,'UE Full List (534)'!A:G,7,0)</f>
        <v>Active</v>
      </c>
      <c r="F36" s="18" t="str">
        <f>VLOOKUP(A:A,'UE Full List (534)'!A:H,8,0)</f>
        <v>Active</v>
      </c>
      <c r="G36" s="18">
        <f>VLOOKUP(A:A,'UE Full List (534)'!A:L,12,0)</f>
        <v>5</v>
      </c>
      <c r="H36" s="18">
        <f>VLOOKUP(A:A,'UE Full List (534)'!A:M,13,0)</f>
        <v>4</v>
      </c>
      <c r="I36" s="18">
        <f>VLOOKUP(A:A,'UE Full List (534)'!A:N,14,0)</f>
        <v>33</v>
      </c>
      <c r="J36" s="4" t="str">
        <f>VLOOKUP(A:A,'UE Full List (534)'!A:J,10,0)</f>
        <v>S00237-05.05.R50</v>
      </c>
      <c r="K36" s="5">
        <f>VLOOKUP(A:A,'UE Full List (534)'!A:O,15,0)</f>
        <v>25500</v>
      </c>
      <c r="L36" s="28" t="str">
        <f t="shared" si="0"/>
        <v>L+G IEC U3350 3PH CT CONN LC</v>
      </c>
      <c r="M36" s="4" t="str">
        <f>VLOOKUP(A:A,'UE Full List (534)'!A:F,6,0)</f>
        <v>00L6aC4V03</v>
      </c>
      <c r="N36" s="5"/>
      <c r="O36" s="5"/>
      <c r="P36" s="5"/>
      <c r="Q36" s="5"/>
      <c r="R36" s="5"/>
      <c r="S36" s="5"/>
    </row>
    <row r="37" spans="1:19" x14ac:dyDescent="0.35">
      <c r="A37" s="19">
        <v>5023514</v>
      </c>
      <c r="B37" s="27" t="s">
        <v>1944</v>
      </c>
      <c r="C37" s="19" t="str">
        <f>VLOOKUP(A:A,'UE Full List (534)'!A:D,4,0)</f>
        <v>00:13:50:05:ff:50:cb:df</v>
      </c>
      <c r="D37" s="18" t="str">
        <f>VLOOKUP(A:A,'UE Full List (534)'!A:I,9,0)</f>
        <v>L+G IEC U3350 3PH CT CONN LC</v>
      </c>
      <c r="E37" s="18" t="str">
        <f>VLOOKUP(A:A,'UE Full List (534)'!A:G,7,0)</f>
        <v>Active</v>
      </c>
      <c r="F37" s="18" t="str">
        <f>VLOOKUP(A:A,'UE Full List (534)'!A:H,8,0)</f>
        <v>Active</v>
      </c>
      <c r="G37" s="18">
        <f>VLOOKUP(A:A,'UE Full List (534)'!A:L,12,0)</f>
        <v>5</v>
      </c>
      <c r="H37" s="18">
        <f>VLOOKUP(A:A,'UE Full List (534)'!A:M,13,0)</f>
        <v>4</v>
      </c>
      <c r="I37" s="18">
        <f>VLOOKUP(A:A,'UE Full List (534)'!A:N,14,0)</f>
        <v>33</v>
      </c>
      <c r="J37" s="4" t="str">
        <f>VLOOKUP(A:A,'UE Full List (534)'!A:J,10,0)</f>
        <v>S00237-05.05.R50</v>
      </c>
      <c r="K37" s="5">
        <f>VLOOKUP(A:A,'UE Full List (534)'!A:O,15,0)</f>
        <v>25500</v>
      </c>
      <c r="L37" s="28" t="str">
        <f t="shared" si="0"/>
        <v>L+G IEC U3350 3PH CT CONN LC</v>
      </c>
      <c r="M37" s="4" t="str">
        <f>VLOOKUP(A:A,'UE Full List (534)'!A:F,6,0)</f>
        <v>00L6aC4V03</v>
      </c>
      <c r="N37" s="5"/>
      <c r="O37" s="5"/>
      <c r="P37" s="5"/>
      <c r="Q37" s="5"/>
      <c r="R37" s="5"/>
      <c r="S37" s="5"/>
    </row>
    <row r="38" spans="1:19" x14ac:dyDescent="0.35">
      <c r="A38" s="19">
        <v>5023564</v>
      </c>
      <c r="B38" s="27" t="s">
        <v>1944</v>
      </c>
      <c r="C38" s="19" t="str">
        <f>VLOOKUP(A:A,'UE Full List (534)'!A:D,4,0)</f>
        <v>00:13:50:05:ff:50:cb:ea</v>
      </c>
      <c r="D38" s="18" t="str">
        <f>VLOOKUP(A:A,'UE Full List (534)'!A:I,9,0)</f>
        <v>L+G IEC U3350 3PH CT CONN LC</v>
      </c>
      <c r="E38" s="18" t="str">
        <f>VLOOKUP(A:A,'UE Full List (534)'!A:G,7,0)</f>
        <v>Active</v>
      </c>
      <c r="F38" s="18" t="str">
        <f>VLOOKUP(A:A,'UE Full List (534)'!A:H,8,0)</f>
        <v>Active</v>
      </c>
      <c r="G38" s="18">
        <f>VLOOKUP(A:A,'UE Full List (534)'!A:L,12,0)</f>
        <v>5</v>
      </c>
      <c r="H38" s="18">
        <f>VLOOKUP(A:A,'UE Full List (534)'!A:M,13,0)</f>
        <v>4</v>
      </c>
      <c r="I38" s="18">
        <f>VLOOKUP(A:A,'UE Full List (534)'!A:N,14,0)</f>
        <v>33</v>
      </c>
      <c r="J38" s="4" t="str">
        <f>VLOOKUP(A:A,'UE Full List (534)'!A:J,10,0)</f>
        <v>S00237-05.05.R50</v>
      </c>
      <c r="K38" s="5">
        <f>VLOOKUP(A:A,'UE Full List (534)'!A:O,15,0)</f>
        <v>26203</v>
      </c>
      <c r="L38" s="28" t="str">
        <f t="shared" si="0"/>
        <v>L+G IEC U3350 3PH CT CONN LC</v>
      </c>
      <c r="M38" s="4" t="str">
        <f>VLOOKUP(A:A,'UE Full List (534)'!A:F,6,0)</f>
        <v>00L6aC3V03</v>
      </c>
      <c r="N38" s="5"/>
      <c r="O38" s="5"/>
      <c r="P38" s="5"/>
      <c r="Q38" s="5"/>
      <c r="R38" s="5"/>
      <c r="S38" s="5"/>
    </row>
    <row r="39" spans="1:19" x14ac:dyDescent="0.35">
      <c r="A39" s="19">
        <v>5023504</v>
      </c>
      <c r="B39" s="27" t="s">
        <v>1944</v>
      </c>
      <c r="C39" s="19" t="str">
        <f>VLOOKUP(A:A,'UE Full List (534)'!A:D,4,0)</f>
        <v>00:13:50:05:ff:50:cb:eb</v>
      </c>
      <c r="D39" s="18" t="str">
        <f>VLOOKUP(A:A,'UE Full List (534)'!A:I,9,0)</f>
        <v>L+G IEC U3350 3PH CT CONN LC</v>
      </c>
      <c r="E39" s="18" t="str">
        <f>VLOOKUP(A:A,'UE Full List (534)'!A:G,7,0)</f>
        <v>Active</v>
      </c>
      <c r="F39" s="18" t="str">
        <f>VLOOKUP(A:A,'UE Full List (534)'!A:H,8,0)</f>
        <v>Active</v>
      </c>
      <c r="G39" s="18">
        <f>VLOOKUP(A:A,'UE Full List (534)'!A:L,12,0)</f>
        <v>5</v>
      </c>
      <c r="H39" s="18">
        <f>VLOOKUP(A:A,'UE Full List (534)'!A:M,13,0)</f>
        <v>4</v>
      </c>
      <c r="I39" s="18">
        <f>VLOOKUP(A:A,'UE Full List (534)'!A:N,14,0)</f>
        <v>33</v>
      </c>
      <c r="J39" s="4" t="str">
        <f>VLOOKUP(A:A,'UE Full List (534)'!A:J,10,0)</f>
        <v>S00237-05.05.R50</v>
      </c>
      <c r="K39" s="5">
        <f>VLOOKUP(A:A,'UE Full List (534)'!A:O,15,0)</f>
        <v>25500</v>
      </c>
      <c r="L39" s="28" t="str">
        <f t="shared" si="0"/>
        <v>L+G IEC U3350 3PH CT CONN LC</v>
      </c>
      <c r="M39" s="4" t="str">
        <f>VLOOKUP(A:A,'UE Full List (534)'!A:F,6,0)</f>
        <v>00L6aC4V03</v>
      </c>
      <c r="N39" s="5"/>
      <c r="O39" s="5"/>
      <c r="P39" s="5"/>
      <c r="Q39" s="5"/>
      <c r="R39" s="5"/>
      <c r="S39" s="5"/>
    </row>
    <row r="40" spans="1:19" x14ac:dyDescent="0.35">
      <c r="A40" s="19">
        <v>5023523</v>
      </c>
      <c r="B40" s="27" t="s">
        <v>1944</v>
      </c>
      <c r="C40" s="19" t="str">
        <f>VLOOKUP(A:A,'UE Full List (534)'!A:D,4,0)</f>
        <v>00:13:50:05:ff:50:cb:ee</v>
      </c>
      <c r="D40" s="18" t="str">
        <f>VLOOKUP(A:A,'UE Full List (534)'!A:I,9,0)</f>
        <v>L+G IEC U3350 3PH CT CONN LC</v>
      </c>
      <c r="E40" s="18" t="str">
        <f>VLOOKUP(A:A,'UE Full List (534)'!A:G,7,0)</f>
        <v>Active</v>
      </c>
      <c r="F40" s="18" t="str">
        <f>VLOOKUP(A:A,'UE Full List (534)'!A:H,8,0)</f>
        <v>Active</v>
      </c>
      <c r="G40" s="18">
        <f>VLOOKUP(A:A,'UE Full List (534)'!A:L,12,0)</f>
        <v>5</v>
      </c>
      <c r="H40" s="18">
        <f>VLOOKUP(A:A,'UE Full List (534)'!A:M,13,0)</f>
        <v>4</v>
      </c>
      <c r="I40" s="18">
        <f>VLOOKUP(A:A,'UE Full List (534)'!A:N,14,0)</f>
        <v>33</v>
      </c>
      <c r="J40" s="4" t="str">
        <f>VLOOKUP(A:A,'UE Full List (534)'!A:J,10,0)</f>
        <v>S00237-05.05.R50</v>
      </c>
      <c r="K40" s="5">
        <f>VLOOKUP(A:A,'UE Full List (534)'!A:O,15,0)</f>
        <v>25500</v>
      </c>
      <c r="L40" s="28" t="str">
        <f t="shared" si="0"/>
        <v>L+G IEC U3350 3PH CT CONN LC</v>
      </c>
      <c r="M40" s="4" t="str">
        <f>VLOOKUP(A:A,'UE Full List (534)'!A:F,6,0)</f>
        <v>00L6aC4V03</v>
      </c>
      <c r="N40" s="5"/>
      <c r="O40" s="5"/>
      <c r="P40" s="5"/>
      <c r="Q40" s="5"/>
      <c r="R40" s="5"/>
      <c r="S40" s="5"/>
    </row>
    <row r="41" spans="1:19" x14ac:dyDescent="0.35">
      <c r="A41" s="19">
        <v>5023506</v>
      </c>
      <c r="B41" s="27" t="s">
        <v>1944</v>
      </c>
      <c r="C41" s="19" t="str">
        <f>VLOOKUP(A:A,'UE Full List (534)'!A:D,4,0)</f>
        <v>00:13:50:05:ff:50:cb:f0</v>
      </c>
      <c r="D41" s="18" t="str">
        <f>VLOOKUP(A:A,'UE Full List (534)'!A:I,9,0)</f>
        <v>L+G IEC U3350 3PH CT CONN LC</v>
      </c>
      <c r="E41" s="18" t="str">
        <f>VLOOKUP(A:A,'UE Full List (534)'!A:G,7,0)</f>
        <v>Active</v>
      </c>
      <c r="F41" s="18" t="str">
        <f>VLOOKUP(A:A,'UE Full List (534)'!A:H,8,0)</f>
        <v>Active</v>
      </c>
      <c r="G41" s="18">
        <f>VLOOKUP(A:A,'UE Full List (534)'!A:L,12,0)</f>
        <v>5</v>
      </c>
      <c r="H41" s="18">
        <f>VLOOKUP(A:A,'UE Full List (534)'!A:M,13,0)</f>
        <v>4</v>
      </c>
      <c r="I41" s="18">
        <f>VLOOKUP(A:A,'UE Full List (534)'!A:N,14,0)</f>
        <v>33</v>
      </c>
      <c r="J41" s="4" t="str">
        <f>VLOOKUP(A:A,'UE Full List (534)'!A:J,10,0)</f>
        <v>S00237-05.05.R50</v>
      </c>
      <c r="K41" s="5">
        <f>VLOOKUP(A:A,'UE Full List (534)'!A:O,15,0)</f>
        <v>25500</v>
      </c>
      <c r="L41" s="28" t="str">
        <f t="shared" si="0"/>
        <v>L+G IEC U3350 3PH CT CONN LC</v>
      </c>
      <c r="M41" s="4" t="str">
        <f>VLOOKUP(A:A,'UE Full List (534)'!A:F,6,0)</f>
        <v>00L6aC4V03</v>
      </c>
      <c r="N41" s="5"/>
      <c r="O41" s="5"/>
      <c r="P41" s="5"/>
      <c r="Q41" s="5"/>
      <c r="R41" s="5"/>
      <c r="S41" s="5"/>
    </row>
    <row r="42" spans="1:19" x14ac:dyDescent="0.35">
      <c r="A42" s="19">
        <v>5023502</v>
      </c>
      <c r="B42" s="27" t="s">
        <v>1944</v>
      </c>
      <c r="C42" s="19" t="str">
        <f>VLOOKUP(A:A,'UE Full List (534)'!A:D,4,0)</f>
        <v>00:13:50:05:ff:50:cc:09</v>
      </c>
      <c r="D42" s="18" t="str">
        <f>VLOOKUP(A:A,'UE Full List (534)'!A:I,9,0)</f>
        <v>L+G IEC U3350 3PH CT CONN LC</v>
      </c>
      <c r="E42" s="18" t="str">
        <f>VLOOKUP(A:A,'UE Full List (534)'!A:G,7,0)</f>
        <v>Active</v>
      </c>
      <c r="F42" s="18" t="str">
        <f>VLOOKUP(A:A,'UE Full List (534)'!A:H,8,0)</f>
        <v>Active</v>
      </c>
      <c r="G42" s="18">
        <f>VLOOKUP(A:A,'UE Full List (534)'!A:L,12,0)</f>
        <v>5</v>
      </c>
      <c r="H42" s="18">
        <f>VLOOKUP(A:A,'UE Full List (534)'!A:M,13,0)</f>
        <v>4</v>
      </c>
      <c r="I42" s="18">
        <f>VLOOKUP(A:A,'UE Full List (534)'!A:N,14,0)</f>
        <v>33</v>
      </c>
      <c r="J42" s="4" t="str">
        <f>VLOOKUP(A:A,'UE Full List (534)'!A:J,10,0)</f>
        <v>S00237-05.05.R50</v>
      </c>
      <c r="K42" s="5">
        <f>VLOOKUP(A:A,'UE Full List (534)'!A:O,15,0)</f>
        <v>25500</v>
      </c>
      <c r="L42" s="28" t="str">
        <f t="shared" si="0"/>
        <v>L+G IEC U3350 3PH CT CONN LC</v>
      </c>
      <c r="M42" s="4" t="str">
        <f>VLOOKUP(A:A,'UE Full List (534)'!A:F,6,0)</f>
        <v>00L6aC4V03</v>
      </c>
      <c r="N42" s="5"/>
      <c r="O42" s="5"/>
      <c r="P42" s="5"/>
      <c r="Q42" s="5"/>
      <c r="R42" s="5"/>
      <c r="S42" s="5"/>
    </row>
    <row r="43" spans="1:19" x14ac:dyDescent="0.35">
      <c r="A43" s="19">
        <v>5023578</v>
      </c>
      <c r="B43" s="27" t="s">
        <v>1944</v>
      </c>
      <c r="C43" s="19" t="str">
        <f>VLOOKUP(A:A,'UE Full List (534)'!A:D,4,0)</f>
        <v>00:13:50:05:ff:50:cc:0b</v>
      </c>
      <c r="D43" s="18" t="str">
        <f>VLOOKUP(A:A,'UE Full List (534)'!A:I,9,0)</f>
        <v>L+G IEC U3350 3PH CT CONN LC</v>
      </c>
      <c r="E43" s="18" t="str">
        <f>VLOOKUP(A:A,'UE Full List (534)'!A:G,7,0)</f>
        <v>Active</v>
      </c>
      <c r="F43" s="18" t="str">
        <f>VLOOKUP(A:A,'UE Full List (534)'!A:H,8,0)</f>
        <v>Active</v>
      </c>
      <c r="G43" s="18">
        <f>VLOOKUP(A:A,'UE Full List (534)'!A:L,12,0)</f>
        <v>5</v>
      </c>
      <c r="H43" s="18">
        <f>VLOOKUP(A:A,'UE Full List (534)'!A:M,13,0)</f>
        <v>4</v>
      </c>
      <c r="I43" s="18">
        <f>VLOOKUP(A:A,'UE Full List (534)'!A:N,14,0)</f>
        <v>33</v>
      </c>
      <c r="J43" s="4" t="str">
        <f>VLOOKUP(A:A,'UE Full List (534)'!A:J,10,0)</f>
        <v>S00237-05.05.R50</v>
      </c>
      <c r="K43" s="5">
        <f>VLOOKUP(A:A,'UE Full List (534)'!A:O,15,0)</f>
        <v>25500</v>
      </c>
      <c r="L43" s="28" t="str">
        <f t="shared" si="0"/>
        <v>L+G IEC U3350 3PH CT CONN LC</v>
      </c>
      <c r="M43" s="4" t="str">
        <f>VLOOKUP(A:A,'UE Full List (534)'!A:F,6,0)</f>
        <v>00L6aC4V03</v>
      </c>
      <c r="N43" s="5"/>
      <c r="O43" s="5"/>
      <c r="P43" s="5"/>
      <c r="Q43" s="5"/>
      <c r="R43" s="5"/>
      <c r="S43" s="5"/>
    </row>
    <row r="44" spans="1:19" x14ac:dyDescent="0.35">
      <c r="A44" s="19">
        <v>5023595</v>
      </c>
      <c r="B44" s="27" t="s">
        <v>1944</v>
      </c>
      <c r="C44" s="19" t="str">
        <f>VLOOKUP(A:A,'UE Full List (534)'!A:D,4,0)</f>
        <v>00:13:50:05:ff:50:cc:0d</v>
      </c>
      <c r="D44" s="18" t="str">
        <f>VLOOKUP(A:A,'UE Full List (534)'!A:I,9,0)</f>
        <v>L+G IEC U3350 3PH CT CONN LC</v>
      </c>
      <c r="E44" s="18" t="str">
        <f>VLOOKUP(A:A,'UE Full List (534)'!A:G,7,0)</f>
        <v>Active</v>
      </c>
      <c r="F44" s="18" t="str">
        <f>VLOOKUP(A:A,'UE Full List (534)'!A:H,8,0)</f>
        <v>Active</v>
      </c>
      <c r="G44" s="18">
        <f>VLOOKUP(A:A,'UE Full List (534)'!A:L,12,0)</f>
        <v>5</v>
      </c>
      <c r="H44" s="18">
        <f>VLOOKUP(A:A,'UE Full List (534)'!A:M,13,0)</f>
        <v>4</v>
      </c>
      <c r="I44" s="18">
        <f>VLOOKUP(A:A,'UE Full List (534)'!A:N,14,0)</f>
        <v>33</v>
      </c>
      <c r="J44" s="4" t="str">
        <f>VLOOKUP(A:A,'UE Full List (534)'!A:J,10,0)</f>
        <v>S00237-05.05.R50</v>
      </c>
      <c r="K44" s="5">
        <f>VLOOKUP(A:A,'UE Full List (534)'!A:O,15,0)</f>
        <v>25500</v>
      </c>
      <c r="L44" s="28" t="str">
        <f t="shared" si="0"/>
        <v>L+G IEC U3350 3PH CT CONN LC</v>
      </c>
      <c r="M44" s="4" t="str">
        <f>VLOOKUP(A:A,'UE Full List (534)'!A:F,6,0)</f>
        <v>00L6aC4V03</v>
      </c>
      <c r="N44" s="5"/>
      <c r="O44" s="5"/>
      <c r="P44" s="5"/>
      <c r="Q44" s="5"/>
      <c r="R44" s="5"/>
      <c r="S44" s="5"/>
    </row>
    <row r="45" spans="1:19" x14ac:dyDescent="0.35">
      <c r="A45" s="19">
        <v>5023494</v>
      </c>
      <c r="B45" s="27" t="s">
        <v>1944</v>
      </c>
      <c r="C45" s="19" t="str">
        <f>VLOOKUP(A:A,'UE Full List (534)'!A:D,4,0)</f>
        <v>00:13:50:05:ff:50:cc:0e</v>
      </c>
      <c r="D45" s="18" t="str">
        <f>VLOOKUP(A:A,'UE Full List (534)'!A:I,9,0)</f>
        <v>L+G IEC U3350 3PH CT CONN LC</v>
      </c>
      <c r="E45" s="18" t="str">
        <f>VLOOKUP(A:A,'UE Full List (534)'!A:G,7,0)</f>
        <v>Active</v>
      </c>
      <c r="F45" s="18" t="str">
        <f>VLOOKUP(A:A,'UE Full List (534)'!A:H,8,0)</f>
        <v>Active</v>
      </c>
      <c r="G45" s="18">
        <f>VLOOKUP(A:A,'UE Full List (534)'!A:L,12,0)</f>
        <v>5</v>
      </c>
      <c r="H45" s="18">
        <f>VLOOKUP(A:A,'UE Full List (534)'!A:M,13,0)</f>
        <v>4</v>
      </c>
      <c r="I45" s="18">
        <f>VLOOKUP(A:A,'UE Full List (534)'!A:N,14,0)</f>
        <v>33</v>
      </c>
      <c r="J45" s="4" t="str">
        <f>VLOOKUP(A:A,'UE Full List (534)'!A:J,10,0)</f>
        <v>S00237-05.05.R50</v>
      </c>
      <c r="K45" s="5">
        <f>VLOOKUP(A:A,'UE Full List (534)'!A:O,15,0)</f>
        <v>25500</v>
      </c>
      <c r="L45" s="28" t="str">
        <f t="shared" si="0"/>
        <v>L+G IEC U3350 3PH CT CONN LC</v>
      </c>
      <c r="M45" s="4" t="str">
        <f>VLOOKUP(A:A,'UE Full List (534)'!A:F,6,0)</f>
        <v>00L6aC4V03</v>
      </c>
      <c r="N45" s="5"/>
      <c r="O45" s="5"/>
      <c r="P45" s="5"/>
      <c r="Q45" s="5"/>
      <c r="R45" s="5"/>
      <c r="S45" s="5"/>
    </row>
    <row r="46" spans="1:19" x14ac:dyDescent="0.35">
      <c r="A46" s="19">
        <v>5023519</v>
      </c>
      <c r="B46" s="27" t="s">
        <v>1944</v>
      </c>
      <c r="C46" s="19" t="str">
        <f>VLOOKUP(A:A,'UE Full List (534)'!A:D,4,0)</f>
        <v>00:13:50:05:ff:50:cc:15</v>
      </c>
      <c r="D46" s="18" t="str">
        <f>VLOOKUP(A:A,'UE Full List (534)'!A:I,9,0)</f>
        <v>L+G IEC U3350 3PH CT CONN LC</v>
      </c>
      <c r="E46" s="18" t="str">
        <f>VLOOKUP(A:A,'UE Full List (534)'!A:G,7,0)</f>
        <v>Active</v>
      </c>
      <c r="F46" s="18" t="str">
        <f>VLOOKUP(A:A,'UE Full List (534)'!A:H,8,0)</f>
        <v>Active</v>
      </c>
      <c r="G46" s="18">
        <f>VLOOKUP(A:A,'UE Full List (534)'!A:L,12,0)</f>
        <v>5</v>
      </c>
      <c r="H46" s="18">
        <f>VLOOKUP(A:A,'UE Full List (534)'!A:M,13,0)</f>
        <v>4</v>
      </c>
      <c r="I46" s="18">
        <f>VLOOKUP(A:A,'UE Full List (534)'!A:N,14,0)</f>
        <v>33</v>
      </c>
      <c r="J46" s="4" t="str">
        <f>VLOOKUP(A:A,'UE Full List (534)'!A:J,10,0)</f>
        <v>S00237-05.05.R50</v>
      </c>
      <c r="K46" s="5">
        <f>VLOOKUP(A:A,'UE Full List (534)'!A:O,15,0)</f>
        <v>25500</v>
      </c>
      <c r="L46" s="28" t="str">
        <f t="shared" si="0"/>
        <v>L+G IEC U3350 3PH CT CONN LC</v>
      </c>
      <c r="M46" s="4" t="str">
        <f>VLOOKUP(A:A,'UE Full List (534)'!A:F,6,0)</f>
        <v>00L6aC4V03</v>
      </c>
      <c r="N46" s="5"/>
      <c r="O46" s="5"/>
      <c r="P46" s="5"/>
      <c r="Q46" s="5"/>
      <c r="R46" s="5"/>
      <c r="S46" s="5"/>
    </row>
    <row r="47" spans="1:19" x14ac:dyDescent="0.35">
      <c r="A47" s="19">
        <v>5023537</v>
      </c>
      <c r="B47" s="27" t="s">
        <v>1944</v>
      </c>
      <c r="C47" s="19" t="str">
        <f>VLOOKUP(A:A,'UE Full List (534)'!A:D,4,0)</f>
        <v>00:13:50:05:ff:50:cc:16</v>
      </c>
      <c r="D47" s="18" t="str">
        <f>VLOOKUP(A:A,'UE Full List (534)'!A:I,9,0)</f>
        <v>L+G IEC U3350 3PH CT CONN LC</v>
      </c>
      <c r="E47" s="18" t="str">
        <f>VLOOKUP(A:A,'UE Full List (534)'!A:G,7,0)</f>
        <v>Active</v>
      </c>
      <c r="F47" s="18" t="str">
        <f>VLOOKUP(A:A,'UE Full List (534)'!A:H,8,0)</f>
        <v>Active</v>
      </c>
      <c r="G47" s="18">
        <f>VLOOKUP(A:A,'UE Full List (534)'!A:L,12,0)</f>
        <v>5</v>
      </c>
      <c r="H47" s="18">
        <f>VLOOKUP(A:A,'UE Full List (534)'!A:M,13,0)</f>
        <v>4</v>
      </c>
      <c r="I47" s="18">
        <f>VLOOKUP(A:A,'UE Full List (534)'!A:N,14,0)</f>
        <v>33</v>
      </c>
      <c r="J47" s="4" t="str">
        <f>VLOOKUP(A:A,'UE Full List (534)'!A:J,10,0)</f>
        <v>S00237-05.05.R50</v>
      </c>
      <c r="K47" s="5">
        <f>VLOOKUP(A:A,'UE Full List (534)'!A:O,15,0)</f>
        <v>25500</v>
      </c>
      <c r="L47" s="28" t="str">
        <f t="shared" si="0"/>
        <v>L+G IEC U3350 3PH CT CONN LC</v>
      </c>
      <c r="M47" s="4" t="str">
        <f>VLOOKUP(A:A,'UE Full List (534)'!A:F,6,0)</f>
        <v>00L6aC4V03</v>
      </c>
      <c r="N47" s="5"/>
      <c r="O47" s="5"/>
      <c r="P47" s="5"/>
      <c r="Q47" s="5"/>
      <c r="R47" s="5"/>
      <c r="S47" s="5"/>
    </row>
    <row r="48" spans="1:19" x14ac:dyDescent="0.35">
      <c r="A48" s="19">
        <v>5023592</v>
      </c>
      <c r="B48" s="27" t="s">
        <v>1944</v>
      </c>
      <c r="C48" s="19" t="str">
        <f>VLOOKUP(A:A,'UE Full List (534)'!A:D,4,0)</f>
        <v>00:13:50:05:ff:50:cc:1c</v>
      </c>
      <c r="D48" s="18" t="str">
        <f>VLOOKUP(A:A,'UE Full List (534)'!A:I,9,0)</f>
        <v>L+G IEC U3350 3PH CT CONN LC</v>
      </c>
      <c r="E48" s="18" t="str">
        <f>VLOOKUP(A:A,'UE Full List (534)'!A:G,7,0)</f>
        <v>Active</v>
      </c>
      <c r="F48" s="18" t="str">
        <f>VLOOKUP(A:A,'UE Full List (534)'!A:H,8,0)</f>
        <v>Active</v>
      </c>
      <c r="G48" s="18">
        <f>VLOOKUP(A:A,'UE Full List (534)'!A:L,12,0)</f>
        <v>5</v>
      </c>
      <c r="H48" s="18">
        <f>VLOOKUP(A:A,'UE Full List (534)'!A:M,13,0)</f>
        <v>4</v>
      </c>
      <c r="I48" s="18">
        <f>VLOOKUP(A:A,'UE Full List (534)'!A:N,14,0)</f>
        <v>33</v>
      </c>
      <c r="J48" s="4" t="str">
        <f>VLOOKUP(A:A,'UE Full List (534)'!A:J,10,0)</f>
        <v>S00237-05.05.R50</v>
      </c>
      <c r="K48" s="5">
        <f>VLOOKUP(A:A,'UE Full List (534)'!A:O,15,0)</f>
        <v>25500</v>
      </c>
      <c r="L48" s="28" t="str">
        <f t="shared" si="0"/>
        <v>L+G IEC U3350 3PH CT CONN LC</v>
      </c>
      <c r="M48" s="4" t="str">
        <f>VLOOKUP(A:A,'UE Full List (534)'!A:F,6,0)</f>
        <v>00L6aC4V03</v>
      </c>
      <c r="N48" s="5"/>
      <c r="O48" s="5"/>
      <c r="P48" s="5"/>
      <c r="Q48" s="5"/>
      <c r="R48" s="5"/>
      <c r="S48" s="5"/>
    </row>
    <row r="49" spans="1:19" x14ac:dyDescent="0.35">
      <c r="A49" s="19">
        <v>5023512</v>
      </c>
      <c r="B49" s="27" t="s">
        <v>1944</v>
      </c>
      <c r="C49" s="19" t="str">
        <f>VLOOKUP(A:A,'UE Full List (534)'!A:D,4,0)</f>
        <v>00:13:50:05:ff:50:cc:24</v>
      </c>
      <c r="D49" s="18" t="str">
        <f>VLOOKUP(A:A,'UE Full List (534)'!A:I,9,0)</f>
        <v>L+G IEC U3350 3PH CT CONN LC</v>
      </c>
      <c r="E49" s="18" t="str">
        <f>VLOOKUP(A:A,'UE Full List (534)'!A:G,7,0)</f>
        <v>Active</v>
      </c>
      <c r="F49" s="18" t="str">
        <f>VLOOKUP(A:A,'UE Full List (534)'!A:H,8,0)</f>
        <v>Active</v>
      </c>
      <c r="G49" s="18">
        <f>VLOOKUP(A:A,'UE Full List (534)'!A:L,12,0)</f>
        <v>5</v>
      </c>
      <c r="H49" s="18">
        <f>VLOOKUP(A:A,'UE Full List (534)'!A:M,13,0)</f>
        <v>4</v>
      </c>
      <c r="I49" s="18">
        <f>VLOOKUP(A:A,'UE Full List (534)'!A:N,14,0)</f>
        <v>33</v>
      </c>
      <c r="J49" s="4" t="str">
        <f>VLOOKUP(A:A,'UE Full List (534)'!A:J,10,0)</f>
        <v>S00237-05.05.R50</v>
      </c>
      <c r="K49" s="5">
        <f>VLOOKUP(A:A,'UE Full List (534)'!A:O,15,0)</f>
        <v>25500</v>
      </c>
      <c r="L49" s="28" t="str">
        <f t="shared" si="0"/>
        <v>L+G IEC U3350 3PH CT CONN LC</v>
      </c>
      <c r="M49" s="4" t="str">
        <f>VLOOKUP(A:A,'UE Full List (534)'!A:F,6,0)</f>
        <v>00L6aC4V03</v>
      </c>
      <c r="N49" s="5"/>
      <c r="O49" s="5"/>
      <c r="P49" s="5"/>
      <c r="Q49" s="5"/>
      <c r="R49" s="5"/>
      <c r="S49" s="5"/>
    </row>
    <row r="50" spans="1:19" x14ac:dyDescent="0.35">
      <c r="A50" s="19">
        <v>5023568</v>
      </c>
      <c r="B50" s="27" t="s">
        <v>1944</v>
      </c>
      <c r="C50" s="19" t="str">
        <f>VLOOKUP(A:A,'UE Full List (534)'!A:D,4,0)</f>
        <v>00:13:50:05:ff:50:cc:27</v>
      </c>
      <c r="D50" s="18" t="str">
        <f>VLOOKUP(A:A,'UE Full List (534)'!A:I,9,0)</f>
        <v>L+G IEC U3350 3PH CT CONN LC</v>
      </c>
      <c r="E50" s="18" t="str">
        <f>VLOOKUP(A:A,'UE Full List (534)'!A:G,7,0)</f>
        <v>Active</v>
      </c>
      <c r="F50" s="18" t="str">
        <f>VLOOKUP(A:A,'UE Full List (534)'!A:H,8,0)</f>
        <v>Active</v>
      </c>
      <c r="G50" s="18">
        <f>VLOOKUP(A:A,'UE Full List (534)'!A:L,12,0)</f>
        <v>5</v>
      </c>
      <c r="H50" s="18">
        <f>VLOOKUP(A:A,'UE Full List (534)'!A:M,13,0)</f>
        <v>4</v>
      </c>
      <c r="I50" s="18">
        <f>VLOOKUP(A:A,'UE Full List (534)'!A:N,14,0)</f>
        <v>33</v>
      </c>
      <c r="J50" s="4" t="str">
        <f>VLOOKUP(A:A,'UE Full List (534)'!A:J,10,0)</f>
        <v>S00237-05.05.R50</v>
      </c>
      <c r="K50" s="5">
        <f>VLOOKUP(A:A,'UE Full List (534)'!A:O,15,0)</f>
        <v>25500</v>
      </c>
      <c r="L50" s="28" t="str">
        <f t="shared" si="0"/>
        <v>L+G IEC U3350 3PH CT CONN LC</v>
      </c>
      <c r="M50" s="4" t="str">
        <f>VLOOKUP(A:A,'UE Full List (534)'!A:F,6,0)</f>
        <v>00L6aC4V03</v>
      </c>
      <c r="N50" s="5"/>
      <c r="O50" s="5"/>
      <c r="P50" s="5"/>
      <c r="Q50" s="5"/>
      <c r="R50" s="5"/>
      <c r="S50" s="5"/>
    </row>
    <row r="51" spans="1:19" x14ac:dyDescent="0.35">
      <c r="A51" s="19">
        <v>5023489</v>
      </c>
      <c r="B51" s="27" t="s">
        <v>1944</v>
      </c>
      <c r="C51" s="19" t="str">
        <f>VLOOKUP(A:A,'UE Full List (534)'!A:D,4,0)</f>
        <v>00:13:50:05:ff:50:cc:2d</v>
      </c>
      <c r="D51" s="18" t="str">
        <f>VLOOKUP(A:A,'UE Full List (534)'!A:I,9,0)</f>
        <v>L+G IEC U3350 3PH CT CONN LC</v>
      </c>
      <c r="E51" s="18" t="str">
        <f>VLOOKUP(A:A,'UE Full List (534)'!A:G,7,0)</f>
        <v>Active</v>
      </c>
      <c r="F51" s="18" t="str">
        <f>VLOOKUP(A:A,'UE Full List (534)'!A:H,8,0)</f>
        <v>Active</v>
      </c>
      <c r="G51" s="18">
        <f>VLOOKUP(A:A,'UE Full List (534)'!A:L,12,0)</f>
        <v>5</v>
      </c>
      <c r="H51" s="18">
        <f>VLOOKUP(A:A,'UE Full List (534)'!A:M,13,0)</f>
        <v>4</v>
      </c>
      <c r="I51" s="18">
        <f>VLOOKUP(A:A,'UE Full List (534)'!A:N,14,0)</f>
        <v>33</v>
      </c>
      <c r="J51" s="4" t="str">
        <f>VLOOKUP(A:A,'UE Full List (534)'!A:J,10,0)</f>
        <v>S00237-05.05.R50</v>
      </c>
      <c r="K51" s="5">
        <f>VLOOKUP(A:A,'UE Full List (534)'!A:O,15,0)</f>
        <v>25500</v>
      </c>
      <c r="L51" s="28" t="str">
        <f t="shared" si="0"/>
        <v>L+G IEC U3350 3PH CT CONN LC</v>
      </c>
      <c r="M51" s="4" t="str">
        <f>VLOOKUP(A:A,'UE Full List (534)'!A:F,6,0)</f>
        <v>00L6aC4V03</v>
      </c>
      <c r="N51" s="5"/>
      <c r="O51" s="5"/>
      <c r="P51" s="5"/>
      <c r="Q51" s="5"/>
      <c r="R51" s="5"/>
      <c r="S51" s="5"/>
    </row>
    <row r="52" spans="1:19" x14ac:dyDescent="0.35">
      <c r="A52" s="19">
        <v>5023505</v>
      </c>
      <c r="B52" s="27" t="s">
        <v>1944</v>
      </c>
      <c r="C52" s="19" t="str">
        <f>VLOOKUP(A:A,'UE Full List (534)'!A:D,4,0)</f>
        <v>00:13:50:05:ff:50:cc:3e</v>
      </c>
      <c r="D52" s="18" t="str">
        <f>VLOOKUP(A:A,'UE Full List (534)'!A:I,9,0)</f>
        <v>L+G IEC U3350 3PH CT CONN LC</v>
      </c>
      <c r="E52" s="18" t="str">
        <f>VLOOKUP(A:A,'UE Full List (534)'!A:G,7,0)</f>
        <v>Active</v>
      </c>
      <c r="F52" s="18" t="str">
        <f>VLOOKUP(A:A,'UE Full List (534)'!A:H,8,0)</f>
        <v>Active</v>
      </c>
      <c r="G52" s="18">
        <f>VLOOKUP(A:A,'UE Full List (534)'!A:L,12,0)</f>
        <v>5</v>
      </c>
      <c r="H52" s="18">
        <f>VLOOKUP(A:A,'UE Full List (534)'!A:M,13,0)</f>
        <v>4</v>
      </c>
      <c r="I52" s="18">
        <f>VLOOKUP(A:A,'UE Full List (534)'!A:N,14,0)</f>
        <v>33</v>
      </c>
      <c r="J52" s="4" t="str">
        <f>VLOOKUP(A:A,'UE Full List (534)'!A:J,10,0)</f>
        <v>S00237-05.05.R50</v>
      </c>
      <c r="K52" s="5">
        <f>VLOOKUP(A:A,'UE Full List (534)'!A:O,15,0)</f>
        <v>25500</v>
      </c>
      <c r="L52" s="28" t="str">
        <f t="shared" si="0"/>
        <v>L+G IEC U3350 3PH CT CONN LC</v>
      </c>
      <c r="M52" s="4" t="str">
        <f>VLOOKUP(A:A,'UE Full List (534)'!A:F,6,0)</f>
        <v>00L6aC4V03</v>
      </c>
      <c r="N52" s="5"/>
      <c r="O52" s="5"/>
      <c r="P52" s="5"/>
      <c r="Q52" s="5"/>
      <c r="R52" s="5"/>
      <c r="S52" s="5"/>
    </row>
  </sheetData>
  <autoFilter ref="A2:S52" xr:uid="{DAD73207-D8BF-4E0D-908B-8F24161A7285}"/>
  <mergeCells count="2">
    <mergeCell ref="J1:N1"/>
    <mergeCell ref="O1:S1"/>
  </mergeCells>
  <phoneticPr fontId="4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3992-EDDB-40A7-BE6C-980C1684AEFB}">
  <dimension ref="A1:S12"/>
  <sheetViews>
    <sheetView workbookViewId="0">
      <selection sqref="A1:XFD1048576"/>
    </sheetView>
  </sheetViews>
  <sheetFormatPr defaultRowHeight="14.5" x14ac:dyDescent="0.35"/>
  <cols>
    <col min="1" max="1" width="12.81640625" bestFit="1" customWidth="1"/>
    <col min="2" max="2" width="15.36328125" bestFit="1" customWidth="1"/>
    <col min="3" max="3" width="20" bestFit="1" customWidth="1"/>
    <col min="4" max="4" width="27.453125" bestFit="1" customWidth="1"/>
    <col min="5" max="5" width="12.54296875" bestFit="1" customWidth="1"/>
    <col min="6" max="6" width="23.7265625" bestFit="1" customWidth="1"/>
    <col min="7" max="7" width="14.26953125" bestFit="1" customWidth="1"/>
    <col min="8" max="8" width="14.453125" bestFit="1" customWidth="1"/>
    <col min="9" max="9" width="16.453125" bestFit="1" customWidth="1"/>
    <col min="10" max="10" width="16.90625" style="1" bestFit="1" customWidth="1"/>
    <col min="11" max="11" width="16.453125" style="1" bestFit="1" customWidth="1"/>
    <col min="12" max="12" width="27.453125" style="1" bestFit="1" customWidth="1"/>
    <col min="13" max="13" width="11.08984375" style="1" bestFit="1" customWidth="1"/>
    <col min="14" max="14" width="23.81640625" bestFit="1" customWidth="1"/>
    <col min="15" max="15" width="14.54296875" bestFit="1" customWidth="1"/>
    <col min="16" max="16" width="13.08984375" bestFit="1" customWidth="1"/>
    <col min="17" max="17" width="27.453125" bestFit="1" customWidth="1"/>
    <col min="18" max="18" width="11.08984375" bestFit="1" customWidth="1"/>
    <col min="19" max="19" width="21.26953125" bestFit="1" customWidth="1"/>
  </cols>
  <sheetData>
    <row r="1" spans="1:19" ht="14.5" customHeight="1" x14ac:dyDescent="0.35">
      <c r="C1" s="13"/>
      <c r="D1" s="13"/>
      <c r="E1" s="13"/>
      <c r="F1" s="13"/>
      <c r="G1" s="13"/>
      <c r="H1" s="13"/>
      <c r="I1" s="13"/>
      <c r="J1" s="23" t="s">
        <v>11</v>
      </c>
      <c r="K1" s="23"/>
      <c r="L1" s="23"/>
      <c r="M1" s="23"/>
      <c r="N1" s="23"/>
      <c r="O1" s="24" t="s">
        <v>12</v>
      </c>
      <c r="P1" s="25"/>
      <c r="Q1" s="25"/>
      <c r="R1" s="25"/>
      <c r="S1" s="26"/>
    </row>
    <row r="2" spans="1:19" x14ac:dyDescent="0.35">
      <c r="A2" s="2" t="s">
        <v>0</v>
      </c>
      <c r="B2" s="2" t="s">
        <v>1</v>
      </c>
      <c r="C2" s="17" t="s">
        <v>13</v>
      </c>
      <c r="D2" s="17" t="s">
        <v>21</v>
      </c>
      <c r="E2" s="17" t="s">
        <v>2</v>
      </c>
      <c r="F2" s="17" t="s">
        <v>3</v>
      </c>
      <c r="G2" s="17" t="s">
        <v>6</v>
      </c>
      <c r="H2" s="17" t="s">
        <v>7</v>
      </c>
      <c r="I2" s="17" t="s">
        <v>8</v>
      </c>
      <c r="J2" s="2" t="s">
        <v>4</v>
      </c>
      <c r="K2" s="3" t="s">
        <v>27</v>
      </c>
      <c r="L2" s="2" t="s">
        <v>5</v>
      </c>
      <c r="M2" s="2" t="s">
        <v>25</v>
      </c>
      <c r="N2" s="3" t="s">
        <v>1936</v>
      </c>
      <c r="O2" s="6" t="s">
        <v>4</v>
      </c>
      <c r="P2" s="7" t="s">
        <v>27</v>
      </c>
      <c r="Q2" s="7" t="s">
        <v>5</v>
      </c>
      <c r="R2" s="7" t="s">
        <v>25</v>
      </c>
      <c r="S2" s="8" t="s">
        <v>1940</v>
      </c>
    </row>
    <row r="3" spans="1:19" x14ac:dyDescent="0.35">
      <c r="A3" s="19"/>
      <c r="B3" s="4"/>
      <c r="C3" s="18"/>
      <c r="D3" s="18"/>
      <c r="E3" s="18"/>
      <c r="F3" s="18"/>
      <c r="G3" s="18"/>
      <c r="H3" s="18"/>
      <c r="I3" s="18"/>
      <c r="J3" s="4"/>
      <c r="K3" s="5"/>
      <c r="L3" s="4"/>
      <c r="M3" s="4"/>
      <c r="N3" s="5"/>
      <c r="O3" s="5"/>
      <c r="P3" s="5"/>
      <c r="Q3" s="5"/>
      <c r="R3" s="5"/>
      <c r="S3" s="5"/>
    </row>
    <row r="4" spans="1:19" x14ac:dyDescent="0.35">
      <c r="A4" s="19"/>
      <c r="B4" s="4"/>
      <c r="C4" s="18"/>
      <c r="D4" s="18"/>
      <c r="E4" s="18"/>
      <c r="F4" s="18"/>
      <c r="G4" s="18"/>
      <c r="H4" s="18"/>
      <c r="I4" s="18"/>
      <c r="J4" s="4"/>
      <c r="K4" s="5"/>
      <c r="L4" s="4"/>
      <c r="M4" s="4"/>
      <c r="N4" s="5"/>
      <c r="O4" s="5"/>
      <c r="P4" s="5"/>
      <c r="Q4" s="5"/>
      <c r="R4" s="5"/>
      <c r="S4" s="5"/>
    </row>
    <row r="5" spans="1:19" x14ac:dyDescent="0.35">
      <c r="A5" s="19"/>
      <c r="B5" s="4"/>
      <c r="C5" s="18"/>
      <c r="D5" s="18"/>
      <c r="E5" s="18"/>
      <c r="F5" s="18"/>
      <c r="G5" s="18"/>
      <c r="H5" s="18"/>
      <c r="I5" s="18"/>
      <c r="J5" s="4"/>
      <c r="K5" s="5"/>
      <c r="L5" s="4"/>
      <c r="M5" s="4"/>
      <c r="N5" s="5"/>
      <c r="O5" s="5"/>
      <c r="P5" s="5"/>
      <c r="Q5" s="5"/>
      <c r="R5" s="5"/>
      <c r="S5" s="5"/>
    </row>
    <row r="6" spans="1:19" x14ac:dyDescent="0.35">
      <c r="A6" s="19"/>
      <c r="B6" s="4"/>
      <c r="C6" s="18"/>
      <c r="D6" s="18"/>
      <c r="E6" s="18"/>
      <c r="F6" s="18"/>
      <c r="G6" s="18"/>
      <c r="H6" s="18"/>
      <c r="I6" s="18"/>
      <c r="J6" s="4"/>
      <c r="K6" s="5"/>
      <c r="L6" s="4"/>
      <c r="M6" s="4"/>
      <c r="N6" s="5"/>
      <c r="O6" s="5"/>
      <c r="P6" s="5"/>
      <c r="Q6" s="5"/>
      <c r="R6" s="5"/>
      <c r="S6" s="5"/>
    </row>
    <row r="7" spans="1:19" x14ac:dyDescent="0.35">
      <c r="A7" s="19"/>
      <c r="B7" s="4"/>
      <c r="C7" s="18"/>
      <c r="D7" s="18"/>
      <c r="E7" s="18"/>
      <c r="F7" s="18"/>
      <c r="G7" s="18"/>
      <c r="H7" s="18"/>
      <c r="I7" s="18"/>
      <c r="J7" s="4"/>
      <c r="K7" s="5"/>
      <c r="L7" s="4"/>
      <c r="M7" s="4"/>
      <c r="N7" s="5"/>
      <c r="O7" s="5"/>
      <c r="P7" s="5"/>
      <c r="Q7" s="5"/>
      <c r="R7" s="5"/>
      <c r="S7" s="5"/>
    </row>
    <row r="8" spans="1:19" x14ac:dyDescent="0.35">
      <c r="A8" s="19"/>
      <c r="B8" s="4"/>
      <c r="C8" s="18"/>
      <c r="D8" s="18"/>
      <c r="E8" s="18"/>
      <c r="F8" s="18"/>
      <c r="G8" s="18"/>
      <c r="H8" s="18"/>
      <c r="I8" s="18"/>
      <c r="J8" s="4"/>
      <c r="K8" s="5"/>
      <c r="L8" s="4"/>
      <c r="M8" s="4"/>
      <c r="N8" s="5"/>
      <c r="O8" s="5"/>
      <c r="P8" s="5"/>
      <c r="Q8" s="5"/>
      <c r="R8" s="5"/>
      <c r="S8" s="5"/>
    </row>
    <row r="9" spans="1:19" x14ac:dyDescent="0.35">
      <c r="A9" s="19"/>
      <c r="B9" s="4"/>
      <c r="C9" s="18"/>
      <c r="D9" s="18"/>
      <c r="E9" s="18"/>
      <c r="F9" s="18"/>
      <c r="G9" s="18"/>
      <c r="H9" s="18"/>
      <c r="I9" s="18"/>
      <c r="J9" s="4"/>
      <c r="K9" s="5"/>
      <c r="L9" s="4"/>
      <c r="M9" s="4"/>
      <c r="N9" s="5"/>
      <c r="O9" s="5"/>
      <c r="P9" s="5"/>
      <c r="Q9" s="5"/>
      <c r="R9" s="5"/>
      <c r="S9" s="5"/>
    </row>
    <row r="10" spans="1:19" x14ac:dyDescent="0.35">
      <c r="A10" s="19"/>
      <c r="B10" s="4"/>
      <c r="C10" s="18"/>
      <c r="D10" s="18"/>
      <c r="E10" s="18"/>
      <c r="F10" s="18"/>
      <c r="G10" s="18"/>
      <c r="H10" s="18"/>
      <c r="I10" s="18"/>
      <c r="J10" s="4"/>
      <c r="K10" s="5"/>
      <c r="L10" s="4"/>
      <c r="M10" s="4"/>
      <c r="N10" s="5"/>
      <c r="O10" s="5"/>
      <c r="P10" s="5"/>
      <c r="Q10" s="5"/>
      <c r="R10" s="5"/>
      <c r="S10" s="5"/>
    </row>
    <row r="11" spans="1:19" x14ac:dyDescent="0.35">
      <c r="A11" s="19"/>
      <c r="B11" s="4"/>
      <c r="C11" s="18"/>
      <c r="D11" s="18"/>
      <c r="E11" s="18"/>
      <c r="F11" s="18"/>
      <c r="G11" s="18"/>
      <c r="H11" s="18"/>
      <c r="I11" s="18"/>
      <c r="J11" s="4"/>
      <c r="K11" s="5"/>
      <c r="L11" s="4"/>
      <c r="M11" s="4"/>
      <c r="N11" s="5"/>
      <c r="O11" s="5"/>
      <c r="P11" s="5"/>
      <c r="Q11" s="5"/>
      <c r="R11" s="5"/>
      <c r="S11" s="5"/>
    </row>
    <row r="12" spans="1:19" x14ac:dyDescent="0.35">
      <c r="A12" s="19"/>
      <c r="B12" s="4"/>
      <c r="C12" s="18"/>
      <c r="D12" s="18"/>
      <c r="E12" s="18"/>
      <c r="F12" s="18"/>
      <c r="G12" s="18"/>
      <c r="H12" s="18"/>
      <c r="I12" s="18"/>
      <c r="J12" s="4"/>
      <c r="K12" s="5"/>
      <c r="L12" s="4"/>
      <c r="M12" s="4"/>
      <c r="N12" s="5"/>
      <c r="O12" s="5"/>
      <c r="P12" s="5"/>
      <c r="Q12" s="5"/>
      <c r="R12" s="5"/>
      <c r="S12" s="5"/>
    </row>
  </sheetData>
  <mergeCells count="2">
    <mergeCell ref="J1:N1"/>
    <mergeCell ref="O1:S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A80E-2B7C-4A49-96B3-22D06AD75342}">
  <dimension ref="A1:S12"/>
  <sheetViews>
    <sheetView workbookViewId="0">
      <selection activeCell="D22" sqref="D22"/>
    </sheetView>
  </sheetViews>
  <sheetFormatPr defaultRowHeight="14.5" x14ac:dyDescent="0.35"/>
  <cols>
    <col min="1" max="1" width="12.81640625" bestFit="1" customWidth="1"/>
    <col min="2" max="2" width="15.36328125" bestFit="1" customWidth="1"/>
    <col min="3" max="3" width="20" bestFit="1" customWidth="1"/>
    <col min="4" max="4" width="27.453125" bestFit="1" customWidth="1"/>
    <col min="5" max="5" width="12.54296875" bestFit="1" customWidth="1"/>
    <col min="6" max="6" width="23.7265625" bestFit="1" customWidth="1"/>
    <col min="7" max="7" width="14.26953125" bestFit="1" customWidth="1"/>
    <col min="8" max="8" width="14.453125" bestFit="1" customWidth="1"/>
    <col min="9" max="9" width="16.453125" bestFit="1" customWidth="1"/>
    <col min="10" max="10" width="16.90625" style="1" bestFit="1" customWidth="1"/>
    <col min="11" max="11" width="16.453125" style="1" bestFit="1" customWidth="1"/>
    <col min="12" max="12" width="27.453125" style="1" bestFit="1" customWidth="1"/>
    <col min="13" max="13" width="11.08984375" style="1" bestFit="1" customWidth="1"/>
    <col min="14" max="14" width="23.81640625" bestFit="1" customWidth="1"/>
    <col min="15" max="15" width="14.54296875" bestFit="1" customWidth="1"/>
    <col min="16" max="16" width="13.08984375" bestFit="1" customWidth="1"/>
    <col min="17" max="17" width="27.453125" bestFit="1" customWidth="1"/>
    <col min="18" max="18" width="11.08984375" bestFit="1" customWidth="1"/>
    <col min="19" max="19" width="21.26953125" bestFit="1" customWidth="1"/>
  </cols>
  <sheetData>
    <row r="1" spans="1:19" ht="14.5" customHeight="1" x14ac:dyDescent="0.35">
      <c r="C1" s="13"/>
      <c r="D1" s="13"/>
      <c r="E1" s="13"/>
      <c r="F1" s="13"/>
      <c r="G1" s="13"/>
      <c r="H1" s="13"/>
      <c r="I1" s="13"/>
      <c r="J1" s="23" t="s">
        <v>11</v>
      </c>
      <c r="K1" s="23"/>
      <c r="L1" s="23"/>
      <c r="M1" s="23"/>
      <c r="N1" s="23"/>
      <c r="O1" s="24" t="s">
        <v>12</v>
      </c>
      <c r="P1" s="25"/>
      <c r="Q1" s="25"/>
      <c r="R1" s="25"/>
      <c r="S1" s="26"/>
    </row>
    <row r="2" spans="1:19" x14ac:dyDescent="0.35">
      <c r="A2" s="2" t="s">
        <v>0</v>
      </c>
      <c r="B2" s="2" t="s">
        <v>1</v>
      </c>
      <c r="C2" s="17" t="s">
        <v>13</v>
      </c>
      <c r="D2" s="17" t="s">
        <v>21</v>
      </c>
      <c r="E2" s="17" t="s">
        <v>2</v>
      </c>
      <c r="F2" s="17" t="s">
        <v>3</v>
      </c>
      <c r="G2" s="17" t="s">
        <v>6</v>
      </c>
      <c r="H2" s="17" t="s">
        <v>7</v>
      </c>
      <c r="I2" s="17" t="s">
        <v>8</v>
      </c>
      <c r="J2" s="2" t="s">
        <v>4</v>
      </c>
      <c r="K2" s="3" t="s">
        <v>27</v>
      </c>
      <c r="L2" s="2" t="s">
        <v>5</v>
      </c>
      <c r="M2" s="2" t="s">
        <v>25</v>
      </c>
      <c r="N2" s="3" t="s">
        <v>1936</v>
      </c>
      <c r="O2" s="6" t="s">
        <v>4</v>
      </c>
      <c r="P2" s="7" t="s">
        <v>27</v>
      </c>
      <c r="Q2" s="7" t="s">
        <v>5</v>
      </c>
      <c r="R2" s="7" t="s">
        <v>25</v>
      </c>
      <c r="S2" s="8" t="s">
        <v>1940</v>
      </c>
    </row>
    <row r="3" spans="1:19" x14ac:dyDescent="0.35">
      <c r="A3" s="19"/>
      <c r="B3" s="4"/>
      <c r="C3" s="18"/>
      <c r="D3" s="18"/>
      <c r="E3" s="18"/>
      <c r="F3" s="18"/>
      <c r="G3" s="18"/>
      <c r="H3" s="18"/>
      <c r="I3" s="18"/>
      <c r="J3" s="4"/>
      <c r="K3" s="5"/>
      <c r="L3" s="4"/>
      <c r="M3" s="4"/>
      <c r="N3" s="5"/>
      <c r="O3" s="5"/>
      <c r="P3" s="5"/>
      <c r="Q3" s="5"/>
      <c r="R3" s="5"/>
      <c r="S3" s="5"/>
    </row>
    <row r="4" spans="1:19" x14ac:dyDescent="0.35">
      <c r="A4" s="19"/>
      <c r="B4" s="4"/>
      <c r="C4" s="18"/>
      <c r="D4" s="18"/>
      <c r="E4" s="18"/>
      <c r="F4" s="18"/>
      <c r="G4" s="18"/>
      <c r="H4" s="18"/>
      <c r="I4" s="18"/>
      <c r="J4" s="4"/>
      <c r="K4" s="5"/>
      <c r="L4" s="4"/>
      <c r="M4" s="4"/>
      <c r="N4" s="5"/>
      <c r="O4" s="5"/>
      <c r="P4" s="5"/>
      <c r="Q4" s="5"/>
      <c r="R4" s="5"/>
      <c r="S4" s="5"/>
    </row>
    <row r="5" spans="1:19" x14ac:dyDescent="0.35">
      <c r="A5" s="19"/>
      <c r="B5" s="4"/>
      <c r="C5" s="18"/>
      <c r="D5" s="18"/>
      <c r="E5" s="18"/>
      <c r="F5" s="18"/>
      <c r="G5" s="18"/>
      <c r="H5" s="18"/>
      <c r="I5" s="18"/>
      <c r="J5" s="4"/>
      <c r="K5" s="5"/>
      <c r="L5" s="4"/>
      <c r="M5" s="4"/>
      <c r="N5" s="5"/>
      <c r="O5" s="5"/>
      <c r="P5" s="5"/>
      <c r="Q5" s="5"/>
      <c r="R5" s="5"/>
      <c r="S5" s="5"/>
    </row>
    <row r="6" spans="1:19" x14ac:dyDescent="0.35">
      <c r="A6" s="19"/>
      <c r="B6" s="4"/>
      <c r="C6" s="18"/>
      <c r="D6" s="18"/>
      <c r="E6" s="18"/>
      <c r="F6" s="18"/>
      <c r="G6" s="18"/>
      <c r="H6" s="18"/>
      <c r="I6" s="18"/>
      <c r="J6" s="4"/>
      <c r="K6" s="5"/>
      <c r="L6" s="4"/>
      <c r="M6" s="4"/>
      <c r="N6" s="5"/>
      <c r="O6" s="5"/>
      <c r="P6" s="5"/>
      <c r="Q6" s="5"/>
      <c r="R6" s="5"/>
      <c r="S6" s="5"/>
    </row>
    <row r="7" spans="1:19" x14ac:dyDescent="0.35">
      <c r="A7" s="19"/>
      <c r="B7" s="4"/>
      <c r="C7" s="18"/>
      <c r="D7" s="18"/>
      <c r="E7" s="18"/>
      <c r="F7" s="18"/>
      <c r="G7" s="18"/>
      <c r="H7" s="18"/>
      <c r="I7" s="18"/>
      <c r="J7" s="4"/>
      <c r="K7" s="5"/>
      <c r="L7" s="4"/>
      <c r="M7" s="4"/>
      <c r="N7" s="5"/>
      <c r="O7" s="5"/>
      <c r="P7" s="5"/>
      <c r="Q7" s="5"/>
      <c r="R7" s="5"/>
      <c r="S7" s="5"/>
    </row>
    <row r="8" spans="1:19" x14ac:dyDescent="0.35">
      <c r="A8" s="19"/>
      <c r="B8" s="4"/>
      <c r="C8" s="18"/>
      <c r="D8" s="18"/>
      <c r="E8" s="18"/>
      <c r="F8" s="18"/>
      <c r="G8" s="18"/>
      <c r="H8" s="18"/>
      <c r="I8" s="18"/>
      <c r="J8" s="4"/>
      <c r="K8" s="5"/>
      <c r="L8" s="4"/>
      <c r="M8" s="4"/>
      <c r="N8" s="5"/>
      <c r="O8" s="5"/>
      <c r="P8" s="5"/>
      <c r="Q8" s="5"/>
      <c r="R8" s="5"/>
      <c r="S8" s="5"/>
    </row>
    <row r="9" spans="1:19" x14ac:dyDescent="0.35">
      <c r="A9" s="19"/>
      <c r="B9" s="4"/>
      <c r="C9" s="18"/>
      <c r="D9" s="18"/>
      <c r="E9" s="18"/>
      <c r="F9" s="18"/>
      <c r="G9" s="18"/>
      <c r="H9" s="18"/>
      <c r="I9" s="18"/>
      <c r="J9" s="4"/>
      <c r="K9" s="5"/>
      <c r="L9" s="4"/>
      <c r="M9" s="4"/>
      <c r="N9" s="5"/>
      <c r="O9" s="5"/>
      <c r="P9" s="5"/>
      <c r="Q9" s="5"/>
      <c r="R9" s="5"/>
      <c r="S9" s="5"/>
    </row>
    <row r="10" spans="1:19" x14ac:dyDescent="0.35">
      <c r="A10" s="19"/>
      <c r="B10" s="4"/>
      <c r="C10" s="18"/>
      <c r="D10" s="18"/>
      <c r="E10" s="18"/>
      <c r="F10" s="18"/>
      <c r="G10" s="18"/>
      <c r="H10" s="18"/>
      <c r="I10" s="18"/>
      <c r="J10" s="4"/>
      <c r="K10" s="5"/>
      <c r="L10" s="4"/>
      <c r="M10" s="4"/>
      <c r="N10" s="5"/>
      <c r="O10" s="5"/>
      <c r="P10" s="5"/>
      <c r="Q10" s="5"/>
      <c r="R10" s="5"/>
      <c r="S10" s="5"/>
    </row>
    <row r="11" spans="1:19" x14ac:dyDescent="0.35">
      <c r="A11" s="19"/>
      <c r="B11" s="4"/>
      <c r="C11" s="18"/>
      <c r="D11" s="18"/>
      <c r="E11" s="18"/>
      <c r="F11" s="18"/>
      <c r="G11" s="18"/>
      <c r="H11" s="18"/>
      <c r="I11" s="18"/>
      <c r="J11" s="4"/>
      <c r="K11" s="5"/>
      <c r="L11" s="4"/>
      <c r="M11" s="4"/>
      <c r="N11" s="5"/>
      <c r="O11" s="5"/>
      <c r="P11" s="5"/>
      <c r="Q11" s="5"/>
      <c r="R11" s="5"/>
      <c r="S11" s="5"/>
    </row>
    <row r="12" spans="1:19" x14ac:dyDescent="0.35">
      <c r="A12" s="19"/>
      <c r="B12" s="4"/>
      <c r="C12" s="18"/>
      <c r="D12" s="18"/>
      <c r="E12" s="18"/>
      <c r="F12" s="18"/>
      <c r="G12" s="18"/>
      <c r="H12" s="18"/>
      <c r="I12" s="18"/>
      <c r="J12" s="4"/>
      <c r="K12" s="5"/>
      <c r="L12" s="4"/>
      <c r="M12" s="4"/>
      <c r="N12" s="5"/>
      <c r="O12" s="5"/>
      <c r="P12" s="5"/>
      <c r="Q12" s="5"/>
      <c r="R12" s="5"/>
      <c r="S12" s="5"/>
    </row>
  </sheetData>
  <mergeCells count="2">
    <mergeCell ref="J1:N1"/>
    <mergeCell ref="O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D98E38FEF6478129FBE21405D3B1" ma:contentTypeVersion="16" ma:contentTypeDescription="Create a new document." ma:contentTypeScope="" ma:versionID="5b279a9415c433a66b99a183c615122b">
  <xsd:schema xmlns:xsd="http://www.w3.org/2001/XMLSchema" xmlns:xs="http://www.w3.org/2001/XMLSchema" xmlns:p="http://schemas.microsoft.com/office/2006/metadata/properties" xmlns:ns2="cc486dad-39bf-4d55-9b20-c89d466c9391" xmlns:ns3="26313d5c-23c9-455c-97dd-7e1ac6919db0" targetNamespace="http://schemas.microsoft.com/office/2006/metadata/properties" ma:root="true" ma:fieldsID="449cfa9411dc2ea9411fb2d14c5a5e21" ns2:_="" ns3:_="">
    <xsd:import namespace="cc486dad-39bf-4d55-9b20-c89d466c9391"/>
    <xsd:import namespace="26313d5c-23c9-455c-97dd-7e1ac6919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86dad-39bf-4d55-9b20-c89d466c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f39bdc-e355-4d0b-abbc-a9adafa3d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13d5c-23c9-455c-97dd-7e1ac6919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b27fcc-7a62-43ab-a71a-fb8f4f9ffd29}" ma:internalName="TaxCatchAll" ma:showField="CatchAllData" ma:web="26313d5c-23c9-455c-97dd-7e1ac6919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13d5c-23c9-455c-97dd-7e1ac6919db0" xsi:nil="true"/>
    <lcf76f155ced4ddcb4097134ff3c332f xmlns="cc486dad-39bf-4d55-9b20-c89d466c9391">
      <Terms xmlns="http://schemas.microsoft.com/office/infopath/2007/PartnerControls"/>
    </lcf76f155ced4ddcb4097134ff3c332f>
    <_Flow_SignoffStatus xmlns="cc486dad-39bf-4d55-9b20-c89d466c93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405FCD-B6E5-450F-BA94-53065CE89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86dad-39bf-4d55-9b20-c89d466c9391"/>
    <ds:schemaRef ds:uri="26313d5c-23c9-455c-97dd-7e1ac6919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84D779-34D7-443E-9859-8458CEA812B6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6313d5c-23c9-455c-97dd-7e1ac6919db0"/>
    <ds:schemaRef ds:uri="http://purl.org/dc/terms/"/>
    <ds:schemaRef ds:uri="http://schemas.microsoft.com/office/2006/documentManagement/types"/>
    <ds:schemaRef ds:uri="cc486dad-39bf-4d55-9b20-c89d466c939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31D5BF-2F9B-4A9D-AE9E-15E5321808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UE Full List (534)</vt:lpstr>
      <vt:lpstr>Pilot (10)</vt:lpstr>
      <vt:lpstr>Pilot Project Meter events</vt:lpstr>
      <vt:lpstr>BVT (50)</vt:lpstr>
      <vt:lpstr>Stage 1 (100) </vt:lpstr>
      <vt:lpstr>Stage 2 (500)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Arachchige, Percy</dc:creator>
  <cp:keywords/>
  <dc:description/>
  <cp:lastModifiedBy>Lopez, Abel</cp:lastModifiedBy>
  <cp:revision/>
  <cp:lastPrinted>2025-08-04T02:08:04Z</cp:lastPrinted>
  <dcterms:created xsi:type="dcterms:W3CDTF">2025-01-23T00:17:37Z</dcterms:created>
  <dcterms:modified xsi:type="dcterms:W3CDTF">2026-04-16T07:16:50Z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0x0101005623D98E38FEF6478129FBE21405D3B1</vt:lpwstr>
  </property>
  <property fmtid="{D5CDD505-2E9C-101B-9397-08002B2CF9AE}" pid="3" name="MediaServiceImageTags">
    <vt:lpwstr/>
  </property>
</Properties>
</file>